
<file path=[Content_Types].xml><?xml version="1.0" encoding="utf-8"?>
<Types xmlns="http://schemas.openxmlformats.org/package/2006/content-types">
  <Default ContentType="image/gif" Extension="gif"/>
  <Default ContentType="image/jpeg" Extension="jpeg"/>
  <Default ContentType="image/jpeg" Extension="jpg"/>
  <Default ContentType="image/png" Extension="png"/>
  <Default ContentType="application/vnd.openxmlformats-package.relationships+xml" Extension="rels"/>
  <Default ContentType="image/tiff" Extension="tif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filterPrivacy="1" codeName="ThisWorkbook"/>
  <bookViews>
    <workbookView activeTab="0"/>
  </bookViews>
  <sheets>
    <sheet name="PLANILHA ORCAMENTARIA" sheetId="1" r:id="rId1"/>
    <sheet name="RESUMO" sheetId="2" r:id="rId2"/>
    <sheet name="COMPOSICOES" sheetId="3" r:id="rId3"/>
    <sheet name="COMPOSICOES AUXILIARES" sheetId="4" r:id="rId4"/>
    <sheet name="CURVA ABC SERVICOS" sheetId="5" r:id="rId5"/>
    <sheet name="CURVA ABC INSUMOS" sheetId="6" r:id="rId6"/>
    <sheet name="ENCARGOS SOCIAIS" sheetId="7" r:id="rId7"/>
  </sheets>
  <definedNames>
    <definedName name="JR_PAGE_ANCHOR_0_1">'PLANILHA ORCAMENTARIA'!$A$1</definedName>
    <definedName name="JR_PAGE_ANCHOR_1_1">'RESUMO'!$A$1</definedName>
    <definedName name="JR_PAGE_ANCHOR_2_1">'COMPOSICOES'!$A$1</definedName>
    <definedName name="JR_PAGE_ANCHOR_3_1">'COMPOSICOES AUXILIARES'!$A$1</definedName>
    <definedName name="JR_PAGE_ANCHOR_4_1">'CURVA ABC SERVICOS'!$A$1</definedName>
    <definedName name="JR_PAGE_ANCHOR_5_1">'CURVA ABC INSUMOS'!$A$1</definedName>
    <definedName name="JR_PAGE_ANCHOR_6_1">'ENCARGOS SOCIAIS'!$A$1</definedName>
    <definedName name="VALOR_TOTAL">'PLANILHA ORCAMENTARIA'!$H$195</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20">
    <numFmt numFmtId="0" formatCode="General"/>
    <numFmt numFmtId="1" formatCode="R$ #,##0.00"/>
    <numFmt numFmtId="2" formatCode="#,##0.00"/>
    <numFmt numFmtId="3" formatCode="R$ ###,###,##0.00"/>
    <numFmt numFmtId="4" formatCode="#,##0.00000000"/>
    <numFmt numFmtId="5" formatCode="R$ #,##0.0000"/>
    <numFmt numFmtId="6" formatCode="#,##0.0000000000000"/>
    <numFmt numFmtId="7" formatCode="#,##0.00000000000000"/>
    <numFmt numFmtId="8" formatCode="#,##0.00000000000"/>
    <numFmt numFmtId="9" formatCode="#,##0.00000000000000000"/>
    <numFmt numFmtId="10" formatCode="#,##0.000"/>
    <numFmt numFmtId="11" formatCode="#,##0.000000"/>
    <numFmt numFmtId="12" formatCode="#,##0.000000000000"/>
    <numFmt numFmtId="13" formatCode="#,##0.0000"/>
    <numFmt numFmtId="14" formatCode="#,##0.00000"/>
    <numFmt numFmtId="15" formatCode="#,##0.0000000000000000000"/>
    <numFmt numFmtId="16" formatCode="#,##0.0000000000"/>
    <numFmt numFmtId="17" formatCode="#,##0.000000000"/>
    <numFmt numFmtId="18" formatCode="#,##0.000000000000000000"/>
    <numFmt numFmtId="19" formatCode="###,###,##0.00"/>
  </numFmts>
  <fonts count="11">
    <font>
      <sz val="11"/>
      <color theme="1"/>
      <name val="Calibri"/>
      <family val="2"/>
      <scheme val="minor"/>
    </font>
    <font>
      <sz val="7.0"/>
      <color rgb="000000"/>
      <name val="Arial"/>
      <b val="true"/>
      <i val="false"/>
      <u val="none"/>
      <strike val="false"/>
      <family val="2"/>
    </font>
    <font>
      <sz val="6.0"/>
      <color rgb="000000"/>
      <name val="Arial"/>
      <b val="true"/>
      <i val="false"/>
      <u val="none"/>
      <strike val="false"/>
      <family val="2"/>
    </font>
    <font>
      <sz val="6.0"/>
      <color rgb="000000"/>
      <name val="Arial"/>
      <b val="false"/>
      <i val="false"/>
      <u val="none"/>
      <strike val="false"/>
      <family val="2"/>
    </font>
    <font>
      <sz val="5.0"/>
      <color rgb="000000"/>
      <name val="Arial"/>
      <b val="true"/>
      <i val="false"/>
      <u val="none"/>
      <strike val="false"/>
      <family val="2"/>
    </font>
    <font>
      <sz val="9.0"/>
      <color rgb="000000"/>
      <name val="SansSerif"/>
      <b val="false"/>
      <i val="false"/>
      <u val="none"/>
      <strike val="false"/>
      <family val="2"/>
    </font>
    <font>
      <sz val="5.0"/>
      <color rgb="000000"/>
      <name val="SansSerif"/>
      <b val="true"/>
      <i val="false"/>
      <u val="none"/>
      <strike val="false"/>
      <family val="2"/>
    </font>
    <font>
      <sz val="6.0"/>
      <color rgb="000000"/>
      <name val="SansSerif"/>
      <b val="false"/>
      <i val="false"/>
      <u val="none"/>
      <strike val="false"/>
      <family val="2"/>
    </font>
    <font>
      <sz val="5.5"/>
      <color rgb="000000"/>
      <name val="SansSerif"/>
      <b val="false"/>
      <i val="false"/>
      <u val="none"/>
      <strike val="false"/>
      <family val="2"/>
    </font>
    <font>
      <sz val="7.0"/>
      <color rgb="000000"/>
      <name val="Arial"/>
      <b val="false"/>
      <i val="false"/>
      <u val="none"/>
      <strike val="false"/>
      <family val="2"/>
    </font>
    <font>
      <sz val="9.0"/>
      <color rgb="000000"/>
      <name val="Arial"/>
      <b val="true"/>
      <i val="false"/>
      <u val="none"/>
      <strike val="false"/>
      <family val="2"/>
    </font>
  </fonts>
  <fills count="67">
    <fill>
      <patternFill patternType="none"/>
    </fill>
    <fill>
      <patternFill patternType="solid">
        <fgColor rgb="FFFFFF"/>
      </patternFill>
    </fill>
    <fill>
      <patternFill patternType="none"/>
    </fill>
    <fill>
      <patternFill patternType="none"/>
    </fill>
    <fill>
      <patternFill patternType="none"/>
    </fill>
    <fill>
      <patternFill patternType="solid">
        <fgColor rgb="CCCCCC"/>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FFFF"/>
      </patternFill>
    </fill>
    <fill>
      <patternFill patternType="none"/>
    </fill>
    <fill>
      <patternFill patternType="none"/>
    </fill>
    <fill>
      <patternFill patternType="none"/>
    </fill>
    <fill>
      <patternFill patternType="none"/>
    </fill>
    <fill>
      <patternFill patternType="none"/>
    </fill>
    <fill>
      <patternFill patternType="solid">
        <fgColor rgb="CCCCCC"/>
      </patternFill>
    </fill>
    <fill>
      <patternFill patternType="solid">
        <fgColor rgb="CCCCCC"/>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C0C0C0"/>
      </patternFill>
    </fill>
    <fill>
      <patternFill patternType="solid">
        <fgColor rgb="C0C0C0"/>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none"/>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s>
  <borders count="3">
    <border>
      <left/>
      <right/>
      <top/>
      <bottom/>
      <diagonal/>
    </border>
    <border>
      <left>
        <color rgb="000000"/>
      </left>
      <right>
        <color rgb="000000"/>
      </right>
      <top>
        <color rgb="000000"/>
      </top>
      <bottom>
        <color rgb="000000"/>
      </bottom>
      <diagonal/>
    </border>
    <border>
      <left style="thin">
        <color rgb="000000"/>
      </left>
      <right style="thin">
        <color rgb="000000"/>
      </right>
      <top style="thin">
        <color rgb="000000"/>
      </top>
      <bottom style="thin">
        <color rgb="000000"/>
      </bottom>
      <diagonal/>
    </border>
  </borders>
  <cellStyleXfs count="1">
    <xf/>
  </cellStyleXfs>
  <cellXfs count="66">
    <xf numFmtId="0" fontId="0" fillId="0" borderId="0" xfId="0" applyAlignment="1" applyProtection="1" applyNumberFormat="1" applyFont="1" applyFill="1" applyBorder="1"/>
    <xf numFmtId="0" fontId="0" fillId="2" borderId="1" xfId="0" applyAlignment="1" applyProtection="1" applyNumberFormat="1" applyFont="1" applyFill="1" applyBorder="1">
      <alignment wrapText="true"/>
      <protection hidden="false" locked="false"/>
    </xf>
    <xf numFmtId="0" fontId="0" fillId="3" borderId="0" xfId="0" applyAlignment="1" applyProtection="1" applyNumberFormat="1" applyFont="1" applyFill="1" applyBorder="1">
      <alignment wrapText="true"/>
      <protection hidden="false" locked="false"/>
    </xf>
    <xf numFmtId="0" fontId="1" fillId="4" borderId="1" xfId="0" applyAlignment="1" applyProtection="1" applyNumberFormat="1" applyFont="1" applyFill="1" applyBorder="1">
      <alignment wrapText="true" horizontal="right" vertical="center"/>
      <protection hidden="false" locked="true"/>
    </xf>
    <xf numFmtId="0" fontId="2" fillId="5" borderId="2" xfId="0" applyAlignment="1" applyProtection="1" applyNumberFormat="1" applyFont="1" applyFill="1" applyBorder="1">
      <alignment wrapText="true" horizontal="center" vertical="center"/>
      <protection hidden="false" locked="true"/>
    </xf>
    <xf numFmtId="0" fontId="2" fillId="6" borderId="2" xfId="0" applyAlignment="1" applyProtection="1" applyNumberFormat="1" applyFont="1" applyFill="1" applyBorder="1">
      <alignment wrapText="true" horizontal="left" vertical="center"/>
      <protection hidden="false" locked="true"/>
    </xf>
    <xf numFmtId="1" fontId="2" fillId="7" borderId="2" xfId="0" applyAlignment="1" applyProtection="1" applyNumberFormat="1" applyFont="1" applyFill="1" applyBorder="1">
      <alignment wrapText="true" horizontal="right" vertical="center"/>
      <protection hidden="false" locked="true"/>
    </xf>
    <xf numFmtId="0" fontId="3" fillId="8" borderId="2" xfId="0" applyAlignment="1" applyProtection="1" applyNumberFormat="1" applyFont="1" applyFill="1" applyBorder="1">
      <alignment wrapText="true" horizontal="left" vertical="center"/>
      <protection hidden="false" locked="true"/>
    </xf>
    <xf numFmtId="0" fontId="3" fillId="9" borderId="2" xfId="0" applyAlignment="1" applyProtection="1" applyNumberFormat="1" applyFont="1" applyFill="1" applyBorder="1">
      <alignment wrapText="true" horizontal="center" vertical="center"/>
      <protection hidden="false" locked="true"/>
    </xf>
    <xf numFmtId="0" fontId="3" fillId="10" borderId="2" xfId="0" applyAlignment="1" applyProtection="1" applyNumberFormat="1" applyFont="1" applyFill="1" applyBorder="1">
      <alignment wrapText="true" horizontal="justify" vertical="center"/>
      <protection hidden="false" locked="true"/>
    </xf>
    <xf numFmtId="2" fontId="3" fillId="11" borderId="2" xfId="0" applyAlignment="1" applyProtection="1" applyNumberFormat="1" applyFont="1" applyFill="1" applyBorder="1">
      <alignment wrapText="true" horizontal="right" vertical="center"/>
      <protection hidden="false" locked="true"/>
    </xf>
    <xf numFmtId="1" fontId="3" fillId="12" borderId="2" xfId="0" applyAlignment="1" applyProtection="1" applyNumberFormat="1" applyFont="1" applyFill="1" applyBorder="1">
      <alignment wrapText="true" horizontal="right" vertical="center"/>
      <protection hidden="false" locked="true"/>
    </xf>
    <xf numFmtId="3" fontId="3" fillId="13" borderId="2" xfId="0" applyAlignment="1" applyProtection="1" applyNumberFormat="1" applyFont="1" applyFill="1" applyBorder="1">
      <alignment wrapText="true" horizontal="right" vertical="center"/>
      <protection hidden="false" locked="true"/>
    </xf>
    <xf numFmtId="0" fontId="4" fillId="14" borderId="1" xfId="0" applyAlignment="1" applyProtection="1" applyNumberFormat="1" applyFont="1" applyFill="1" applyBorder="1">
      <alignment wrapText="true" horizontal="right" vertical="center"/>
      <protection hidden="false" locked="true"/>
    </xf>
    <xf numFmtId="0" fontId="0" fillId="15" borderId="1" xfId="0" applyAlignment="1" applyProtection="1" applyNumberFormat="1" applyFont="1" applyFill="1" applyBorder="1">
      <alignment wrapText="true"/>
      <protection hidden="false" locked="false"/>
    </xf>
    <xf numFmtId="0" fontId="2" fillId="16" borderId="1" xfId="0" applyAlignment="1" applyProtection="1" applyNumberFormat="1" applyFont="1" applyFill="1" applyBorder="1">
      <alignment wrapText="true" horizontal="left" vertical="center"/>
      <protection hidden="false" locked="true"/>
    </xf>
    <xf numFmtId="1" fontId="2" fillId="17" borderId="1" xfId="0" applyAlignment="1" applyProtection="1" applyNumberFormat="1" applyFont="1" applyFill="1" applyBorder="1">
      <alignment wrapText="true" horizontal="right" vertical="center"/>
      <protection hidden="false" locked="true"/>
    </xf>
    <xf numFmtId="2" fontId="2" fillId="18" borderId="1" xfId="0" applyAlignment="1" applyProtection="1" applyNumberFormat="1" applyFont="1" applyFill="1" applyBorder="1">
      <alignment wrapText="true" horizontal="right" vertical="center"/>
      <protection hidden="false" locked="true"/>
    </xf>
    <xf numFmtId="0" fontId="5" fillId="19" borderId="1" xfId="0" applyAlignment="1" applyProtection="1" applyNumberFormat="1" applyFont="1" applyFill="1" applyBorder="1">
      <alignment wrapText="true" horizontal="left" vertical="top"/>
      <protection hidden="false" locked="true"/>
    </xf>
    <xf numFmtId="0" fontId="1" fillId="20" borderId="2" xfId="0" applyAlignment="1" applyProtection="1" applyNumberFormat="1" applyFont="1" applyFill="1" applyBorder="1">
      <alignment wrapText="true" horizontal="left" vertical="center"/>
      <protection hidden="false" locked="true"/>
    </xf>
    <xf numFmtId="0" fontId="6" fillId="21" borderId="2" xfId="0" applyAlignment="1" applyProtection="1" applyNumberFormat="1" applyFont="1" applyFill="1" applyBorder="1">
      <alignment wrapText="true" horizontal="left" vertical="center"/>
      <protection hidden="false" locked="true"/>
    </xf>
    <xf numFmtId="0" fontId="4" fillId="22" borderId="2" xfId="0" applyAlignment="1" applyProtection="1" applyNumberFormat="1" applyFont="1" applyFill="1" applyBorder="1">
      <alignment wrapText="true" horizontal="center" vertical="center"/>
      <protection hidden="false" locked="true"/>
    </xf>
    <xf numFmtId="0" fontId="7" fillId="23" borderId="2" xfId="0" applyAlignment="1" applyProtection="1" applyNumberFormat="1" applyFont="1" applyFill="1" applyBorder="1">
      <alignment wrapText="true" horizontal="center" vertical="top"/>
      <protection hidden="false" locked="true"/>
    </xf>
    <xf numFmtId="0" fontId="7" fillId="24" borderId="2" xfId="0" applyAlignment="1" applyProtection="1" applyNumberFormat="1" applyFont="1" applyFill="1" applyBorder="1">
      <alignment wrapText="true" horizontal="justify" vertical="top"/>
      <protection hidden="false" locked="true"/>
    </xf>
    <xf numFmtId="4" fontId="7" fillId="25" borderId="2" xfId="0" applyAlignment="1" applyProtection="1" applyNumberFormat="1" applyFont="1" applyFill="1" applyBorder="1">
      <alignment wrapText="true" horizontal="right" vertical="top"/>
      <protection hidden="false" locked="true"/>
    </xf>
    <xf numFmtId="1" fontId="7" fillId="26" borderId="2" xfId="0" applyAlignment="1" applyProtection="1" applyNumberFormat="1" applyFont="1" applyFill="1" applyBorder="1">
      <alignment wrapText="true" horizontal="right" vertical="top"/>
      <protection hidden="false" locked="true"/>
    </xf>
    <xf numFmtId="0" fontId="6" fillId="27" borderId="2" xfId="0" applyAlignment="1" applyProtection="1" applyNumberFormat="1" applyFont="1" applyFill="1" applyBorder="1">
      <alignment wrapText="true" horizontal="right" vertical="top"/>
      <protection hidden="false" locked="true"/>
    </xf>
    <xf numFmtId="1" fontId="6" fillId="28" borderId="2" xfId="0" applyAlignment="1" applyProtection="1" applyNumberFormat="1" applyFont="1" applyFill="1" applyBorder="1">
      <alignment wrapText="true" horizontal="right" vertical="top"/>
      <protection hidden="false" locked="true"/>
    </xf>
    <xf numFmtId="0" fontId="2" fillId="29" borderId="2" xfId="0" applyAlignment="1" applyProtection="1" applyNumberFormat="1" applyFont="1" applyFill="1" applyBorder="1">
      <alignment wrapText="true" horizontal="right" vertical="center"/>
      <protection hidden="false" locked="true"/>
    </xf>
    <xf numFmtId="5" fontId="7" fillId="30" borderId="2" xfId="0" applyAlignment="1" applyProtection="1" applyNumberFormat="1" applyFont="1" applyFill="1" applyBorder="1">
      <alignment wrapText="true" horizontal="right" vertical="top"/>
      <protection hidden="false" locked="true"/>
    </xf>
    <xf numFmtId="5" fontId="6" fillId="31" borderId="2" xfId="0" applyAlignment="1" applyProtection="1" applyNumberFormat="1" applyFont="1" applyFill="1" applyBorder="1">
      <alignment wrapText="true" horizontal="right" vertical="top"/>
      <protection hidden="false" locked="true"/>
    </xf>
    <xf numFmtId="1" fontId="8" fillId="32" borderId="2" xfId="0" applyAlignment="1" applyProtection="1" applyNumberFormat="1" applyFont="1" applyFill="1" applyBorder="1">
      <alignment wrapText="true" horizontal="right" vertical="top"/>
      <protection hidden="false" locked="true"/>
    </xf>
    <xf numFmtId="0" fontId="2" fillId="33" borderId="2" xfId="0" applyAlignment="1" applyProtection="1" applyNumberFormat="1" applyFont="1" applyFill="1" applyBorder="1">
      <alignment wrapText="true" horizontal="center" vertical="center"/>
      <protection hidden="false" locked="true"/>
    </xf>
    <xf numFmtId="0" fontId="2" fillId="34" borderId="2" xfId="0" applyAlignment="1" applyProtection="1" applyNumberFormat="1" applyFont="1" applyFill="1" applyBorder="1">
      <alignment wrapText="true" horizontal="left" vertical="center"/>
      <protection hidden="false" locked="true"/>
    </xf>
    <xf numFmtId="0" fontId="3" fillId="35" borderId="1" xfId="0" applyAlignment="1" applyProtection="1" applyNumberFormat="1" applyFont="1" applyFill="1" applyBorder="1">
      <alignment wrapText="true" horizontal="center" vertical="top"/>
      <protection hidden="false" locked="true"/>
    </xf>
    <xf numFmtId="0" fontId="3" fillId="36" borderId="1" xfId="0" applyAlignment="1" applyProtection="1" applyNumberFormat="1" applyFont="1" applyFill="1" applyBorder="1">
      <alignment wrapText="true" horizontal="left" vertical="top"/>
      <protection hidden="false" locked="true"/>
    </xf>
    <xf numFmtId="2" fontId="3" fillId="37" borderId="1" xfId="0" applyAlignment="1" applyProtection="1" applyNumberFormat="1" applyFont="1" applyFill="1" applyBorder="1">
      <alignment wrapText="true" horizontal="right" vertical="top"/>
      <protection hidden="false" locked="true"/>
    </xf>
    <xf numFmtId="1" fontId="3" fillId="38" borderId="1" xfId="0" applyAlignment="1" applyProtection="1" applyNumberFormat="1" applyFont="1" applyFill="1" applyBorder="1">
      <alignment wrapText="true" horizontal="right" vertical="top"/>
      <protection hidden="false" locked="true"/>
    </xf>
    <xf numFmtId="2" fontId="3" fillId="39" borderId="1" xfId="0" applyAlignment="1" applyProtection="1" applyNumberFormat="1" applyFont="1" applyFill="1" applyBorder="1">
      <alignment wrapText="true" horizontal="center" vertical="top"/>
      <protection hidden="false" locked="true"/>
    </xf>
    <xf numFmtId="1" fontId="9" fillId="40" borderId="1" xfId="0" applyAlignment="1" applyProtection="1" applyNumberFormat="1" applyFont="1" applyFill="1" applyBorder="1">
      <alignment wrapText="true" horizontal="right" vertical="center"/>
      <protection hidden="false" locked="true"/>
    </xf>
    <xf numFmtId="6" fontId="3" fillId="41" borderId="1" xfId="0" applyAlignment="1" applyProtection="1" applyNumberFormat="1" applyFont="1" applyFill="1" applyBorder="1">
      <alignment wrapText="true" horizontal="right" vertical="top"/>
      <protection hidden="false" locked="true"/>
    </xf>
    <xf numFmtId="7" fontId="3" fillId="42" borderId="1" xfId="0" applyAlignment="1" applyProtection="1" applyNumberFormat="1" applyFont="1" applyFill="1" applyBorder="1">
      <alignment wrapText="true" horizontal="right" vertical="top"/>
      <protection hidden="false" locked="true"/>
    </xf>
    <xf numFmtId="8" fontId="3" fillId="43" borderId="1" xfId="0" applyAlignment="1" applyProtection="1" applyNumberFormat="1" applyFont="1" applyFill="1" applyBorder="1">
      <alignment wrapText="true" horizontal="right" vertical="top"/>
      <protection hidden="false" locked="true"/>
    </xf>
    <xf numFmtId="9" fontId="3" fillId="44" borderId="1" xfId="0" applyAlignment="1" applyProtection="1" applyNumberFormat="1" applyFont="1" applyFill="1" applyBorder="1">
      <alignment wrapText="true" horizontal="right" vertical="top"/>
      <protection hidden="false" locked="true"/>
    </xf>
    <xf numFmtId="10" fontId="3" fillId="45" borderId="1" xfId="0" applyAlignment="1" applyProtection="1" applyNumberFormat="1" applyFont="1" applyFill="1" applyBorder="1">
      <alignment wrapText="true" horizontal="right" vertical="top"/>
      <protection hidden="false" locked="true"/>
    </xf>
    <xf numFmtId="11" fontId="3" fillId="46" borderId="1" xfId="0" applyAlignment="1" applyProtection="1" applyNumberFormat="1" applyFont="1" applyFill="1" applyBorder="1">
      <alignment wrapText="true" horizontal="right" vertical="top"/>
      <protection hidden="false" locked="true"/>
    </xf>
    <xf numFmtId="12" fontId="3" fillId="47" borderId="1" xfId="0" applyAlignment="1" applyProtection="1" applyNumberFormat="1" applyFont="1" applyFill="1" applyBorder="1">
      <alignment wrapText="true" horizontal="right" vertical="top"/>
      <protection hidden="false" locked="true"/>
    </xf>
    <xf numFmtId="13" fontId="3" fillId="48" borderId="1" xfId="0" applyAlignment="1" applyProtection="1" applyNumberFormat="1" applyFont="1" applyFill="1" applyBorder="1">
      <alignment wrapText="true" horizontal="right" vertical="top"/>
      <protection hidden="false" locked="true"/>
    </xf>
    <xf numFmtId="14" fontId="3" fillId="49" borderId="1" xfId="0" applyAlignment="1" applyProtection="1" applyNumberFormat="1" applyFont="1" applyFill="1" applyBorder="1">
      <alignment wrapText="true" horizontal="right" vertical="top"/>
      <protection hidden="false" locked="true"/>
    </xf>
    <xf numFmtId="15" fontId="3" fillId="50" borderId="1" xfId="0" applyAlignment="1" applyProtection="1" applyNumberFormat="1" applyFont="1" applyFill="1" applyBorder="1">
      <alignment wrapText="true" horizontal="right" vertical="top"/>
      <protection hidden="false" locked="true"/>
    </xf>
    <xf numFmtId="16" fontId="3" fillId="51" borderId="1" xfId="0" applyAlignment="1" applyProtection="1" applyNumberFormat="1" applyFont="1" applyFill="1" applyBorder="1">
      <alignment wrapText="true" horizontal="right" vertical="top"/>
      <protection hidden="false" locked="true"/>
    </xf>
    <xf numFmtId="4" fontId="3" fillId="52" borderId="1" xfId="0" applyAlignment="1" applyProtection="1" applyNumberFormat="1" applyFont="1" applyFill="1" applyBorder="1">
      <alignment wrapText="true" horizontal="right" vertical="top"/>
      <protection hidden="false" locked="true"/>
    </xf>
    <xf numFmtId="17" fontId="3" fillId="53" borderId="1" xfId="0" applyAlignment="1" applyProtection="1" applyNumberFormat="1" applyFont="1" applyFill="1" applyBorder="1">
      <alignment wrapText="true" horizontal="right" vertical="top"/>
      <protection hidden="false" locked="true"/>
    </xf>
    <xf numFmtId="18" fontId="3" fillId="54" borderId="1" xfId="0" applyAlignment="1" applyProtection="1" applyNumberFormat="1" applyFont="1" applyFill="1" applyBorder="1">
      <alignment wrapText="true" horizontal="right" vertical="top"/>
      <protection hidden="false" locked="true"/>
    </xf>
    <xf numFmtId="0" fontId="1" fillId="55" borderId="2" xfId="0" applyAlignment="1" applyProtection="1" applyNumberFormat="1" applyFont="1" applyFill="1" applyBorder="1">
      <alignment wrapText="true" horizontal="center" vertical="center"/>
      <protection hidden="false" locked="true"/>
    </xf>
    <xf numFmtId="0" fontId="2" fillId="56" borderId="2" xfId="0" applyAlignment="1" applyProtection="1" applyNumberFormat="1" applyFont="1" applyFill="1" applyBorder="1">
      <alignment wrapText="true" horizontal="center" vertical="center"/>
      <protection hidden="false" locked="true"/>
    </xf>
    <xf numFmtId="0" fontId="1" fillId="57" borderId="2" xfId="0" applyAlignment="1" applyProtection="1" applyNumberFormat="1" applyFont="1" applyFill="1" applyBorder="1">
      <alignment wrapText="true" horizontal="center" vertical="top"/>
      <protection hidden="false" locked="true"/>
    </xf>
    <xf numFmtId="0" fontId="1" fillId="58" borderId="2" xfId="0" applyAlignment="1" applyProtection="1" applyNumberFormat="1" applyFont="1" applyFill="1" applyBorder="1">
      <alignment wrapText="true" horizontal="left" vertical="top"/>
      <protection hidden="false" locked="true"/>
    </xf>
    <xf numFmtId="0" fontId="9" fillId="59" borderId="2" xfId="0" applyAlignment="1" applyProtection="1" applyNumberFormat="1" applyFont="1" applyFill="1" applyBorder="1">
      <alignment wrapText="true" horizontal="center" vertical="top"/>
      <protection hidden="false" locked="true"/>
    </xf>
    <xf numFmtId="0" fontId="9" fillId="60" borderId="2" xfId="0" applyAlignment="1" applyProtection="1" applyNumberFormat="1" applyFont="1" applyFill="1" applyBorder="1">
      <alignment wrapText="true" horizontal="left" vertical="top"/>
      <protection hidden="false" locked="true"/>
    </xf>
    <xf numFmtId="19" fontId="9" fillId="61" borderId="2" xfId="0" applyAlignment="1" applyProtection="1" applyNumberFormat="1" applyFont="1" applyFill="1" applyBorder="1">
      <alignment wrapText="true" horizontal="right" vertical="top"/>
      <protection hidden="false" locked="true"/>
    </xf>
    <xf numFmtId="2" fontId="9" fillId="62" borderId="2" xfId="0" applyAlignment="1" applyProtection="1" applyNumberFormat="1" applyFont="1" applyFill="1" applyBorder="1">
      <alignment wrapText="true" horizontal="right" vertical="top"/>
      <protection hidden="false" locked="true"/>
    </xf>
    <xf numFmtId="0" fontId="1" fillId="63" borderId="2" xfId="0" applyAlignment="1" applyProtection="1" applyNumberFormat="1" applyFont="1" applyFill="1" applyBorder="1">
      <alignment wrapText="true" horizontal="right" vertical="center"/>
      <protection hidden="false" locked="true"/>
    </xf>
    <xf numFmtId="2" fontId="1" fillId="64" borderId="2" xfId="0" applyAlignment="1" applyProtection="1" applyNumberFormat="1" applyFont="1" applyFill="1" applyBorder="1">
      <alignment wrapText="true" horizontal="right" vertical="top"/>
      <protection hidden="false" locked="true"/>
    </xf>
    <xf numFmtId="0" fontId="10" fillId="65" borderId="1" xfId="0" applyAlignment="1" applyProtection="1" applyNumberFormat="1" applyFont="1" applyFill="1" applyBorder="1">
      <alignment wrapText="true" horizontal="right" vertical="center"/>
      <protection hidden="false" locked="true"/>
    </xf>
    <xf numFmtId="2" fontId="10" fillId="66" borderId="1" xfId="0" applyAlignment="1" applyProtection="1" applyNumberFormat="1" applyFont="1" applyFill="1" applyBorder="1">
      <alignment wrapText="true" horizontal="right" vertical="center"/>
      <protection hidden="false" locked="true"/>
    </xf>
  </cellXfs>
  <dxfs count="0"/>
  <tableStyles count="0" defaultTableStyle="TableStyleMedium9" defaultPivotStyle="PivotStyleLight16"/>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9" Target="sharedStrings.xml" Type="http://schemas.openxmlformats.org/officeDocument/2006/relationships/sharedStrings"/><Relationship Id="rIdSt" Target="styles.xml" Type="http://schemas.openxmlformats.org/officeDocument/2006/relationships/styles"/></Relationships>
</file>

<file path=xl/drawings/_rels/drawing1.xml.rels><?xml version="1.0" encoding="UTF-8" standalone="yes"?><Relationships xmlns="http://schemas.openxmlformats.org/package/2006/relationships"><Relationship Id="img_0_0_0.jpg" Target="../media/img_0_0_0.jpg" Type="http://schemas.openxmlformats.org/officeDocument/2006/relationships/image"/></Relationships>
</file>

<file path=xl/drawings/_rels/drawing2.xml.rels><?xml version="1.0" encoding="UTF-8" standalone="yes"?><Relationships xmlns="http://schemas.openxmlformats.org/package/2006/relationships"><Relationship Id="img_1_0_4.jpg" Target="../media/img_1_0_4.jpg" Type="http://schemas.openxmlformats.org/officeDocument/2006/relationships/image"/></Relationships>
</file>

<file path=xl/drawings/_rels/drawing3.xml.rels><?xml version="1.0" encoding="UTF-8" standalone="yes"?><Relationships xmlns="http://schemas.openxmlformats.org/package/2006/relationships"><Relationship Id="img_2_0_0.jpg" Target="../media/img_2_0_0.jpg" Type="http://schemas.openxmlformats.org/officeDocument/2006/relationships/image"/></Relationships>
</file>

<file path=xl/drawings/_rels/drawing4.xml.rels><?xml version="1.0" encoding="UTF-8" standalone="yes"?><Relationships xmlns="http://schemas.openxmlformats.org/package/2006/relationships"><Relationship Id="img_3_0_0.jpg" Target="../media/img_3_0_0.jpg" Type="http://schemas.openxmlformats.org/officeDocument/2006/relationships/image"/></Relationships>
</file>

<file path=xl/drawings/_rels/drawing5.xml.rels><?xml version="1.0" encoding="UTF-8" standalone="yes"?><Relationships xmlns="http://schemas.openxmlformats.org/package/2006/relationships"><Relationship Id="img_4_0_0.jpg" Target="../media/img_4_0_0.jpg" Type="http://schemas.openxmlformats.org/officeDocument/2006/relationships/image"/></Relationships>
</file>

<file path=xl/drawings/_rels/drawing6.xml.rels><?xml version="1.0" encoding="UTF-8" standalone="yes"?><Relationships xmlns="http://schemas.openxmlformats.org/package/2006/relationships"><Relationship Id="img_5_0_0.jpg" Target="../media/img_5_0_0.jpg" Type="http://schemas.openxmlformats.org/officeDocument/2006/relationships/image"/></Relationships>
</file>

<file path=xl/drawings/_rels/drawing7.xml.rels><?xml version="1.0" encoding="UTF-8" standalone="yes"?><Relationships xmlns="http://schemas.openxmlformats.org/package/2006/relationships"><Relationship Id="img_6_0_0.jpg" Target="../media/img_6_0_0.jp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0</xdr:colOff>
      <xdr:row>1</xdr:row>
      <xdr:rowOff>0</xdr:rowOff>
    </xdr:to>
    <xdr:pic>
      <xdr:nvPicPr>
        <xdr:cNvPr id="91743205" name="Picture">
</xdr:cNvPr>
        <xdr:cNvPicPr/>
      </xdr:nvPicPr>
      <xdr:blipFill>
        <a:blip r:embed="img_0_0_0.jpg"/>
        <a:srcRect/>
        <a:stretch>
          <a:fillRect l="0" t="0" r="0" b="0"/>
        </a:stretch>
      </xdr:blipFill>
      <xdr:spPr>
        <a:xfrm rot="0">
          <a:off x="0" y="0"/>
          <a:ext cx="0" cy="0"/>
        </a:xfrm>
        <a:prstGeom prst="rec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0</xdr:colOff>
      <xdr:row>3</xdr:row>
      <xdr:rowOff>0</xdr:rowOff>
    </xdr:to>
    <xdr:pic>
      <xdr:nvPicPr>
        <xdr:cNvPr id="1710494034" name="Picture">
</xdr:cNvPr>
        <xdr:cNvPicPr/>
      </xdr:nvPicPr>
      <xdr:blipFill>
        <a:blip r:embed="img_1_0_4.jpg"/>
        <a:srcRect/>
        <a:stretch>
          <a:fillRect l="0" t="0" r="0" b="0"/>
        </a:stretch>
      </xdr:blipFill>
      <xdr:spPr>
        <a:xfrm rot="0">
          <a:off x="0" y="0"/>
          <a:ext cx="0" cy="0"/>
        </a:xfrm>
        <a:prstGeom prst="rect"/>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0</xdr:colOff>
      <xdr:row>1</xdr:row>
      <xdr:rowOff>0</xdr:rowOff>
    </xdr:to>
    <xdr:pic>
      <xdr:nvPicPr>
        <xdr:cNvPr id="2091828887" name="Picture">
</xdr:cNvPr>
        <xdr:cNvPicPr/>
      </xdr:nvPicPr>
      <xdr:blipFill>
        <a:blip r:embed="img_2_0_0.jpg"/>
        <a:srcRect/>
        <a:stretch>
          <a:fillRect l="0" t="0" r="0" b="0"/>
        </a:stretch>
      </xdr:blipFill>
      <xdr:spPr>
        <a:xfrm rot="0">
          <a:off x="0" y="0"/>
          <a:ext cx="0" cy="0"/>
        </a:xfrm>
        <a:prstGeom prst="rect"/>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0</xdr:colOff>
      <xdr:row>1</xdr:row>
      <xdr:rowOff>0</xdr:rowOff>
    </xdr:to>
    <xdr:pic>
      <xdr:nvPicPr>
        <xdr:cNvPr id="1665041110" name="Picture">
</xdr:cNvPr>
        <xdr:cNvPicPr/>
      </xdr:nvPicPr>
      <xdr:blipFill>
        <a:blip r:embed="img_3_0_0.jpg"/>
        <a:srcRect/>
        <a:stretch>
          <a:fillRect l="0" t="0" r="0" b="0"/>
        </a:stretch>
      </xdr:blipFill>
      <xdr:spPr>
        <a:xfrm rot="0">
          <a:off x="0" y="0"/>
          <a:ext cx="0" cy="0"/>
        </a:xfrm>
        <a:prstGeom prst="rect"/>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11</xdr:col>
      <xdr:colOff>0</xdr:colOff>
      <xdr:row>1</xdr:row>
      <xdr:rowOff>0</xdr:rowOff>
    </xdr:to>
    <xdr:pic>
      <xdr:nvPicPr>
        <xdr:cNvPr id="1997583399" name="Picture">
</xdr:cNvPr>
        <xdr:cNvPicPr/>
      </xdr:nvPicPr>
      <xdr:blipFill>
        <a:blip r:embed="img_4_0_0.jpg"/>
        <a:srcRect/>
        <a:stretch>
          <a:fillRect l="0" t="0" r="0" b="0"/>
        </a:stretch>
      </xdr:blipFill>
      <xdr:spPr>
        <a:xfrm rot="0">
          <a:off x="0" y="0"/>
          <a:ext cx="0" cy="0"/>
        </a:xfrm>
        <a:prstGeom prst="rect"/>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11</xdr:col>
      <xdr:colOff>0</xdr:colOff>
      <xdr:row>1</xdr:row>
      <xdr:rowOff>0</xdr:rowOff>
    </xdr:to>
    <xdr:pic>
      <xdr:nvPicPr>
        <xdr:cNvPr id="285548269" name="Picture">
</xdr:cNvPr>
        <xdr:cNvPicPr/>
      </xdr:nvPicPr>
      <xdr:blipFill>
        <a:blip r:embed="img_5_0_0.jpg"/>
        <a:srcRect/>
        <a:stretch>
          <a:fillRect l="0" t="0" r="0" b="0"/>
        </a:stretch>
      </xdr:blipFill>
      <xdr:spPr>
        <a:xfrm rot="0">
          <a:off x="0" y="0"/>
          <a:ext cx="0" cy="0"/>
        </a:xfrm>
        <a:prstGeom prst="rect"/>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0</xdr:colOff>
      <xdr:row>1</xdr:row>
      <xdr:rowOff>0</xdr:rowOff>
    </xdr:to>
    <xdr:pic>
      <xdr:nvPicPr>
        <xdr:cNvPr id="1719842933" name="Picture">
</xdr:cNvPr>
        <xdr:cNvPicPr/>
      </xdr:nvPicPr>
      <xdr:blipFill>
        <a:blip r:embed="img_6_0_0.jpg"/>
        <a:srcRect/>
        <a:stretch>
          <a:fillRect l="0" t="0" r="0" b="0"/>
        </a:stretch>
      </xdr:blipFill>
      <xdr:spPr>
        <a:xfrm rot="0">
          <a:off x="0" y="0"/>
          <a:ext cx="0" cy="0"/>
        </a:xfrm>
        <a:prstGeom prst="rect"/>
      </xdr:spPr>
    </xdr:pic>
    <xdr:clientData/>
  </xdr:twoCellAnchor>
</xdr:wsDr>
</file>

<file path=xl/worksheets/_rels/sheet1.xml.rels><?xml version="1.0" encoding="UTF-8" standalone="yes"?><Relationships xmlns="http://schemas.openxmlformats.org/package/2006/relationships"><Relationship Id="rIdDr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Dr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Dr3"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Dr4"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Dr5"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Dr6"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Dr7"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sheetPr>
    <outlinePr summaryBelow="0"/>
  </sheetPr>
  <dimension ref="A1:H195"/>
  <sheetViews>
    <sheetView workbookViewId="0"/>
  </sheetViews>
  <sheetFormatPr defaultRowHeight="15"/>
  <cols>
    <col min="1" max="1" customWidth="true" width="9.333333"/>
    <col min="2" max="2" customWidth="true" width="10.333333"/>
    <col min="3" max="3" bestFit="true" customWidth="false" width="42.666668"/>
    <col min="4" max="4" customWidth="true" width="9.333333"/>
    <col min="5" max="5" customWidth="true" width="8.333333"/>
    <col min="6" max="6" customWidth="true" width="10.333333"/>
    <col min="7" max="7" customWidth="true" width="12.5"/>
    <col min="8" max="8" customWidth="true" width="12.5"/>
  </cols>
  <sheetData>
    <row r="1" customHeight="1" ht="92">
      <c r="A1" s="1" t="inlineStr"/>
      <c r="B1" s="1" t="inlineStr"/>
      <c r="C1" s="1" t="inlineStr"/>
      <c r="D1" s="1" t="inlineStr"/>
      <c r="E1" s="1" t="inlineStr"/>
      <c r="F1" s="1" t="inlineStr"/>
      <c r="G1" s="1" t="inlineStr"/>
      <c r="H1" s="1" t="inlineStr"/>
    </row>
    <row r="2" customHeight="1" ht="10">
      <c r="A2" s="2" t="inlineStr"/>
      <c r="B2" s="3" t="inlineStr">
        <is>
          <r>
            <t xml:space="preserve">
</t>
          </r>
        </is>
      </c>
      <c r="C2" s="3" t="inlineStr"/>
      <c r="D2" s="3" t="inlineStr"/>
      <c r="E2" s="3" t="inlineStr"/>
      <c r="F2" s="3" t="inlineStr"/>
      <c r="G2" s="3" t="inlineStr"/>
      <c r="H2" s="2" t="inlineStr"/>
    </row>
    <row r="3" customHeight="1" ht="22">
      <c r="A3" s="4" t="inlineStr">
        <is>
          <r>
            <t xml:space="preserve">ITEM</t>
          </r>
        </is>
      </c>
      <c r="B3" s="4" t="inlineStr">
        <is>
          <r>
            <t xml:space="preserve">CÓDIGO</t>
          </r>
        </is>
      </c>
      <c r="C3" s="4" t="inlineStr">
        <is>
          <r>
            <t xml:space="preserve">DESCRIÇÃO</t>
          </r>
        </is>
      </c>
      <c r="D3" s="4" t="inlineStr">
        <is>
          <r>
            <t xml:space="preserve">FONTE</t>
          </r>
        </is>
      </c>
      <c r="E3" s="4" t="inlineStr">
        <is>
          <r>
            <t xml:space="preserve">UND</t>
          </r>
        </is>
      </c>
      <c r="F3" s="4" t="inlineStr">
        <is>
          <r>
            <t xml:space="preserve">QUANTIDADE</t>
          </r>
        </is>
      </c>
      <c r="G3" s="4" t="inlineStr">
        <is>
          <r>
            <t xml:space="preserve">PREÇO
UNITÁRIO R$</t>
          </r>
        </is>
      </c>
      <c r="H3" s="4" t="inlineStr">
        <is>
          <r>
            <t xml:space="preserve">PREÇO
TOTAL R$</t>
          </r>
        </is>
      </c>
    </row>
    <row r="4" customHeight="1" ht="20">
      <c r="A4" s="5" t="inlineStr">
        <is>
          <r>
            <t xml:space="preserve">1</t>
          </r>
        </is>
      </c>
      <c r="B4" s="5" t="inlineStr">
        <is>
          <r>
            <t xml:space="preserve">ADMINISTRAÇÃO LOCAL DE OBRA</t>
          </r>
        </is>
      </c>
      <c r="C4" s="5" t="inlineStr"/>
      <c r="D4" s="5" t="inlineStr"/>
      <c r="E4" s="5" t="inlineStr"/>
      <c r="F4" s="5" t="inlineStr"/>
      <c r="G4" s="5" t="inlineStr"/>
      <c r="H4" s="6" t="n">
        <f>ROUND(SUM(H5:H12),2)</f>
        <v>208855.25</v>
      </c>
    </row>
    <row r="5" customHeight="0" bestFit="1" ht="20">
      <c r="A5" s="7" t="inlineStr">
        <is>
          <r>
            <t xml:space="preserve">1.1</t>
          </r>
        </is>
      </c>
      <c r="B5" s="8" t="inlineStr">
        <is>
          <r>
            <t xml:space="preserve">90778</t>
          </r>
        </is>
      </c>
      <c r="C5" s="9" t="inlineStr">
        <is>
          <r>
            <t xml:space="preserve">ENGENHEIRO CIVIL DE OBRA PLENO COM ENCARGOS COMPLEMENTARES</t>
          </r>
        </is>
      </c>
      <c r="D5" s="8" t="inlineStr">
        <is>
          <r>
            <t xml:space="preserve">SINAPI</t>
          </r>
        </is>
      </c>
      <c r="E5" s="8" t="inlineStr">
        <is>
          <r>
            <t xml:space="preserve">H</t>
          </r>
        </is>
      </c>
      <c r="F5" s="10" t="n">
        <v>264.0</v>
      </c>
      <c r="G5" s="11" t="n">
        <v>161.2</v>
      </c>
      <c r="H5" s="12" t="n">
        <f>ROUND(ROUND(F5,2)*ROUND(G5,2),2)</f>
        <v>42556.8</v>
      </c>
    </row>
    <row r="6" customHeight="0" bestFit="1" ht="20">
      <c r="A6" s="7" t="inlineStr">
        <is>
          <r>
            <t xml:space="preserve">1.2</t>
          </r>
        </is>
      </c>
      <c r="B6" s="8" t="inlineStr">
        <is>
          <r>
            <t xml:space="preserve">93572</t>
          </r>
        </is>
      </c>
      <c r="C6" s="9" t="inlineStr">
        <is>
          <r>
            <t xml:space="preserve">ENCARREGADO GERAL DE OBRAS COM ENCARGOS COMPLEMENTARES</t>
          </r>
        </is>
      </c>
      <c r="D6" s="8" t="inlineStr">
        <is>
          <r>
            <t xml:space="preserve">SINAPI</t>
          </r>
        </is>
      </c>
      <c r="E6" s="8" t="inlineStr">
        <is>
          <r>
            <t xml:space="preserve">MES</t>
          </r>
        </is>
      </c>
      <c r="F6" s="10" t="n">
        <v>12.0</v>
      </c>
      <c r="G6" s="11" t="n">
        <v>5888.26</v>
      </c>
      <c r="H6" s="12" t="n">
        <f>ROUND(ROUND(F6,2)*ROUND(G6,2),2)</f>
        <v>70659.12</v>
      </c>
    </row>
    <row r="7" customHeight="0" bestFit="1" ht="20">
      <c r="A7" s="7" t="inlineStr">
        <is>
          <r>
            <t xml:space="preserve">1.3</t>
          </r>
        </is>
      </c>
      <c r="B7" s="8" t="inlineStr">
        <is>
          <r>
            <t xml:space="preserve">100309</t>
          </r>
        </is>
      </c>
      <c r="C7" s="9" t="inlineStr">
        <is>
          <r>
            <t xml:space="preserve">TÉCNICO EM SEGURANÇA DO TRABALHO COM ENCARGOS COMPLEMENTARES</t>
          </r>
        </is>
      </c>
      <c r="D7" s="8" t="inlineStr">
        <is>
          <r>
            <t xml:space="preserve">SINAPI</t>
          </r>
        </is>
      </c>
      <c r="E7" s="8" t="inlineStr">
        <is>
          <r>
            <t xml:space="preserve">H</t>
          </r>
        </is>
      </c>
      <c r="F7" s="10" t="n">
        <v>396.0</v>
      </c>
      <c r="G7" s="11" t="n">
        <v>38.64</v>
      </c>
      <c r="H7" s="12" t="n">
        <f>ROUND(ROUND(F7,2)*ROUND(G7,2),2)</f>
        <v>15301.44</v>
      </c>
    </row>
    <row r="8" customHeight="0" bestFit="1" ht="20">
      <c r="A8" s="7" t="inlineStr">
        <is>
          <r>
            <t xml:space="preserve">1.4</t>
          </r>
        </is>
      </c>
      <c r="B8" s="8" t="inlineStr">
        <is>
          <r>
            <t xml:space="preserve">88255</t>
          </r>
        </is>
      </c>
      <c r="C8" s="9" t="inlineStr">
        <is>
          <r>
            <t xml:space="preserve">AUXILIAR TÉCNICO DE ENGENHARIA COM ENCARGOS COMPLEMENTARES</t>
          </r>
        </is>
      </c>
      <c r="D8" s="8" t="inlineStr">
        <is>
          <r>
            <t xml:space="preserve">SINAPI</t>
          </r>
        </is>
      </c>
      <c r="E8" s="8" t="inlineStr">
        <is>
          <r>
            <t xml:space="preserve">H</t>
          </r>
        </is>
      </c>
      <c r="F8" s="10" t="n">
        <v>396.0</v>
      </c>
      <c r="G8" s="11" t="n">
        <v>36.72</v>
      </c>
      <c r="H8" s="12" t="n">
        <f>ROUND(ROUND(F8,2)*ROUND(G8,2),2)</f>
        <v>14541.12</v>
      </c>
    </row>
    <row r="9" customHeight="0" bestFit="1" ht="40">
      <c r="A9" s="7" t="inlineStr">
        <is>
          <r>
            <t xml:space="preserve">1.5</t>
          </r>
        </is>
      </c>
      <c r="B9" s="8" t="inlineStr">
        <is>
          <r>
            <t xml:space="preserve">C4997</t>
          </r>
        </is>
      </c>
      <c r="C9" s="9" t="inlineStr">
        <is>
          <r>
            <t xml:space="preserve">LOCAÇÃO DE CONTÊINER ESCRITÓRIO COM BANHEIRO (01 VASO SANITÁRIO, 01 LAVATÓRIO E 01 CHUVEIRO), JANELA EM VIDRO, PORTAS, LUMINÁRIAS, TOMADAS, FORRO EM PVC, AR CONDICIONADO E ISOLAMENTO TERMO-ACÚSTICO EM ISOPOR - 6,00 X 2,35M</t>
          </r>
        </is>
      </c>
      <c r="D9" s="8" t="inlineStr">
        <is>
          <r>
            <t xml:space="preserve">SEINFRA</t>
          </r>
        </is>
      </c>
      <c r="E9" s="8" t="inlineStr">
        <is>
          <r>
            <t xml:space="preserve">MÊS</t>
          </r>
        </is>
      </c>
      <c r="F9" s="10" t="n">
        <v>12.0</v>
      </c>
      <c r="G9" s="11" t="n">
        <v>1342.07</v>
      </c>
      <c r="H9" s="12" t="n">
        <f>ROUND(ROUND(F9,2)*ROUND(G9,2),2)</f>
        <v>16104.84</v>
      </c>
    </row>
    <row r="10" customHeight="0" bestFit="1" ht="24">
      <c r="A10" s="7" t="inlineStr">
        <is>
          <r>
            <t xml:space="preserve">1.6</t>
          </r>
        </is>
      </c>
      <c r="B10" s="8" t="inlineStr">
        <is>
          <r>
            <t xml:space="preserve">00010779</t>
          </r>
        </is>
      </c>
      <c r="C10" s="9" t="inlineStr">
        <is>
          <r>
            <t xml:space="preserve">LOCACAO DE CONTAINER 2,30 X 4,30 M, ALT. 2,50 M, P/ SANITARIO, C/ 5 BACIAS, 1 LAVATORIO E 4 MICTORIOS (NAO INCLUI MOBILIZACAO/DESMOBILIZACAO)</t>
          </r>
        </is>
      </c>
      <c r="D10" s="8" t="inlineStr">
        <is>
          <r>
            <t xml:space="preserve">SINAPI</t>
          </r>
        </is>
      </c>
      <c r="E10" s="8" t="inlineStr">
        <is>
          <r>
            <t xml:space="preserve">MES</t>
          </r>
        </is>
      </c>
      <c r="F10" s="10" t="n">
        <v>12.0</v>
      </c>
      <c r="G10" s="11" t="n">
        <v>2177.22</v>
      </c>
      <c r="H10" s="12" t="n">
        <f>ROUND(ROUND(F10,2)*ROUND(G10,2),2)</f>
        <v>26126.64</v>
      </c>
    </row>
    <row r="11" customHeight="0" bestFit="1" ht="20">
      <c r="A11" s="7" t="inlineStr">
        <is>
          <r>
            <t xml:space="preserve">1.7</t>
          </r>
        </is>
      </c>
      <c r="B11" s="8" t="inlineStr">
        <is>
          <r>
            <t xml:space="preserve">CP ADAP. - SBC 012710</t>
          </r>
        </is>
      </c>
      <c r="C11" s="9" t="inlineStr">
        <is>
          <r>
            <t xml:space="preserve">DESPESAS GERAIS DE MANUTENCAO CANTEIRO DE OBRAS</t>
          </r>
        </is>
      </c>
      <c r="D11" s="8" t="inlineStr">
        <is>
          <r>
            <t xml:space="preserve">SBC AJUSTADA</t>
          </r>
        </is>
      </c>
      <c r="E11" s="8" t="inlineStr">
        <is>
          <r>
            <t xml:space="preserve">MÊS</t>
          </r>
        </is>
      </c>
      <c r="F11" s="10" t="n">
        <v>12.0</v>
      </c>
      <c r="G11" s="11" t="n">
        <v>894.5</v>
      </c>
      <c r="H11" s="12" t="n">
        <f>ROUND(ROUND(F11,2)*ROUND(G11,2),2)</f>
        <v>10734.0</v>
      </c>
    </row>
    <row r="12" customHeight="0" bestFit="1" ht="24">
      <c r="A12" s="7" t="inlineStr">
        <is>
          <r>
            <t xml:space="preserve">1.8</t>
          </r>
        </is>
      </c>
      <c r="B12" s="8" t="inlineStr">
        <is>
          <r>
            <t xml:space="preserve">CP ADAP - SUDECAP 62.24.14</t>
          </r>
        </is>
      </c>
      <c r="C12" s="9" t="inlineStr">
        <is>
          <r>
            <t xml:space="preserve">RELATÓRIO TÉCNICO DE PLANEJAMENTO DE EXECUÇÃO DE OBRAS - MÉDIO PORTE</t>
          </r>
        </is>
      </c>
      <c r="D12" s="8" t="inlineStr">
        <is>
          <r>
            <t xml:space="preserve">SUDECAP AJUSTADA</t>
          </r>
        </is>
      </c>
      <c r="E12" s="8" t="inlineStr">
        <is>
          <r>
            <t xml:space="preserve">UN.</t>
          </r>
        </is>
      </c>
      <c r="F12" s="10" t="n">
        <v>1.0</v>
      </c>
      <c r="G12" s="11" t="n">
        <v>12831.29</v>
      </c>
      <c r="H12" s="12" t="n">
        <f>ROUND(ROUND(F12,2)*ROUND(G12,2),2)</f>
        <v>12831.29</v>
      </c>
    </row>
    <row r="13" customHeight="1" ht="20">
      <c r="A13" s="5" t="inlineStr">
        <is>
          <r>
            <t xml:space="preserve">2</t>
          </r>
        </is>
      </c>
      <c r="B13" s="5" t="inlineStr">
        <is>
          <r>
            <t xml:space="preserve">SERVIÇOS PRELIMINARES</t>
          </r>
        </is>
      </c>
      <c r="C13" s="5" t="inlineStr"/>
      <c r="D13" s="5" t="inlineStr"/>
      <c r="E13" s="5" t="inlineStr"/>
      <c r="F13" s="5" t="inlineStr"/>
      <c r="G13" s="5" t="inlineStr"/>
      <c r="H13" s="6" t="n">
        <f>ROUND(SUM(H14:H18),2)</f>
        <v>47675.39</v>
      </c>
    </row>
    <row r="14" customHeight="0" bestFit="1" ht="24">
      <c r="A14" s="7" t="inlineStr">
        <is>
          <r>
            <t xml:space="preserve">2.1</t>
          </r>
        </is>
      </c>
      <c r="B14" s="8" t="inlineStr">
        <is>
          <r>
            <t xml:space="preserve">103689</t>
          </r>
        </is>
      </c>
      <c r="C14" s="9" t="inlineStr">
        <is>
          <r>
            <t xml:space="preserve">FORNECIMENTO E INSTALAÇÃO DE PLACA DE OBRA COM CHAPA GALVANIZADA E ESTRUTURA DE MADEIRA. AF_03/2022_PS</t>
          </r>
        </is>
      </c>
      <c r="D14" s="8" t="inlineStr">
        <is>
          <r>
            <t xml:space="preserve">SINAPI</t>
          </r>
        </is>
      </c>
      <c r="E14" s="8" t="inlineStr">
        <is>
          <r>
            <t xml:space="preserve">M2</t>
          </r>
        </is>
      </c>
      <c r="F14" s="10" t="n">
        <v>2.88</v>
      </c>
      <c r="G14" s="11" t="n">
        <v>386.3</v>
      </c>
      <c r="H14" s="12" t="n">
        <f>ROUND(ROUND(F14,2)*ROUND(G14,2),2)</f>
        <v>1112.54</v>
      </c>
    </row>
    <row r="15" customHeight="0" bestFit="1" ht="24">
      <c r="A15" s="7" t="inlineStr">
        <is>
          <r>
            <t xml:space="preserve">2.2</t>
          </r>
        </is>
      </c>
      <c r="B15" s="8" t="inlineStr">
        <is>
          <r>
            <t xml:space="preserve">93208</t>
          </r>
        </is>
      </c>
      <c r="C15" s="9" t="inlineStr">
        <is>
          <r>
            <t xml:space="preserve">EXECUÇÃO DE ALMOXARIFADO EM CANTEIRO DE OBRA EM CHAPA DE MADEIRA COMPENSADA, INCLUSO PRATELEIRAS. AF_02/2016</t>
          </r>
        </is>
      </c>
      <c r="D15" s="8" t="inlineStr">
        <is>
          <r>
            <t xml:space="preserve">SINAPI</t>
          </r>
        </is>
      </c>
      <c r="E15" s="8" t="inlineStr">
        <is>
          <r>
            <t xml:space="preserve">M2</t>
          </r>
        </is>
      </c>
      <c r="F15" s="10" t="n">
        <v>30.0</v>
      </c>
      <c r="G15" s="11" t="n">
        <v>1075.7</v>
      </c>
      <c r="H15" s="12" t="n">
        <f>ROUND(ROUND(F15,2)*ROUND(G15,2),2)</f>
        <v>32271.0</v>
      </c>
    </row>
    <row r="16" customHeight="0" bestFit="1" ht="24">
      <c r="A16" s="7" t="inlineStr">
        <is>
          <r>
            <t xml:space="preserve">2.3</t>
          </r>
        </is>
      </c>
      <c r="B16" s="8" t="inlineStr">
        <is>
          <r>
            <t xml:space="preserve">93210</t>
          </r>
        </is>
      </c>
      <c r="C16" s="9" t="inlineStr">
        <is>
          <r>
            <t xml:space="preserve">EXECUÇÃO DE REFEITÓRIO EM CANTEIRO DE OBRA EM CHAPA DE MADEIRA COMPENSADA, NÃO INCLUSO MOBILIÁRIO E EQUIPAMENTOS. AF_02/2016</t>
          </r>
        </is>
      </c>
      <c r="D16" s="8" t="inlineStr">
        <is>
          <r>
            <t xml:space="preserve">SINAPI</t>
          </r>
        </is>
      </c>
      <c r="E16" s="8" t="inlineStr">
        <is>
          <r>
            <t xml:space="preserve">M2</t>
          </r>
        </is>
      </c>
      <c r="F16" s="10" t="n">
        <v>14.0</v>
      </c>
      <c r="G16" s="11" t="n">
        <v>736.68</v>
      </c>
      <c r="H16" s="12" t="n">
        <f>ROUND(ROUND(F16,2)*ROUND(G16,2),2)</f>
        <v>10313.52</v>
      </c>
    </row>
    <row r="17" customHeight="0" bestFit="1" ht="32">
      <c r="A17" s="7" t="inlineStr">
        <is>
          <r>
            <t xml:space="preserve">2.4</t>
          </r>
        </is>
      </c>
      <c r="B17" s="8" t="inlineStr">
        <is>
          <r>
            <t xml:space="preserve">101493</t>
          </r>
        </is>
      </c>
      <c r="C17" s="9" t="inlineStr">
        <is>
          <r>
            <t xml:space="preserve">ENTRADA DE ENERGIA ELÉTRICA, AÉREA, MONOFÁSICA, COM CAIXA DE EMBUTIR, CABO DE 10 MM2 E DISJUNTOR DIN 50A (NÃO INCLUSO O POSTE DE CONCRETO). AF_07/2020_PS</t>
          </r>
        </is>
      </c>
      <c r="D17" s="8" t="inlineStr">
        <is>
          <r>
            <t xml:space="preserve">SINAPI</t>
          </r>
        </is>
      </c>
      <c r="E17" s="8" t="inlineStr">
        <is>
          <r>
            <t xml:space="preserve">UN</t>
          </r>
        </is>
      </c>
      <c r="F17" s="10" t="n">
        <v>1.0</v>
      </c>
      <c r="G17" s="11" t="n">
        <v>1745.84</v>
      </c>
      <c r="H17" s="12" t="n">
        <f>ROUND(ROUND(F17,2)*ROUND(G17,2),2)</f>
        <v>1745.84</v>
      </c>
    </row>
    <row r="18" customHeight="0" bestFit="1" ht="20">
      <c r="A18" s="7" t="inlineStr">
        <is>
          <r>
            <t xml:space="preserve">2.5</t>
          </r>
        </is>
      </c>
      <c r="B18" s="8" t="inlineStr">
        <is>
          <r>
            <t xml:space="preserve">CP ADAP. 002</t>
          </r>
        </is>
      </c>
      <c r="C18" s="9" t="inlineStr">
        <is>
          <r>
            <t xml:space="preserve">INSTALAÇÕES PROVISÓRIAS DE ÁGUA</t>
          </r>
        </is>
      </c>
      <c r="D18" s="8" t="inlineStr">
        <is>
          <r>
            <t xml:space="preserve">SEINFRA AJUSTADA</t>
          </r>
        </is>
      </c>
      <c r="E18" s="8" t="inlineStr">
        <is>
          <r>
            <t xml:space="preserve">UN</t>
          </r>
        </is>
      </c>
      <c r="F18" s="10" t="n">
        <v>1.0</v>
      </c>
      <c r="G18" s="11" t="n">
        <v>2232.49</v>
      </c>
      <c r="H18" s="12" t="n">
        <f>ROUND(ROUND(F18,2)*ROUND(G18,2),2)</f>
        <v>2232.49</v>
      </c>
    </row>
    <row r="19" customHeight="1" ht="20">
      <c r="A19" s="5" t="inlineStr">
        <is>
          <r>
            <t xml:space="preserve">3</t>
          </r>
        </is>
      </c>
      <c r="B19" s="5" t="inlineStr">
        <is>
          <r>
            <t xml:space="preserve">INTERVENÇÕES NO GALPÃO DMA (DEPÓSITO DE MERCADORIAS APREENDIDAS)</t>
          </r>
        </is>
      </c>
      <c r="C19" s="5" t="inlineStr"/>
      <c r="D19" s="5" t="inlineStr"/>
      <c r="E19" s="5" t="inlineStr"/>
      <c r="F19" s="5" t="inlineStr"/>
      <c r="G19" s="5" t="inlineStr"/>
      <c r="H19" s="6" t="n">
        <f>ROUND(H20+H25+H38+H49+H52+H58,2)</f>
        <v>722791.18</v>
      </c>
    </row>
    <row r="20" customHeight="1" ht="20">
      <c r="A20" s="5" t="inlineStr">
        <is>
          <r>
            <t xml:space="preserve">3.1</t>
          </r>
        </is>
      </c>
      <c r="B20" s="5" t="inlineStr">
        <is>
          <r>
            <t xml:space="preserve">PLATAFORMAS DE TRABALHO E PROTEÇÕES</t>
          </r>
        </is>
      </c>
      <c r="C20" s="5" t="inlineStr"/>
      <c r="D20" s="5" t="inlineStr"/>
      <c r="E20" s="5" t="inlineStr"/>
      <c r="F20" s="5" t="inlineStr"/>
      <c r="G20" s="5" t="inlineStr"/>
      <c r="H20" s="6" t="n">
        <f>ROUND(SUM(H21:H24),2)</f>
        <v>54345.62</v>
      </c>
    </row>
    <row r="21" customHeight="0" bestFit="1" ht="40">
      <c r="A21" s="7" t="inlineStr">
        <is>
          <r>
            <t xml:space="preserve">3.1.1</t>
          </r>
        </is>
      </c>
      <c r="B21" s="8" t="inlineStr">
        <is>
          <r>
            <t xml:space="preserve">00020193</t>
          </r>
        </is>
      </c>
      <c r="C21" s="9" t="inlineStr">
        <is>
          <r>
            <t xml:space="preserve">LOCACAO DE ANDAIME METALICO TIPO FACHADEIRO, PECAS COM APROXIMADAMENTE 1,20 M DE LARGURA E 2,0 M DE ALTURA, INCLUINDO DIAGONAIS EM X, BARRAS DE LIGACAO, SAPATAS E DEMAIS ITENS NECESSARIOS A MONTAGEM (NAO INCLUI INSTALACAO)</t>
          </r>
        </is>
      </c>
      <c r="D21" s="8" t="inlineStr">
        <is>
          <r>
            <t xml:space="preserve">SINAPI</t>
          </r>
        </is>
      </c>
      <c r="E21" s="8" t="inlineStr">
        <is>
          <r>
            <t xml:space="preserve">M2XMES</t>
          </r>
        </is>
      </c>
      <c r="F21" s="10" t="n">
        <v>1111.25</v>
      </c>
      <c r="G21" s="11" t="n">
        <v>23.74</v>
      </c>
      <c r="H21" s="12" t="n">
        <f>ROUND(ROUND(F21,2)*ROUND(G21,2),2)</f>
        <v>26381.08</v>
      </c>
    </row>
    <row r="22" customHeight="0" bestFit="1" ht="32">
      <c r="A22" s="7" t="inlineStr">
        <is>
          <r>
            <t xml:space="preserve">3.1.2</t>
          </r>
        </is>
      </c>
      <c r="B22" s="8" t="inlineStr">
        <is>
          <r>
            <t xml:space="preserve">97063</t>
          </r>
        </is>
      </c>
      <c r="C22" s="9" t="inlineStr">
        <is>
          <r>
            <t xml:space="preserve">MONTAGEM E DESMONTAGEM DE ANDAIME MODULAR FACHADEIRO, COM PISO METÁLICO, PARA EDIFICAÇÕES COM MÚLTIPLOS PAVIMENTOS (EXCLUSIVE ANDAIME E LIMPEZA). AF_11/2017</t>
          </r>
        </is>
      </c>
      <c r="D22" s="8" t="inlineStr">
        <is>
          <r>
            <t xml:space="preserve">SINAPI</t>
          </r>
        </is>
      </c>
      <c r="E22" s="8" t="inlineStr">
        <is>
          <r>
            <t xml:space="preserve">M2</t>
          </r>
        </is>
      </c>
      <c r="F22" s="10" t="n">
        <v>889.0</v>
      </c>
      <c r="G22" s="11" t="n">
        <v>22.58</v>
      </c>
      <c r="H22" s="12" t="n">
        <f>ROUND(ROUND(F22,2)*ROUND(G22,2),2)</f>
        <v>20073.62</v>
      </c>
    </row>
    <row r="23" customHeight="0" bestFit="1" ht="20">
      <c r="A23" s="7" t="inlineStr">
        <is>
          <r>
            <t xml:space="preserve">3.1.3</t>
          </r>
        </is>
      </c>
      <c r="B23" s="8" t="inlineStr">
        <is>
          <r>
            <t xml:space="preserve">97062</t>
          </r>
        </is>
      </c>
      <c r="C23" s="9" t="inlineStr">
        <is>
          <r>
            <t xml:space="preserve">COLOCAÇÃO DE TELA EM ANDAIME FACHADEIRO. AF_11/2017</t>
          </r>
        </is>
      </c>
      <c r="D23" s="8" t="inlineStr">
        <is>
          <r>
            <t xml:space="preserve">SINAPI</t>
          </r>
        </is>
      </c>
      <c r="E23" s="8" t="inlineStr">
        <is>
          <r>
            <t xml:space="preserve">M2</t>
          </r>
        </is>
      </c>
      <c r="F23" s="10" t="n">
        <v>889.0</v>
      </c>
      <c r="G23" s="11" t="n">
        <v>6.93</v>
      </c>
      <c r="H23" s="12" t="n">
        <f>ROUND(ROUND(F23,2)*ROUND(G23,2),2)</f>
        <v>6160.77</v>
      </c>
    </row>
    <row r="24" customHeight="0" bestFit="1" ht="20">
      <c r="A24" s="7" t="inlineStr">
        <is>
          <r>
            <t xml:space="preserve">3.1.4</t>
          </r>
        </is>
      </c>
      <c r="B24" s="8" t="inlineStr">
        <is>
          <r>
            <t xml:space="preserve">CP ADAP. 017</t>
          </r>
        </is>
      </c>
      <c r="C24" s="9" t="inlineStr">
        <is>
          <r>
            <t xml:space="preserve">SINALIZAÇÃO COM FITA FIXADA EM CONE PLÁSTICO, INCLUINDO CONE</t>
          </r>
        </is>
      </c>
      <c r="D24" s="8" t="inlineStr">
        <is>
          <r>
            <t xml:space="preserve">SINAPI AJUSTADA</t>
          </r>
        </is>
      </c>
      <c r="E24" s="8" t="inlineStr">
        <is>
          <r>
            <t xml:space="preserve">M</t>
          </r>
        </is>
      </c>
      <c r="F24" s="10" t="n">
        <v>154.34</v>
      </c>
      <c r="G24" s="11" t="n">
        <v>11.21</v>
      </c>
      <c r="H24" s="12" t="n">
        <f>ROUND(ROUND(F24,2)*ROUND(G24,2),2)</f>
        <v>1730.15</v>
      </c>
    </row>
    <row r="25" customHeight="1" ht="20">
      <c r="A25" s="5" t="inlineStr">
        <is>
          <r>
            <t xml:space="preserve">3.2</t>
          </r>
        </is>
      </c>
      <c r="B25" s="5" t="inlineStr">
        <is>
          <r>
            <t xml:space="preserve">RECUPERAÇÃO ESTRUTURAL</t>
          </r>
        </is>
      </c>
      <c r="C25" s="5" t="inlineStr"/>
      <c r="D25" s="5" t="inlineStr"/>
      <c r="E25" s="5" t="inlineStr"/>
      <c r="F25" s="5" t="inlineStr"/>
      <c r="G25" s="5" t="inlineStr"/>
      <c r="H25" s="6" t="n">
        <f>ROUND(SUM(H26:H37),2)</f>
        <v>88119.87</v>
      </c>
    </row>
    <row r="26" customHeight="0" bestFit="1" ht="20">
      <c r="A26" s="7" t="inlineStr">
        <is>
          <r>
            <t xml:space="preserve">3.2.1</t>
          </r>
        </is>
      </c>
      <c r="B26" s="8" t="inlineStr">
        <is>
          <r>
            <t xml:space="preserve">CP ADAP. 010</t>
          </r>
        </is>
      </c>
      <c r="C26" s="9" t="inlineStr">
        <is>
          <r>
            <t xml:space="preserve">APICOAMENTO EM CONCRETO/PREPARO DA SUPERFÍCIE</t>
          </r>
        </is>
      </c>
      <c r="D26" s="8" t="inlineStr">
        <is>
          <r>
            <t xml:space="preserve">SEINFRA AJUSTADA</t>
          </r>
        </is>
      </c>
      <c r="E26" s="8" t="inlineStr">
        <is>
          <r>
            <t xml:space="preserve">M2</t>
          </r>
        </is>
      </c>
      <c r="F26" s="10" t="n">
        <v>95.05</v>
      </c>
      <c r="G26" s="11" t="n">
        <v>54.03</v>
      </c>
      <c r="H26" s="12" t="n">
        <f>ROUND(ROUND(F26,2)*ROUND(G26,2),2)</f>
        <v>5135.55</v>
      </c>
    </row>
    <row r="27" customHeight="0" bestFit="1" ht="20">
      <c r="A27" s="7" t="inlineStr">
        <is>
          <r>
            <t xml:space="preserve">3.2.2</t>
          </r>
        </is>
      </c>
      <c r="B27" s="8" t="inlineStr">
        <is>
          <r>
            <t xml:space="preserve">CP ADAP. 004</t>
          </r>
        </is>
      </c>
      <c r="C27" s="9" t="inlineStr">
        <is>
          <r>
            <t xml:space="preserve">LIMPEZA DE SUPERFÍCIE C/ ESCOVA DE AÇO</t>
          </r>
        </is>
      </c>
      <c r="D27" s="8" t="inlineStr">
        <is>
          <r>
            <t xml:space="preserve">SEINFRA AJUSTADA</t>
          </r>
        </is>
      </c>
      <c r="E27" s="8" t="inlineStr">
        <is>
          <r>
            <t xml:space="preserve">M2</t>
          </r>
        </is>
      </c>
      <c r="F27" s="10" t="n">
        <v>95.05</v>
      </c>
      <c r="G27" s="11" t="n">
        <v>14.47</v>
      </c>
      <c r="H27" s="12" t="n">
        <f>ROUND(ROUND(F27,2)*ROUND(G27,2),2)</f>
        <v>1375.37</v>
      </c>
    </row>
    <row r="28" customHeight="0" bestFit="1" ht="20">
      <c r="A28" s="7" t="inlineStr">
        <is>
          <r>
            <t xml:space="preserve">3.2.3</t>
          </r>
        </is>
      </c>
      <c r="B28" s="8" t="inlineStr">
        <is>
          <r>
            <t xml:space="preserve">PE.EST.99814.</t>
          </r>
        </is>
      </c>
      <c r="C28" s="9" t="inlineStr">
        <is>
          <r>
            <t xml:space="preserve">LIMPEZA DE SUPERFÍCIE COM JATO DE ALTA PRESSÃO, EM HORÁRIO EXTRAORDINÁRIO_50%.</t>
          </r>
        </is>
      </c>
      <c r="D28" s="8" t="inlineStr">
        <is>
          <r>
            <t xml:space="preserve">SINAPI AJUSTADA</t>
          </r>
        </is>
      </c>
      <c r="E28" s="8" t="inlineStr">
        <is>
          <r>
            <t xml:space="preserve">m²</t>
          </r>
        </is>
      </c>
      <c r="F28" s="10" t="n">
        <v>95.05</v>
      </c>
      <c r="G28" s="11" t="n">
        <v>3.1</v>
      </c>
      <c r="H28" s="12" t="n">
        <f>ROUND(ROUND(F28,2)*ROUND(G28,2),2)</f>
        <v>294.66</v>
      </c>
    </row>
    <row r="29" customHeight="0" bestFit="1" ht="20">
      <c r="A29" s="7" t="inlineStr">
        <is>
          <r>
            <t xml:space="preserve">3.2.4</t>
          </r>
        </is>
      </c>
      <c r="B29" s="8" t="inlineStr">
        <is>
          <r>
            <t xml:space="preserve">CP ADAP. 009</t>
          </r>
        </is>
      </c>
      <c r="C29" s="9" t="inlineStr">
        <is>
          <r>
            <t xml:space="preserve">PINTURA PROTEÇÃO C/INIBIDOR MIGRATÓRIO CORROSÃO, 2 DEMÃOS - M2</t>
          </r>
        </is>
      </c>
      <c r="D29" s="8" t="inlineStr">
        <is>
          <r>
            <t xml:space="preserve">SEINFRA AJUSTADA</t>
          </r>
        </is>
      </c>
      <c r="E29" s="8" t="inlineStr">
        <is>
          <r>
            <t xml:space="preserve">M2</t>
          </r>
        </is>
      </c>
      <c r="F29" s="10" t="n">
        <v>95.05</v>
      </c>
      <c r="G29" s="11" t="n">
        <v>82.77</v>
      </c>
      <c r="H29" s="12" t="n">
        <f>ROUND(ROUND(F29,2)*ROUND(G29,2),2)</f>
        <v>7867.29</v>
      </c>
    </row>
    <row r="30" customHeight="0" bestFit="1" ht="20">
      <c r="A30" s="7" t="inlineStr">
        <is>
          <r>
            <t xml:space="preserve">3.2.5</t>
          </r>
        </is>
      </c>
      <c r="B30" s="8" t="inlineStr">
        <is>
          <r>
            <t xml:space="preserve">CP ADAP. 007</t>
          </r>
        </is>
      </c>
      <c r="C30" s="9" t="inlineStr">
        <is>
          <r>
            <t xml:space="preserve">APLICAÇÃO DE ADESIVO ESTRUTURAL - KG</t>
          </r>
        </is>
      </c>
      <c r="D30" s="8" t="inlineStr">
        <is>
          <r>
            <t xml:space="preserve">ORSE AJUSTADA</t>
          </r>
        </is>
      </c>
      <c r="E30" s="8" t="inlineStr">
        <is>
          <r>
            <t xml:space="preserve">KG</t>
          </r>
        </is>
      </c>
      <c r="F30" s="10" t="n">
        <v>95.05</v>
      </c>
      <c r="G30" s="11" t="n">
        <v>101.56</v>
      </c>
      <c r="H30" s="12" t="n">
        <f>ROUND(ROUND(F30,2)*ROUND(G30,2),2)</f>
        <v>9653.28</v>
      </c>
    </row>
    <row r="31" customHeight="0" bestFit="1" ht="24">
      <c r="A31" s="7" t="inlineStr">
        <is>
          <r>
            <t xml:space="preserve">3.2.6</t>
          </r>
        </is>
      </c>
      <c r="B31" s="8" t="inlineStr">
        <is>
          <r>
            <t xml:space="preserve">92762.</t>
          </r>
        </is>
      </c>
      <c r="C31" s="9" t="inlineStr">
        <is>
          <r>
            <t xml:space="preserve">ARMAÇÃO DE PILAR OU VIGA DE ESTRUTURA CONVENCIONAL DE CONCRETO ARMADO UTILIZANDO AÇO CA-50 DE 10,0 MM - MONTAGEM. AF_06/2022 (KG)</t>
          </r>
        </is>
      </c>
      <c r="D31" s="8" t="inlineStr">
        <is>
          <r>
            <t xml:space="preserve">Composições Próprias</t>
          </r>
        </is>
      </c>
      <c r="E31" s="8" t="inlineStr">
        <is>
          <r>
            <t xml:space="preserve">KG</t>
          </r>
        </is>
      </c>
      <c r="F31" s="10" t="n">
        <v>342.18</v>
      </c>
      <c r="G31" s="11" t="n">
        <v>13.42</v>
      </c>
      <c r="H31" s="12" t="n">
        <f>ROUND(ROUND(F31,2)*ROUND(G31,2),2)</f>
        <v>4592.06</v>
      </c>
    </row>
    <row r="32" customHeight="0" bestFit="1" ht="20">
      <c r="A32" s="7" t="inlineStr">
        <is>
          <r>
            <t xml:space="preserve">3.2.7</t>
          </r>
        </is>
      </c>
      <c r="B32" s="8" t="inlineStr">
        <is>
          <r>
            <t xml:space="preserve">CP ADAP. 005</t>
          </r>
        </is>
      </c>
      <c r="C32" s="9" t="inlineStr">
        <is>
          <r>
            <t xml:space="preserve">RECUPERAÇÃO CONCRETO COM ARGAMASSA POLIMÉRICA ESP.=25MM</t>
          </r>
        </is>
      </c>
      <c r="D32" s="8" t="inlineStr">
        <is>
          <r>
            <t xml:space="preserve">SEINFRA AJUSTADA</t>
          </r>
        </is>
      </c>
      <c r="E32" s="8" t="inlineStr">
        <is>
          <r>
            <t xml:space="preserve">M2</t>
          </r>
        </is>
      </c>
      <c r="F32" s="10" t="n">
        <v>95.05</v>
      </c>
      <c r="G32" s="11" t="n">
        <v>479.75</v>
      </c>
      <c r="H32" s="12" t="n">
        <f>ROUND(ROUND(F32,2)*ROUND(G32,2),2)</f>
        <v>45600.24</v>
      </c>
    </row>
    <row r="33" customHeight="0" bestFit="1" ht="24">
      <c r="A33" s="7" t="inlineStr">
        <is>
          <r>
            <t xml:space="preserve">3.2.8</t>
          </r>
        </is>
      </c>
      <c r="B33" s="8" t="inlineStr">
        <is>
          <r>
            <t xml:space="preserve">90439</t>
          </r>
        </is>
      </c>
      <c r="C33" s="9" t="inlineStr">
        <is>
          <r>
            <t xml:space="preserve">FURO MECANIZADO EM CONCRETO, COM MARTELO DEMOLIDOR, PARA INSTALAÇÕES HIDRÁULICAS, DIÂMETROS MENORES OU IGUAIS A 40 MM. AF_09/2023</t>
          </r>
        </is>
      </c>
      <c r="D33" s="8" t="inlineStr">
        <is>
          <r>
            <t xml:space="preserve">SINAPI</t>
          </r>
        </is>
      </c>
      <c r="E33" s="8" t="inlineStr">
        <is>
          <r>
            <t xml:space="preserve">UN</t>
          </r>
        </is>
      </c>
      <c r="F33" s="10" t="n">
        <v>257.6</v>
      </c>
      <c r="G33" s="11" t="n">
        <v>12.44</v>
      </c>
      <c r="H33" s="12" t="n">
        <f>ROUND(ROUND(F33,2)*ROUND(G33,2),2)</f>
        <v>3204.54</v>
      </c>
    </row>
    <row r="34" customHeight="0" bestFit="1" ht="20">
      <c r="A34" s="7" t="inlineStr">
        <is>
          <r>
            <t xml:space="preserve">3.2.9</t>
          </r>
        </is>
      </c>
      <c r="B34" s="8" t="inlineStr">
        <is>
          <r>
            <t xml:space="preserve">CP ADAP. 001</t>
          </r>
        </is>
      </c>
      <c r="C34" s="9" t="inlineStr">
        <is>
          <r>
            <t xml:space="preserve">SELAGEM DE FISSURAS COM INJEÇÃO DE RESINA EPÓXI</t>
          </r>
        </is>
      </c>
      <c r="D34" s="8" t="inlineStr">
        <is>
          <r>
            <t xml:space="preserve">SEINFRA AJUSTADA</t>
          </r>
        </is>
      </c>
      <c r="E34" s="8" t="inlineStr">
        <is>
          <r>
            <t xml:space="preserve">KG</t>
          </r>
        </is>
      </c>
      <c r="F34" s="10" t="n">
        <v>21.25</v>
      </c>
      <c r="G34" s="11" t="n">
        <v>385.68</v>
      </c>
      <c r="H34" s="12" t="n">
        <f>ROUND(ROUND(F34,2)*ROUND(G34,2),2)</f>
        <v>8195.7</v>
      </c>
    </row>
    <row r="35" customHeight="0" bestFit="1" ht="24">
      <c r="A35" s="7" t="inlineStr">
        <is>
          <r>
            <t xml:space="preserve">3.2.10</t>
          </r>
        </is>
      </c>
      <c r="B35" s="8" t="inlineStr">
        <is>
          <r>
            <t xml:space="preserve">97625</t>
          </r>
        </is>
      </c>
      <c r="C35" s="9" t="inlineStr">
        <is>
          <r>
            <t xml:space="preserve">DEMOLIÇÃO DE ALVENARIA PARA QUALQUER TIPO DE BLOCO, DE FORMA MECANIZADA, SEM REAPROVEITAMENTO. AF_09/2023</t>
          </r>
        </is>
      </c>
      <c r="D35" s="8" t="inlineStr">
        <is>
          <r>
            <t xml:space="preserve">SINAPI</t>
          </r>
        </is>
      </c>
      <c r="E35" s="8" t="inlineStr">
        <is>
          <r>
            <t xml:space="preserve">M3</t>
          </r>
        </is>
      </c>
      <c r="F35" s="10" t="n">
        <v>6.84</v>
      </c>
      <c r="G35" s="11" t="n">
        <v>72.45</v>
      </c>
      <c r="H35" s="12" t="n">
        <f>ROUND(ROUND(F35,2)*ROUND(G35,2),2)</f>
        <v>495.56</v>
      </c>
    </row>
    <row r="36" customHeight="0" bestFit="1" ht="24">
      <c r="A36" s="7" t="inlineStr">
        <is>
          <r>
            <t xml:space="preserve">3.2.11</t>
          </r>
        </is>
      </c>
      <c r="B36" s="8" t="inlineStr">
        <is>
          <r>
            <t xml:space="preserve">00034550</t>
          </r>
        </is>
      </c>
      <c r="C36" s="9" t="inlineStr">
        <is>
          <r>
            <t xml:space="preserve">TELA DE ACO SOLDADA GALVANIZADA/ZINCADA PARA ALVENARIA, FIO D = *1,20 A 1,70* MM, MALHA 15 X 15 MM, (C X L) *50 X 6* CM</t>
          </r>
        </is>
      </c>
      <c r="D36" s="8" t="inlineStr">
        <is>
          <r>
            <t xml:space="preserve">SINAPI</t>
          </r>
        </is>
      </c>
      <c r="E36" s="8" t="inlineStr">
        <is>
          <r>
            <t xml:space="preserve">M</t>
          </r>
        </is>
      </c>
      <c r="F36" s="10" t="n">
        <v>68.44</v>
      </c>
      <c r="G36" s="11" t="n">
        <v>1.77</v>
      </c>
      <c r="H36" s="12" t="n">
        <f>ROUND(ROUND(F36,2)*ROUND(G36,2),2)</f>
        <v>121.14</v>
      </c>
    </row>
    <row r="37" customHeight="0" bestFit="1" ht="32">
      <c r="A37" s="7" t="inlineStr">
        <is>
          <r>
            <t xml:space="preserve">3.2.12</t>
          </r>
        </is>
      </c>
      <c r="B37" s="8" t="inlineStr">
        <is>
          <r>
            <t xml:space="preserve">92921</t>
          </r>
        </is>
      </c>
      <c r="C37" s="9" t="inlineStr">
        <is>
          <r>
            <t xml:space="preserve">ARMAÇÃO DE ESTRUTURAS DIVERSAS DE CONCRETO ARMADO, EXCETO VIGAS, PILARES, LAJES E FUNDAÇÕES, UTILIZANDO AÇO CA-50 DE 12,5 MM - MONTAGEM. AF_06/2022</t>
          </r>
        </is>
      </c>
      <c r="D37" s="8" t="inlineStr">
        <is>
          <r>
            <t xml:space="preserve">SINAPI</t>
          </r>
        </is>
      </c>
      <c r="E37" s="8" t="inlineStr">
        <is>
          <r>
            <t xml:space="preserve">KG</t>
          </r>
        </is>
      </c>
      <c r="F37" s="10" t="n">
        <v>131.82</v>
      </c>
      <c r="G37" s="11" t="n">
        <v>12.02</v>
      </c>
      <c r="H37" s="12" t="n">
        <f>ROUND(ROUND(F37,2)*ROUND(G37,2),2)</f>
        <v>1584.48</v>
      </c>
    </row>
    <row r="38" customHeight="1" ht="20">
      <c r="A38" s="5" t="inlineStr">
        <is>
          <r>
            <t xml:space="preserve">3.3</t>
          </r>
        </is>
      </c>
      <c r="B38" s="5" t="inlineStr">
        <is>
          <r>
            <t xml:space="preserve">REVITALIZAÇÃO DE FACHADA</t>
          </r>
        </is>
      </c>
      <c r="C38" s="5" t="inlineStr"/>
      <c r="D38" s="5" t="inlineStr"/>
      <c r="E38" s="5" t="inlineStr"/>
      <c r="F38" s="5" t="inlineStr"/>
      <c r="G38" s="5" t="inlineStr"/>
      <c r="H38" s="6" t="n">
        <f>ROUND(SUM(H39:H48),2)</f>
        <v>139587.49</v>
      </c>
    </row>
    <row r="39" customHeight="0" bestFit="1" ht="20">
      <c r="A39" s="7" t="inlineStr">
        <is>
          <r>
            <t xml:space="preserve">3.3.1</t>
          </r>
        </is>
      </c>
      <c r="B39" s="8" t="inlineStr">
        <is>
          <r>
            <t xml:space="preserve">97633</t>
          </r>
        </is>
      </c>
      <c r="C39" s="9" t="inlineStr">
        <is>
          <r>
            <t xml:space="preserve">DEMOLIÇÃO DE REVESTIMENTO CERÂMICO, DE FORMA MANUAL, SEM REAPROVEITAMENTO. AF_09/2023</t>
          </r>
        </is>
      </c>
      <c r="D39" s="8" t="inlineStr">
        <is>
          <r>
            <t xml:space="preserve">SINAPI</t>
          </r>
        </is>
      </c>
      <c r="E39" s="8" t="inlineStr">
        <is>
          <r>
            <t xml:space="preserve">M2</t>
          </r>
        </is>
      </c>
      <c r="F39" s="10" t="n">
        <v>44.77</v>
      </c>
      <c r="G39" s="11" t="n">
        <v>28.98</v>
      </c>
      <c r="H39" s="12" t="n">
        <f>ROUND(ROUND(F39,2)*ROUND(G39,2),2)</f>
        <v>1297.43</v>
      </c>
    </row>
    <row r="40" customHeight="0" bestFit="1" ht="20">
      <c r="A40" s="7" t="inlineStr">
        <is>
          <r>
            <t xml:space="preserve">3.3.2</t>
          </r>
        </is>
      </c>
      <c r="B40" s="8" t="inlineStr">
        <is>
          <r>
            <t xml:space="preserve">97631</t>
          </r>
        </is>
      </c>
      <c r="C40" s="9" t="inlineStr">
        <is>
          <r>
            <t xml:space="preserve">DEMOLIÇÃO DE ARGAMASSAS, DE FORMA MANUAL, SEM REAPROVEITAMENTO. AF_09/2023</t>
          </r>
        </is>
      </c>
      <c r="D40" s="8" t="inlineStr">
        <is>
          <r>
            <t xml:space="preserve">SINAPI</t>
          </r>
        </is>
      </c>
      <c r="E40" s="8" t="inlineStr">
        <is>
          <r>
            <t xml:space="preserve">M2</t>
          </r>
        </is>
      </c>
      <c r="F40" s="10" t="n">
        <v>44.77</v>
      </c>
      <c r="G40" s="11" t="n">
        <v>14.51</v>
      </c>
      <c r="H40" s="12" t="n">
        <f>ROUND(ROUND(F40,2)*ROUND(G40,2),2)</f>
        <v>649.61</v>
      </c>
    </row>
    <row r="41" customHeight="0" bestFit="1" ht="20">
      <c r="A41" s="7" t="inlineStr">
        <is>
          <r>
            <t xml:space="preserve">3.3.3</t>
          </r>
        </is>
      </c>
      <c r="B41" s="8" t="inlineStr">
        <is>
          <r>
            <t xml:space="preserve">PE.EST.99814.</t>
          </r>
        </is>
      </c>
      <c r="C41" s="9" t="inlineStr">
        <is>
          <r>
            <t xml:space="preserve">LIMPEZA DE SUPERFÍCIE COM JATO DE ALTA PRESSÃO, EM HORÁRIO EXTRAORDINÁRIO_50%.</t>
          </r>
        </is>
      </c>
      <c r="D41" s="8" t="inlineStr">
        <is>
          <r>
            <t xml:space="preserve">SINAPI AJUSTADA</t>
          </r>
        </is>
      </c>
      <c r="E41" s="8" t="inlineStr">
        <is>
          <r>
            <t xml:space="preserve">m²</t>
          </r>
        </is>
      </c>
      <c r="F41" s="10" t="n">
        <v>852.0</v>
      </c>
      <c r="G41" s="11" t="n">
        <v>3.1</v>
      </c>
      <c r="H41" s="12" t="n">
        <f>ROUND(ROUND(F41,2)*ROUND(G41,2),2)</f>
        <v>2641.2</v>
      </c>
    </row>
    <row r="42" customHeight="0" bestFit="1" ht="32">
      <c r="A42" s="7" t="inlineStr">
        <is>
          <r>
            <t xml:space="preserve">3.3.4</t>
          </r>
        </is>
      </c>
      <c r="B42" s="8" t="inlineStr">
        <is>
          <r>
            <t xml:space="preserve">87894</t>
          </r>
        </is>
      </c>
      <c r="C42" s="9" t="inlineStr">
        <is>
          <r>
            <t xml:space="preserve">CHAPISCO APLICADO EM ALVENARIA (SEM PRESENÇA DE VÃOS) E ESTRUTURAS DE CONCRETO DE FACHADA, COM COLHER DE PEDREIRO. ARGAMASSA TRAÇO 1:3 COM PREPARO EM BETONEIRA 400L. AF_10/2022</t>
          </r>
        </is>
      </c>
      <c r="D42" s="8" t="inlineStr">
        <is>
          <r>
            <t xml:space="preserve">SINAPI</t>
          </r>
        </is>
      </c>
      <c r="E42" s="8" t="inlineStr">
        <is>
          <r>
            <t xml:space="preserve">M2</t>
          </r>
        </is>
      </c>
      <c r="F42" s="10" t="n">
        <v>44.77</v>
      </c>
      <c r="G42" s="11" t="n">
        <v>8.64</v>
      </c>
      <c r="H42" s="12" t="n">
        <f>ROUND(ROUND(F42,2)*ROUND(G42,2),2)</f>
        <v>386.81</v>
      </c>
    </row>
    <row r="43" customHeight="0" bestFit="1" ht="40">
      <c r="A43" s="7" t="inlineStr">
        <is>
          <r>
            <t xml:space="preserve">3.3.5</t>
          </r>
        </is>
      </c>
      <c r="B43" s="8" t="inlineStr">
        <is>
          <r>
            <t xml:space="preserve">104237</t>
          </r>
        </is>
      </c>
      <c r="C43" s="9" t="inlineStr">
        <is>
          <r>
            <t xml:space="preserve">EMBOÇO OU MASSA ÚNICA EM ARGAMASSA TRAÇO 1:2:8, PREPARO MECÂNICA COM BETONEIRA 400 L, APLICADA MANUALMENTE EM PANOS DE FACHADA SEM PRESENÇA DE VÃOS, ESPESSURA DE 35 MM, ACESSO POR ANDAIME. AF_08/2022</t>
          </r>
        </is>
      </c>
      <c r="D43" s="8" t="inlineStr">
        <is>
          <r>
            <t xml:space="preserve">SINAPI</t>
          </r>
        </is>
      </c>
      <c r="E43" s="8" t="inlineStr">
        <is>
          <r>
            <t xml:space="preserve">M2</t>
          </r>
        </is>
      </c>
      <c r="F43" s="10" t="n">
        <v>44.77</v>
      </c>
      <c r="G43" s="11" t="n">
        <v>65.7</v>
      </c>
      <c r="H43" s="12" t="n">
        <f>ROUND(ROUND(F43,2)*ROUND(G43,2),2)</f>
        <v>2941.39</v>
      </c>
    </row>
    <row r="44" customHeight="0" bestFit="1" ht="20">
      <c r="A44" s="7" t="inlineStr">
        <is>
          <r>
            <t xml:space="preserve">3.3.6</t>
          </r>
        </is>
      </c>
      <c r="B44" s="8" t="inlineStr">
        <is>
          <r>
            <t xml:space="preserve">CP ADAP. 031</t>
          </r>
        </is>
      </c>
      <c r="C44" s="9" t="inlineStr">
        <is>
          <r>
            <t xml:space="preserve">APLICAÇÃO DE JUNTA DE DILATAÇÃO ELÁSTICA PARA CONCRETO (FUGENBAND)</t>
          </r>
        </is>
      </c>
      <c r="D44" s="8" t="inlineStr">
        <is>
          <r>
            <t xml:space="preserve">SINAPI AJUSTADA</t>
          </r>
        </is>
      </c>
      <c r="E44" s="8" t="inlineStr">
        <is>
          <r>
            <t xml:space="preserve">M</t>
          </r>
        </is>
      </c>
      <c r="F44" s="10" t="n">
        <v>234.0</v>
      </c>
      <c r="G44" s="11" t="n">
        <v>131.79</v>
      </c>
      <c r="H44" s="12" t="n">
        <f>ROUND(ROUND(F44,2)*ROUND(G44,2),2)</f>
        <v>30838.86</v>
      </c>
    </row>
    <row r="45" customHeight="0" bestFit="1" ht="20">
      <c r="A45" s="7" t="inlineStr">
        <is>
          <r>
            <t xml:space="preserve">3.3.7</t>
          </r>
        </is>
      </c>
      <c r="B45" s="8" t="inlineStr">
        <is>
          <r>
            <t xml:space="preserve">CP ADAP. 036</t>
          </r>
        </is>
      </c>
      <c r="C45" s="9" t="inlineStr">
        <is>
          <r>
            <t xml:space="preserve">REVESTIMENTO CERÂMICO 5 X 5, COR AZUL DANÚBIO FOSCO (GALPÃO DMA)</t>
          </r>
        </is>
      </c>
      <c r="D45" s="8" t="inlineStr">
        <is>
          <r>
            <t xml:space="preserve">SINAPI AJUSTADA</t>
          </r>
        </is>
      </c>
      <c r="E45" s="8" t="inlineStr">
        <is>
          <r>
            <t xml:space="preserve">M2</t>
          </r>
        </is>
      </c>
      <c r="F45" s="10" t="n">
        <v>42.68</v>
      </c>
      <c r="G45" s="11" t="n">
        <v>305.28</v>
      </c>
      <c r="H45" s="12" t="n">
        <f>ROUND(ROUND(F45,2)*ROUND(G45,2),2)</f>
        <v>13029.35</v>
      </c>
    </row>
    <row r="46" customHeight="0" bestFit="1" ht="20">
      <c r="A46" s="7" t="inlineStr">
        <is>
          <r>
            <t xml:space="preserve">3.3.8</t>
          </r>
        </is>
      </c>
      <c r="B46" s="8" t="inlineStr">
        <is>
          <r>
            <t xml:space="preserve">CP ADAP. 037</t>
          </r>
        </is>
      </c>
      <c r="C46" s="9" t="inlineStr">
        <is>
          <r>
            <t xml:space="preserve">REVESTIMENTO CERÂMINO 5 X 5 CM, COR PRETO BERLIN (GALPÃO DMA)</t>
          </r>
        </is>
      </c>
      <c r="D46" s="8" t="inlineStr">
        <is>
          <r>
            <t xml:space="preserve">SINAPI AJUSTADA</t>
          </r>
        </is>
      </c>
      <c r="E46" s="8" t="inlineStr">
        <is>
          <r>
            <t xml:space="preserve">M2</t>
          </r>
        </is>
      </c>
      <c r="F46" s="10" t="n">
        <v>2.09</v>
      </c>
      <c r="G46" s="11" t="n">
        <v>286.03</v>
      </c>
      <c r="H46" s="12" t="n">
        <f>ROUND(ROUND(F46,2)*ROUND(G46,2),2)</f>
        <v>597.8</v>
      </c>
    </row>
    <row r="47" customHeight="0" bestFit="1" ht="20">
      <c r="A47" s="7" t="inlineStr">
        <is>
          <r>
            <t xml:space="preserve">3.3.9</t>
          </r>
        </is>
      </c>
      <c r="B47" s="8" t="inlineStr">
        <is>
          <r>
            <t xml:space="preserve">CP ADAP. 018</t>
          </r>
        </is>
      </c>
      <c r="C47" s="9" t="inlineStr">
        <is>
          <r>
            <t xml:space="preserve">REJUNTAMENTO P/CERÂMICA C/ EPOXI (PAREDE/PISO)</t>
          </r>
        </is>
      </c>
      <c r="D47" s="8" t="inlineStr">
        <is>
          <r>
            <t xml:space="preserve">SINAPI AJUSTADA</t>
          </r>
        </is>
      </c>
      <c r="E47" s="8" t="inlineStr">
        <is>
          <r>
            <t xml:space="preserve">M2</t>
          </r>
        </is>
      </c>
      <c r="F47" s="10" t="n">
        <v>852.0</v>
      </c>
      <c r="G47" s="11" t="n">
        <v>61.69</v>
      </c>
      <c r="H47" s="12" t="n">
        <f>ROUND(ROUND(F47,2)*ROUND(G47,2),2)</f>
        <v>52559.88</v>
      </c>
    </row>
    <row r="48" customHeight="0" bestFit="1" ht="20">
      <c r="A48" s="7" t="inlineStr">
        <is>
          <r>
            <t xml:space="preserve">3.3.10</t>
          </r>
        </is>
      </c>
      <c r="B48" s="8" t="inlineStr">
        <is>
          <r>
            <t xml:space="preserve">S08637</t>
          </r>
        </is>
      </c>
      <c r="C48" s="9" t="inlineStr">
        <is>
          <r>
            <t xml:space="preserve">Chapim de concreto pré-moldado</t>
          </r>
        </is>
      </c>
      <c r="D48" s="8" t="inlineStr">
        <is>
          <r>
            <t xml:space="preserve">ORSE AJUSTADA</t>
          </r>
        </is>
      </c>
      <c r="E48" s="8" t="inlineStr">
        <is>
          <r>
            <t xml:space="preserve">m</t>
          </r>
        </is>
      </c>
      <c r="F48" s="10" t="n">
        <v>142.0</v>
      </c>
      <c r="G48" s="11" t="n">
        <v>243.98</v>
      </c>
      <c r="H48" s="12" t="n">
        <f>ROUND(ROUND(F48,2)*ROUND(G48,2),2)</f>
        <v>34645.16</v>
      </c>
    </row>
    <row r="49" customHeight="1" ht="20">
      <c r="A49" s="5" t="inlineStr">
        <is>
          <r>
            <t xml:space="preserve">3.4</t>
          </r>
        </is>
      </c>
      <c r="B49" s="5" t="inlineStr">
        <is>
          <r>
            <t xml:space="preserve">IMPERMEABILIZAÇÃO DA ESTRUTURA COM CRISTALIZANTE</t>
          </r>
        </is>
      </c>
      <c r="C49" s="5" t="inlineStr"/>
      <c r="D49" s="5" t="inlineStr"/>
      <c r="E49" s="5" t="inlineStr"/>
      <c r="F49" s="5" t="inlineStr"/>
      <c r="G49" s="5" t="inlineStr"/>
      <c r="H49" s="6" t="n">
        <f>ROUND(SUM(H50:H51),2)</f>
        <v>19219.03</v>
      </c>
    </row>
    <row r="50" customHeight="0" bestFit="1" ht="20">
      <c r="A50" s="7" t="inlineStr">
        <is>
          <r>
            <t xml:space="preserve">3.4.1</t>
          </r>
        </is>
      </c>
      <c r="B50" s="8" t="inlineStr">
        <is>
          <r>
            <t xml:space="preserve">99814</t>
          </r>
        </is>
      </c>
      <c r="C50" s="9" t="inlineStr">
        <is>
          <r>
            <t xml:space="preserve">LIMPEZA DE SUPERFÍCIE COM JATO DE ALTA PRESSÃO. AF_04/2019</t>
          </r>
        </is>
      </c>
      <c r="D50" s="8" t="inlineStr">
        <is>
          <r>
            <t xml:space="preserve">SINAPI</t>
          </r>
        </is>
      </c>
      <c r="E50" s="8" t="inlineStr">
        <is>
          <r>
            <t xml:space="preserve">M2</t>
          </r>
        </is>
      </c>
      <c r="F50" s="10" t="n">
        <v>161.22</v>
      </c>
      <c r="G50" s="11" t="n">
        <v>2.42</v>
      </c>
      <c r="H50" s="12" t="n">
        <f>ROUND(ROUND(F50,2)*ROUND(G50,2),2)</f>
        <v>390.15</v>
      </c>
    </row>
    <row r="51" customHeight="0" bestFit="1" ht="20">
      <c r="A51" s="7" t="inlineStr">
        <is>
          <r>
            <t xml:space="preserve">3.4.2</t>
          </r>
        </is>
      </c>
      <c r="B51" s="8" t="inlineStr">
        <is>
          <r>
            <t xml:space="preserve">CP ADAP. 019</t>
          </r>
        </is>
      </c>
      <c r="C51" s="9" t="inlineStr">
        <is>
          <r>
            <t xml:space="preserve">IMPERMEABILIZAÇÃO DE SUPERFÍCIE C/ CRISTALIZANTE , 2 DEMÃOS</t>
          </r>
        </is>
      </c>
      <c r="D51" s="8" t="inlineStr">
        <is>
          <r>
            <t xml:space="preserve">SINAPI AJUSTADA</t>
          </r>
        </is>
      </c>
      <c r="E51" s="8" t="inlineStr">
        <is>
          <r>
            <t xml:space="preserve">M2</t>
          </r>
        </is>
      </c>
      <c r="F51" s="10" t="n">
        <v>161.22</v>
      </c>
      <c r="G51" s="11" t="n">
        <v>116.79</v>
      </c>
      <c r="H51" s="12" t="n">
        <f>ROUND(ROUND(F51,2)*ROUND(G51,2),2)</f>
        <v>18828.88</v>
      </c>
    </row>
    <row r="52" customHeight="1" ht="20">
      <c r="A52" s="5" t="inlineStr">
        <is>
          <r>
            <t xml:space="preserve">3.5</t>
          </r>
        </is>
      </c>
      <c r="B52" s="5" t="inlineStr">
        <is>
          <r>
            <t xml:space="preserve">IMPERMEABILIZAÇÃO DAS CALHAS</t>
          </r>
        </is>
      </c>
      <c r="C52" s="5" t="inlineStr"/>
      <c r="D52" s="5" t="inlineStr"/>
      <c r="E52" s="5" t="inlineStr"/>
      <c r="F52" s="5" t="inlineStr"/>
      <c r="G52" s="5" t="inlineStr"/>
      <c r="H52" s="6" t="n">
        <f>ROUND(SUM(H53:H57),2)</f>
        <v>57275.48</v>
      </c>
    </row>
    <row r="53" customHeight="0" bestFit="1" ht="20">
      <c r="A53" s="7" t="inlineStr">
        <is>
          <r>
            <t xml:space="preserve">3.5.1</t>
          </r>
        </is>
      </c>
      <c r="B53" s="8" t="inlineStr">
        <is>
          <r>
            <t xml:space="preserve">99814</t>
          </r>
        </is>
      </c>
      <c r="C53" s="9" t="inlineStr">
        <is>
          <r>
            <t xml:space="preserve">LIMPEZA DE SUPERFÍCIE COM JATO DE ALTA PRESSÃO. AF_04/2019</t>
          </r>
        </is>
      </c>
      <c r="D53" s="8" t="inlineStr">
        <is>
          <r>
            <t xml:space="preserve">SINAPI</t>
          </r>
        </is>
      </c>
      <c r="E53" s="8" t="inlineStr">
        <is>
          <r>
            <t xml:space="preserve">M2</t>
          </r>
        </is>
      </c>
      <c r="F53" s="10" t="n">
        <v>262.7</v>
      </c>
      <c r="G53" s="11" t="n">
        <v>2.42</v>
      </c>
      <c r="H53" s="12" t="n">
        <f>ROUND(ROUND(F53,2)*ROUND(G53,2),2)</f>
        <v>635.73</v>
      </c>
    </row>
    <row r="54" customHeight="0" bestFit="1" ht="20">
      <c r="A54" s="7" t="inlineStr">
        <is>
          <r>
            <t xml:space="preserve">3.5.2</t>
          </r>
        </is>
      </c>
      <c r="B54" s="8" t="inlineStr">
        <is>
          <r>
            <t xml:space="preserve">S07218</t>
          </r>
        </is>
      </c>
      <c r="C54" s="9" t="inlineStr">
        <is>
          <r>
            <t xml:space="preserve">Remoção de impermeabilização com manta asfaltica</t>
          </r>
        </is>
      </c>
      <c r="D54" s="8" t="inlineStr">
        <is>
          <r>
            <t xml:space="preserve">ORSE</t>
          </r>
        </is>
      </c>
      <c r="E54" s="8" t="inlineStr">
        <is>
          <r>
            <t xml:space="preserve">m2</t>
          </r>
        </is>
      </c>
      <c r="F54" s="10" t="n">
        <v>262.7</v>
      </c>
      <c r="G54" s="11" t="n">
        <v>10.56</v>
      </c>
      <c r="H54" s="12" t="n">
        <f>ROUND(ROUND(F54,2)*ROUND(G54,2),2)</f>
        <v>2774.11</v>
      </c>
    </row>
    <row r="55" customHeight="0" bestFit="1" ht="32">
      <c r="A55" s="7" t="inlineStr">
        <is>
          <r>
            <t xml:space="preserve">3.5.3</t>
          </r>
        </is>
      </c>
      <c r="B55" s="8" t="inlineStr">
        <is>
          <r>
            <t xml:space="preserve">87682</t>
          </r>
        </is>
      </c>
      <c r="C55" s="9" t="inlineStr">
        <is>
          <r>
            <t xml:space="preserve">CONTRAPISO EM ARGAMASSA TRAÇO 1:4 (CIMENTO E AREIA), PREPARO MANUAL, APLICADO EM ÁREAS SECAS SOBRE LAJE, NÃO ADERIDO, ACABAMENTO NÃO REFORÇADO, ESPESSURA 4CM. AF_07/2021</t>
          </r>
        </is>
      </c>
      <c r="D55" s="8" t="inlineStr">
        <is>
          <r>
            <t xml:space="preserve">SINAPI</t>
          </r>
        </is>
      </c>
      <c r="E55" s="8" t="inlineStr">
        <is>
          <r>
            <t xml:space="preserve">M2</t>
          </r>
        </is>
      </c>
      <c r="F55" s="10" t="n">
        <v>142.0</v>
      </c>
      <c r="G55" s="11" t="n">
        <v>60.44</v>
      </c>
      <c r="H55" s="12" t="n">
        <f>ROUND(ROUND(F55,2)*ROUND(G55,2),2)</f>
        <v>8582.48</v>
      </c>
    </row>
    <row r="56" customHeight="0" bestFit="1" ht="20">
      <c r="A56" s="7" t="inlineStr">
        <is>
          <r>
            <t xml:space="preserve">3.5.4</t>
          </r>
        </is>
      </c>
      <c r="B56" s="8" t="inlineStr">
        <is>
          <r>
            <t xml:space="preserve">CP ADAP. 50</t>
          </r>
        </is>
      </c>
      <c r="C56" s="9" t="inlineStr">
        <is>
          <r>
            <t xml:space="preserve">IMPERMEABILIZAÇÃO COM MANTA ASFÁLTICA ALUMINIZADA, E=3MM TIPO II CLASSE B</t>
          </r>
        </is>
      </c>
      <c r="D56" s="8" t="inlineStr">
        <is>
          <r>
            <t xml:space="preserve">SINAPI AJUSTADA</t>
          </r>
        </is>
      </c>
      <c r="E56" s="8" t="inlineStr">
        <is>
          <r>
            <t xml:space="preserve">M2</t>
          </r>
        </is>
      </c>
      <c r="F56" s="10" t="n">
        <v>262.7</v>
      </c>
      <c r="G56" s="11" t="n">
        <v>153.33</v>
      </c>
      <c r="H56" s="12" t="n">
        <f>ROUND(ROUND(F56,2)*ROUND(G56,2),2)</f>
        <v>40279.79</v>
      </c>
    </row>
    <row r="57" customHeight="0" bestFit="1" ht="20">
      <c r="A57" s="7" t="inlineStr">
        <is>
          <r>
            <t xml:space="preserve">3.5.5</t>
          </r>
        </is>
      </c>
      <c r="B57" s="8" t="inlineStr">
        <is>
          <r>
            <t xml:space="preserve">S08637</t>
          </r>
        </is>
      </c>
      <c r="C57" s="9" t="inlineStr">
        <is>
          <r>
            <t xml:space="preserve">Chapim de concreto pré-moldado</t>
          </r>
        </is>
      </c>
      <c r="D57" s="8" t="inlineStr">
        <is>
          <r>
            <t xml:space="preserve">ORSE</t>
          </r>
        </is>
      </c>
      <c r="E57" s="8" t="inlineStr">
        <is>
          <r>
            <t xml:space="preserve">m</t>
          </r>
        </is>
      </c>
      <c r="F57" s="10" t="n">
        <v>71.0</v>
      </c>
      <c r="G57" s="11" t="n">
        <v>70.47</v>
      </c>
      <c r="H57" s="12" t="n">
        <f>ROUND(ROUND(F57,2)*ROUND(G57,2),2)</f>
        <v>5003.37</v>
      </c>
    </row>
    <row r="58" customHeight="1" ht="20">
      <c r="A58" s="5" t="inlineStr">
        <is>
          <r>
            <t xml:space="preserve">3.6</t>
          </r>
        </is>
      </c>
      <c r="B58" s="5" t="inlineStr">
        <is>
          <r>
            <t xml:space="preserve">TELHAMENTO</t>
          </r>
        </is>
      </c>
      <c r="C58" s="5" t="inlineStr"/>
      <c r="D58" s="5" t="inlineStr"/>
      <c r="E58" s="5" t="inlineStr"/>
      <c r="F58" s="5" t="inlineStr"/>
      <c r="G58" s="5" t="inlineStr"/>
      <c r="H58" s="6" t="n">
        <f>ROUND(SUM(H59:H63),2)</f>
        <v>364243.69</v>
      </c>
    </row>
    <row r="59" customHeight="0" bestFit="1" ht="24">
      <c r="A59" s="7" t="inlineStr">
        <is>
          <r>
            <t xml:space="preserve">3.6.1</t>
          </r>
        </is>
      </c>
      <c r="B59" s="8" t="inlineStr">
        <is>
          <r>
            <t xml:space="preserve">97647</t>
          </r>
        </is>
      </c>
      <c r="C59" s="9" t="inlineStr">
        <is>
          <r>
            <t xml:space="preserve">REMOÇÃO DE TELHAS DE FIBROCIMENTO METÁLICA E CERÂMICA, DE FORMA MANUAL, SEM REAPROVEITAMENTO. AF_09/2023</t>
          </r>
        </is>
      </c>
      <c r="D59" s="8" t="inlineStr">
        <is>
          <r>
            <t xml:space="preserve">SINAPI</t>
          </r>
        </is>
      </c>
      <c r="E59" s="8" t="inlineStr">
        <is>
          <r>
            <t xml:space="preserve">M2</t>
          </r>
        </is>
      </c>
      <c r="F59" s="10" t="n">
        <v>1217.0</v>
      </c>
      <c r="G59" s="11" t="n">
        <v>4.51</v>
      </c>
      <c r="H59" s="12" t="n">
        <f>ROUND(ROUND(F59,2)*ROUND(G59,2),2)</f>
        <v>5488.67</v>
      </c>
    </row>
    <row r="60" customHeight="0" bestFit="1" ht="24">
      <c r="A60" s="7" t="inlineStr">
        <is>
          <r>
            <t xml:space="preserve">3.6.2</t>
          </r>
        </is>
      </c>
      <c r="B60" s="8" t="inlineStr">
        <is>
          <r>
            <t xml:space="preserve">CP ADAP. 064</t>
          </r>
        </is>
      </c>
      <c r="C60" s="9" t="inlineStr">
        <is>
          <r>
            <t xml:space="preserve">TELHAMENTO COM TELHA TERMO ACÚSTICA EM ALUMÍNIO ONDULADA COM 30MM DE PREENCHIMENTO / POLIURETANO RÍGIDO</t>
          </r>
        </is>
      </c>
      <c r="D60" s="8" t="inlineStr">
        <is>
          <r>
            <t xml:space="preserve">SINAPI AJUSTADA</t>
          </r>
        </is>
      </c>
      <c r="E60" s="8" t="inlineStr">
        <is>
          <r>
            <t xml:space="preserve">M2</t>
          </r>
        </is>
      </c>
      <c r="F60" s="10" t="n">
        <v>856.28</v>
      </c>
      <c r="G60" s="11" t="n">
        <v>360.79</v>
      </c>
      <c r="H60" s="12" t="n">
        <f>ROUND(ROUND(F60,2)*ROUND(G60,2),2)</f>
        <v>308937.26</v>
      </c>
    </row>
    <row r="61" customHeight="0" bestFit="1" ht="20">
      <c r="A61" s="7" t="inlineStr">
        <is>
          <r>
            <t xml:space="preserve">3.6.3</t>
          </r>
        </is>
      </c>
      <c r="B61" s="8" t="inlineStr">
        <is>
          <r>
            <t xml:space="preserve">C4827</t>
          </r>
        </is>
      </c>
      <c r="C61" s="9" t="inlineStr">
        <is>
          <r>
            <t xml:space="preserve">TELHA DE ALUMÍNIO ONDULADA, ESP.=0,7MM (Fechamento Lateral)</t>
          </r>
        </is>
      </c>
      <c r="D61" s="8" t="inlineStr">
        <is>
          <r>
            <t xml:space="preserve">SEINFRA</t>
          </r>
        </is>
      </c>
      <c r="E61" s="8" t="inlineStr">
        <is>
          <r>
            <t xml:space="preserve">M2</t>
          </r>
        </is>
      </c>
      <c r="F61" s="10" t="n">
        <v>360.72</v>
      </c>
      <c r="G61" s="11" t="n">
        <v>95.16</v>
      </c>
      <c r="H61" s="12" t="n">
        <f>ROUND(ROUND(F61,2)*ROUND(G61,2),2)</f>
        <v>34326.12</v>
      </c>
    </row>
    <row r="62" customHeight="0" bestFit="1" ht="20">
      <c r="A62" s="7" t="inlineStr">
        <is>
          <r>
            <t xml:space="preserve">3.6.4</t>
          </r>
        </is>
      </c>
      <c r="B62" s="8" t="inlineStr">
        <is>
          <r>
            <t xml:space="preserve">CP ADAP. 054</t>
          </r>
        </is>
      </c>
      <c r="C62" s="9" t="inlineStr">
        <is>
          <r>
            <t xml:space="preserve">RUFO EM CHAPA DE AÇO GALVANIZADO NÚMERO 24, CORTE DE 50 CM, INCLUSO TRANSPORTE VERTICAL</t>
          </r>
        </is>
      </c>
      <c r="D62" s="8" t="inlineStr">
        <is>
          <r>
            <t xml:space="preserve">SINAPI AJUSTADA</t>
          </r>
        </is>
      </c>
      <c r="E62" s="8" t="inlineStr">
        <is>
          <r>
            <t xml:space="preserve">M</t>
          </r>
        </is>
      </c>
      <c r="F62" s="10" t="n">
        <v>57.0</v>
      </c>
      <c r="G62" s="11" t="n">
        <v>108.64</v>
      </c>
      <c r="H62" s="12" t="n">
        <f>ROUND(ROUND(F62,2)*ROUND(G62,2),2)</f>
        <v>6192.48</v>
      </c>
    </row>
    <row r="63" customHeight="0" bestFit="1" ht="20">
      <c r="A63" s="7" t="inlineStr">
        <is>
          <r>
            <t xml:space="preserve">3.6.5</t>
          </r>
        </is>
      </c>
      <c r="B63" s="8" t="inlineStr">
        <is>
          <r>
            <t xml:space="preserve">S09541</t>
          </r>
        </is>
      </c>
      <c r="C63" s="9" t="inlineStr">
        <is>
          <r>
            <t xml:space="preserve">Fornecimento e instalação de exaustor eólico ref. LM-60 master turbo, da luftmaxi ou similar</t>
          </r>
        </is>
      </c>
      <c r="D63" s="8" t="inlineStr">
        <is>
          <r>
            <t xml:space="preserve">ORSE</t>
          </r>
        </is>
      </c>
      <c r="E63" s="8" t="inlineStr">
        <is>
          <r>
            <t xml:space="preserve">un</t>
          </r>
        </is>
      </c>
      <c r="F63" s="10" t="n">
        <v>18.0</v>
      </c>
      <c r="G63" s="11" t="n">
        <v>516.62</v>
      </c>
      <c r="H63" s="12" t="n">
        <f>ROUND(ROUND(F63,2)*ROUND(G63,2),2)</f>
        <v>9299.16</v>
      </c>
    </row>
    <row r="64" customHeight="1" ht="20">
      <c r="A64" s="5" t="inlineStr">
        <is>
          <r>
            <t xml:space="preserve">4</t>
          </r>
        </is>
      </c>
      <c r="B64" s="5" t="inlineStr">
        <is>
          <r>
            <t xml:space="preserve">INTERVENÇÕES NO PRÉDIO ADMINISTRATIVO</t>
          </r>
        </is>
      </c>
      <c r="C64" s="5" t="inlineStr"/>
      <c r="D64" s="5" t="inlineStr"/>
      <c r="E64" s="5" t="inlineStr"/>
      <c r="F64" s="5" t="inlineStr"/>
      <c r="G64" s="5" t="inlineStr"/>
      <c r="H64" s="6" t="n">
        <f>ROUND(H65+H70+H88+H103+H107+H114+H127,2)</f>
        <v>1462608.87</v>
      </c>
    </row>
    <row r="65" customHeight="1" ht="20">
      <c r="A65" s="5" t="inlineStr">
        <is>
          <r>
            <t xml:space="preserve">4.1</t>
          </r>
        </is>
      </c>
      <c r="B65" s="5" t="inlineStr">
        <is>
          <r>
            <t xml:space="preserve">PLATAFORMAS DE TRABALHO E PROTEÇÕES</t>
          </r>
        </is>
      </c>
      <c r="C65" s="5" t="inlineStr"/>
      <c r="D65" s="5" t="inlineStr"/>
      <c r="E65" s="5" t="inlineStr"/>
      <c r="F65" s="5" t="inlineStr"/>
      <c r="G65" s="5" t="inlineStr"/>
      <c r="H65" s="6" t="n">
        <f>ROUND(SUM(H66:H69),2)</f>
        <v>96135.51</v>
      </c>
    </row>
    <row r="66" customHeight="0" bestFit="1" ht="40">
      <c r="A66" s="7" t="inlineStr">
        <is>
          <r>
            <t xml:space="preserve">4.1.1</t>
          </r>
        </is>
      </c>
      <c r="B66" s="8" t="inlineStr">
        <is>
          <r>
            <t xml:space="preserve">00020193</t>
          </r>
        </is>
      </c>
      <c r="C66" s="9" t="inlineStr">
        <is>
          <r>
            <t xml:space="preserve">LOCACAO DE ANDAIME METALICO TIPO FACHADEIRO, PECAS COM APROXIMADAMENTE 1,20 M DE LARGURA E 2,0 M DE ALTURA, INCLUINDO DIAGONAIS EM X, BARRAS DE LIGACAO, SAPATAS E DEMAIS ITENS NECESSARIOS A MONTAGEM (NAO INCLUI INSTALACAO)</t>
          </r>
        </is>
      </c>
      <c r="D66" s="8" t="inlineStr">
        <is>
          <r>
            <t xml:space="preserve">SINAPI</t>
          </r>
        </is>
      </c>
      <c r="E66" s="8" t="inlineStr">
        <is>
          <r>
            <t xml:space="preserve">M2XMES</t>
          </r>
        </is>
      </c>
      <c r="F66" s="10" t="n">
        <v>2001.0</v>
      </c>
      <c r="G66" s="11" t="n">
        <v>23.74</v>
      </c>
      <c r="H66" s="12" t="n">
        <f>ROUND(ROUND(F66,2)*ROUND(G66,2),2)</f>
        <v>47503.74</v>
      </c>
    </row>
    <row r="67" customHeight="0" bestFit="1" ht="32">
      <c r="A67" s="7" t="inlineStr">
        <is>
          <r>
            <t xml:space="preserve">4.1.2</t>
          </r>
        </is>
      </c>
      <c r="B67" s="8" t="inlineStr">
        <is>
          <r>
            <t xml:space="preserve">97063</t>
          </r>
        </is>
      </c>
      <c r="C67" s="9" t="inlineStr">
        <is>
          <r>
            <t xml:space="preserve">MONTAGEM E DESMONTAGEM DE ANDAIME MODULAR FACHADEIRO, COM PISO METÁLICO, PARA EDIFICAÇÕES COM MÚLTIPLOS PAVIMENTOS (EXCLUSIVE ANDAIME E LIMPEZA). AF_11/2017</t>
          </r>
        </is>
      </c>
      <c r="D67" s="8" t="inlineStr">
        <is>
          <r>
            <t xml:space="preserve">SINAPI</t>
          </r>
        </is>
      </c>
      <c r="E67" s="8" t="inlineStr">
        <is>
          <r>
            <t xml:space="preserve">M2</t>
          </r>
        </is>
      </c>
      <c r="F67" s="10" t="n">
        <v>1600.8</v>
      </c>
      <c r="G67" s="11" t="n">
        <v>22.58</v>
      </c>
      <c r="H67" s="12" t="n">
        <f>ROUND(ROUND(F67,2)*ROUND(G67,2),2)</f>
        <v>36146.06</v>
      </c>
    </row>
    <row r="68" customHeight="0" bestFit="1" ht="20">
      <c r="A68" s="7" t="inlineStr">
        <is>
          <r>
            <t xml:space="preserve">4.1.3</t>
          </r>
        </is>
      </c>
      <c r="B68" s="8" t="inlineStr">
        <is>
          <r>
            <t xml:space="preserve">97062</t>
          </r>
        </is>
      </c>
      <c r="C68" s="9" t="inlineStr">
        <is>
          <r>
            <t xml:space="preserve">COLOCAÇÃO DE TELA EM ANDAIME FACHADEIRO. AF_11/2017</t>
          </r>
        </is>
      </c>
      <c r="D68" s="8" t="inlineStr">
        <is>
          <r>
            <t xml:space="preserve">SINAPI</t>
          </r>
        </is>
      </c>
      <c r="E68" s="8" t="inlineStr">
        <is>
          <r>
            <t xml:space="preserve">M2</t>
          </r>
        </is>
      </c>
      <c r="F68" s="10" t="n">
        <v>1600.8</v>
      </c>
      <c r="G68" s="11" t="n">
        <v>6.93</v>
      </c>
      <c r="H68" s="12" t="n">
        <f>ROUND(ROUND(F68,2)*ROUND(G68,2),2)</f>
        <v>11093.54</v>
      </c>
    </row>
    <row r="69" customHeight="0" bestFit="1" ht="20">
      <c r="A69" s="7" t="inlineStr">
        <is>
          <r>
            <t xml:space="preserve">4.1.4</t>
          </r>
        </is>
      </c>
      <c r="B69" s="8" t="inlineStr">
        <is>
          <r>
            <t xml:space="preserve">CP ADAP. 017</t>
          </r>
        </is>
      </c>
      <c r="C69" s="9" t="inlineStr">
        <is>
          <r>
            <t xml:space="preserve">SINALIZAÇÃO COM FITA FIXADA EM CONE PLÁSTICO, INCLUINDO CONE</t>
          </r>
        </is>
      </c>
      <c r="D69" s="8" t="inlineStr">
        <is>
          <r>
            <t xml:space="preserve">SINAPI AJUSTADA</t>
          </r>
        </is>
      </c>
      <c r="E69" s="8" t="inlineStr">
        <is>
          <r>
            <t xml:space="preserve">M</t>
          </r>
        </is>
      </c>
      <c r="F69" s="10" t="n">
        <v>124.19</v>
      </c>
      <c r="G69" s="11" t="n">
        <v>11.21</v>
      </c>
      <c r="H69" s="12" t="n">
        <f>ROUND(ROUND(F69,2)*ROUND(G69,2),2)</f>
        <v>1392.17</v>
      </c>
    </row>
    <row r="70" customHeight="1" ht="20">
      <c r="A70" s="5" t="inlineStr">
        <is>
          <r>
            <t xml:space="preserve">4.2</t>
          </r>
        </is>
      </c>
      <c r="B70" s="5" t="inlineStr">
        <is>
          <r>
            <t xml:space="preserve">RECUPERAÇÃO ESTRUTURAL</t>
          </r>
        </is>
      </c>
      <c r="C70" s="5" t="inlineStr"/>
      <c r="D70" s="5" t="inlineStr"/>
      <c r="E70" s="5" t="inlineStr"/>
      <c r="F70" s="5" t="inlineStr"/>
      <c r="G70" s="5" t="inlineStr"/>
      <c r="H70" s="6" t="n">
        <f>ROUND(SUM(H71:H87),2)</f>
        <v>115149.53</v>
      </c>
    </row>
    <row r="71" customHeight="0" bestFit="1" ht="20">
      <c r="A71" s="7" t="inlineStr">
        <is>
          <r>
            <t xml:space="preserve">4.2.1</t>
          </r>
        </is>
      </c>
      <c r="B71" s="8" t="inlineStr">
        <is>
          <r>
            <t xml:space="preserve">CP ADAP. 010</t>
          </r>
        </is>
      </c>
      <c r="C71" s="9" t="inlineStr">
        <is>
          <r>
            <t xml:space="preserve">APICOAMENTO EM CONCRETO/PREPARO DA SUPERFÍCIE</t>
          </r>
        </is>
      </c>
      <c r="D71" s="8" t="inlineStr">
        <is>
          <r>
            <t xml:space="preserve">SEINFRA AJUSTADA</t>
          </r>
        </is>
      </c>
      <c r="E71" s="8" t="inlineStr">
        <is>
          <r>
            <t xml:space="preserve">M2</t>
          </r>
        </is>
      </c>
      <c r="F71" s="10" t="n">
        <v>91.8</v>
      </c>
      <c r="G71" s="11" t="n">
        <v>54.03</v>
      </c>
      <c r="H71" s="12" t="n">
        <f>ROUND(ROUND(F71,2)*ROUND(G71,2),2)</f>
        <v>4959.95</v>
      </c>
    </row>
    <row r="72" customHeight="0" bestFit="1" ht="20">
      <c r="A72" s="7" t="inlineStr">
        <is>
          <r>
            <t xml:space="preserve">4.2.2</t>
          </r>
        </is>
      </c>
      <c r="B72" s="8" t="inlineStr">
        <is>
          <r>
            <t xml:space="preserve">CP ADAP. 004</t>
          </r>
        </is>
      </c>
      <c r="C72" s="9" t="inlineStr">
        <is>
          <r>
            <t xml:space="preserve">LIMPEZA DE SUPERFÍCIE C/ ESCOVA DE AÇO</t>
          </r>
        </is>
      </c>
      <c r="D72" s="8" t="inlineStr">
        <is>
          <r>
            <t xml:space="preserve">SEINFRA AJUSTADA</t>
          </r>
        </is>
      </c>
      <c r="E72" s="8" t="inlineStr">
        <is>
          <r>
            <t xml:space="preserve">M2</t>
          </r>
        </is>
      </c>
      <c r="F72" s="10" t="n">
        <v>91.8</v>
      </c>
      <c r="G72" s="11" t="n">
        <v>14.47</v>
      </c>
      <c r="H72" s="12" t="n">
        <f>ROUND(ROUND(F72,2)*ROUND(G72,2),2)</f>
        <v>1328.35</v>
      </c>
    </row>
    <row r="73" customHeight="0" bestFit="1" ht="20">
      <c r="A73" s="7" t="inlineStr">
        <is>
          <r>
            <t xml:space="preserve">4.2.3</t>
          </r>
        </is>
      </c>
      <c r="B73" s="8" t="inlineStr">
        <is>
          <r>
            <t xml:space="preserve">99814</t>
          </r>
        </is>
      </c>
      <c r="C73" s="9" t="inlineStr">
        <is>
          <r>
            <t xml:space="preserve">LIMPEZA DE SUPERFÍCIE COM JATO DE ALTA PRESSÃO. AF_04/2019</t>
          </r>
        </is>
      </c>
      <c r="D73" s="8" t="inlineStr">
        <is>
          <r>
            <t xml:space="preserve">SINAPI</t>
          </r>
        </is>
      </c>
      <c r="E73" s="8" t="inlineStr">
        <is>
          <r>
            <t xml:space="preserve">M2</t>
          </r>
        </is>
      </c>
      <c r="F73" s="10" t="n">
        <v>91.8</v>
      </c>
      <c r="G73" s="11" t="n">
        <v>2.42</v>
      </c>
      <c r="H73" s="12" t="n">
        <f>ROUND(ROUND(F73,2)*ROUND(G73,2),2)</f>
        <v>222.16</v>
      </c>
    </row>
    <row r="74" customHeight="0" bestFit="1" ht="20">
      <c r="A74" s="7" t="inlineStr">
        <is>
          <r>
            <t xml:space="preserve">4.2.4</t>
          </r>
        </is>
      </c>
      <c r="B74" s="8" t="inlineStr">
        <is>
          <r>
            <t xml:space="preserve">CP ADAP. 009</t>
          </r>
        </is>
      </c>
      <c r="C74" s="9" t="inlineStr">
        <is>
          <r>
            <t xml:space="preserve">PINTURA PROTEÇÃO C/INIBIDOR MIGRATÓRIO CORROSÃO, 2 DEMÃOS - M2</t>
          </r>
        </is>
      </c>
      <c r="D74" s="8" t="inlineStr">
        <is>
          <r>
            <t xml:space="preserve">SEINFRA AJUSTADA</t>
          </r>
        </is>
      </c>
      <c r="E74" s="8" t="inlineStr">
        <is>
          <r>
            <t xml:space="preserve">M2</t>
          </r>
        </is>
      </c>
      <c r="F74" s="10" t="n">
        <v>91.8</v>
      </c>
      <c r="G74" s="11" t="n">
        <v>82.77</v>
      </c>
      <c r="H74" s="12" t="n">
        <f>ROUND(ROUND(F74,2)*ROUND(G74,2),2)</f>
        <v>7598.29</v>
      </c>
    </row>
    <row r="75" customHeight="0" bestFit="1" ht="20">
      <c r="A75" s="7" t="inlineStr">
        <is>
          <r>
            <t xml:space="preserve">4.2.5</t>
          </r>
        </is>
      </c>
      <c r="B75" s="8" t="inlineStr">
        <is>
          <r>
            <t xml:space="preserve">CP ADAP. 007</t>
          </r>
        </is>
      </c>
      <c r="C75" s="9" t="inlineStr">
        <is>
          <r>
            <t xml:space="preserve">APLICAÇÃO DE ADESIVO ESTRUTURAL - KG</t>
          </r>
        </is>
      </c>
      <c r="D75" s="8" t="inlineStr">
        <is>
          <r>
            <t xml:space="preserve">ORSE AJUSTADA</t>
          </r>
        </is>
      </c>
      <c r="E75" s="8" t="inlineStr">
        <is>
          <r>
            <t xml:space="preserve">KG</t>
          </r>
        </is>
      </c>
      <c r="F75" s="10" t="n">
        <v>91.8</v>
      </c>
      <c r="G75" s="11" t="n">
        <v>101.56</v>
      </c>
      <c r="H75" s="12" t="n">
        <f>ROUND(ROUND(F75,2)*ROUND(G75,2),2)</f>
        <v>9323.21</v>
      </c>
    </row>
    <row r="76" customHeight="0" bestFit="1" ht="24">
      <c r="A76" s="7" t="inlineStr">
        <is>
          <r>
            <t xml:space="preserve">4.2.6</t>
          </r>
        </is>
      </c>
      <c r="B76" s="8" t="inlineStr">
        <is>
          <r>
            <t xml:space="preserve">92762</t>
          </r>
        </is>
      </c>
      <c r="C76" s="9" t="inlineStr">
        <is>
          <r>
            <t xml:space="preserve">ARMAÇÃO DE PILAR OU VIGA DE ESTRUTURA CONVENCIONAL DE CONCRETO ARMADO UTILIZANDO AÇO CA-50 DE 10,0 MM - MONTAGEM. AF_06/2022</t>
          </r>
        </is>
      </c>
      <c r="D76" s="8" t="inlineStr">
        <is>
          <r>
            <t xml:space="preserve">SINAPI</t>
          </r>
        </is>
      </c>
      <c r="E76" s="8" t="inlineStr">
        <is>
          <r>
            <t xml:space="preserve">KG</t>
          </r>
        </is>
      </c>
      <c r="F76" s="10" t="n">
        <v>330.48</v>
      </c>
      <c r="G76" s="11" t="n">
        <v>80.48</v>
      </c>
      <c r="H76" s="12" t="n">
        <f>ROUND(ROUND(F76,2)*ROUND(G76,2),2)</f>
        <v>26597.03</v>
      </c>
    </row>
    <row r="77" customHeight="0" bestFit="1" ht="20">
      <c r="A77" s="7" t="inlineStr">
        <is>
          <r>
            <t xml:space="preserve">4.2.7</t>
          </r>
        </is>
      </c>
      <c r="B77" s="8" t="inlineStr">
        <is>
          <r>
            <t xml:space="preserve">CP ADAP. 005</t>
          </r>
        </is>
      </c>
      <c r="C77" s="9" t="inlineStr">
        <is>
          <r>
            <t xml:space="preserve">RECUPERAÇÃO CONCRETO COM ARGAMASSA POLIMÉRICA ESP.=25MM</t>
          </r>
        </is>
      </c>
      <c r="D77" s="8" t="inlineStr">
        <is>
          <r>
            <t xml:space="preserve">SEINFRA AJUSTADA</t>
          </r>
        </is>
      </c>
      <c r="E77" s="8" t="inlineStr">
        <is>
          <r>
            <t xml:space="preserve">M2</t>
          </r>
        </is>
      </c>
      <c r="F77" s="10" t="n">
        <v>91.8</v>
      </c>
      <c r="G77" s="11" t="n">
        <v>479.75</v>
      </c>
      <c r="H77" s="12" t="n">
        <f>ROUND(ROUND(F77,2)*ROUND(G77,2),2)</f>
        <v>44041.05</v>
      </c>
    </row>
    <row r="78" customHeight="0" bestFit="1" ht="24">
      <c r="A78" s="7" t="inlineStr">
        <is>
          <r>
            <t xml:space="preserve">4.2.8</t>
          </r>
        </is>
      </c>
      <c r="B78" s="8" t="inlineStr">
        <is>
          <r>
            <t xml:space="preserve">90439</t>
          </r>
        </is>
      </c>
      <c r="C78" s="9" t="inlineStr">
        <is>
          <r>
            <t xml:space="preserve">FURO MECANIZADO EM CONCRETO, COM MARTELO DEMOLIDOR, PARA INSTALAÇÕES HIDRÁULICAS, DIÂMETROS MENORES OU IGUAIS A 40 MM. AF_09/2023</t>
          </r>
        </is>
      </c>
      <c r="D78" s="8" t="inlineStr">
        <is>
          <r>
            <t xml:space="preserve">SINAPI</t>
          </r>
        </is>
      </c>
      <c r="E78" s="8" t="inlineStr">
        <is>
          <r>
            <t xml:space="preserve">UN</t>
          </r>
        </is>
      </c>
      <c r="F78" s="10" t="n">
        <v>365.33</v>
      </c>
      <c r="G78" s="11" t="n">
        <v>12.44</v>
      </c>
      <c r="H78" s="12" t="n">
        <f>ROUND(ROUND(F78,2)*ROUND(G78,2),2)</f>
        <v>4544.71</v>
      </c>
    </row>
    <row r="79" customHeight="0" bestFit="1" ht="20">
      <c r="A79" s="7" t="inlineStr">
        <is>
          <r>
            <t xml:space="preserve">4.2.9</t>
          </r>
        </is>
      </c>
      <c r="B79" s="8" t="inlineStr">
        <is>
          <r>
            <t xml:space="preserve">CP ADAP. 001</t>
          </r>
        </is>
      </c>
      <c r="C79" s="9" t="inlineStr">
        <is>
          <r>
            <t xml:space="preserve">SELAGEM DE FISSURAS COM INJEÇÃO DE RESINA EPÓXI</t>
          </r>
        </is>
      </c>
      <c r="D79" s="8" t="inlineStr">
        <is>
          <r>
            <t xml:space="preserve">SEINFRA AJUSTADA</t>
          </r>
        </is>
      </c>
      <c r="E79" s="8" t="inlineStr">
        <is>
          <r>
            <t xml:space="preserve">KG</t>
          </r>
        </is>
      </c>
      <c r="F79" s="10" t="n">
        <v>30.14</v>
      </c>
      <c r="G79" s="11" t="n">
        <v>385.68</v>
      </c>
      <c r="H79" s="12" t="n">
        <f>ROUND(ROUND(F79,2)*ROUND(G79,2),2)</f>
        <v>11624.4</v>
      </c>
    </row>
    <row r="80" customHeight="0" bestFit="1" ht="24">
      <c r="A80" s="7" t="inlineStr">
        <is>
          <r>
            <t xml:space="preserve">4.2.10</t>
          </r>
        </is>
      </c>
      <c r="B80" s="8" t="inlineStr">
        <is>
          <r>
            <t xml:space="preserve">97625</t>
          </r>
        </is>
      </c>
      <c r="C80" s="9" t="inlineStr">
        <is>
          <r>
            <t xml:space="preserve">DEMOLIÇÃO DE ALVENARIA PARA QUALQUER TIPO DE BLOCO, DE FORMA MECANIZADA, SEM REAPROVEITAMENTO. AF_09/2023</t>
          </r>
        </is>
      </c>
      <c r="D80" s="8" t="inlineStr">
        <is>
          <r>
            <t xml:space="preserve">SINAPI</t>
          </r>
        </is>
      </c>
      <c r="E80" s="8" t="inlineStr">
        <is>
          <r>
            <t xml:space="preserve">M3</t>
          </r>
        </is>
      </c>
      <c r="F80" s="10" t="n">
        <v>1.8</v>
      </c>
      <c r="G80" s="11" t="n">
        <v>72.45</v>
      </c>
      <c r="H80" s="12" t="n">
        <f>ROUND(ROUND(F80,2)*ROUND(G80,2),2)</f>
        <v>130.41</v>
      </c>
    </row>
    <row r="81" customHeight="0" bestFit="1" ht="24">
      <c r="A81" s="7" t="inlineStr">
        <is>
          <r>
            <t xml:space="preserve">4.2.11</t>
          </r>
        </is>
      </c>
      <c r="B81" s="8" t="inlineStr">
        <is>
          <r>
            <t xml:space="preserve">00034550</t>
          </r>
        </is>
      </c>
      <c r="C81" s="9" t="inlineStr">
        <is>
          <r>
            <t xml:space="preserve">TELA DE ACO SOLDADA GALVANIZADA/ZINCADA PARA ALVENARIA, FIO D = *1,20 A 1,70* MM, MALHA 15 X 15 MM, (C X L) *50 X 6* CM</t>
          </r>
        </is>
      </c>
      <c r="D81" s="8" t="inlineStr">
        <is>
          <r>
            <t xml:space="preserve">SINAPI</t>
          </r>
        </is>
      </c>
      <c r="E81" s="8" t="inlineStr">
        <is>
          <r>
            <t xml:space="preserve">M</t>
          </r>
        </is>
      </c>
      <c r="F81" s="10" t="n">
        <v>18.0</v>
      </c>
      <c r="G81" s="11" t="n">
        <v>1.77</v>
      </c>
      <c r="H81" s="12" t="n">
        <f>ROUND(ROUND(F81,2)*ROUND(G81,2),2)</f>
        <v>31.86</v>
      </c>
    </row>
    <row r="82" customHeight="0" bestFit="1" ht="32">
      <c r="A82" s="7" t="inlineStr">
        <is>
          <r>
            <t xml:space="preserve">4.2.12</t>
          </r>
        </is>
      </c>
      <c r="B82" s="8" t="inlineStr">
        <is>
          <r>
            <t xml:space="preserve">92921</t>
          </r>
        </is>
      </c>
      <c r="C82" s="9" t="inlineStr">
        <is>
          <r>
            <t xml:space="preserve">ARMAÇÃO DE ESTRUTURAS DIVERSAS DE CONCRETO ARMADO, EXCETO VIGAS, PILARES, LAJES E FUNDAÇÕES, UTILIZANDO AÇO CA-50 DE 12,5 MM - MONTAGEM. AF_06/2022</t>
          </r>
        </is>
      </c>
      <c r="D82" s="8" t="inlineStr">
        <is>
          <r>
            <t xml:space="preserve">SINAPI</t>
          </r>
        </is>
      </c>
      <c r="E82" s="8" t="inlineStr">
        <is>
          <r>
            <t xml:space="preserve">KG</t>
          </r>
        </is>
      </c>
      <c r="F82" s="10" t="n">
        <v>34.67</v>
      </c>
      <c r="G82" s="11" t="n">
        <v>12.02</v>
      </c>
      <c r="H82" s="12" t="n">
        <f>ROUND(ROUND(F82,2)*ROUND(G82,2),2)</f>
        <v>416.73</v>
      </c>
    </row>
    <row r="83" customHeight="0" bestFit="1" ht="32">
      <c r="A83" s="7" t="inlineStr">
        <is>
          <r>
            <t xml:space="preserve">4.2.13</t>
          </r>
        </is>
      </c>
      <c r="B83" s="8" t="inlineStr">
        <is>
          <r>
            <t xml:space="preserve">103337</t>
          </r>
        </is>
      </c>
      <c r="C83" s="9" t="inlineStr">
        <is>
          <r>
            <t xml:space="preserve">ALVENARIA DE VEDAÇÃO DE BLOCOS VAZADOS DE CONCRETO APARENTE DE 9X19X39 CM (ESPESSURA 9 CM) E ARGAMASSA DE ASSENTAMENTO COM PREPARO MANUAL. AF_12/2021</t>
          </r>
        </is>
      </c>
      <c r="D83" s="8" t="inlineStr">
        <is>
          <r>
            <t xml:space="preserve">SINAPI</t>
          </r>
        </is>
      </c>
      <c r="E83" s="8" t="inlineStr">
        <is>
          <r>
            <t xml:space="preserve">M2</t>
          </r>
        </is>
      </c>
      <c r="F83" s="10" t="n">
        <v>9.0</v>
      </c>
      <c r="G83" s="11" t="n">
        <v>112.95</v>
      </c>
      <c r="H83" s="12" t="n">
        <f>ROUND(ROUND(F83,2)*ROUND(G83,2),2)</f>
        <v>1016.55</v>
      </c>
    </row>
    <row r="84" customHeight="0" bestFit="1" ht="20">
      <c r="A84" s="7" t="inlineStr">
        <is>
          <r>
            <t xml:space="preserve">4.2.14</t>
          </r>
        </is>
      </c>
      <c r="B84" s="8" t="inlineStr">
        <is>
          <r>
            <t xml:space="preserve">CP ADAP. 014</t>
          </r>
        </is>
      </c>
      <c r="C84" s="9" t="inlineStr">
        <is>
          <r>
            <t xml:space="preserve">FIBRA DE CARBONO PARA REFORCO ESTRUTURAL -VIGAS</t>
          </r>
        </is>
      </c>
      <c r="D84" s="8" t="inlineStr">
        <is>
          <r>
            <t xml:space="preserve">SBC AJUSTADA</t>
          </r>
        </is>
      </c>
      <c r="E84" s="8" t="inlineStr">
        <is>
          <r>
            <t xml:space="preserve">M2</t>
          </r>
        </is>
      </c>
      <c r="F84" s="10" t="n">
        <v>1.36</v>
      </c>
      <c r="G84" s="11" t="n">
        <v>968.1</v>
      </c>
      <c r="H84" s="12" t="n">
        <f>ROUND(ROUND(F84,2)*ROUND(G84,2),2)</f>
        <v>1316.62</v>
      </c>
    </row>
    <row r="85" customHeight="0" bestFit="1" ht="24">
      <c r="A85" s="7" t="inlineStr">
        <is>
          <r>
            <t xml:space="preserve">4.2.15</t>
          </r>
        </is>
      </c>
      <c r="B85" s="8" t="inlineStr">
        <is>
          <r>
            <t xml:space="preserve">87878</t>
          </r>
        </is>
      </c>
      <c r="C85" s="9" t="inlineStr">
        <is>
          <r>
            <t xml:space="preserve">CHAPISCO APLICADO EM ALVENARIAS E ESTRUTURAS DE CONCRETO INTERNAS (Recomposição das paredes e lajes internas)</t>
          </r>
        </is>
      </c>
      <c r="D85" s="8" t="inlineStr">
        <is>
          <r>
            <t xml:space="preserve">SINAPI</t>
          </r>
        </is>
      </c>
      <c r="E85" s="8" t="inlineStr">
        <is>
          <r>
            <t xml:space="preserve">M2</t>
          </r>
        </is>
      </c>
      <c r="F85" s="10" t="n">
        <v>17.4</v>
      </c>
      <c r="G85" s="11" t="n">
        <v>6.11</v>
      </c>
      <c r="H85" s="12" t="n">
        <f>ROUND(ROUND(F85,2)*ROUND(G85,2),2)</f>
        <v>106.31</v>
      </c>
    </row>
    <row r="86" customHeight="0" bestFit="1" ht="24">
      <c r="A86" s="7" t="inlineStr">
        <is>
          <r>
            <t xml:space="preserve">4.2.16</t>
          </r>
        </is>
      </c>
      <c r="B86" s="8" t="inlineStr">
        <is>
          <r>
            <t xml:space="preserve">C3408</t>
          </r>
        </is>
      </c>
      <c r="C86" s="9" t="inlineStr">
        <is>
          <r>
            <t xml:space="preserve">REBOCO C/ ARGAMASSA DE CIMENTO E AREIA S/ PENEIRAR, TRAÇO 1:3 (Recomposição das paredes e lajes internas)</t>
          </r>
        </is>
      </c>
      <c r="D86" s="8" t="inlineStr">
        <is>
          <r>
            <t xml:space="preserve">SEINFRA</t>
          </r>
        </is>
      </c>
      <c r="E86" s="8" t="inlineStr">
        <is>
          <r>
            <t xml:space="preserve">M2</t>
          </r>
        </is>
      </c>
      <c r="F86" s="10" t="n">
        <v>17.4</v>
      </c>
      <c r="G86" s="11" t="n">
        <v>57.23</v>
      </c>
      <c r="H86" s="12" t="n">
        <f>ROUND(ROUND(F86,2)*ROUND(G86,2),2)</f>
        <v>995.8</v>
      </c>
    </row>
    <row r="87" customHeight="0" bestFit="1" ht="32">
      <c r="A87" s="7" t="inlineStr">
        <is>
          <r>
            <t xml:space="preserve">4.2.17</t>
          </r>
        </is>
      </c>
      <c r="B87" s="8" t="inlineStr">
        <is>
          <r>
            <t xml:space="preserve">S02291</t>
          </r>
        </is>
      </c>
      <c r="C87" s="9" t="inlineStr">
        <is>
          <r>
            <t xml:space="preserve">Pintura para interiores, sobre paredes ou tetos, com lixamento, aplicação de 01 demão de líquido selador, 02 demãos de massa corrida e 02 demãos de tinta pva latex convencional para interiores (Recomposição das paredes e lajes internas)</t>
          </r>
        </is>
      </c>
      <c r="D87" s="8" t="inlineStr">
        <is>
          <r>
            <t xml:space="preserve">ORSE</t>
          </r>
        </is>
      </c>
      <c r="E87" s="8" t="inlineStr">
        <is>
          <r>
            <t xml:space="preserve">m2</t>
          </r>
        </is>
      </c>
      <c r="F87" s="10" t="n">
        <v>17.4</v>
      </c>
      <c r="G87" s="11" t="n">
        <v>51.5</v>
      </c>
      <c r="H87" s="12" t="n">
        <f>ROUND(ROUND(F87,2)*ROUND(G87,2),2)</f>
        <v>896.1</v>
      </c>
    </row>
    <row r="88" customHeight="1" ht="20">
      <c r="A88" s="5" t="inlineStr">
        <is>
          <r>
            <t xml:space="preserve">4.3</t>
          </r>
        </is>
      </c>
      <c r="B88" s="5" t="inlineStr">
        <is>
          <r>
            <t xml:space="preserve">REVITALIZAÇÃO DE FACHADA</t>
          </r>
        </is>
      </c>
      <c r="C88" s="5" t="inlineStr"/>
      <c r="D88" s="5" t="inlineStr"/>
      <c r="E88" s="5" t="inlineStr"/>
      <c r="F88" s="5" t="inlineStr"/>
      <c r="G88" s="5" t="inlineStr"/>
      <c r="H88" s="6" t="n">
        <f>ROUND(SUM(H89:H102),2)</f>
        <v>892863.38</v>
      </c>
    </row>
    <row r="89" customHeight="0" bestFit="1" ht="20">
      <c r="A89" s="7" t="inlineStr">
        <is>
          <r>
            <t xml:space="preserve">4.3.1</t>
          </r>
        </is>
      </c>
      <c r="B89" s="8" t="inlineStr">
        <is>
          <r>
            <t xml:space="preserve">97633</t>
          </r>
        </is>
      </c>
      <c r="C89" s="9" t="inlineStr">
        <is>
          <r>
            <t xml:space="preserve">DEMOLIÇÃO DE REVESTIMENTO CERÂMICO, DE FORMA MANUAL, SEM REAPROVEITAMENTO. AF_09/2023</t>
          </r>
        </is>
      </c>
      <c r="D89" s="8" t="inlineStr">
        <is>
          <r>
            <t xml:space="preserve">SINAPI</t>
          </r>
        </is>
      </c>
      <c r="E89" s="8" t="inlineStr">
        <is>
          <r>
            <t xml:space="preserve">M2</t>
          </r>
        </is>
      </c>
      <c r="F89" s="10" t="n">
        <v>1721.67</v>
      </c>
      <c r="G89" s="11" t="n">
        <v>28.98</v>
      </c>
      <c r="H89" s="12" t="n">
        <f>ROUND(ROUND(F89,2)*ROUND(G89,2),2)</f>
        <v>49894.0</v>
      </c>
    </row>
    <row r="90" customHeight="0" bestFit="1" ht="20">
      <c r="A90" s="7" t="inlineStr">
        <is>
          <r>
            <t xml:space="preserve">4.3.2</t>
          </r>
        </is>
      </c>
      <c r="B90" s="8" t="inlineStr">
        <is>
          <r>
            <t xml:space="preserve">97631</t>
          </r>
        </is>
      </c>
      <c r="C90" s="9" t="inlineStr">
        <is>
          <r>
            <t xml:space="preserve">DEMOLIÇÃO DE ARGAMASSAS, DE FORMA MANUAL, SEM REAPROVEITAMENTO. AF_09/2023</t>
          </r>
        </is>
      </c>
      <c r="D90" s="8" t="inlineStr">
        <is>
          <r>
            <t xml:space="preserve">SINAPI</t>
          </r>
        </is>
      </c>
      <c r="E90" s="8" t="inlineStr">
        <is>
          <r>
            <t xml:space="preserve">M2</t>
          </r>
        </is>
      </c>
      <c r="F90" s="10" t="n">
        <v>1721.67</v>
      </c>
      <c r="G90" s="11" t="n">
        <v>14.51</v>
      </c>
      <c r="H90" s="12" t="n">
        <f>ROUND(ROUND(F90,2)*ROUND(G90,2),2)</f>
        <v>24981.43</v>
      </c>
    </row>
    <row r="91" customHeight="0" bestFit="1" ht="20">
      <c r="A91" s="7" t="inlineStr">
        <is>
          <r>
            <t xml:space="preserve">4.3.3</t>
          </r>
        </is>
      </c>
      <c r="B91" s="8" t="inlineStr">
        <is>
          <r>
            <t xml:space="preserve">PE.EST.99814.</t>
          </r>
        </is>
      </c>
      <c r="C91" s="9" t="inlineStr">
        <is>
          <r>
            <t xml:space="preserve">LIMPEZA DE SUPERFÍCIE COM JATO DE ALTA PRESSÃO, EM HORÁRIO EXTRAORDINÁRIO_50%.</t>
          </r>
        </is>
      </c>
      <c r="D91" s="8" t="inlineStr">
        <is>
          <r>
            <t xml:space="preserve">SINAPI AJUSTADA</t>
          </r>
        </is>
      </c>
      <c r="E91" s="8" t="inlineStr">
        <is>
          <r>
            <t xml:space="preserve">m²</t>
          </r>
        </is>
      </c>
      <c r="F91" s="10" t="n">
        <v>1721.67</v>
      </c>
      <c r="G91" s="11" t="n">
        <v>3.1</v>
      </c>
      <c r="H91" s="12" t="n">
        <f>ROUND(ROUND(F91,2)*ROUND(G91,2),2)</f>
        <v>5337.18</v>
      </c>
    </row>
    <row r="92" customHeight="0" bestFit="1" ht="32">
      <c r="A92" s="7" t="inlineStr">
        <is>
          <r>
            <t xml:space="preserve">4.3.4</t>
          </r>
        </is>
      </c>
      <c r="B92" s="8" t="inlineStr">
        <is>
          <r>
            <t xml:space="preserve">87894</t>
          </r>
        </is>
      </c>
      <c r="C92" s="9" t="inlineStr">
        <is>
          <r>
            <t xml:space="preserve">CHAPISCO APLICADO EM ALVENARIA (SEM PRESENÇA DE VÃOS) E ESTRUTURAS DE CONCRETO DE FACHADA, COM COLHER DE PEDREIRO. ARGAMASSA TRAÇO 1:3 COM PREPARO EM BETONEIRA 400L. AF_10/2022</t>
          </r>
        </is>
      </c>
      <c r="D92" s="8" t="inlineStr">
        <is>
          <r>
            <t xml:space="preserve">SINAPI</t>
          </r>
        </is>
      </c>
      <c r="E92" s="8" t="inlineStr">
        <is>
          <r>
            <t xml:space="preserve">M2</t>
          </r>
        </is>
      </c>
      <c r="F92" s="10" t="n">
        <v>1721.67</v>
      </c>
      <c r="G92" s="11" t="n">
        <v>8.64</v>
      </c>
      <c r="H92" s="12" t="n">
        <f>ROUND(ROUND(F92,2)*ROUND(G92,2),2)</f>
        <v>14875.23</v>
      </c>
    </row>
    <row r="93" customHeight="0" bestFit="1" ht="40">
      <c r="A93" s="7" t="inlineStr">
        <is>
          <r>
            <t xml:space="preserve">4.3.5</t>
          </r>
        </is>
      </c>
      <c r="B93" s="8" t="inlineStr">
        <is>
          <r>
            <t xml:space="preserve">104237</t>
          </r>
        </is>
      </c>
      <c r="C93" s="9" t="inlineStr">
        <is>
          <r>
            <t xml:space="preserve">EMBOÇO OU MASSA ÚNICA EM ARGAMASSA TRAÇO 1:2:8, PREPARO MECÂNICA COM BETONEIRA 400 L, APLICADA MANUALMENTE EM PANOS DE FACHADA SEM PRESENÇA DE VÃOS, ESPESSURA DE 35 MM, ACESSO POR ANDAIME. AF_08/2022</t>
          </r>
        </is>
      </c>
      <c r="D93" s="8" t="inlineStr">
        <is>
          <r>
            <t xml:space="preserve">SINAPI</t>
          </r>
        </is>
      </c>
      <c r="E93" s="8" t="inlineStr">
        <is>
          <r>
            <t xml:space="preserve">M2</t>
          </r>
        </is>
      </c>
      <c r="F93" s="10" t="n">
        <v>1721.67</v>
      </c>
      <c r="G93" s="11" t="n">
        <v>65.7</v>
      </c>
      <c r="H93" s="12" t="n">
        <f>ROUND(ROUND(F93,2)*ROUND(G93,2),2)</f>
        <v>113113.72</v>
      </c>
    </row>
    <row r="94" customHeight="0" bestFit="1" ht="20">
      <c r="A94" s="7" t="inlineStr">
        <is>
          <r>
            <t xml:space="preserve">4.3.6</t>
          </r>
        </is>
      </c>
      <c r="B94" s="8" t="inlineStr">
        <is>
          <r>
            <t xml:space="preserve">CP ADAP. 027</t>
          </r>
        </is>
      </c>
      <c r="C94" s="9" t="inlineStr">
        <is>
          <r>
            <t xml:space="preserve">REVESTIMENTO CERÂMICO 10x10CM, COR AZUL ESCURO (Fachadas Norte/Sul/Leste/Oeste)</t>
          </r>
        </is>
      </c>
      <c r="D94" s="8" t="inlineStr">
        <is>
          <r>
            <t xml:space="preserve">SINAPI AJUSTADA</t>
          </r>
        </is>
      </c>
      <c r="E94" s="8" t="inlineStr">
        <is>
          <r>
            <t xml:space="preserve">M2</t>
          </r>
        </is>
      </c>
      <c r="F94" s="10" t="n">
        <v>1269.65</v>
      </c>
      <c r="G94" s="11" t="n">
        <v>171.64</v>
      </c>
      <c r="H94" s="12" t="n">
        <f>ROUND(ROUND(F94,2)*ROUND(G94,2),2)</f>
        <v>217922.73</v>
      </c>
    </row>
    <row r="95" customHeight="0" bestFit="1" ht="20">
      <c r="A95" s="7" t="inlineStr">
        <is>
          <r>
            <t xml:space="preserve">4.3.7</t>
          </r>
        </is>
      </c>
      <c r="B95" s="8" t="inlineStr">
        <is>
          <r>
            <t xml:space="preserve">CP ADAP. 028</t>
          </r>
        </is>
      </c>
      <c r="C95" s="9" t="inlineStr">
        <is>
          <r>
            <t xml:space="preserve">REVESTIMENTO CERÂMICO 10x10CM, COR BRANCA (Fachadas Norte/Sul)</t>
          </r>
        </is>
      </c>
      <c r="D95" s="8" t="inlineStr">
        <is>
          <r>
            <t xml:space="preserve">SINAPI AJUSTADA</t>
          </r>
        </is>
      </c>
      <c r="E95" s="8" t="inlineStr">
        <is>
          <r>
            <t xml:space="preserve">M2</t>
          </r>
        </is>
      </c>
      <c r="F95" s="10" t="n">
        <v>168.7</v>
      </c>
      <c r="G95" s="11" t="n">
        <v>155.07</v>
      </c>
      <c r="H95" s="12" t="n">
        <f>ROUND(ROUND(F95,2)*ROUND(G95,2),2)</f>
        <v>26160.31</v>
      </c>
    </row>
    <row r="96" customHeight="0" bestFit="1" ht="20">
      <c r="A96" s="7" t="inlineStr">
        <is>
          <r>
            <t xml:space="preserve">4.3.8</t>
          </r>
        </is>
      </c>
      <c r="B96" s="8" t="inlineStr">
        <is>
          <r>
            <t xml:space="preserve">CP ADAP. 029</t>
          </r>
        </is>
      </c>
      <c r="C96" s="9" t="inlineStr">
        <is>
          <r>
            <t xml:space="preserve">REVESTIMENTO CERÂMICO 10x10CM, COR CINZA ESCURO (FACHADAS Norte/Sul/Leste/Oeste)</t>
          </r>
        </is>
      </c>
      <c r="D96" s="8" t="inlineStr">
        <is>
          <r>
            <t xml:space="preserve">SINAPI AJUSTADA</t>
          </r>
        </is>
      </c>
      <c r="E96" s="8" t="inlineStr">
        <is>
          <r>
            <t xml:space="preserve">M2</t>
          </r>
        </is>
      </c>
      <c r="F96" s="10" t="n">
        <v>283.3</v>
      </c>
      <c r="G96" s="11" t="n">
        <v>163.63</v>
      </c>
      <c r="H96" s="12" t="n">
        <f>ROUND(ROUND(F96,2)*ROUND(G96,2),2)</f>
        <v>46356.38</v>
      </c>
    </row>
    <row r="97" customHeight="0" bestFit="1" ht="20">
      <c r="A97" s="7" t="inlineStr">
        <is>
          <r>
            <t xml:space="preserve">4.3.9</t>
          </r>
        </is>
      </c>
      <c r="B97" s="8" t="inlineStr">
        <is>
          <r>
            <t xml:space="preserve">CP ADAP. 018</t>
          </r>
        </is>
      </c>
      <c r="C97" s="9" t="inlineStr">
        <is>
          <r>
            <t xml:space="preserve">REJUNTAMENTO P/CERÂMICA C/ EPOXI (PAREDE/PISO)</t>
          </r>
        </is>
      </c>
      <c r="D97" s="8" t="inlineStr">
        <is>
          <r>
            <t xml:space="preserve">SINAPI AJUSTADA</t>
          </r>
        </is>
      </c>
      <c r="E97" s="8" t="inlineStr">
        <is>
          <r>
            <t xml:space="preserve">M2</t>
          </r>
        </is>
      </c>
      <c r="F97" s="10" t="n">
        <v>1721.67</v>
      </c>
      <c r="G97" s="11" t="n">
        <v>61.69</v>
      </c>
      <c r="H97" s="12" t="n">
        <f>ROUND(ROUND(F97,2)*ROUND(G97,2),2)</f>
        <v>106209.82</v>
      </c>
    </row>
    <row r="98" customHeight="0" bestFit="1" ht="20">
      <c r="A98" s="7" t="inlineStr">
        <is>
          <r>
            <t xml:space="preserve">4.3.10</t>
          </r>
        </is>
      </c>
      <c r="B98" s="8" t="inlineStr">
        <is>
          <r>
            <t xml:space="preserve">88485</t>
          </r>
        </is>
      </c>
      <c r="C98" s="9" t="inlineStr">
        <is>
          <r>
            <t xml:space="preserve">FUNDO SELADOR ACRÍLICO, APLICAÇÃO MANUAL EM PAREDE, UMA DEMÃO. AF_04/2023</t>
          </r>
        </is>
      </c>
      <c r="D98" s="8" t="inlineStr">
        <is>
          <r>
            <t xml:space="preserve">SINAPI</t>
          </r>
        </is>
      </c>
      <c r="E98" s="8" t="inlineStr">
        <is>
          <r>
            <t xml:space="preserve">M2</t>
          </r>
        </is>
      </c>
      <c r="F98" s="10" t="n">
        <v>58.29</v>
      </c>
      <c r="G98" s="11" t="n">
        <v>5.35</v>
      </c>
      <c r="H98" s="12" t="n">
        <f>ROUND(ROUND(F98,2)*ROUND(G98,2),2)</f>
        <v>311.85</v>
      </c>
    </row>
    <row r="99" customHeight="0" bestFit="1" ht="24">
      <c r="A99" s="7" t="inlineStr">
        <is>
          <r>
            <t xml:space="preserve">4.3.11</t>
          </r>
        </is>
      </c>
      <c r="B99" s="8" t="inlineStr">
        <is>
          <r>
            <t xml:space="preserve">88423</t>
          </r>
        </is>
      </c>
      <c r="C99" s="9" t="inlineStr">
        <is>
          <r>
            <t xml:space="preserve">APLICAÇÃO MANUAL DE PINTURA COM TINTA TEXTURIZADA ACRÍLICA EM PAREDES EXTERNAS DE CASAS, UMA COR. AF_06/2014</t>
          </r>
        </is>
      </c>
      <c r="D99" s="8" t="inlineStr">
        <is>
          <r>
            <t xml:space="preserve">SINAPI</t>
          </r>
        </is>
      </c>
      <c r="E99" s="8" t="inlineStr">
        <is>
          <r>
            <t xml:space="preserve">M2</t>
          </r>
        </is>
      </c>
      <c r="F99" s="10" t="n">
        <v>58.29</v>
      </c>
      <c r="G99" s="11" t="n">
        <v>25.83</v>
      </c>
      <c r="H99" s="12" t="n">
        <f>ROUND(ROUND(F99,2)*ROUND(G99,2),2)</f>
        <v>1505.63</v>
      </c>
    </row>
    <row r="100" customHeight="0" bestFit="1" ht="20">
      <c r="A100" s="7" t="inlineStr">
        <is>
          <r>
            <t xml:space="preserve">4.3.12</t>
          </r>
        </is>
      </c>
      <c r="B100" s="8" t="inlineStr">
        <is>
          <r>
            <t xml:space="preserve">S08637</t>
          </r>
        </is>
      </c>
      <c r="C100" s="9" t="inlineStr">
        <is>
          <r>
            <t xml:space="preserve">Chapim de concreto pré-moldado</t>
          </r>
        </is>
      </c>
      <c r="D100" s="8" t="inlineStr">
        <is>
          <r>
            <t xml:space="preserve">ORSE</t>
          </r>
        </is>
      </c>
      <c r="E100" s="8" t="inlineStr">
        <is>
          <r>
            <t xml:space="preserve">m</t>
          </r>
        </is>
      </c>
      <c r="F100" s="10" t="n">
        <v>190.0</v>
      </c>
      <c r="G100" s="11" t="n">
        <v>70.47</v>
      </c>
      <c r="H100" s="12" t="n">
        <f>ROUND(ROUND(F100,2)*ROUND(G100,2),2)</f>
        <v>13389.3</v>
      </c>
    </row>
    <row r="101" customHeight="0" bestFit="1" ht="20">
      <c r="A101" s="7" t="inlineStr">
        <is>
          <r>
            <t xml:space="preserve">4.3.13</t>
          </r>
        </is>
      </c>
      <c r="B101" s="8" t="inlineStr">
        <is>
          <r>
            <t xml:space="preserve">CP ADAP. 022</t>
          </r>
        </is>
      </c>
      <c r="C101" s="9" t="inlineStr">
        <is>
          <r>
            <t xml:space="preserve">REMOÇÃO DE BRISES DE VIDRO E ESTRUTURA PORTANTE</t>
          </r>
        </is>
      </c>
      <c r="D101" s="8" t="inlineStr">
        <is>
          <r>
            <t xml:space="preserve">SEINFRA AJUSTADA</t>
          </r>
        </is>
      </c>
      <c r="E101" s="8" t="inlineStr">
        <is>
          <r>
            <t xml:space="preserve">M2</t>
          </r>
        </is>
      </c>
      <c r="F101" s="10" t="n">
        <v>340.0</v>
      </c>
      <c r="G101" s="11" t="n">
        <v>26.27</v>
      </c>
      <c r="H101" s="12" t="n">
        <f>ROUND(ROUND(F101,2)*ROUND(G101,2),2)</f>
        <v>8931.8</v>
      </c>
    </row>
    <row r="102" customHeight="0" bestFit="1" ht="20">
      <c r="A102" s="7" t="inlineStr">
        <is>
          <r>
            <t xml:space="preserve">4.3.14</t>
          </r>
        </is>
      </c>
      <c r="B102" s="8" t="inlineStr">
        <is>
          <r>
            <t xml:space="preserve">CP ADAP. 023</t>
          </r>
        </is>
      </c>
      <c r="C102" s="9" t="inlineStr">
        <is>
          <r>
            <t xml:space="preserve">FORNECIMENTO E INSTALAÇÃO DE BRISES EM PVC E MONTANTES EM ALUMÍNIO</t>
          </r>
        </is>
      </c>
      <c r="D102" s="8" t="inlineStr">
        <is>
          <r>
            <t xml:space="preserve">SINAPI AJUSTADA</t>
          </r>
        </is>
      </c>
      <c r="E102" s="8" t="inlineStr">
        <is>
          <r>
            <t xml:space="preserve">M2</t>
          </r>
        </is>
      </c>
      <c r="F102" s="10" t="n">
        <v>340.0</v>
      </c>
      <c r="G102" s="11" t="n">
        <v>776.1</v>
      </c>
      <c r="H102" s="12" t="n">
        <f>ROUND(ROUND(F102,2)*ROUND(G102,2),2)</f>
        <v>263874.0</v>
      </c>
    </row>
    <row r="103" customHeight="1" ht="20">
      <c r="A103" s="5" t="inlineStr">
        <is>
          <r>
            <t xml:space="preserve">4.4</t>
          </r>
        </is>
      </c>
      <c r="B103" s="5" t="inlineStr">
        <is>
          <r>
            <t xml:space="preserve">IMPERMEABILIZAÇÃO DE LAJE - ÁREA COBERTA</t>
          </r>
        </is>
      </c>
      <c r="C103" s="5" t="inlineStr"/>
      <c r="D103" s="5" t="inlineStr"/>
      <c r="E103" s="5" t="inlineStr"/>
      <c r="F103" s="5" t="inlineStr"/>
      <c r="G103" s="5" t="inlineStr"/>
      <c r="H103" s="6" t="n">
        <f>ROUND(SUM(H104:H106),2)</f>
        <v>61840.56</v>
      </c>
    </row>
    <row r="104" customHeight="0" bestFit="1" ht="20">
      <c r="A104" s="7" t="inlineStr">
        <is>
          <r>
            <t xml:space="preserve">4.4.1</t>
          </r>
        </is>
      </c>
      <c r="B104" s="8" t="inlineStr">
        <is>
          <r>
            <t xml:space="preserve">99814</t>
          </r>
        </is>
      </c>
      <c r="C104" s="9" t="inlineStr">
        <is>
          <r>
            <t xml:space="preserve">LIMPEZA DE SUPERFÍCIE COM JATO DE ALTA PRESSÃO. AF_04/2019</t>
          </r>
        </is>
      </c>
      <c r="D104" s="8" t="inlineStr">
        <is>
          <r>
            <t xml:space="preserve">SINAPI</t>
          </r>
        </is>
      </c>
      <c r="E104" s="8" t="inlineStr">
        <is>
          <r>
            <t xml:space="preserve">M2</t>
          </r>
        </is>
      </c>
      <c r="F104" s="10" t="n">
        <v>408.0</v>
      </c>
      <c r="G104" s="11" t="n">
        <v>2.42</v>
      </c>
      <c r="H104" s="12" t="n">
        <f>ROUND(ROUND(F104,2)*ROUND(G104,2),2)</f>
        <v>987.36</v>
      </c>
    </row>
    <row r="105" customHeight="0" bestFit="1" ht="40">
      <c r="A105" s="7" t="inlineStr">
        <is>
          <r>
            <t xml:space="preserve">4.4.2</t>
          </r>
        </is>
      </c>
      <c r="B105" s="8" t="inlineStr">
        <is>
          <r>
            <t xml:space="preserve">87630</t>
          </r>
        </is>
      </c>
      <c r="C105" s="9" t="inlineStr">
        <is>
          <r>
            <t xml:space="preserve">CONTRAPISO EM ARGAMASSA TRAÇO 1:4 (CIMENTO E AREIA), PREPARO MECÂNICO COM BETONEIRA 400 L, APLICADO EM ÁREAS SECAS SOBRE LAJE, ADERIDO, ACABAMENTO NÃO REFORÇADO, ESPESSURA 3CM. AF_07/2021</t>
          </r>
        </is>
      </c>
      <c r="D105" s="8" t="inlineStr">
        <is>
          <r>
            <t xml:space="preserve">SINAPI</t>
          </r>
        </is>
      </c>
      <c r="E105" s="8" t="inlineStr">
        <is>
          <r>
            <t xml:space="preserve">M2</t>
          </r>
        </is>
      </c>
      <c r="F105" s="10" t="n">
        <v>408.0</v>
      </c>
      <c r="G105" s="11" t="n">
        <v>50.4</v>
      </c>
      <c r="H105" s="12" t="n">
        <f>ROUND(ROUND(F105,2)*ROUND(G105,2),2)</f>
        <v>20563.2</v>
      </c>
    </row>
    <row r="106" customHeight="0" bestFit="1" ht="20">
      <c r="A106" s="7" t="inlineStr">
        <is>
          <r>
            <t xml:space="preserve">4.4.3</t>
          </r>
        </is>
      </c>
      <c r="B106" s="8" t="inlineStr">
        <is>
          <r>
            <t xml:space="preserve">CP ADAP. 020</t>
          </r>
        </is>
      </c>
      <c r="C106" s="9" t="inlineStr">
        <is>
          <r>
            <t xml:space="preserve">IMPERMEABILIZAÇÃO COM REVESTIMENTO MINERAL MONOCOMPONENTE (ARGAMASSA POLIMÉRICA)</t>
          </r>
        </is>
      </c>
      <c r="D106" s="8" t="inlineStr">
        <is>
          <r>
            <t xml:space="preserve">SINAPI AJUSTADA</t>
          </r>
        </is>
      </c>
      <c r="E106" s="8" t="inlineStr">
        <is>
          <r>
            <t xml:space="preserve">M2</t>
          </r>
        </is>
      </c>
      <c r="F106" s="10" t="n">
        <v>408.0</v>
      </c>
      <c r="G106" s="11" t="n">
        <v>98.75</v>
      </c>
      <c r="H106" s="12" t="n">
        <f>ROUND(ROUND(F106,2)*ROUND(G106,2),2)</f>
        <v>40290.0</v>
      </c>
    </row>
    <row r="107" customHeight="1" ht="20">
      <c r="A107" s="5" t="inlineStr">
        <is>
          <r>
            <t xml:space="preserve">4.5</t>
          </r>
        </is>
      </c>
      <c r="B107" s="5" t="inlineStr">
        <is>
          <r>
            <t xml:space="preserve">IMPERMEABILIZAÇÃO DE LAJE - ÁREAS MOLHADAS</t>
          </r>
        </is>
      </c>
      <c r="C107" s="5" t="inlineStr"/>
      <c r="D107" s="5" t="inlineStr"/>
      <c r="E107" s="5" t="inlineStr"/>
      <c r="F107" s="5" t="inlineStr"/>
      <c r="G107" s="5" t="inlineStr"/>
      <c r="H107" s="6" t="n">
        <f>ROUND(SUM(H108:H113),2)</f>
        <v>93508.4</v>
      </c>
    </row>
    <row r="108" customHeight="0" bestFit="1" ht="20">
      <c r="A108" s="7" t="inlineStr">
        <is>
          <r>
            <t xml:space="preserve">4.5.1</t>
          </r>
        </is>
      </c>
      <c r="B108" s="8" t="inlineStr">
        <is>
          <r>
            <t xml:space="preserve">CP ADAP. 011</t>
          </r>
        </is>
      </c>
      <c r="C108" s="9" t="inlineStr">
        <is>
          <r>
            <t xml:space="preserve">DEMOLIÇÃO DE PISO CIMENTADO SOBRE LASTRO DE CONCRETO</t>
          </r>
        </is>
      </c>
      <c r="D108" s="8" t="inlineStr">
        <is>
          <r>
            <t xml:space="preserve">SEINFRA</t>
          </r>
        </is>
      </c>
      <c r="E108" s="8" t="inlineStr">
        <is>
          <r>
            <t xml:space="preserve">M2</t>
          </r>
        </is>
      </c>
      <c r="F108" s="10" t="n">
        <v>229.45</v>
      </c>
      <c r="G108" s="11" t="n">
        <v>39.7</v>
      </c>
      <c r="H108" s="12" t="n">
        <f>ROUND(ROUND(F108,2)*ROUND(G108,2),2)</f>
        <v>9109.17</v>
      </c>
    </row>
    <row r="109" customHeight="0" bestFit="1" ht="20">
      <c r="A109" s="7" t="inlineStr">
        <is>
          <r>
            <t xml:space="preserve">4.5.2</t>
          </r>
        </is>
      </c>
      <c r="B109" s="8" t="inlineStr">
        <is>
          <r>
            <t xml:space="preserve">97631</t>
          </r>
        </is>
      </c>
      <c r="C109" s="9" t="inlineStr">
        <is>
          <r>
            <t xml:space="preserve">DEMOLIÇÃO DE ARGAMASSAS, DE FORMA MANUAL, SEM REAPROVEITAMENTO. AF_09/2023</t>
          </r>
        </is>
      </c>
      <c r="D109" s="8" t="inlineStr">
        <is>
          <r>
            <t xml:space="preserve">SINAPI</t>
          </r>
        </is>
      </c>
      <c r="E109" s="8" t="inlineStr">
        <is>
          <r>
            <t xml:space="preserve">M2</t>
          </r>
        </is>
      </c>
      <c r="F109" s="10" t="n">
        <v>46.46</v>
      </c>
      <c r="G109" s="11" t="n">
        <v>14.51</v>
      </c>
      <c r="H109" s="12" t="n">
        <f>ROUND(ROUND(F109,2)*ROUND(G109,2),2)</f>
        <v>674.13</v>
      </c>
    </row>
    <row r="110" customHeight="0" bestFit="1" ht="40">
      <c r="A110" s="7" t="inlineStr">
        <is>
          <r>
            <t xml:space="preserve">4.5.3</t>
          </r>
        </is>
      </c>
      <c r="B110" s="8" t="inlineStr">
        <is>
          <r>
            <t xml:space="preserve">87630</t>
          </r>
        </is>
      </c>
      <c r="C110" s="9" t="inlineStr">
        <is>
          <r>
            <t xml:space="preserve">CONTRAPISO EM ARGAMASSA TRAÇO 1:4 (CIMENTO E AREIA), PREPARO MECÂNICO COM BETONEIRA 400 L, APLICADO EM ÁREAS SECAS SOBRE LAJE, ADERIDO, ACABAMENTO NÃO REFORÇADO, ESPESSURA 3CM. AF_07/2021</t>
          </r>
        </is>
      </c>
      <c r="D110" s="8" t="inlineStr">
        <is>
          <r>
            <t xml:space="preserve">SINAPI</t>
          </r>
        </is>
      </c>
      <c r="E110" s="8" t="inlineStr">
        <is>
          <r>
            <t xml:space="preserve">M2</t>
          </r>
        </is>
      </c>
      <c r="F110" s="10" t="n">
        <v>229.45</v>
      </c>
      <c r="G110" s="11" t="n">
        <v>50.4</v>
      </c>
      <c r="H110" s="12" t="n">
        <f>ROUND(ROUND(F110,2)*ROUND(G110,2),2)</f>
        <v>11564.28</v>
      </c>
    </row>
    <row r="111" customHeight="0" bestFit="1" ht="24">
      <c r="A111" s="7" t="inlineStr">
        <is>
          <r>
            <t xml:space="preserve">4.5.4</t>
          </r>
        </is>
      </c>
      <c r="B111" s="8" t="inlineStr">
        <is>
          <r>
            <t xml:space="preserve">CP ADAP. 51</t>
          </r>
        </is>
      </c>
      <c r="C111" s="9" t="inlineStr">
        <is>
          <r>
            <t xml:space="preserve">IMPERMEABILIZAÇÃO DE SUPERFÍCIE COM MANTA ASFÁLTICA, UMA CAMADA, INCLUSIVE APLICAÇÃO DE PRIMER ASFÁLTICO, E=4MM</t>
          </r>
        </is>
      </c>
      <c r="D111" s="8" t="inlineStr">
        <is>
          <r>
            <t xml:space="preserve">SINAPI AJUSTADA</t>
          </r>
        </is>
      </c>
      <c r="E111" s="8" t="inlineStr">
        <is>
          <r>
            <t xml:space="preserve">M2</t>
          </r>
        </is>
      </c>
      <c r="F111" s="10" t="n">
        <v>275.91</v>
      </c>
      <c r="G111" s="11" t="n">
        <v>179.26</v>
      </c>
      <c r="H111" s="12" t="n">
        <f>ROUND(ROUND(F111,2)*ROUND(G111,2),2)</f>
        <v>49459.63</v>
      </c>
    </row>
    <row r="112" customHeight="0" bestFit="1" ht="24">
      <c r="A112" s="7" t="inlineStr">
        <is>
          <r>
            <t xml:space="preserve">4.5.5</t>
          </r>
        </is>
      </c>
      <c r="B112" s="8" t="inlineStr">
        <is>
          <r>
            <t xml:space="preserve">98567</t>
          </r>
        </is>
      </c>
      <c r="C112" s="9" t="inlineStr">
        <is>
          <r>
            <t xml:space="preserve">PROTEÇÃO MECÂNICA DE SUPERFICIE HORIZONTAL COM ARGAMASSA DE CIMENTO E AREIA, TRAÇO 1:3, E=4CM. AF_09/2023</t>
          </r>
        </is>
      </c>
      <c r="D112" s="8" t="inlineStr">
        <is>
          <r>
            <t xml:space="preserve">SINAPI</t>
          </r>
        </is>
      </c>
      <c r="E112" s="8" t="inlineStr">
        <is>
          <r>
            <t xml:space="preserve">M2</t>
          </r>
        </is>
      </c>
      <c r="F112" s="10" t="n">
        <v>229.45</v>
      </c>
      <c r="G112" s="11" t="n">
        <v>86.27</v>
      </c>
      <c r="H112" s="12" t="n">
        <f>ROUND(ROUND(F112,2)*ROUND(G112,2),2)</f>
        <v>19794.65</v>
      </c>
    </row>
    <row r="113" customHeight="0" bestFit="1" ht="24">
      <c r="A113" s="7" t="inlineStr">
        <is>
          <r>
            <t xml:space="preserve">4.5.6</t>
          </r>
        </is>
      </c>
      <c r="B113" s="8" t="inlineStr">
        <is>
          <r>
            <t xml:space="preserve">98564</t>
          </r>
        </is>
      </c>
      <c r="C113" s="9" t="inlineStr">
        <is>
          <r>
            <t xml:space="preserve">PROTEÇÃO MECÂNICA DE SUPERFÍCIE VERTICAL COM ARGAMASSA DE CIMENTO E AREIA, TRAÇO 1:3, E=2CM. AF_09/2023</t>
          </r>
        </is>
      </c>
      <c r="D113" s="8" t="inlineStr">
        <is>
          <r>
            <t xml:space="preserve">SINAPI</t>
          </r>
        </is>
      </c>
      <c r="E113" s="8" t="inlineStr">
        <is>
          <r>
            <t xml:space="preserve">M2</t>
          </r>
        </is>
      </c>
      <c r="F113" s="10" t="n">
        <v>46.46</v>
      </c>
      <c r="G113" s="11" t="n">
        <v>62.56</v>
      </c>
      <c r="H113" s="12" t="n">
        <f>ROUND(ROUND(F113,2)*ROUND(G113,2),2)</f>
        <v>2906.54</v>
      </c>
    </row>
    <row r="114" customHeight="1" ht="20">
      <c r="A114" s="5" t="inlineStr">
        <is>
          <r>
            <t xml:space="preserve">4.6</t>
          </r>
        </is>
      </c>
      <c r="B114" s="5" t="inlineStr">
        <is>
          <r>
            <t xml:space="preserve">RECONSTRUÇÃO DE PLATIBANDA ESTRUTURADA</t>
          </r>
        </is>
      </c>
      <c r="C114" s="5" t="inlineStr"/>
      <c r="D114" s="5" t="inlineStr"/>
      <c r="E114" s="5" t="inlineStr"/>
      <c r="F114" s="5" t="inlineStr"/>
      <c r="G114" s="5" t="inlineStr"/>
      <c r="H114" s="6" t="n">
        <f>ROUND(SUM(H115:H126),2)</f>
        <v>13235.99</v>
      </c>
    </row>
    <row r="115" customHeight="0" bestFit="1" ht="24">
      <c r="A115" s="7" t="inlineStr">
        <is>
          <r>
            <t xml:space="preserve">4.6.1</t>
          </r>
        </is>
      </c>
      <c r="B115" s="8" t="inlineStr">
        <is>
          <r>
            <t xml:space="preserve">97625</t>
          </r>
        </is>
      </c>
      <c r="C115" s="9" t="inlineStr">
        <is>
          <r>
            <t xml:space="preserve">DEMOLIÇÃO DE ALVENARIA PARA QUALQUER TIPO DE BLOCO, DE FORMA MECANIZADA, SEM REAPROVEITAMENTO. AF_09/2023</t>
          </r>
        </is>
      </c>
      <c r="D115" s="8" t="inlineStr">
        <is>
          <r>
            <t xml:space="preserve">SINAPI</t>
          </r>
        </is>
      </c>
      <c r="E115" s="8" t="inlineStr">
        <is>
          <r>
            <t xml:space="preserve">M3</t>
          </r>
        </is>
      </c>
      <c r="F115" s="10" t="n">
        <v>5.0</v>
      </c>
      <c r="G115" s="11" t="n">
        <v>72.45</v>
      </c>
      <c r="H115" s="12" t="n">
        <f>ROUND(ROUND(F115,2)*ROUND(G115,2),2)</f>
        <v>362.25</v>
      </c>
    </row>
    <row r="116" customHeight="0" bestFit="1" ht="24">
      <c r="A116" s="7" t="inlineStr">
        <is>
          <r>
            <t xml:space="preserve">4.6.2</t>
          </r>
        </is>
      </c>
      <c r="B116" s="8" t="inlineStr">
        <is>
          <r>
            <t xml:space="preserve">97626</t>
          </r>
        </is>
      </c>
      <c r="C116" s="9" t="inlineStr">
        <is>
          <r>
            <t xml:space="preserve">DEMOLIÇÃO DE PILARES E VIGAS EM CONCRETO ARMADO, DE FORMA MANUAL, SEM REAPROVEITAMENTO. AF_09/2023</t>
          </r>
        </is>
      </c>
      <c r="D116" s="8" t="inlineStr">
        <is>
          <r>
            <t xml:space="preserve">SINAPI</t>
          </r>
        </is>
      </c>
      <c r="E116" s="8" t="inlineStr">
        <is>
          <r>
            <t xml:space="preserve">M3</t>
          </r>
        </is>
      </c>
      <c r="F116" s="10" t="n">
        <v>0.25</v>
      </c>
      <c r="G116" s="11" t="n">
        <v>721.61</v>
      </c>
      <c r="H116" s="12" t="n">
        <f>ROUND(ROUND(F116,2)*ROUND(G116,2),2)</f>
        <v>180.4</v>
      </c>
    </row>
    <row r="117" customHeight="0" bestFit="1" ht="24">
      <c r="A117" s="7" t="inlineStr">
        <is>
          <r>
            <t xml:space="preserve">4.6.3</t>
          </r>
        </is>
      </c>
      <c r="B117" s="8" t="inlineStr">
        <is>
          <r>
            <t xml:space="preserve">92762.</t>
          </r>
        </is>
      </c>
      <c r="C117" s="9" t="inlineStr">
        <is>
          <r>
            <t xml:space="preserve">ARMAÇÃO DE PILAR OU VIGA DE ESTRUTURA CONVENCIONAL DE CONCRETO ARMADO UTILIZANDO AÇO CA-50 DE 10,0 MM - MONTAGEM. AF_06/2022 (KG)</t>
          </r>
        </is>
      </c>
      <c r="D117" s="8" t="inlineStr">
        <is>
          <r>
            <t xml:space="preserve">Composições Próprias</t>
          </r>
        </is>
      </c>
      <c r="E117" s="8" t="inlineStr">
        <is>
          <r>
            <t xml:space="preserve">KG</t>
          </r>
        </is>
      </c>
      <c r="F117" s="10" t="n">
        <v>4.0</v>
      </c>
      <c r="G117" s="11" t="n">
        <v>13.42</v>
      </c>
      <c r="H117" s="12" t="n">
        <f>ROUND(ROUND(F117,2)*ROUND(G117,2),2)</f>
        <v>53.68</v>
      </c>
    </row>
    <row r="118" customHeight="0" bestFit="1" ht="32">
      <c r="A118" s="7" t="inlineStr">
        <is>
          <r>
            <t xml:space="preserve">4.6.4</t>
          </r>
        </is>
      </c>
      <c r="B118" s="8" t="inlineStr">
        <is>
          <r>
            <t xml:space="preserve">92762</t>
          </r>
        </is>
      </c>
      <c r="C118" s="9" t="inlineStr">
        <is>
          <r>
            <t xml:space="preserve">MONTAGEM E DESMONTAGEM DE FÔRMA DE PILARES RETANGULARES E ESTRUTURAS SIMILARES, PÉ-DIREITO SIMPLES, EM CHAPA DE MADEIRA COMPENSADA PLASTIFICADA, 10 UTILIZAÇÕES. AF_09/2020</t>
          </r>
        </is>
      </c>
      <c r="D118" s="8" t="inlineStr">
        <is>
          <r>
            <t xml:space="preserve">SINAPI</t>
          </r>
        </is>
      </c>
      <c r="E118" s="8" t="inlineStr">
        <is>
          <r>
            <t xml:space="preserve">KG</t>
          </r>
        </is>
      </c>
      <c r="F118" s="10" t="n">
        <v>4.0</v>
      </c>
      <c r="G118" s="11" t="n">
        <v>80.48</v>
      </c>
      <c r="H118" s="12" t="n">
        <f>ROUND(ROUND(F118,2)*ROUND(G118,2),2)</f>
        <v>321.92</v>
      </c>
    </row>
    <row r="119" customHeight="0" bestFit="1" ht="24">
      <c r="A119" s="7" t="inlineStr">
        <is>
          <r>
            <t xml:space="preserve">4.6.5</t>
          </r>
        </is>
      </c>
      <c r="B119" s="8" t="inlineStr">
        <is>
          <r>
            <t xml:space="preserve">103669</t>
          </r>
        </is>
      </c>
      <c r="C119" s="9" t="inlineStr">
        <is>
          <r>
            <t xml:space="preserve">CONCRETAGEM DE PILARES, FCK = 25 MPA, COM USO DE BALDES - LANÇAMENTO, ADENSAMENTO E ACABAMENTO. AF_02/2022</t>
          </r>
        </is>
      </c>
      <c r="D119" s="8" t="inlineStr">
        <is>
          <r>
            <t xml:space="preserve">SINAPI</t>
          </r>
        </is>
      </c>
      <c r="E119" s="8" t="inlineStr">
        <is>
          <r>
            <t xml:space="preserve">M3</t>
          </r>
        </is>
      </c>
      <c r="F119" s="10" t="n">
        <v>0.25</v>
      </c>
      <c r="G119" s="11" t="n">
        <v>1146.93</v>
      </c>
      <c r="H119" s="12" t="n">
        <f>ROUND(ROUND(F119,2)*ROUND(G119,2),2)</f>
        <v>286.73</v>
      </c>
    </row>
    <row r="120" customHeight="0" bestFit="1" ht="32">
      <c r="A120" s="7" t="inlineStr">
        <is>
          <r>
            <t xml:space="preserve">4.6.6</t>
          </r>
        </is>
      </c>
      <c r="B120" s="8" t="inlineStr">
        <is>
          <r>
            <t xml:space="preserve">103356</t>
          </r>
        </is>
      </c>
      <c r="C120" s="9" t="inlineStr">
        <is>
          <r>
            <t xml:space="preserve">ALVENARIA DE VEDAÇÃO DE BLOCOS CERÂMICOS FURADOS NA HORIZONTAL DE 9X19X29 CM (ESPESSURA 9 CM) E ARGAMASSA DE ASSENTAMENTO COM PREPARO EM BETONEIRA. AF_12/2021</t>
          </r>
        </is>
      </c>
      <c r="D120" s="8" t="inlineStr">
        <is>
          <r>
            <t xml:space="preserve">SINAPI</t>
          </r>
        </is>
      </c>
      <c r="E120" s="8" t="inlineStr">
        <is>
          <r>
            <t xml:space="preserve">M2</t>
          </r>
        </is>
      </c>
      <c r="F120" s="10" t="n">
        <v>25.0</v>
      </c>
      <c r="G120" s="11" t="n">
        <v>63.83</v>
      </c>
      <c r="H120" s="12" t="n">
        <f>ROUND(ROUND(F120,2)*ROUND(G120,2),2)</f>
        <v>1595.75</v>
      </c>
    </row>
    <row r="121" customHeight="0" bestFit="1" ht="32">
      <c r="A121" s="7" t="inlineStr">
        <is>
          <r>
            <t xml:space="preserve">4.6.7</t>
          </r>
        </is>
      </c>
      <c r="B121" s="8" t="inlineStr">
        <is>
          <r>
            <t xml:space="preserve">92455</t>
          </r>
        </is>
      </c>
      <c r="C121" s="9" t="inlineStr">
        <is>
          <r>
            <t xml:space="preserve">MONTAGEM E DESMONTAGEM DE FÔRMA DE VIGA, ESCORAMENTO COM GARFO DE MADEIRA, PÉ-DIREITO SIMPLES, EM CHAPA DE MADEIRA RESINADA, 4 UTILIZAÇÕES. AF_09/2020</t>
          </r>
        </is>
      </c>
      <c r="D121" s="8" t="inlineStr">
        <is>
          <r>
            <t xml:space="preserve">SINAPI</t>
          </r>
        </is>
      </c>
      <c r="E121" s="8" t="inlineStr">
        <is>
          <r>
            <t xml:space="preserve">M2</t>
          </r>
        </is>
      </c>
      <c r="F121" s="10" t="n">
        <v>12.0</v>
      </c>
      <c r="G121" s="11" t="n">
        <v>217.79</v>
      </c>
      <c r="H121" s="12" t="n">
        <f>ROUND(ROUND(F121,2)*ROUND(G121,2),2)</f>
        <v>2613.48</v>
      </c>
    </row>
    <row r="122" customHeight="0" bestFit="1" ht="32">
      <c r="A122" s="7" t="inlineStr">
        <is>
          <r>
            <t xml:space="preserve">4.6.8</t>
          </r>
        </is>
      </c>
      <c r="B122" s="8" t="inlineStr">
        <is>
          <r>
            <t xml:space="preserve">103683</t>
          </r>
        </is>
      </c>
      <c r="C122" s="9" t="inlineStr">
        <is>
          <r>
            <t xml:space="preserve">CONCRETAGEM DE VIGAS E LAJES, FCK=25 MPA, PARA QUALQUER TIPO DE LAJE COM BALDES EM EDIFICAÇÃO DE MULTIPAVIMENTOS ATÉ 04 ANDARES - LANÇAMENTO, ADENSAMENTO E ACABAMENTO. AF_02/2022</t>
          </r>
        </is>
      </c>
      <c r="D122" s="8" t="inlineStr">
        <is>
          <r>
            <t xml:space="preserve">SINAPI</t>
          </r>
        </is>
      </c>
      <c r="E122" s="8" t="inlineStr">
        <is>
          <r>
            <t xml:space="preserve">M3</t>
          </r>
        </is>
      </c>
      <c r="F122" s="10" t="n">
        <v>0.56</v>
      </c>
      <c r="G122" s="11" t="n">
        <v>1531.71</v>
      </c>
      <c r="H122" s="12" t="n">
        <f>ROUND(ROUND(F122,2)*ROUND(G122,2),2)</f>
        <v>857.76</v>
      </c>
    </row>
    <row r="123" customHeight="0" bestFit="1" ht="32">
      <c r="A123" s="7" t="inlineStr">
        <is>
          <r>
            <t xml:space="preserve">4.6.9</t>
          </r>
        </is>
      </c>
      <c r="B123" s="8" t="inlineStr">
        <is>
          <r>
            <t xml:space="preserve">87894</t>
          </r>
        </is>
      </c>
      <c r="C123" s="9" t="inlineStr">
        <is>
          <r>
            <t xml:space="preserve">CHAPISCO APLICADO EM ALVENARIA (SEM PRESENÇA DE VÃOS) E ESTRUTURAS DE CONCRETO DE FACHADA, COM COLHER DE PEDREIRO. ARGAMASSA TRAÇO 1:3 COM PREPARO EM BETONEIRA 400L. AF_10/2022</t>
          </r>
        </is>
      </c>
      <c r="D123" s="8" t="inlineStr">
        <is>
          <r>
            <t xml:space="preserve">SINAPI</t>
          </r>
        </is>
      </c>
      <c r="E123" s="8" t="inlineStr">
        <is>
          <r>
            <t xml:space="preserve">M2</t>
          </r>
        </is>
      </c>
      <c r="F123" s="10" t="n">
        <v>25.0</v>
      </c>
      <c r="G123" s="11" t="n">
        <v>8.64</v>
      </c>
      <c r="H123" s="12" t="n">
        <f>ROUND(ROUND(F123,2)*ROUND(G123,2),2)</f>
        <v>216.0</v>
      </c>
    </row>
    <row r="124" customHeight="0" bestFit="1" ht="40">
      <c r="A124" s="7" t="inlineStr">
        <is>
          <r>
            <t xml:space="preserve">4.6.10</t>
          </r>
        </is>
      </c>
      <c r="B124" s="8" t="inlineStr">
        <is>
          <r>
            <t xml:space="preserve">104237</t>
          </r>
        </is>
      </c>
      <c r="C124" s="9" t="inlineStr">
        <is>
          <r>
            <t xml:space="preserve">EMBOÇO OU MASSA ÚNICA EM ARGAMASSA TRAÇO 1:2:8, PREPARO MECÂNICA COM BETONEIRA 400 L, APLICADA MANUALMENTE EM PANOS DE FACHADA SEM PRESENÇA DE VÃOS, ESPESSURA DE 35 MM, ACESSO POR ANDAIME. AF_08/2022</t>
          </r>
        </is>
      </c>
      <c r="D124" s="8" t="inlineStr">
        <is>
          <r>
            <t xml:space="preserve">SINAPI</t>
          </r>
        </is>
      </c>
      <c r="E124" s="8" t="inlineStr">
        <is>
          <r>
            <t xml:space="preserve">M2</t>
          </r>
        </is>
      </c>
      <c r="F124" s="10" t="n">
        <v>25.0</v>
      </c>
      <c r="G124" s="11" t="n">
        <v>65.7</v>
      </c>
      <c r="H124" s="12" t="n">
        <f>ROUND(ROUND(F124,2)*ROUND(G124,2),2)</f>
        <v>1642.5</v>
      </c>
    </row>
    <row r="125" customHeight="0" bestFit="1" ht="20">
      <c r="A125" s="7" t="inlineStr">
        <is>
          <r>
            <t xml:space="preserve">4.6.11</t>
          </r>
        </is>
      </c>
      <c r="B125" s="8" t="inlineStr">
        <is>
          <r>
            <t xml:space="preserve">88415</t>
          </r>
        </is>
      </c>
      <c r="C125" s="9" t="inlineStr">
        <is>
          <r>
            <t xml:space="preserve">APLICAÇÃO MANUAL DE FUNDO SELADOR ACRÍLICO EM PAREDES EXTERNAS DE CASAS. AF_06/2014</t>
          </r>
        </is>
      </c>
      <c r="D125" s="8" t="inlineStr">
        <is>
          <r>
            <t xml:space="preserve">SINAPI</t>
          </r>
        </is>
      </c>
      <c r="E125" s="8" t="inlineStr">
        <is>
          <r>
            <t xml:space="preserve">M2</t>
          </r>
        </is>
      </c>
      <c r="F125" s="10" t="n">
        <v>168.0</v>
      </c>
      <c r="G125" s="11" t="n">
        <v>4.56</v>
      </c>
      <c r="H125" s="12" t="n">
        <f>ROUND(ROUND(F125,2)*ROUND(G125,2),2)</f>
        <v>766.08</v>
      </c>
    </row>
    <row r="126" customHeight="0" bestFit="1" ht="24">
      <c r="A126" s="7" t="inlineStr">
        <is>
          <r>
            <t xml:space="preserve">4.6.12</t>
          </r>
        </is>
      </c>
      <c r="B126" s="8" t="inlineStr">
        <is>
          <r>
            <t xml:space="preserve">88423</t>
          </r>
        </is>
      </c>
      <c r="C126" s="9" t="inlineStr">
        <is>
          <r>
            <t xml:space="preserve">APLICAÇÃO MANUAL DE PINTURA COM TINTA TEXTURIZADA ACRÍLICA EM PAREDES EXTERNAS DE CASAS, UMA COR. AF_06/2014</t>
          </r>
        </is>
      </c>
      <c r="D126" s="8" t="inlineStr">
        <is>
          <r>
            <t xml:space="preserve">SINAPI</t>
          </r>
        </is>
      </c>
      <c r="E126" s="8" t="inlineStr">
        <is>
          <r>
            <t xml:space="preserve">M2</t>
          </r>
        </is>
      </c>
      <c r="F126" s="10" t="n">
        <v>168.0</v>
      </c>
      <c r="G126" s="11" t="n">
        <v>25.83</v>
      </c>
      <c r="H126" s="12" t="n">
        <f>ROUND(ROUND(F126,2)*ROUND(G126,2),2)</f>
        <v>4339.44</v>
      </c>
    </row>
    <row r="127" customHeight="1" ht="20">
      <c r="A127" s="5" t="inlineStr">
        <is>
          <r>
            <t xml:space="preserve">4.7</t>
          </r>
        </is>
      </c>
      <c r="B127" s="5" t="inlineStr">
        <is>
          <r>
            <t xml:space="preserve">TELHAMENTO</t>
          </r>
        </is>
      </c>
      <c r="C127" s="5" t="inlineStr"/>
      <c r="D127" s="5" t="inlineStr"/>
      <c r="E127" s="5" t="inlineStr"/>
      <c r="F127" s="5" t="inlineStr"/>
      <c r="G127" s="5" t="inlineStr"/>
      <c r="H127" s="6" t="n">
        <f>ROUND(SUM(H128:H132),2)</f>
        <v>189875.5</v>
      </c>
    </row>
    <row r="128" customHeight="0" bestFit="1" ht="24">
      <c r="A128" s="7" t="inlineStr">
        <is>
          <r>
            <t xml:space="preserve">4.7.1</t>
          </r>
        </is>
      </c>
      <c r="B128" s="8" t="inlineStr">
        <is>
          <r>
            <t xml:space="preserve">97649</t>
          </r>
        </is>
      </c>
      <c r="C128" s="9" t="inlineStr">
        <is>
          <r>
            <t xml:space="preserve">REMOÇÃO DE TELHAS DE FIBROCIMENTO, METÁLICA E CERÂMICA, DE FORMA MECANIZADA, COM USO DE GUINDASTE, SEM REAPROVEITAMENTO. AF_09/2023</t>
          </r>
        </is>
      </c>
      <c r="D128" s="8" t="inlineStr">
        <is>
          <r>
            <t xml:space="preserve">SINAPI</t>
          </r>
        </is>
      </c>
      <c r="E128" s="8" t="inlineStr">
        <is>
          <r>
            <t xml:space="preserve">M2</t>
          </r>
        </is>
      </c>
      <c r="F128" s="10" t="n">
        <v>459.0</v>
      </c>
      <c r="G128" s="11" t="n">
        <v>5.79</v>
      </c>
      <c r="H128" s="12" t="n">
        <f>ROUND(ROUND(F128,2)*ROUND(G128,2),2)</f>
        <v>2657.61</v>
      </c>
    </row>
    <row r="129" customHeight="0" bestFit="1" ht="24">
      <c r="A129" s="7" t="inlineStr">
        <is>
          <r>
            <t xml:space="preserve">4.7.2</t>
          </r>
        </is>
      </c>
      <c r="B129" s="8" t="inlineStr">
        <is>
          <r>
            <t xml:space="preserve">CP ADAP. 064</t>
          </r>
        </is>
      </c>
      <c r="C129" s="9" t="inlineStr">
        <is>
          <r>
            <t xml:space="preserve">TELHAMENTO COM TELHA TERMO ACÚSTICA EM ALUMÍNIO ONDULADA COM 30MM DE PREENCHIMENTO / POLIURETANO RÍGIDO</t>
          </r>
        </is>
      </c>
      <c r="D129" s="8" t="inlineStr">
        <is>
          <r>
            <t xml:space="preserve">SINAPI AJUSTADA</t>
          </r>
        </is>
      </c>
      <c r="E129" s="8" t="inlineStr">
        <is>
          <r>
            <t xml:space="preserve">M2</t>
          </r>
        </is>
      </c>
      <c r="F129" s="10" t="n">
        <v>459.0</v>
      </c>
      <c r="G129" s="11" t="n">
        <v>360.79</v>
      </c>
      <c r="H129" s="12" t="n">
        <f>ROUND(ROUND(F129,2)*ROUND(G129,2),2)</f>
        <v>165602.61</v>
      </c>
    </row>
    <row r="130" customHeight="0" bestFit="1" ht="20">
      <c r="A130" s="7" t="inlineStr">
        <is>
          <r>
            <t xml:space="preserve">4.7.3</t>
          </r>
        </is>
      </c>
      <c r="B130" s="8" t="inlineStr">
        <is>
          <r>
            <t xml:space="preserve">CP ADAP. 054</t>
          </r>
        </is>
      </c>
      <c r="C130" s="9" t="inlineStr">
        <is>
          <r>
            <t xml:space="preserve">RUFO EM CHAPA DE AÇO GALVANIZADO NÚMERO 24, CORTE DE 50 CM, INCLUSO TRANSPORTE VERTICAL</t>
          </r>
        </is>
      </c>
      <c r="D130" s="8" t="inlineStr">
        <is>
          <r>
            <t xml:space="preserve">SINAPI AJUSTADA</t>
          </r>
        </is>
      </c>
      <c r="E130" s="8" t="inlineStr">
        <is>
          <r>
            <t xml:space="preserve">M</t>
          </r>
        </is>
      </c>
      <c r="F130" s="10" t="n">
        <v>34.0</v>
      </c>
      <c r="G130" s="11" t="n">
        <v>108.64</v>
      </c>
      <c r="H130" s="12" t="n">
        <f>ROUND(ROUND(F130,2)*ROUND(G130,2),2)</f>
        <v>3693.76</v>
      </c>
    </row>
    <row r="131" customHeight="0" bestFit="1" ht="20">
      <c r="A131" s="7" t="inlineStr">
        <is>
          <r>
            <t xml:space="preserve">4.7.4</t>
          </r>
        </is>
      </c>
      <c r="B131" s="8" t="inlineStr">
        <is>
          <r>
            <t xml:space="preserve">CP ADAP. 055</t>
          </r>
        </is>
      </c>
      <c r="C131" s="9" t="inlineStr">
        <is>
          <r>
            <t xml:space="preserve">CUMEEIRA EM CHAPA DE AÇO GALVANIZADO NÚMERO 24, CORTE DE 100 CM, INCLUSO TRANSPORTE VERTICAL</t>
          </r>
        </is>
      </c>
      <c r="D131" s="8" t="inlineStr">
        <is>
          <r>
            <t xml:space="preserve">SINAPI AJUSTADA</t>
          </r>
        </is>
      </c>
      <c r="E131" s="8" t="inlineStr">
        <is>
          <r>
            <t xml:space="preserve">M</t>
          </r>
        </is>
      </c>
      <c r="F131" s="10" t="n">
        <v>30.0</v>
      </c>
      <c r="G131" s="11" t="n">
        <v>108.64</v>
      </c>
      <c r="H131" s="12" t="n">
        <f>ROUND(ROUND(F131,2)*ROUND(G131,2),2)</f>
        <v>3259.2</v>
      </c>
    </row>
    <row r="132" customHeight="0" bestFit="1" ht="20">
      <c r="A132" s="7" t="inlineStr">
        <is>
          <r>
            <t xml:space="preserve">4.7.5</t>
          </r>
        </is>
      </c>
      <c r="B132" s="8" t="inlineStr">
        <is>
          <r>
            <t xml:space="preserve">CP ADAP. 038</t>
          </r>
        </is>
      </c>
      <c r="C132" s="9" t="inlineStr">
        <is>
          <r>
            <t xml:space="preserve">REMOÇÃO, ARMAZENAMENTO E REEINSTALAÇÃO DE SPDA COM EMISSÃO DE LAUDO</t>
          </r>
        </is>
      </c>
      <c r="D132" s="8" t="inlineStr">
        <is>
          <r>
            <t xml:space="preserve">SINAPI AJUSTADA</t>
          </r>
        </is>
      </c>
      <c r="E132" s="8" t="inlineStr">
        <is>
          <r>
            <t xml:space="preserve">UN</t>
          </r>
        </is>
      </c>
      <c r="F132" s="10" t="n">
        <v>2.0</v>
      </c>
      <c r="G132" s="11" t="n">
        <v>7331.16</v>
      </c>
      <c r="H132" s="12" t="n">
        <f>ROUND(ROUND(F132,2)*ROUND(G132,2),2)</f>
        <v>14662.32</v>
      </c>
    </row>
    <row r="133" customHeight="1" ht="20">
      <c r="A133" s="5" t="inlineStr">
        <is>
          <r>
            <t xml:space="preserve">5</t>
          </r>
        </is>
      </c>
      <c r="B133" s="5" t="inlineStr">
        <is>
          <r>
            <t xml:space="preserve">RECONSTRUÇÃO DE MURO</t>
          </r>
        </is>
      </c>
      <c r="C133" s="5" t="inlineStr"/>
      <c r="D133" s="5" t="inlineStr"/>
      <c r="E133" s="5" t="inlineStr"/>
      <c r="F133" s="5" t="inlineStr"/>
      <c r="G133" s="5" t="inlineStr"/>
      <c r="H133" s="6" t="n">
        <f>ROUND(SUM(H134:H148),2)</f>
        <v>124091.81</v>
      </c>
    </row>
    <row r="134" customHeight="0" bestFit="1" ht="24">
      <c r="A134" s="7" t="inlineStr">
        <is>
          <r>
            <t xml:space="preserve">5.1</t>
          </r>
        </is>
      </c>
      <c r="B134" s="8" t="inlineStr">
        <is>
          <r>
            <t xml:space="preserve">97625</t>
          </r>
        </is>
      </c>
      <c r="C134" s="9" t="inlineStr">
        <is>
          <r>
            <t xml:space="preserve">DEMOLIÇÃO DE ALVENARIA PARA QUALQUER TIPO DE BLOCO, DE FORMA MECANIZADA, SEM REAPROVEITAMENTO. AF_09/2023</t>
          </r>
        </is>
      </c>
      <c r="D134" s="8" t="inlineStr">
        <is>
          <r>
            <t xml:space="preserve">SINAPI</t>
          </r>
        </is>
      </c>
      <c r="E134" s="8" t="inlineStr">
        <is>
          <r>
            <t xml:space="preserve">M3</t>
          </r>
        </is>
      </c>
      <c r="F134" s="10" t="n">
        <v>39.6</v>
      </c>
      <c r="G134" s="11" t="n">
        <v>72.45</v>
      </c>
      <c r="H134" s="12" t="n">
        <f>ROUND(ROUND(F134,2)*ROUND(G134,2),2)</f>
        <v>2869.02</v>
      </c>
    </row>
    <row r="135" customHeight="0" bestFit="1" ht="24">
      <c r="A135" s="7" t="inlineStr">
        <is>
          <r>
            <t xml:space="preserve">5.2</t>
          </r>
        </is>
      </c>
      <c r="B135" s="8" t="inlineStr">
        <is>
          <r>
            <t xml:space="preserve">97626SINAPI_ HE50%_1</t>
          </r>
        </is>
      </c>
      <c r="C135" s="9" t="inlineStr">
        <is>
          <r>
            <t xml:space="preserve">DEMOLIÇÃO DE PILARES E VIGAS CONCRETO ARMADO, DE FORMA MANUAL, SEM REAPROVEITAMENTO_HORÁRIO EXTRAORDINÁRIO 50%.</t>
          </r>
        </is>
      </c>
      <c r="D135" s="8" t="inlineStr">
        <is>
          <r>
            <t xml:space="preserve">SINAPI AJUSTADA</t>
          </r>
        </is>
      </c>
      <c r="E135" s="8" t="inlineStr">
        <is>
          <r>
            <t xml:space="preserve">m³</t>
          </r>
        </is>
      </c>
      <c r="F135" s="10" t="n">
        <v>3.89</v>
      </c>
      <c r="G135" s="11" t="n">
        <v>673.08</v>
      </c>
      <c r="H135" s="12" t="n">
        <f>ROUND(ROUND(F135,2)*ROUND(G135,2),2)</f>
        <v>2618.28</v>
      </c>
    </row>
    <row r="136" customHeight="0" bestFit="1" ht="24">
      <c r="A136" s="7" t="inlineStr">
        <is>
          <r>
            <t xml:space="preserve">5.3</t>
          </r>
        </is>
      </c>
      <c r="B136" s="8" t="inlineStr">
        <is>
          <r>
            <t xml:space="preserve">96527</t>
          </r>
        </is>
      </c>
      <c r="C136" s="9" t="inlineStr">
        <is>
          <r>
            <t xml:space="preserve">ESCAVAÇÃO MANUAL DE VALA PARA VIGA BALDRAME (INCLUINDO ESCAVAÇÃO PARA COLOCAÇÃO DE FÔRMAS). AF_06/2017</t>
          </r>
        </is>
      </c>
      <c r="D136" s="8" t="inlineStr">
        <is>
          <r>
            <t xml:space="preserve">SINAPI</t>
          </r>
        </is>
      </c>
      <c r="E136" s="8" t="inlineStr">
        <is>
          <r>
            <t xml:space="preserve">M3</t>
          </r>
        </is>
      </c>
      <c r="F136" s="10" t="n">
        <v>9.9</v>
      </c>
      <c r="G136" s="11" t="n">
        <v>163.26</v>
      </c>
      <c r="H136" s="12" t="n">
        <f>ROUND(ROUND(F136,2)*ROUND(G136,2),2)</f>
        <v>1616.27</v>
      </c>
    </row>
    <row r="137" customHeight="0" bestFit="1" ht="20">
      <c r="A137" s="7" t="inlineStr">
        <is>
          <r>
            <t xml:space="preserve">5.4</t>
          </r>
        </is>
      </c>
      <c r="B137" s="8" t="inlineStr">
        <is>
          <r>
            <t xml:space="preserve">CP-95467-90315369</t>
          </r>
        </is>
      </c>
      <c r="C137" s="9" t="inlineStr">
        <is>
          <r>
            <t xml:space="preserve">EMBASAMENTO C/PEDRA ARGAMASSADA UTILIZANDO ARG.CIM/AREIA 1:6 (M3)</t>
          </r>
        </is>
      </c>
      <c r="D137" s="8" t="inlineStr">
        <is>
          <r>
            <t xml:space="preserve">SINAPI AJUSTADA</t>
          </r>
        </is>
      </c>
      <c r="E137" s="8" t="inlineStr">
        <is>
          <r>
            <t xml:space="preserve">M3</t>
          </r>
        </is>
      </c>
      <c r="F137" s="10" t="n">
        <v>9.9</v>
      </c>
      <c r="G137" s="11" t="n">
        <v>706.59</v>
      </c>
      <c r="H137" s="12" t="n">
        <f>ROUND(ROUND(F137,2)*ROUND(G137,2),2)</f>
        <v>6995.24</v>
      </c>
    </row>
    <row r="138" customHeight="0" bestFit="1" ht="20">
      <c r="A138" s="7" t="inlineStr">
        <is>
          <r>
            <t xml:space="preserve">5.5</t>
          </r>
        </is>
      </c>
      <c r="B138" s="8" t="inlineStr">
        <is>
          <r>
            <t xml:space="preserve">93358</t>
          </r>
        </is>
      </c>
      <c r="C138" s="9" t="inlineStr">
        <is>
          <r>
            <t xml:space="preserve">ESCAVAÇÃO MANUAL DE VALA COM PROFUNDIDADE MENOR OU IGUAL A 1,30 M. AF_02/2021</t>
          </r>
        </is>
      </c>
      <c r="D138" s="8" t="inlineStr">
        <is>
          <r>
            <t xml:space="preserve">SINAPI</t>
          </r>
        </is>
      </c>
      <c r="E138" s="8" t="inlineStr">
        <is>
          <r>
            <t xml:space="preserve">M3</t>
          </r>
        </is>
      </c>
      <c r="F138" s="10" t="n">
        <v>9.07</v>
      </c>
      <c r="G138" s="11" t="n">
        <v>106.85</v>
      </c>
      <c r="H138" s="12" t="n">
        <f>ROUND(ROUND(F138,2)*ROUND(G138,2),2)</f>
        <v>969.13</v>
      </c>
    </row>
    <row r="139" customHeight="0" bestFit="1" ht="24">
      <c r="A139" s="7" t="inlineStr">
        <is>
          <r>
            <t xml:space="preserve">5.6</t>
          </r>
        </is>
      </c>
      <c r="B139" s="8" t="inlineStr">
        <is>
          <r>
            <t xml:space="preserve">92762</t>
          </r>
        </is>
      </c>
      <c r="C139" s="9" t="inlineStr">
        <is>
          <r>
            <t xml:space="preserve">ARMAÇÃO DE PILAR OU VIGA DE ESTRUTURA CONVENCIONAL DE CONCRETO ARMADO UTILIZANDO AÇO CA-50 DE 10,0 MM - MONTAGEM. AF_06/2022</t>
          </r>
        </is>
      </c>
      <c r="D139" s="8" t="inlineStr">
        <is>
          <r>
            <t xml:space="preserve">SINAPI</t>
          </r>
        </is>
      </c>
      <c r="E139" s="8" t="inlineStr">
        <is>
          <r>
            <t xml:space="preserve">KG</t>
          </r>
        </is>
      </c>
      <c r="F139" s="10" t="n">
        <v>426.35</v>
      </c>
      <c r="G139" s="11" t="n">
        <v>80.48</v>
      </c>
      <c r="H139" s="12" t="n">
        <f>ROUND(ROUND(F139,2)*ROUND(G139,2),2)</f>
        <v>34312.65</v>
      </c>
    </row>
    <row r="140" customHeight="0" bestFit="1" ht="24">
      <c r="A140" s="7" t="inlineStr">
        <is>
          <r>
            <t xml:space="preserve">5.7</t>
          </r>
        </is>
      </c>
      <c r="B140" s="8" t="inlineStr">
        <is>
          <r>
            <t xml:space="preserve">92767</t>
          </r>
        </is>
      </c>
      <c r="C140" s="9" t="inlineStr">
        <is>
          <r>
            <t xml:space="preserve">ARMAÇÃO DE PILAR DE ESTRUTURA CONVENCIONAL DE CONCRETO ARMADO UTILIZANDO AÇO CA-60 DE 4,2 MM - MONTAGEM. AF_06/2022</t>
          </r>
        </is>
      </c>
      <c r="D140" s="8" t="inlineStr">
        <is>
          <r>
            <t xml:space="preserve">SINAPI</t>
          </r>
        </is>
      </c>
      <c r="E140" s="8" t="inlineStr">
        <is>
          <r>
            <t xml:space="preserve">KG</t>
          </r>
        </is>
      </c>
      <c r="F140" s="10" t="n">
        <v>60.82</v>
      </c>
      <c r="G140" s="11" t="n">
        <v>19.04</v>
      </c>
      <c r="H140" s="12" t="n">
        <f>ROUND(ROUND(F140,2)*ROUND(G140,2),2)</f>
        <v>1158.01</v>
      </c>
    </row>
    <row r="141" customHeight="0" bestFit="1" ht="32">
      <c r="A141" s="7" t="inlineStr">
        <is>
          <r>
            <t xml:space="preserve">5.8</t>
          </r>
        </is>
      </c>
      <c r="B141" s="8" t="inlineStr">
        <is>
          <r>
            <t xml:space="preserve">92423</t>
          </r>
        </is>
      </c>
      <c r="C141" s="9" t="inlineStr">
        <is>
          <r>
            <t xml:space="preserve">MONTAGEM E DESMONTAGEM DE FÔRMA DE PILARES RETANGULARES E ESTRUTURAS SIMILARES, PÉ-DIREITO SIMPLES, EM CHAPA DE MADEIRA COMPENSADA RESINADA, 6 UTILIZAÇÕES. AF_09/2020</t>
          </r>
        </is>
      </c>
      <c r="D141" s="8" t="inlineStr">
        <is>
          <r>
            <t xml:space="preserve">SINAPI</t>
          </r>
        </is>
      </c>
      <c r="E141" s="8" t="inlineStr">
        <is>
          <r>
            <t xml:space="preserve">M2</t>
          </r>
        </is>
      </c>
      <c r="F141" s="10" t="n">
        <v>72.0</v>
      </c>
      <c r="G141" s="11" t="n">
        <v>96.81</v>
      </c>
      <c r="H141" s="12" t="n">
        <f>ROUND(ROUND(F141,2)*ROUND(G141,2),2)</f>
        <v>6970.32</v>
      </c>
    </row>
    <row r="142" customHeight="0" bestFit="1" ht="24">
      <c r="A142" s="7" t="inlineStr">
        <is>
          <r>
            <t xml:space="preserve">5.9</t>
          </r>
        </is>
      </c>
      <c r="B142" s="8" t="inlineStr">
        <is>
          <r>
            <t xml:space="preserve">00042407</t>
          </r>
        </is>
      </c>
      <c r="C142" s="9" t="inlineStr">
        <is>
          <r>
            <t xml:space="preserve">TRELICA NERVURADA (ESPACADOR), ALTURA = 120,0 MM, DIAMETRO DOS BANZOS INFERIORES E SUPERIOR = 6,0 MM, DIAMETRO DA DIAGONAL = 4,2 MM</t>
          </r>
        </is>
      </c>
      <c r="D142" s="8" t="inlineStr">
        <is>
          <r>
            <t xml:space="preserve">SINAPI</t>
          </r>
        </is>
      </c>
      <c r="E142" s="8" t="inlineStr">
        <is>
          <r>
            <t xml:space="preserve">M</t>
          </r>
        </is>
      </c>
      <c r="F142" s="10" t="n">
        <v>220.0</v>
      </c>
      <c r="G142" s="11" t="n">
        <v>6.7</v>
      </c>
      <c r="H142" s="12" t="n">
        <f>ROUND(ROUND(F142,2)*ROUND(G142,2),2)</f>
        <v>1474.0</v>
      </c>
    </row>
    <row r="143" customHeight="0" bestFit="1" ht="24">
      <c r="A143" s="7" t="inlineStr">
        <is>
          <r>
            <t xml:space="preserve">5.10</t>
          </r>
        </is>
      </c>
      <c r="B143" s="8" t="inlineStr">
        <is>
          <r>
            <t xml:space="preserve">103669</t>
          </r>
        </is>
      </c>
      <c r="C143" s="9" t="inlineStr">
        <is>
          <r>
            <t xml:space="preserve">CONCRETAGEM DE PILARES, FCK = 25 MPA, COM USO DE BALDES - LANÇAMENTO, ADENSAMENTO E ACABAMENTO. AF_02/2022</t>
          </r>
        </is>
      </c>
      <c r="D143" s="8" t="inlineStr">
        <is>
          <r>
            <t xml:space="preserve">SINAPI</t>
          </r>
        </is>
      </c>
      <c r="E143" s="8" t="inlineStr">
        <is>
          <r>
            <t xml:space="preserve">M3</t>
          </r>
        </is>
      </c>
      <c r="F143" s="10" t="n">
        <v>3.38</v>
      </c>
      <c r="G143" s="11" t="n">
        <v>1146.93</v>
      </c>
      <c r="H143" s="12" t="n">
        <f>ROUND(ROUND(F143,2)*ROUND(G143,2),2)</f>
        <v>3876.62</v>
      </c>
    </row>
    <row r="144" customHeight="0" bestFit="1" ht="24">
      <c r="A144" s="7" t="inlineStr">
        <is>
          <r>
            <t xml:space="preserve">5.11</t>
          </r>
        </is>
      </c>
      <c r="B144" s="8" t="inlineStr">
        <is>
          <r>
            <t xml:space="preserve">96556</t>
          </r>
        </is>
      </c>
      <c r="C144" s="9" t="inlineStr">
        <is>
          <r>
            <t xml:space="preserve">CONCRETAGEM DE SAPATAS, FCK 30 MPA, COM USO DE JERICA ? LANÇAMENTO, ADENSAMENTO E ACABAMENTO. AF_06/2017</t>
          </r>
        </is>
      </c>
      <c r="D144" s="8" t="inlineStr">
        <is>
          <r>
            <t xml:space="preserve">SINAPI</t>
          </r>
        </is>
      </c>
      <c r="E144" s="8" t="inlineStr">
        <is>
          <r>
            <t xml:space="preserve">M3</t>
          </r>
        </is>
      </c>
      <c r="F144" s="10" t="n">
        <v>3.89</v>
      </c>
      <c r="G144" s="11" t="n">
        <v>999.19</v>
      </c>
      <c r="H144" s="12" t="n">
        <f>ROUND(ROUND(F144,2)*ROUND(G144,2),2)</f>
        <v>3886.85</v>
      </c>
    </row>
    <row r="145" customHeight="0" bestFit="1" ht="20">
      <c r="A145" s="7" t="inlineStr">
        <is>
          <r>
            <t xml:space="preserve">5.12</t>
          </r>
        </is>
      </c>
      <c r="B145" s="8" t="inlineStr">
        <is>
          <r>
            <t xml:space="preserve">93205</t>
          </r>
        </is>
      </c>
      <c r="C145" s="9" t="inlineStr">
        <is>
          <r>
            <t xml:space="preserve">CINTA DE AMARRAÇÃO DE ALVENARIA MOLDADA IN LOCO COM UTILIZAÇÃO DE BLOCOS CANALETA. AF_03/2016</t>
          </r>
        </is>
      </c>
      <c r="D145" s="8" t="inlineStr">
        <is>
          <r>
            <t xml:space="preserve">SINAPI</t>
          </r>
        </is>
      </c>
      <c r="E145" s="8" t="inlineStr">
        <is>
          <r>
            <t xml:space="preserve">M</t>
          </r>
        </is>
      </c>
      <c r="F145" s="10" t="n">
        <v>220.0</v>
      </c>
      <c r="G145" s="11" t="n">
        <v>51.53</v>
      </c>
      <c r="H145" s="12" t="n">
        <f>ROUND(ROUND(F145,2)*ROUND(G145,2),2)</f>
        <v>11336.6</v>
      </c>
    </row>
    <row r="146" customHeight="0" bestFit="1" ht="24">
      <c r="A146" s="7" t="inlineStr">
        <is>
          <r>
            <t xml:space="preserve">5.13</t>
          </r>
        </is>
      </c>
      <c r="B146" s="8" t="inlineStr">
        <is>
          <r>
            <t xml:space="preserve">89470</t>
          </r>
        </is>
      </c>
      <c r="C146" s="9" t="inlineStr">
        <is>
          <r>
            <t xml:space="preserve">ALVENARIA DE BLOCOS DE CONCRETO ESTRUTURAL 14X19X39 CM (ESPESSURA 14 CM), FBK = 4,5 MPA, UTILIZANDO COLHER DE PEDREIRO. AF_10/2022</t>
          </r>
        </is>
      </c>
      <c r="D146" s="8" t="inlineStr">
        <is>
          <r>
            <t xml:space="preserve">SINAPI</t>
          </r>
        </is>
      </c>
      <c r="E146" s="8" t="inlineStr">
        <is>
          <r>
            <t xml:space="preserve">M2</t>
          </r>
        </is>
      </c>
      <c r="F146" s="10" t="n">
        <v>242.0</v>
      </c>
      <c r="G146" s="11" t="n">
        <v>130.41</v>
      </c>
      <c r="H146" s="12" t="n">
        <f>ROUND(ROUND(F146,2)*ROUND(G146,2),2)</f>
        <v>31559.22</v>
      </c>
    </row>
    <row r="147" customHeight="0" bestFit="1" ht="20">
      <c r="A147" s="7" t="inlineStr">
        <is>
          <r>
            <t xml:space="preserve">5.14</t>
          </r>
        </is>
      </c>
      <c r="B147" s="8" t="inlineStr">
        <is>
          <r>
            <t xml:space="preserve">S08637</t>
          </r>
        </is>
      </c>
      <c r="C147" s="9" t="inlineStr">
        <is>
          <r>
            <t xml:space="preserve">Chapim de concreto pré-moldado</t>
          </r>
        </is>
      </c>
      <c r="D147" s="8" t="inlineStr">
        <is>
          <r>
            <t xml:space="preserve">ORSE</t>
          </r>
        </is>
      </c>
      <c r="E147" s="8" t="inlineStr">
        <is>
          <r>
            <t xml:space="preserve">m</t>
          </r>
        </is>
      </c>
      <c r="F147" s="10" t="n">
        <v>110.0</v>
      </c>
      <c r="G147" s="11" t="n">
        <v>70.47</v>
      </c>
      <c r="H147" s="12" t="n">
        <f>ROUND(ROUND(F147,2)*ROUND(G147,2),2)</f>
        <v>7751.7</v>
      </c>
    </row>
    <row r="148" customHeight="0" bestFit="1" ht="20">
      <c r="A148" s="7" t="inlineStr">
        <is>
          <r>
            <t xml:space="preserve">5.15</t>
          </r>
        </is>
      </c>
      <c r="B148" s="8" t="inlineStr">
        <is>
          <r>
            <t xml:space="preserve">CP ADAP. 024</t>
          </r>
        </is>
      </c>
      <c r="C148" s="9" t="inlineStr">
        <is>
          <r>
            <t xml:space="preserve">REMOÇÃO / RECOMPOSIÇÃO DE CERCA ELÉTRICA</t>
          </r>
        </is>
      </c>
      <c r="D148" s="8" t="inlineStr">
        <is>
          <r>
            <t xml:space="preserve">SINAPI AJUSTADA</t>
          </r>
        </is>
      </c>
      <c r="E148" s="8" t="inlineStr">
        <is>
          <r>
            <t xml:space="preserve">M</t>
          </r>
        </is>
      </c>
      <c r="F148" s="10" t="n">
        <v>110.0</v>
      </c>
      <c r="G148" s="11" t="n">
        <v>60.89</v>
      </c>
      <c r="H148" s="12" t="n">
        <f>ROUND(ROUND(F148,2)*ROUND(G148,2),2)</f>
        <v>6697.9</v>
      </c>
    </row>
    <row r="149" customHeight="1" ht="20">
      <c r="A149" s="5" t="inlineStr">
        <is>
          <r>
            <t xml:space="preserve">6</t>
          </r>
        </is>
      </c>
      <c r="B149" s="5" t="inlineStr">
        <is>
          <r>
            <t xml:space="preserve">INTERVENÇÕES INTERNAS NOS PRÉDIOS DMA E ADMINISTRATIVO (BANHEIROS)</t>
          </r>
        </is>
      </c>
      <c r="C149" s="5" t="inlineStr"/>
      <c r="D149" s="5" t="inlineStr"/>
      <c r="E149" s="5" t="inlineStr"/>
      <c r="F149" s="5" t="inlineStr"/>
      <c r="G149" s="5" t="inlineStr"/>
      <c r="H149" s="6" t="n">
        <f>ROUND(SUM(H150:H187),2)</f>
        <v>438836.61</v>
      </c>
    </row>
    <row r="150" customHeight="0" bestFit="1" ht="20">
      <c r="A150" s="7" t="inlineStr">
        <is>
          <r>
            <t xml:space="preserve">6.1</t>
          </r>
        </is>
      </c>
      <c r="B150" s="8" t="inlineStr">
        <is>
          <r>
            <t xml:space="preserve">97633</t>
          </r>
        </is>
      </c>
      <c r="C150" s="9" t="inlineStr">
        <is>
          <r>
            <t xml:space="preserve">DEMOLIÇÃO DE REVESTIMENTO CERÂMICO, DE FORMA MANUAL, SEM REAPROVEITAMENTO. AF_09/2023</t>
          </r>
        </is>
      </c>
      <c r="D150" s="8" t="inlineStr">
        <is>
          <r>
            <t xml:space="preserve">SINAPI</t>
          </r>
        </is>
      </c>
      <c r="E150" s="8" t="inlineStr">
        <is>
          <r>
            <t xml:space="preserve">M2</t>
          </r>
        </is>
      </c>
      <c r="F150" s="10" t="n">
        <v>416.73</v>
      </c>
      <c r="G150" s="11" t="n">
        <v>28.98</v>
      </c>
      <c r="H150" s="12" t="n">
        <f>ROUND(ROUND(F150,2)*ROUND(G150,2),2)</f>
        <v>12076.84</v>
      </c>
    </row>
    <row r="151" customHeight="0" bestFit="1" ht="20">
      <c r="A151" s="7" t="inlineStr">
        <is>
          <r>
            <t xml:space="preserve">6.2</t>
          </r>
        </is>
      </c>
      <c r="B151" s="8" t="inlineStr">
        <is>
          <r>
            <t xml:space="preserve">CP ADAP. 025</t>
          </r>
        </is>
      </c>
      <c r="C151" s="9" t="inlineStr">
        <is>
          <r>
            <t xml:space="preserve">REMOÇÃO DE DIVISÓRIA DE GRANITO</t>
          </r>
        </is>
      </c>
      <c r="D151" s="8" t="inlineStr">
        <is>
          <r>
            <t xml:space="preserve">SINAPI</t>
          </r>
        </is>
      </c>
      <c r="E151" s="8" t="inlineStr">
        <is>
          <r>
            <t xml:space="preserve">M2</t>
          </r>
        </is>
      </c>
      <c r="F151" s="10" t="n">
        <v>106.02</v>
      </c>
      <c r="G151" s="11" t="n">
        <v>21.38</v>
      </c>
      <c r="H151" s="12" t="n">
        <f>ROUND(ROUND(F151,2)*ROUND(G151,2),2)</f>
        <v>2266.71</v>
      </c>
    </row>
    <row r="152" customHeight="0" bestFit="1" ht="20">
      <c r="A152" s="7" t="inlineStr">
        <is>
          <r>
            <t xml:space="preserve">6.3</t>
          </r>
        </is>
      </c>
      <c r="B152" s="8" t="inlineStr">
        <is>
          <r>
            <t xml:space="preserve">CP ADAP. 011</t>
          </r>
        </is>
      </c>
      <c r="C152" s="9" t="inlineStr">
        <is>
          <r>
            <t xml:space="preserve">DEMOLIÇÃO DE PISO CIMENTADO SOBRE LASTRO DE CONCRETO</t>
          </r>
        </is>
      </c>
      <c r="D152" s="8" t="inlineStr">
        <is>
          <r>
            <t xml:space="preserve">SEINFRA AJUSTADA</t>
          </r>
        </is>
      </c>
      <c r="E152" s="8" t="inlineStr">
        <is>
          <r>
            <t xml:space="preserve">M2</t>
          </r>
        </is>
      </c>
      <c r="F152" s="10" t="n">
        <v>123.31</v>
      </c>
      <c r="G152" s="11" t="n">
        <v>39.7</v>
      </c>
      <c r="H152" s="12" t="n">
        <f>ROUND(ROUND(F152,2)*ROUND(G152,2),2)</f>
        <v>4895.41</v>
      </c>
    </row>
    <row r="153" customHeight="0" bestFit="1" ht="40">
      <c r="A153" s="7" t="inlineStr">
        <is>
          <r>
            <t xml:space="preserve">6.4</t>
          </r>
        </is>
      </c>
      <c r="B153" s="8" t="inlineStr">
        <is>
          <r>
            <t xml:space="preserve">87630</t>
          </r>
        </is>
      </c>
      <c r="C153" s="9" t="inlineStr">
        <is>
          <r>
            <t xml:space="preserve">CONTRAPISO EM ARGAMASSA TRAÇO 1:4 (CIMENTO E AREIA), PREPARO MECÂNICO COM BETONEIRA 400 L, APLICADO EM ÁREAS SECAS SOBRE LAJE, ADERIDO, ACABAMENTO NÃO REFORÇADO, ESPESSURA 3CM. AF_07/2021</t>
          </r>
        </is>
      </c>
      <c r="D153" s="8" t="inlineStr">
        <is>
          <r>
            <t xml:space="preserve">SINAPI</t>
          </r>
        </is>
      </c>
      <c r="E153" s="8" t="inlineStr">
        <is>
          <r>
            <t xml:space="preserve">M2</t>
          </r>
        </is>
      </c>
      <c r="F153" s="10" t="n">
        <v>123.31</v>
      </c>
      <c r="G153" s="11" t="n">
        <v>50.4</v>
      </c>
      <c r="H153" s="12" t="n">
        <f>ROUND(ROUND(F153,2)*ROUND(G153,2),2)</f>
        <v>6214.82</v>
      </c>
    </row>
    <row r="154" customHeight="0" bestFit="1" ht="24">
      <c r="A154" s="7" t="inlineStr">
        <is>
          <r>
            <t xml:space="preserve">6.5</t>
          </r>
        </is>
      </c>
      <c r="B154" s="8" t="inlineStr">
        <is>
          <r>
            <t xml:space="preserve">CP ADAP. 51</t>
          </r>
        </is>
      </c>
      <c r="C154" s="9" t="inlineStr">
        <is>
          <r>
            <t xml:space="preserve">IMPERMEABILIZAÇÃO DE SUPERFÍCIE COM MANTA ASFÁLTICA, UMA CAMADA, INCLUSIVE APLICAÇÃO DE PRIMER ASFÁLTICO, E=4MM</t>
          </r>
        </is>
      </c>
      <c r="D154" s="8" t="inlineStr">
        <is>
          <r>
            <t xml:space="preserve">SINAPI AJUSTADA</t>
          </r>
        </is>
      </c>
      <c r="E154" s="8" t="inlineStr">
        <is>
          <r>
            <t xml:space="preserve">M2</t>
          </r>
        </is>
      </c>
      <c r="F154" s="10" t="n">
        <v>178.5</v>
      </c>
      <c r="G154" s="11" t="n">
        <v>179.26</v>
      </c>
      <c r="H154" s="12" t="n">
        <f>ROUND(ROUND(F154,2)*ROUND(G154,2),2)</f>
        <v>31997.91</v>
      </c>
    </row>
    <row r="155" customHeight="0" bestFit="1" ht="24">
      <c r="A155" s="7" t="inlineStr">
        <is>
          <r>
            <t xml:space="preserve">6.6</t>
          </r>
        </is>
      </c>
      <c r="B155" s="8" t="inlineStr">
        <is>
          <r>
            <t xml:space="preserve">98565</t>
          </r>
        </is>
      </c>
      <c r="C155" s="9" t="inlineStr">
        <is>
          <r>
            <t xml:space="preserve">PROTEÇÃO MECÂNICA DE SUPERFICIE HORIZONTAL COM ARGAMASSA DE CIMENTO E AREIA, TRAÇO 1:3, E=3CM. AF_09/2023</t>
          </r>
        </is>
      </c>
      <c r="D155" s="8" t="inlineStr">
        <is>
          <r>
            <t xml:space="preserve">SINAPI</t>
          </r>
        </is>
      </c>
      <c r="E155" s="8" t="inlineStr">
        <is>
          <r>
            <t xml:space="preserve">M2</t>
          </r>
        </is>
      </c>
      <c r="F155" s="10" t="n">
        <v>123.31</v>
      </c>
      <c r="G155" s="11" t="n">
        <v>67.39</v>
      </c>
      <c r="H155" s="12" t="n">
        <f>ROUND(ROUND(F155,2)*ROUND(G155,2),2)</f>
        <v>8309.86</v>
      </c>
    </row>
    <row r="156" customHeight="0" bestFit="1" ht="24">
      <c r="A156" s="7" t="inlineStr">
        <is>
          <r>
            <t xml:space="preserve">6.7</t>
          </r>
        </is>
      </c>
      <c r="B156" s="8" t="inlineStr">
        <is>
          <r>
            <t xml:space="preserve">98564</t>
          </r>
        </is>
      </c>
      <c r="C156" s="9" t="inlineStr">
        <is>
          <r>
            <t xml:space="preserve">PROTEÇÃO MECÂNICA DE SUPERFÍCIE VERTICAL COM ARGAMASSA DE CIMENTO E AREIA, TRAÇO 1:3, E=2CM. AF_09/2023</t>
          </r>
        </is>
      </c>
      <c r="D156" s="8" t="inlineStr">
        <is>
          <r>
            <t xml:space="preserve">SINAPI</t>
          </r>
        </is>
      </c>
      <c r="E156" s="8" t="inlineStr">
        <is>
          <r>
            <t xml:space="preserve">M2</t>
          </r>
        </is>
      </c>
      <c r="F156" s="10" t="n">
        <v>55.18</v>
      </c>
      <c r="G156" s="11" t="n">
        <v>62.56</v>
      </c>
      <c r="H156" s="12" t="n">
        <f>ROUND(ROUND(F156,2)*ROUND(G156,2),2)</f>
        <v>3452.06</v>
      </c>
    </row>
    <row r="157" customHeight="0" bestFit="1" ht="24">
      <c r="A157" s="7" t="inlineStr">
        <is>
          <r>
            <t xml:space="preserve">6.8</t>
          </r>
        </is>
      </c>
      <c r="B157" s="8" t="inlineStr">
        <is>
          <r>
            <t xml:space="preserve">87263</t>
          </r>
        </is>
      </c>
      <c r="C157" s="9" t="inlineStr">
        <is>
          <r>
            <t xml:space="preserve">REVESTIMENTO CERÂMICO PARA PISO COM PLACAS TIPO PORCELANATO DE DIMENSÕES 60X60 CM APLICADA EM AMBIENTES DE ÁREA MAIOR QUE 10 M². AF_02/2023_PE</t>
          </r>
        </is>
      </c>
      <c r="D157" s="8" t="inlineStr">
        <is>
          <r>
            <t xml:space="preserve">SINAPI</t>
          </r>
        </is>
      </c>
      <c r="E157" s="8" t="inlineStr">
        <is>
          <r>
            <t xml:space="preserve">M2</t>
          </r>
        </is>
      </c>
      <c r="F157" s="10" t="n">
        <v>416.73</v>
      </c>
      <c r="G157" s="11" t="n">
        <v>168.76</v>
      </c>
      <c r="H157" s="12" t="n">
        <f>ROUND(ROUND(F157,2)*ROUND(G157,2),2)</f>
        <v>70327.35</v>
      </c>
    </row>
    <row r="158" customHeight="0" bestFit="1" ht="20">
      <c r="A158" s="7" t="inlineStr">
        <is>
          <r>
            <t xml:space="preserve">6.9</t>
          </r>
        </is>
      </c>
      <c r="B158" s="8" t="inlineStr">
        <is>
          <r>
            <t xml:space="preserve">99806</t>
          </r>
        </is>
      </c>
      <c r="C158" s="9" t="inlineStr">
        <is>
          <r>
            <t xml:space="preserve">LIMPEZA DE REVESTIMENTO CERÂMICO EM PAREDE COM PANO ÚMIDO AF_04/2019</t>
          </r>
        </is>
      </c>
      <c r="D158" s="8" t="inlineStr">
        <is>
          <r>
            <t xml:space="preserve">SINAPI</t>
          </r>
        </is>
      </c>
      <c r="E158" s="8" t="inlineStr">
        <is>
          <r>
            <t xml:space="preserve">M2</t>
          </r>
        </is>
      </c>
      <c r="F158" s="10" t="n">
        <v>416.73</v>
      </c>
      <c r="G158" s="11" t="n">
        <v>1.08</v>
      </c>
      <c r="H158" s="12" t="n">
        <f>ROUND(ROUND(F158,2)*ROUND(G158,2),2)</f>
        <v>450.07</v>
      </c>
    </row>
    <row r="159" customHeight="0" bestFit="1" ht="24">
      <c r="A159" s="7" t="inlineStr">
        <is>
          <r>
            <t xml:space="preserve">6.10</t>
          </r>
        </is>
      </c>
      <c r="B159" s="8" t="inlineStr">
        <is>
          <r>
            <t xml:space="preserve">97640</t>
          </r>
        </is>
      </c>
      <c r="C159" s="9" t="inlineStr">
        <is>
          <r>
            <t xml:space="preserve">REMOÇÃO DE FORROS DE DRYWALL, PVC E FIBROMINERAL, DE FORMA MANUAL, SEM REAPROVEITAMENTO. AF_09/2023</t>
          </r>
        </is>
      </c>
      <c r="D159" s="8" t="inlineStr">
        <is>
          <r>
            <t xml:space="preserve">SINAPI</t>
          </r>
        </is>
      </c>
      <c r="E159" s="8" t="inlineStr">
        <is>
          <r>
            <t xml:space="preserve">M2</t>
          </r>
        </is>
      </c>
      <c r="F159" s="10" t="n">
        <v>123.31</v>
      </c>
      <c r="G159" s="11" t="n">
        <v>2.43</v>
      </c>
      <c r="H159" s="12" t="n">
        <f>ROUND(ROUND(F159,2)*ROUND(G159,2),2)</f>
        <v>299.64</v>
      </c>
    </row>
    <row r="160" customHeight="0" bestFit="1" ht="20">
      <c r="A160" s="7" t="inlineStr">
        <is>
          <r>
            <t xml:space="preserve">6.11</t>
          </r>
        </is>
      </c>
      <c r="B160" s="8" t="inlineStr">
        <is>
          <r>
            <t xml:space="preserve">120412</t>
          </r>
        </is>
      </c>
      <c r="C160" s="9" t="inlineStr">
        <is>
          <r>
            <t xml:space="preserve">FORRO MODULAR DE PVC MAGIORE 625 x 1250mm VIPAL</t>
          </r>
        </is>
      </c>
      <c r="D160" s="8" t="inlineStr">
        <is>
          <r>
            <t xml:space="preserve">SBC</t>
          </r>
        </is>
      </c>
      <c r="E160" s="8" t="inlineStr">
        <is>
          <r>
            <t xml:space="preserve">M2</t>
          </r>
        </is>
      </c>
      <c r="F160" s="10" t="n">
        <v>123.31</v>
      </c>
      <c r="G160" s="11" t="n">
        <v>139.32</v>
      </c>
      <c r="H160" s="12" t="n">
        <f>ROUND(ROUND(F160,2)*ROUND(G160,2),2)</f>
        <v>17179.55</v>
      </c>
    </row>
    <row r="161" customHeight="0" bestFit="1" ht="24">
      <c r="A161" s="7" t="inlineStr">
        <is>
          <r>
            <t xml:space="preserve">6.12</t>
          </r>
        </is>
      </c>
      <c r="B161" s="8" t="inlineStr">
        <is>
          <r>
            <t xml:space="preserve">100878</t>
          </r>
        </is>
      </c>
      <c r="C161" s="9" t="inlineStr">
        <is>
          <r>
            <t xml:space="preserve">VASO SANITÁRIO SIFONADO COM CAIXA ACOPLADA, LOUÇA BRANCA - PADRÃO ALTO - FORNECIMENTO E INSTALAÇÃO. AF_01/2020</t>
          </r>
        </is>
      </c>
      <c r="D161" s="8" t="inlineStr">
        <is>
          <r>
            <t xml:space="preserve">SINAPI</t>
          </r>
        </is>
      </c>
      <c r="E161" s="8" t="inlineStr">
        <is>
          <r>
            <t xml:space="preserve">UN</t>
          </r>
        </is>
      </c>
      <c r="F161" s="10" t="n">
        <v>33.0</v>
      </c>
      <c r="G161" s="11" t="n">
        <v>812.83</v>
      </c>
      <c r="H161" s="12" t="n">
        <f>ROUND(ROUND(F161,2)*ROUND(G161,2),2)</f>
        <v>26823.39</v>
      </c>
    </row>
    <row r="162" customHeight="0" bestFit="1" ht="20">
      <c r="A162" s="7" t="inlineStr">
        <is>
          <r>
            <t xml:space="preserve">6.13</t>
          </r>
        </is>
      </c>
      <c r="B162" s="8" t="inlineStr">
        <is>
          <r>
            <t xml:space="preserve">100849</t>
          </r>
        </is>
      </c>
      <c r="C162" s="9" t="inlineStr">
        <is>
          <r>
            <t xml:space="preserve">ASSENTO SANITÁRIO CONVENCIONAL - FORNECIMENTO E INSTALACAO. AF_01/2020</t>
          </r>
        </is>
      </c>
      <c r="D162" s="8" t="inlineStr">
        <is>
          <r>
            <t xml:space="preserve">SINAPI</t>
          </r>
        </is>
      </c>
      <c r="E162" s="8" t="inlineStr">
        <is>
          <r>
            <t xml:space="preserve">UN</t>
          </r>
        </is>
      </c>
      <c r="F162" s="10" t="n">
        <v>33.0</v>
      </c>
      <c r="G162" s="11" t="n">
        <v>55.39</v>
      </c>
      <c r="H162" s="12" t="n">
        <f>ROUND(ROUND(F162,2)*ROUND(G162,2),2)</f>
        <v>1827.87</v>
      </c>
    </row>
    <row r="163" customHeight="0" bestFit="1" ht="20">
      <c r="A163" s="7" t="inlineStr">
        <is>
          <r>
            <t xml:space="preserve">6.14</t>
          </r>
        </is>
      </c>
      <c r="B163" s="8" t="inlineStr">
        <is>
          <r>
            <t xml:space="preserve">86887</t>
          </r>
        </is>
      </c>
      <c r="C163" s="9" t="inlineStr">
        <is>
          <r>
            <t xml:space="preserve">ENGATE FLEXÍVEL EM INOX, 1/2 X 40CM - FORNECIMENTO E INSTALAÇÃO. AF_01/2020</t>
          </r>
        </is>
      </c>
      <c r="D163" s="8" t="inlineStr">
        <is>
          <r>
            <t xml:space="preserve">SINAPI</t>
          </r>
        </is>
      </c>
      <c r="E163" s="8" t="inlineStr">
        <is>
          <r>
            <t xml:space="preserve">UN</t>
          </r>
        </is>
      </c>
      <c r="F163" s="10" t="n">
        <v>33.0</v>
      </c>
      <c r="G163" s="11" t="n">
        <v>71.33</v>
      </c>
      <c r="H163" s="12" t="n">
        <f>ROUND(ROUND(F163,2)*ROUND(G163,2),2)</f>
        <v>2353.89</v>
      </c>
    </row>
    <row r="164" customHeight="0" bestFit="1" ht="32">
      <c r="A164" s="7" t="inlineStr">
        <is>
          <r>
            <t xml:space="preserve">6.15</t>
          </r>
        </is>
      </c>
      <c r="B164" s="8" t="inlineStr">
        <is>
          <r>
            <t xml:space="preserve">86938</t>
          </r>
        </is>
      </c>
      <c r="C164" s="9" t="inlineStr">
        <is>
          <r>
            <t xml:space="preserve">CUBA DE EMBUTIR OVAL EM LOUÇA BRANCA, 35 X 50CM OU EQUIVALENTE, INCLUSO VÁLVULA E SIFÃO TIPO GARRAFA EM METAL CROMADO - FORNECIMENTO E INSTALAÇÃO. AF_01/2020</t>
          </r>
        </is>
      </c>
      <c r="D164" s="8" t="inlineStr">
        <is>
          <r>
            <t xml:space="preserve">SINAPI</t>
          </r>
        </is>
      </c>
      <c r="E164" s="8" t="inlineStr">
        <is>
          <r>
            <t xml:space="preserve">UN</t>
          </r>
        </is>
      </c>
      <c r="F164" s="10" t="n">
        <v>30.0</v>
      </c>
      <c r="G164" s="11" t="n">
        <v>545.19</v>
      </c>
      <c r="H164" s="12" t="n">
        <f>ROUND(ROUND(F164,2)*ROUND(G164,2),2)</f>
        <v>16355.7</v>
      </c>
    </row>
    <row r="165" customHeight="0" bestFit="1" ht="20">
      <c r="A165" s="7" t="inlineStr">
        <is>
          <r>
            <t xml:space="preserve">6.16</t>
          </r>
        </is>
      </c>
      <c r="B165" s="8" t="inlineStr">
        <is>
          <r>
            <t xml:space="preserve">100853</t>
          </r>
        </is>
      </c>
      <c r="C165" s="9" t="inlineStr">
        <is>
          <r>
            <t xml:space="preserve">TORNEIRA CROMADA DE MESA PARA LAVATORIO, TIPO MONOCOMANDO. AF_01/2020</t>
          </r>
        </is>
      </c>
      <c r="D165" s="8" t="inlineStr">
        <is>
          <r>
            <t xml:space="preserve">SINAPI</t>
          </r>
        </is>
      </c>
      <c r="E165" s="8" t="inlineStr">
        <is>
          <r>
            <t xml:space="preserve">UN</t>
          </r>
        </is>
      </c>
      <c r="F165" s="10" t="n">
        <v>30.0</v>
      </c>
      <c r="G165" s="11" t="n">
        <v>390.01</v>
      </c>
      <c r="H165" s="12" t="n">
        <f>ROUND(ROUND(F165,2)*ROUND(G165,2),2)</f>
        <v>11700.3</v>
      </c>
    </row>
    <row r="166" customHeight="0" bestFit="1" ht="20">
      <c r="A166" s="7" t="inlineStr">
        <is>
          <r>
            <t xml:space="preserve">6.17</t>
          </r>
        </is>
      </c>
      <c r="B166" s="8" t="inlineStr">
        <is>
          <r>
            <t xml:space="preserve">86887</t>
          </r>
        </is>
      </c>
      <c r="C166" s="9" t="inlineStr">
        <is>
          <r>
            <t xml:space="preserve">ENGATE FLEXÍVEL EM INOX, 1/2 X 40CM - FORNECIMENTO E INSTALAÇÃO. AF_01/2020</t>
          </r>
        </is>
      </c>
      <c r="D166" s="8" t="inlineStr">
        <is>
          <r>
            <t xml:space="preserve">SINAPI</t>
          </r>
        </is>
      </c>
      <c r="E166" s="8" t="inlineStr">
        <is>
          <r>
            <t xml:space="preserve">UN</t>
          </r>
        </is>
      </c>
      <c r="F166" s="10" t="n">
        <v>30.0</v>
      </c>
      <c r="G166" s="11" t="n">
        <v>71.33</v>
      </c>
      <c r="H166" s="12" t="n">
        <f>ROUND(ROUND(F166,2)*ROUND(G166,2),2)</f>
        <v>2139.9</v>
      </c>
    </row>
    <row r="167" customHeight="0" bestFit="1" ht="20">
      <c r="A167" s="7" t="inlineStr">
        <is>
          <r>
            <t xml:space="preserve">6.18</t>
          </r>
        </is>
      </c>
      <c r="B167" s="8" t="inlineStr">
        <is>
          <r>
            <t xml:space="preserve">100858</t>
          </r>
        </is>
      </c>
      <c r="C167" s="9" t="inlineStr">
        <is>
          <r>
            <t xml:space="preserve">MICTÓRIO SIFONADO LOUÇA BRANCA - PADRÃO MÉDIO - FORNECIMENTO E INSTALAÇÃO. AF_01/2020</t>
          </r>
        </is>
      </c>
      <c r="D167" s="8" t="inlineStr">
        <is>
          <r>
            <t xml:space="preserve">SINAPI</t>
          </r>
        </is>
      </c>
      <c r="E167" s="8" t="inlineStr">
        <is>
          <r>
            <t xml:space="preserve">UN</t>
          </r>
        </is>
      </c>
      <c r="F167" s="10" t="n">
        <v>11.0</v>
      </c>
      <c r="G167" s="11" t="n">
        <v>1042.1</v>
      </c>
      <c r="H167" s="12" t="n">
        <f>ROUND(ROUND(F167,2)*ROUND(G167,2),2)</f>
        <v>11463.1</v>
      </c>
    </row>
    <row r="168" customHeight="0" bestFit="1" ht="20">
      <c r="A168" s="7" t="inlineStr">
        <is>
          <r>
            <t xml:space="preserve">6.19</t>
          </r>
        </is>
      </c>
      <c r="B168" s="8" t="inlineStr">
        <is>
          <r>
            <t xml:space="preserve">CP ADAP. 059</t>
          </r>
        </is>
      </c>
      <c r="C168" s="9" t="inlineStr">
        <is>
          <r>
            <t xml:space="preserve">Divisória em granito branco Itaúnas, polido dos 2 lados</t>
          </r>
        </is>
      </c>
      <c r="D168" s="8" t="inlineStr">
        <is>
          <r>
            <t xml:space="preserve">SINAPI AJUSTADA</t>
          </r>
        </is>
      </c>
      <c r="E168" s="8" t="inlineStr">
        <is>
          <r>
            <t xml:space="preserve">M2</t>
          </r>
        </is>
      </c>
      <c r="F168" s="10" t="n">
        <v>106.02</v>
      </c>
      <c r="G168" s="11" t="n">
        <v>874.57</v>
      </c>
      <c r="H168" s="12" t="n">
        <f>ROUND(ROUND(F168,2)*ROUND(G168,2),2)</f>
        <v>92721.91</v>
      </c>
    </row>
    <row r="169" customHeight="0" bestFit="1" ht="20">
      <c r="A169" s="7" t="inlineStr">
        <is>
          <r>
            <t xml:space="preserve">6.20</t>
          </r>
        </is>
      </c>
      <c r="B169" s="8" t="inlineStr">
        <is>
          <r>
            <t xml:space="preserve">CP ADAP. 060</t>
          </r>
        </is>
      </c>
      <c r="C169" s="9" t="inlineStr">
        <is>
          <r>
            <t xml:space="preserve">Bancada em granito branco Itaúnas</t>
          </r>
        </is>
      </c>
      <c r="D169" s="8" t="inlineStr">
        <is>
          <r>
            <t xml:space="preserve">SINAPI AJUSTADA</t>
          </r>
        </is>
      </c>
      <c r="E169" s="8" t="inlineStr">
        <is>
          <r>
            <t xml:space="preserve">M2</t>
          </r>
        </is>
      </c>
      <c r="F169" s="10" t="n">
        <v>20.66</v>
      </c>
      <c r="G169" s="11" t="n">
        <v>766.6</v>
      </c>
      <c r="H169" s="12" t="n">
        <f>ROUND(ROUND(F169,2)*ROUND(G169,2),2)</f>
        <v>15837.96</v>
      </c>
    </row>
    <row r="170" customHeight="0" bestFit="1" ht="24">
      <c r="A170" s="7" t="inlineStr">
        <is>
          <r>
            <t xml:space="preserve">6.21</t>
          </r>
        </is>
      </c>
      <c r="B170" s="8" t="inlineStr">
        <is>
          <r>
            <t xml:space="preserve">91338</t>
          </r>
        </is>
      </c>
      <c r="C170" s="9" t="inlineStr">
        <is>
          <r>
            <t xml:space="preserve">PORTA DE ALUMÍNIO DE ABRIR COM LAMBRI, COM GUARNIÇÃO, FIXAÇÃO COM PARAFUSOS - FORNECIMENTO E INSTALAÇÃO. AF_12/2019</t>
          </r>
        </is>
      </c>
      <c r="D170" s="8" t="inlineStr">
        <is>
          <r>
            <t xml:space="preserve">SINAPI</t>
          </r>
        </is>
      </c>
      <c r="E170" s="8" t="inlineStr">
        <is>
          <r>
            <t xml:space="preserve">M2</t>
          </r>
        </is>
      </c>
      <c r="F170" s="10" t="n">
        <v>29.92</v>
      </c>
      <c r="G170" s="11" t="n">
        <v>836.15</v>
      </c>
      <c r="H170" s="12" t="n">
        <f>ROUND(ROUND(F170,2)*ROUND(G170,2),2)</f>
        <v>25017.61</v>
      </c>
    </row>
    <row r="171" customHeight="0" bestFit="1" ht="20">
      <c r="A171" s="7" t="inlineStr">
        <is>
          <r>
            <t xml:space="preserve">6.22</t>
          </r>
        </is>
      </c>
      <c r="B171" s="8" t="inlineStr">
        <is>
          <r>
            <t xml:space="preserve">C4427</t>
          </r>
        </is>
      </c>
      <c r="C171" s="9" t="inlineStr">
        <is>
          <r>
            <t xml:space="preserve">PORTA TIPO PARANÁ (0,80 x 2,10 m), C/ FERRAGENS</t>
          </r>
        </is>
      </c>
      <c r="D171" s="8" t="inlineStr">
        <is>
          <r>
            <t xml:space="preserve">SEINFRA</t>
          </r>
        </is>
      </c>
      <c r="E171" s="8" t="inlineStr">
        <is>
          <r>
            <t xml:space="preserve">UN</t>
          </r>
        </is>
      </c>
      <c r="F171" s="10" t="n">
        <v>10.0</v>
      </c>
      <c r="G171" s="11" t="n">
        <v>503.92</v>
      </c>
      <c r="H171" s="12" t="n">
        <f>ROUND(ROUND(F171,2)*ROUND(G171,2),2)</f>
        <v>5039.2</v>
      </c>
    </row>
    <row r="172" customHeight="0" bestFit="1" ht="20">
      <c r="A172" s="7" t="inlineStr">
        <is>
          <r>
            <t xml:space="preserve">6.23</t>
          </r>
        </is>
      </c>
      <c r="B172" s="8" t="inlineStr">
        <is>
          <r>
            <t xml:space="preserve">CP ADAP. C1978</t>
          </r>
        </is>
      </c>
      <c r="C172" s="9" t="inlineStr">
        <is>
          <r>
            <t xml:space="preserve">PORTA TIPO PARANÁ (0,90 x 2,10 m), C/ FERRAGENS</t>
          </r>
        </is>
      </c>
      <c r="D172" s="8" t="inlineStr">
        <is>
          <r>
            <t xml:space="preserve">SEINFRA AJUSTADA</t>
          </r>
        </is>
      </c>
      <c r="E172" s="8" t="inlineStr">
        <is>
          <r>
            <t xml:space="preserve">UN</t>
          </r>
        </is>
      </c>
      <c r="F172" s="10" t="n">
        <v>2.0</v>
      </c>
      <c r="G172" s="11" t="n">
        <v>765.38</v>
      </c>
      <c r="H172" s="12" t="n">
        <f>ROUND(ROUND(F172,2)*ROUND(G172,2),2)</f>
        <v>1530.76</v>
      </c>
    </row>
    <row r="173" customHeight="0" bestFit="1" ht="20">
      <c r="A173" s="7" t="inlineStr">
        <is>
          <r>
            <t xml:space="preserve">6.24</t>
          </r>
        </is>
      </c>
      <c r="B173" s="8" t="inlineStr">
        <is>
          <r>
            <t xml:space="preserve">C2216</t>
          </r>
        </is>
      </c>
      <c r="C173" s="9" t="inlineStr">
        <is>
          <r>
            <t xml:space="preserve">REVESTIMENTO C/LAMINADO MELAMÍNICO COLADO</t>
          </r>
        </is>
      </c>
      <c r="D173" s="8" t="inlineStr">
        <is>
          <r>
            <t xml:space="preserve">SEINFRA</t>
          </r>
        </is>
      </c>
      <c r="E173" s="8" t="inlineStr">
        <is>
          <r>
            <t xml:space="preserve">M2</t>
          </r>
        </is>
      </c>
      <c r="F173" s="10" t="n">
        <v>45.45</v>
      </c>
      <c r="G173" s="11" t="n">
        <v>172.96</v>
      </c>
      <c r="H173" s="12" t="n">
        <f>ROUND(ROUND(F173,2)*ROUND(G173,2),2)</f>
        <v>7861.03</v>
      </c>
    </row>
    <row r="174" customHeight="0" bestFit="1" ht="24">
      <c r="A174" s="7" t="inlineStr">
        <is>
          <r>
            <t xml:space="preserve">6.25</t>
          </r>
        </is>
      </c>
      <c r="B174" s="8" t="inlineStr">
        <is>
          <r>
            <t xml:space="preserve">S09465</t>
          </r>
        </is>
      </c>
      <c r="C174" s="9" t="inlineStr">
        <is>
          <r>
            <t xml:space="preserve">Luminária tipo plafon (sobrepor), quadrada, 24x24cm, em aluminio pintado na cor branca, c/difusor em vidro, Aladin ou similar</t>
          </r>
        </is>
      </c>
      <c r="D174" s="8" t="inlineStr">
        <is>
          <r>
            <t xml:space="preserve">ORSE</t>
          </r>
        </is>
      </c>
      <c r="E174" s="8" t="inlineStr">
        <is>
          <r>
            <t xml:space="preserve">un</t>
          </r>
        </is>
      </c>
      <c r="F174" s="10" t="n">
        <v>47.0</v>
      </c>
      <c r="G174" s="11" t="n">
        <v>150.72</v>
      </c>
      <c r="H174" s="12" t="n">
        <f>ROUND(ROUND(F174,2)*ROUND(G174,2),2)</f>
        <v>7083.84</v>
      </c>
    </row>
    <row r="175" customHeight="0" bestFit="1" ht="20">
      <c r="A175" s="7" t="inlineStr">
        <is>
          <r>
            <t xml:space="preserve">6.26</t>
          </r>
        </is>
      </c>
      <c r="B175" s="8" t="inlineStr">
        <is>
          <r>
            <t xml:space="preserve">C3513</t>
          </r>
        </is>
      </c>
      <c r="C175" s="9" t="inlineStr">
        <is>
          <r>
            <t xml:space="preserve">CHUVEIRO CROMADO C/ ARTICULAÇÃO</t>
          </r>
        </is>
      </c>
      <c r="D175" s="8" t="inlineStr">
        <is>
          <r>
            <t xml:space="preserve">SEINFRA</t>
          </r>
        </is>
      </c>
      <c r="E175" s="8" t="inlineStr">
        <is>
          <r>
            <t xml:space="preserve">UN</t>
          </r>
        </is>
      </c>
      <c r="F175" s="10" t="n">
        <v>1.0</v>
      </c>
      <c r="G175" s="11" t="n">
        <v>258.47</v>
      </c>
      <c r="H175" s="12" t="n">
        <f>ROUND(ROUND(F175,2)*ROUND(G175,2),2)</f>
        <v>258.47</v>
      </c>
    </row>
    <row r="176" customHeight="0" bestFit="1" ht="20">
      <c r="A176" s="7" t="inlineStr">
        <is>
          <r>
            <t xml:space="preserve">6.27</t>
          </r>
        </is>
      </c>
      <c r="B176" s="8" t="inlineStr">
        <is>
          <r>
            <t xml:space="preserve">S09718</t>
          </r>
        </is>
      </c>
      <c r="C176" s="9" t="inlineStr">
        <is>
          <r>
            <t xml:space="preserve">Espelho de cristal 4mm com moldura de alumínio</t>
          </r>
        </is>
      </c>
      <c r="D176" s="8" t="inlineStr">
        <is>
          <r>
            <t xml:space="preserve">ORSE</t>
          </r>
        </is>
      </c>
      <c r="E176" s="8" t="inlineStr">
        <is>
          <r>
            <t xml:space="preserve">m2</t>
          </r>
        </is>
      </c>
      <c r="F176" s="10" t="n">
        <v>29.8</v>
      </c>
      <c r="G176" s="11" t="n">
        <v>702.5</v>
      </c>
      <c r="H176" s="12" t="n">
        <f>ROUND(ROUND(F176,2)*ROUND(G176,2),2)</f>
        <v>20934.5</v>
      </c>
    </row>
    <row r="177" customHeight="0" bestFit="1" ht="20">
      <c r="A177" s="7" t="inlineStr">
        <is>
          <r>
            <t xml:space="preserve">6.28</t>
          </r>
        </is>
      </c>
      <c r="B177" s="8" t="inlineStr">
        <is>
          <r>
            <t xml:space="preserve">CP ADAP. 063</t>
          </r>
        </is>
      </c>
      <c r="C177" s="9" t="inlineStr">
        <is>
          <r>
            <t xml:space="preserve">Grelha p/ralo em inox, fornecimento e instalação</t>
          </r>
        </is>
      </c>
      <c r="D177" s="8" t="inlineStr">
        <is>
          <r>
            <t xml:space="preserve">SINAPI AJUSTADA</t>
          </r>
        </is>
      </c>
      <c r="E177" s="8" t="inlineStr">
        <is>
          <r>
            <t xml:space="preserve">UN</t>
          </r>
        </is>
      </c>
      <c r="F177" s="10" t="n">
        <v>17.0</v>
      </c>
      <c r="G177" s="11" t="n">
        <v>20.47</v>
      </c>
      <c r="H177" s="12" t="n">
        <f>ROUND(ROUND(F177,2)*ROUND(G177,2),2)</f>
        <v>347.99</v>
      </c>
    </row>
    <row r="178" customHeight="0" bestFit="1" ht="20">
      <c r="A178" s="7" t="inlineStr">
        <is>
          <r>
            <t xml:space="preserve">6.29</t>
          </r>
        </is>
      </c>
      <c r="B178" s="8" t="inlineStr">
        <is>
          <r>
            <t xml:space="preserve">S04286</t>
          </r>
        </is>
      </c>
      <c r="C178" s="9" t="inlineStr">
        <is>
          <r>
            <t xml:space="preserve">Dispenser para sabonete líquido</t>
          </r>
        </is>
      </c>
      <c r="D178" s="8" t="inlineStr">
        <is>
          <r>
            <t xml:space="preserve">ORSE</t>
          </r>
        </is>
      </c>
      <c r="E178" s="8" t="inlineStr">
        <is>
          <r>
            <t xml:space="preserve">un</t>
          </r>
        </is>
      </c>
      <c r="F178" s="10" t="n">
        <v>12.0</v>
      </c>
      <c r="G178" s="11" t="n">
        <v>43.65</v>
      </c>
      <c r="H178" s="12" t="n">
        <f>ROUND(ROUND(F178,2)*ROUND(G178,2),2)</f>
        <v>523.8</v>
      </c>
    </row>
    <row r="179" customHeight="0" bestFit="1" ht="20">
      <c r="A179" s="7" t="inlineStr">
        <is>
          <r>
            <t xml:space="preserve">6.30</t>
          </r>
        </is>
      </c>
      <c r="B179" s="8" t="inlineStr">
        <is>
          <r>
            <t xml:space="preserve">S04287</t>
          </r>
        </is>
      </c>
      <c r="C179" s="9" t="inlineStr">
        <is>
          <r>
            <t xml:space="preserve">Dispenser para toalha interfolhada</t>
          </r>
        </is>
      </c>
      <c r="D179" s="8" t="inlineStr">
        <is>
          <r>
            <t xml:space="preserve">ORSE</t>
          </r>
        </is>
      </c>
      <c r="E179" s="8" t="inlineStr">
        <is>
          <r>
            <t xml:space="preserve">un</t>
          </r>
        </is>
      </c>
      <c r="F179" s="10" t="n">
        <v>12.0</v>
      </c>
      <c r="G179" s="11" t="n">
        <v>65.63</v>
      </c>
      <c r="H179" s="12" t="n">
        <f>ROUND(ROUND(F179,2)*ROUND(G179,2),2)</f>
        <v>787.56</v>
      </c>
    </row>
    <row r="180" customHeight="0" bestFit="1" ht="20">
      <c r="A180" s="7" t="inlineStr">
        <is>
          <r>
            <t xml:space="preserve">6.31</t>
          </r>
        </is>
      </c>
      <c r="B180" s="8" t="inlineStr">
        <is>
          <r>
            <t xml:space="preserve">S12511</t>
          </r>
        </is>
      </c>
      <c r="C180" s="9" t="inlineStr">
        <is>
          <r>
            <t xml:space="preserve">Dispenser, em plástico, para papel higiênico em rolo</t>
          </r>
        </is>
      </c>
      <c r="D180" s="8" t="inlineStr">
        <is>
          <r>
            <t xml:space="preserve">ORSE</t>
          </r>
        </is>
      </c>
      <c r="E180" s="8" t="inlineStr">
        <is>
          <r>
            <t xml:space="preserve">un</t>
          </r>
        </is>
      </c>
      <c r="F180" s="10" t="n">
        <v>33.0</v>
      </c>
      <c r="G180" s="11" t="n">
        <v>64.86</v>
      </c>
      <c r="H180" s="12" t="n">
        <f>ROUND(ROUND(F180,2)*ROUND(G180,2),2)</f>
        <v>2140.38</v>
      </c>
    </row>
    <row r="181" customHeight="0" bestFit="1" ht="20">
      <c r="A181" s="7" t="inlineStr">
        <is>
          <r>
            <t xml:space="preserve">6.32</t>
          </r>
        </is>
      </c>
      <c r="B181" s="8" t="inlineStr">
        <is>
          <r>
            <t xml:space="preserve">SBC190183</t>
          </r>
        </is>
      </c>
      <c r="C181" s="9" t="inlineStr">
        <is>
          <r>
            <t xml:space="preserve">DUCHA HIGIENICA ACQUA JET 2195 AQUARIUS FABRIMAR CR Data 08/2024</t>
          </r>
        </is>
      </c>
      <c r="D181" s="8" t="inlineStr">
        <is>
          <r>
            <t xml:space="preserve">SBC AJUSTADA</t>
          </r>
        </is>
      </c>
      <c r="E181" s="8" t="inlineStr">
        <is>
          <r>
            <t xml:space="preserve">un</t>
          </r>
        </is>
      </c>
      <c r="F181" s="10" t="n">
        <v>33.0</v>
      </c>
      <c r="G181" s="11" t="n">
        <v>252.07</v>
      </c>
      <c r="H181" s="12" t="n">
        <f>ROUND(ROUND(F181,2)*ROUND(G181,2),2)</f>
        <v>8318.31</v>
      </c>
    </row>
    <row r="182" customHeight="0" bestFit="1" ht="24">
      <c r="A182" s="7" t="inlineStr">
        <is>
          <r>
            <t xml:space="preserve">6.33</t>
          </r>
        </is>
      </c>
      <c r="B182" s="8" t="inlineStr">
        <is>
          <r>
            <t xml:space="preserve">89987</t>
          </r>
        </is>
      </c>
      <c r="C182" s="9" t="inlineStr">
        <is>
          <r>
            <t xml:space="preserve">REGISTRO DE GAVETA BRUTO, LATÃO, ROSCÁVEL, 3/4", COM ACABAMENTO E CANOPLA CROMADOS - FORNECIMENTO E INSTALAÇÃO. AF_08/2021</t>
          </r>
        </is>
      </c>
      <c r="D182" s="8" t="inlineStr">
        <is>
          <r>
            <t xml:space="preserve">SINAPI</t>
          </r>
        </is>
      </c>
      <c r="E182" s="8" t="inlineStr">
        <is>
          <r>
            <t xml:space="preserve">UN</t>
          </r>
        </is>
      </c>
      <c r="F182" s="10" t="n">
        <v>12.0</v>
      </c>
      <c r="G182" s="11" t="n">
        <v>117.79</v>
      </c>
      <c r="H182" s="12" t="n">
        <f>ROUND(ROUND(F182,2)*ROUND(G182,2),2)</f>
        <v>1413.48</v>
      </c>
    </row>
    <row r="183" customHeight="0" bestFit="1" ht="20">
      <c r="A183" s="7" t="inlineStr">
        <is>
          <r>
            <t xml:space="preserve">6.34</t>
          </r>
        </is>
      </c>
      <c r="B183" s="8" t="inlineStr">
        <is>
          <r>
            <t xml:space="preserve">94498</t>
          </r>
        </is>
      </c>
      <c r="C183" s="9" t="inlineStr">
        <is>
          <r>
            <t xml:space="preserve">REGISTRO DE GAVETA BRUTO, LATÃO, ROSCÁVEL, 2" - FORNECIMENTO E INSTALAÇÃO. AF_08/2021</t>
          </r>
        </is>
      </c>
      <c r="D183" s="8" t="inlineStr">
        <is>
          <r>
            <t xml:space="preserve">SINAPI</t>
          </r>
        </is>
      </c>
      <c r="E183" s="8" t="inlineStr">
        <is>
          <r>
            <t xml:space="preserve">UN</t>
          </r>
        </is>
      </c>
      <c r="F183" s="10" t="n">
        <v>2.0</v>
      </c>
      <c r="G183" s="11" t="n">
        <v>182.59</v>
      </c>
      <c r="H183" s="12" t="n">
        <f>ROUND(ROUND(F183,2)*ROUND(G183,2),2)</f>
        <v>365.18</v>
      </c>
    </row>
    <row r="184" customHeight="0" bestFit="1" ht="20">
      <c r="A184" s="7" t="inlineStr">
        <is>
          <r>
            <t xml:space="preserve">6.35</t>
          </r>
        </is>
      </c>
      <c r="B184" s="8" t="inlineStr">
        <is>
          <r>
            <t xml:space="preserve">94500</t>
          </r>
        </is>
      </c>
      <c r="C184" s="9" t="inlineStr">
        <is>
          <r>
            <t xml:space="preserve">REGISTRO DE GAVETA BRUTO, LATÃO, ROSCÁVEL, 3" - FORNECIMENTO E INSTALAÇÃO. AF_08/2021</t>
          </r>
        </is>
      </c>
      <c r="D184" s="8" t="inlineStr">
        <is>
          <r>
            <t xml:space="preserve">SINAPI</t>
          </r>
        </is>
      </c>
      <c r="E184" s="8" t="inlineStr">
        <is>
          <r>
            <t xml:space="preserve">UN</t>
          </r>
        </is>
      </c>
      <c r="F184" s="10" t="n">
        <v>3.0</v>
      </c>
      <c r="G184" s="11" t="n">
        <v>440.44</v>
      </c>
      <c r="H184" s="12" t="n">
        <f>ROUND(ROUND(F184,2)*ROUND(G184,2),2)</f>
        <v>1321.32</v>
      </c>
    </row>
    <row r="185" customHeight="0" bestFit="1" ht="20">
      <c r="A185" s="7" t="inlineStr">
        <is>
          <r>
            <t xml:space="preserve">6.36</t>
          </r>
        </is>
      </c>
      <c r="B185" s="8" t="inlineStr">
        <is>
          <r>
            <t xml:space="preserve">94501</t>
          </r>
        </is>
      </c>
      <c r="C185" s="9" t="inlineStr">
        <is>
          <r>
            <t xml:space="preserve">REGISTRO DE GAVETA BRUTO, LATÃO, ROSCÁVEL, 4" - FORNECIMENTO E INSTALAÇÃO. AF_08/2021</t>
          </r>
        </is>
      </c>
      <c r="D185" s="8" t="inlineStr">
        <is>
          <r>
            <t xml:space="preserve">SINAPI</t>
          </r>
        </is>
      </c>
      <c r="E185" s="8" t="inlineStr">
        <is>
          <r>
            <t xml:space="preserve">UN</t>
          </r>
        </is>
      </c>
      <c r="F185" s="10" t="n">
        <v>2.0</v>
      </c>
      <c r="G185" s="11" t="n">
        <v>888.44</v>
      </c>
      <c r="H185" s="12" t="n">
        <f>ROUND(ROUND(F185,2)*ROUND(G185,2),2)</f>
        <v>1776.88</v>
      </c>
    </row>
    <row r="186" customHeight="0" bestFit="1" ht="20">
      <c r="A186" s="7" t="inlineStr">
        <is>
          <r>
            <t xml:space="preserve">6.37</t>
          </r>
        </is>
      </c>
      <c r="B186" s="8" t="inlineStr">
        <is>
          <r>
            <t xml:space="preserve">S07755</t>
          </r>
        </is>
      </c>
      <c r="C186" s="9" t="inlineStr">
        <is>
          <r>
            <t xml:space="preserve">Painel para shaft de 1,00 x 0,65 sem visita e com acessórios</t>
          </r>
        </is>
      </c>
      <c r="D186" s="8" t="inlineStr">
        <is>
          <r>
            <t xml:space="preserve">ORSE</t>
          </r>
        </is>
      </c>
      <c r="E186" s="8" t="inlineStr">
        <is>
          <r>
            <t xml:space="preserve">un</t>
          </r>
        </is>
      </c>
      <c r="F186" s="10" t="n">
        <v>34.72</v>
      </c>
      <c r="G186" s="11" t="n">
        <v>288.29</v>
      </c>
      <c r="H186" s="12" t="n">
        <f>ROUND(ROUND(F186,2)*ROUND(G186,2),2)</f>
        <v>10009.43</v>
      </c>
    </row>
    <row r="187" customHeight="0" bestFit="1" ht="20">
      <c r="A187" s="7" t="inlineStr">
        <is>
          <r>
            <t xml:space="preserve">6.38</t>
          </r>
        </is>
      </c>
      <c r="B187" s="8" t="inlineStr">
        <is>
          <r>
            <t xml:space="preserve">HID. 1</t>
          </r>
        </is>
      </c>
      <c r="C187" s="9" t="inlineStr">
        <is>
          <r>
            <t xml:space="preserve">PROJETO HIDROSSANITÁRIO</t>
          </r>
        </is>
      </c>
      <c r="D187" s="8" t="inlineStr">
        <is>
          <r>
            <t xml:space="preserve">SINAPI AJUSTADA</t>
          </r>
        </is>
      </c>
      <c r="E187" s="8" t="inlineStr">
        <is>
          <r>
            <t xml:space="preserve">UN</t>
          </r>
        </is>
      </c>
      <c r="F187" s="10" t="n">
        <v>1.0</v>
      </c>
      <c r="G187" s="11" t="n">
        <v>5412.63</v>
      </c>
      <c r="H187" s="12" t="n">
        <f>ROUND(ROUND(F187,2)*ROUND(G187,2),2)</f>
        <v>5412.63</v>
      </c>
    </row>
    <row r="188" customHeight="1" ht="20">
      <c r="A188" s="5" t="inlineStr">
        <is>
          <r>
            <t xml:space="preserve">7</t>
          </r>
        </is>
      </c>
      <c r="B188" s="5" t="inlineStr">
        <is>
          <r>
            <t xml:space="preserve">SERVIÇOS COMPLEMENTARES</t>
          </r>
        </is>
      </c>
      <c r="C188" s="5" t="inlineStr"/>
      <c r="D188" s="5" t="inlineStr"/>
      <c r="E188" s="5" t="inlineStr"/>
      <c r="F188" s="5" t="inlineStr"/>
      <c r="G188" s="5" t="inlineStr"/>
      <c r="H188" s="6" t="n">
        <f>ROUND(SUM(H189:H192),2)</f>
        <v>35835.51</v>
      </c>
    </row>
    <row r="189" customHeight="0" bestFit="1" ht="20">
      <c r="A189" s="7" t="inlineStr">
        <is>
          <r>
            <t xml:space="preserve">7.1</t>
          </r>
        </is>
      </c>
      <c r="B189" s="8" t="inlineStr">
        <is>
          <r>
            <t xml:space="preserve">PROJ. 01</t>
          </r>
        </is>
      </c>
      <c r="C189" s="9" t="inlineStr">
        <is>
          <r>
            <t xml:space="preserve">PROJETO EXECUTIVO COMPLETO</t>
          </r>
        </is>
      </c>
      <c r="D189" s="8" t="inlineStr">
        <is>
          <r>
            <t xml:space="preserve">SINAPI AJUSTADA</t>
          </r>
        </is>
      </c>
      <c r="E189" s="8" t="inlineStr">
        <is>
          <r>
            <t xml:space="preserve">UN</t>
          </r>
        </is>
      </c>
      <c r="F189" s="10" t="n">
        <v>1.0</v>
      </c>
      <c r="G189" s="11" t="n">
        <v>13251.03</v>
      </c>
      <c r="H189" s="12" t="n">
        <f>ROUND(ROUND(F189,2)*ROUND(G189,2),2)</f>
        <v>13251.03</v>
      </c>
    </row>
    <row r="190" customHeight="0" bestFit="1" ht="20">
      <c r="A190" s="7" t="inlineStr">
        <is>
          <r>
            <t xml:space="preserve">7.2</t>
          </r>
        </is>
      </c>
      <c r="B190" s="8" t="inlineStr">
        <is>
          <r>
            <t xml:space="preserve">PROJ. 02</t>
          </r>
        </is>
      </c>
      <c r="C190" s="9" t="inlineStr">
        <is>
          <r>
            <t xml:space="preserve">AS BUILT - ATUALIZAÇÃO DO PROJETO EXECUTIVO CONFORME CONSTRUÍDO</t>
          </r>
        </is>
      </c>
      <c r="D190" s="8" t="inlineStr">
        <is>
          <r>
            <t xml:space="preserve">SINAPI AJUSTADA</t>
          </r>
        </is>
      </c>
      <c r="E190" s="8" t="inlineStr">
        <is>
          <r>
            <t xml:space="preserve">UN</t>
          </r>
        </is>
      </c>
      <c r="F190" s="10" t="n">
        <v>1.0</v>
      </c>
      <c r="G190" s="11" t="n">
        <v>8014.96</v>
      </c>
      <c r="H190" s="12" t="n">
        <f>ROUND(ROUND(F190,2)*ROUND(G190,2),2)</f>
        <v>8014.96</v>
      </c>
    </row>
    <row r="191" customHeight="0" bestFit="1" ht="32">
      <c r="A191" s="7" t="inlineStr">
        <is>
          <r>
            <t xml:space="preserve">7.3</t>
          </r>
        </is>
      </c>
      <c r="B191" s="8" t="inlineStr">
        <is>
          <r>
            <t xml:space="preserve">100982</t>
          </r>
        </is>
      </c>
      <c r="C191" s="9" t="inlineStr">
        <is>
          <r>
            <t xml:space="preserve">CARGA, MANOBRA E DESCARGA DE ENTULHO EM CAMINHÃO BASCULANTE 10 M³ - CARGA COM ESCAVADEIRA HIDRÁULICA (CAÇAMBA DE 0,80 M³ / 111 HP) E DESCARGA LIVRE (UNIDADE: M3). AF_07/2020</t>
          </r>
        </is>
      </c>
      <c r="D191" s="8" t="inlineStr">
        <is>
          <r>
            <t xml:space="preserve">SINAPI</t>
          </r>
        </is>
      </c>
      <c r="E191" s="8" t="inlineStr">
        <is>
          <r>
            <t xml:space="preserve">M3</t>
          </r>
        </is>
      </c>
      <c r="F191" s="10" t="n">
        <v>355.22</v>
      </c>
      <c r="G191" s="11" t="n">
        <v>11.45</v>
      </c>
      <c r="H191" s="12" t="n">
        <f>ROUND(ROUND(F191,2)*ROUND(G191,2),2)</f>
        <v>4067.27</v>
      </c>
    </row>
    <row r="192" customHeight="0" bestFit="1" ht="20">
      <c r="A192" s="7" t="inlineStr">
        <is>
          <r>
            <t xml:space="preserve">7.4</t>
          </r>
        </is>
      </c>
      <c r="B192" s="8" t="inlineStr">
        <is>
          <r>
            <t xml:space="preserve">00009537</t>
          </r>
        </is>
      </c>
      <c r="C192" s="9" t="inlineStr">
        <is>
          <r>
            <t xml:space="preserve">LIMPEZA FINAL DA OBRA</t>
          </r>
        </is>
      </c>
      <c r="D192" s="8" t="inlineStr">
        <is>
          <r>
            <t xml:space="preserve">SINAPI</t>
          </r>
        </is>
      </c>
      <c r="E192" s="8" t="inlineStr">
        <is>
          <r>
            <t xml:space="preserve">M2</t>
          </r>
        </is>
      </c>
      <c r="F192" s="10" t="n">
        <v>2211.0</v>
      </c>
      <c r="G192" s="11" t="n">
        <v>4.75</v>
      </c>
      <c r="H192" s="12" t="n">
        <f>ROUND(ROUND(F192,2)*ROUND(G192,2),2)</f>
        <v>10502.25</v>
      </c>
    </row>
    <row r="193" customHeight="1" ht="15">
      <c r="A193" s="2" t="inlineStr"/>
      <c r="B193" s="2" t="inlineStr"/>
      <c r="C193" s="2" t="inlineStr"/>
      <c r="D193" s="2" t="inlineStr"/>
      <c r="E193" s="2" t="inlineStr"/>
      <c r="F193" s="13" t="inlineStr">
        <is>
          <r>
            <t xml:space="preserve">VALOR BDI TOTAL:</t>
          </r>
        </is>
      </c>
      <c r="G193" s="13" t="inlineStr"/>
      <c r="H193" s="6" t="n">
        <f>H195-H194</f>
        <v>553025.65</v>
      </c>
    </row>
    <row r="194" customHeight="1" ht="15">
      <c r="A194" s="2" t="inlineStr"/>
      <c r="B194" s="2" t="inlineStr"/>
      <c r="C194" s="2" t="inlineStr"/>
      <c r="D194" s="2" t="inlineStr"/>
      <c r="E194" s="2" t="inlineStr"/>
      <c r="F194" s="13" t="inlineStr">
        <is>
          <r>
            <t xml:space="preserve">VALOR ORÇAMENTO:</t>
          </r>
        </is>
      </c>
      <c r="G194" s="13" t="inlineStr"/>
      <c r="H194" s="6" t="n">
        <v>2487668.97</v>
      </c>
    </row>
    <row r="195" customHeight="1" ht="15">
      <c r="A195" s="2" t="inlineStr"/>
      <c r="B195" s="2" t="inlineStr"/>
      <c r="C195" s="2" t="inlineStr"/>
      <c r="D195" s="2" t="inlineStr"/>
      <c r="E195" s="2" t="inlineStr"/>
      <c r="F195" s="13" t="inlineStr">
        <is>
          <r>
            <t xml:space="preserve">VALOR TOTAL:</t>
          </r>
        </is>
      </c>
      <c r="G195" s="13" t="inlineStr"/>
      <c r="H195" s="6" t="n">
        <f>H4+H13+H19+H64+H133+H149+H188</f>
        <v>3040694.62</v>
      </c>
    </row>
  </sheetData>
  <mergeCells>
    <mergeCell ref="A1:H1"/>
    <mergeCell ref="B2:G2"/>
    <mergeCell ref="B4:G4"/>
    <mergeCell ref="B13:G13"/>
    <mergeCell ref="B19:G19"/>
    <mergeCell ref="B20:G20"/>
    <mergeCell ref="B25:G25"/>
    <mergeCell ref="B38:G38"/>
    <mergeCell ref="B49:G49"/>
    <mergeCell ref="B52:G52"/>
    <mergeCell ref="B58:G58"/>
    <mergeCell ref="B64:G64"/>
    <mergeCell ref="B65:G65"/>
    <mergeCell ref="B70:G70"/>
    <mergeCell ref="B88:G88"/>
    <mergeCell ref="B103:G103"/>
    <mergeCell ref="B107:G107"/>
    <mergeCell ref="B114:G114"/>
    <mergeCell ref="B127:G127"/>
    <mergeCell ref="B133:G133"/>
    <mergeCell ref="B149:G149"/>
    <mergeCell ref="B188:G188"/>
    <mergeCell ref="F193:G193"/>
    <mergeCell ref="F194:G194"/>
    <mergeCell ref="F195:G195"/>
  </mergeCells>
  <pageMargins left="0.5" right="0.5" top="0.5" bottom="0.5" header="0.0" footer="0.0"/>
  <pageSetup orientation="portrait" scale="85" paperSize="9"/>
  <drawing r:id="rIdDr1"/>
</worksheet>
</file>

<file path=xl/worksheets/sheet2.xml><?xml version="1.0" encoding="utf-8"?>
<worksheet xmlns="http://schemas.openxmlformats.org/spreadsheetml/2006/main" xmlns:r="http://schemas.openxmlformats.org/officeDocument/2006/relationships">
  <sheetPr>
    <outlinePr summaryBelow="0"/>
  </sheetPr>
  <dimension ref="A1:E13"/>
  <sheetViews>
    <sheetView workbookViewId="0"/>
  </sheetViews>
  <sheetFormatPr defaultRowHeight="15"/>
  <cols>
    <col min="1" max="1" customWidth="true" width="9.333333"/>
    <col min="2" max="2" customWidth="true" width="62.5"/>
    <col min="3" max="3" customWidth="true" width="22.833334"/>
    <col min="4" max="4" customWidth="true" width="12.5"/>
    <col min="5" max="5" customWidth="true" width="8.333333"/>
  </cols>
  <sheetData>
    <row r="1" customHeight="1" ht="44">
      <c r="A1" s="14" t="inlineStr"/>
      <c r="B1" s="14" t="inlineStr"/>
      <c r="C1" s="14" t="inlineStr"/>
      <c r="D1" s="14" t="inlineStr"/>
      <c r="E1" s="14" t="inlineStr"/>
    </row>
    <row r="2" customHeight="1" ht="22">
      <c r="A2" s="14" t="inlineStr"/>
      <c r="B2" s="14" t="inlineStr"/>
      <c r="C2" s="14" t="inlineStr"/>
      <c r="D2" s="14" t="inlineStr"/>
      <c r="E2" s="14" t="inlineStr"/>
    </row>
    <row r="3" customHeight="1" ht="26">
      <c r="A3" s="14" t="inlineStr"/>
      <c r="B3" s="14" t="inlineStr"/>
      <c r="C3" s="14" t="inlineStr"/>
      <c r="D3" s="14" t="inlineStr"/>
      <c r="E3" s="14" t="inlineStr"/>
    </row>
    <row r="4" customHeight="1" ht="20">
      <c r="A4" s="15" t="inlineStr">
        <is>
          <r>
            <t xml:space="preserve">1</t>
          </r>
        </is>
      </c>
      <c r="B4" s="15" t="inlineStr">
        <is>
          <r>
            <t xml:space="preserve">ADMINISTRAÇÃO LOCAL DE OBRA</t>
          </r>
        </is>
      </c>
      <c r="C4" s="15" t="inlineStr"/>
      <c r="D4" s="16" t="n">
        <v>208855.25</v>
      </c>
      <c r="E4" s="17" t="n">
        <v>6.8686690411548135</v>
      </c>
    </row>
    <row r="5" customHeight="1" ht="20">
      <c r="A5" s="15" t="inlineStr">
        <is>
          <r>
            <t xml:space="preserve">2</t>
          </r>
        </is>
      </c>
      <c r="B5" s="15" t="inlineStr">
        <is>
          <r>
            <t xml:space="preserve">SERVIÇOS PRELIMINARES</t>
          </r>
        </is>
      </c>
      <c r="C5" s="15" t="inlineStr"/>
      <c r="D5" s="16" t="n">
        <v>47675.39</v>
      </c>
      <c r="E5" s="17" t="n">
        <v>1.5679111505120495</v>
      </c>
    </row>
    <row r="6" customHeight="1" ht="20">
      <c r="A6" s="15" t="inlineStr">
        <is>
          <r>
            <t xml:space="preserve">3</t>
          </r>
        </is>
      </c>
      <c r="B6" s="15" t="inlineStr">
        <is>
          <r>
            <t xml:space="preserve">INTERVENÇÕES NO GALPÃO DMA (DEPÓSITO DE MERCADORIAS APREENDIDAS)</t>
          </r>
        </is>
      </c>
      <c r="C6" s="15" t="inlineStr"/>
      <c r="D6" s="16" t="n">
        <v>722791.18</v>
      </c>
      <c r="E6" s="17" t="n">
        <v>23.77059423349787</v>
      </c>
    </row>
    <row r="7" customHeight="1" ht="20">
      <c r="A7" s="15" t="inlineStr">
        <is>
          <r>
            <t xml:space="preserve">4</t>
          </r>
        </is>
      </c>
      <c r="B7" s="15" t="inlineStr">
        <is>
          <r>
            <t xml:space="preserve">INTERVENÇÕES NO PRÉDIO ADMINISTRATIVO</t>
          </r>
        </is>
      </c>
      <c r="C7" s="15" t="inlineStr"/>
      <c r="D7" s="16" t="n">
        <v>1462608.87</v>
      </c>
      <c r="E7" s="17" t="n">
        <v>48.10114308683849</v>
      </c>
    </row>
    <row r="8" customHeight="1" ht="20">
      <c r="A8" s="15" t="inlineStr">
        <is>
          <r>
            <t xml:space="preserve">5</t>
          </r>
        </is>
      </c>
      <c r="B8" s="15" t="inlineStr">
        <is>
          <r>
            <t xml:space="preserve">RECONSTRUÇÃO DE MURO</t>
          </r>
        </is>
      </c>
      <c r="C8" s="15" t="inlineStr"/>
      <c r="D8" s="16" t="n">
        <v>124091.81</v>
      </c>
      <c r="E8" s="17" t="n">
        <v>4.081034944574605</v>
      </c>
    </row>
    <row r="9" customHeight="1" ht="20">
      <c r="A9" s="15" t="inlineStr">
        <is>
          <r>
            <t xml:space="preserve">6</t>
          </r>
        </is>
      </c>
      <c r="B9" s="15" t="inlineStr">
        <is>
          <r>
            <t xml:space="preserve">INTERVENÇÕES INTERNAS NOS PRÉDIOS DMA E ADMINISTRATIVO (BANHEIROS)</t>
          </r>
        </is>
      </c>
      <c r="C9" s="15" t="inlineStr"/>
      <c r="D9" s="16" t="n">
        <v>438836.61</v>
      </c>
      <c r="E9" s="17" t="n">
        <v>14.43211715880893</v>
      </c>
    </row>
    <row r="10" customHeight="1" ht="20">
      <c r="A10" s="15" t="inlineStr">
        <is>
          <r>
            <t xml:space="preserve">7</t>
          </r>
        </is>
      </c>
      <c r="B10" s="15" t="inlineStr">
        <is>
          <r>
            <t xml:space="preserve">SERVIÇOS COMPLEMENTARES</t>
          </r>
        </is>
      </c>
      <c r="C10" s="15" t="inlineStr"/>
      <c r="D10" s="16" t="n">
        <v>35835.51</v>
      </c>
      <c r="E10" s="17" t="n">
        <v>1.1785303846132367</v>
      </c>
    </row>
    <row r="11" customHeight="1" ht="15">
      <c r="A11" s="2" t="inlineStr"/>
      <c r="B11" s="2" t="inlineStr"/>
      <c r="C11" s="13" t="inlineStr">
        <is>
          <r>
            <t xml:space="preserve">VALOR BDI TOTAL:</t>
          </r>
        </is>
      </c>
      <c r="D11" s="16" t="n">
        <v>553025.65</v>
      </c>
      <c r="E11" s="17" t="n">
        <v>100.00000000000001</v>
      </c>
    </row>
    <row r="12" customHeight="1" ht="15">
      <c r="A12" s="2" t="inlineStr"/>
      <c r="B12" s="2" t="inlineStr"/>
      <c r="C12" s="13" t="inlineStr">
        <is>
          <r>
            <t xml:space="preserve">VALOR ORÇAMENTO:</t>
          </r>
        </is>
      </c>
      <c r="D12" s="16" t="n">
        <v>2487668.97</v>
      </c>
      <c r="E12" s="2" t="inlineStr"/>
    </row>
    <row r="13" customHeight="1" ht="15">
      <c r="A13" s="2" t="inlineStr"/>
      <c r="B13" s="2" t="inlineStr"/>
      <c r="C13" s="13" t="inlineStr">
        <is>
          <r>
            <t xml:space="preserve">VALOR TOTAL:</t>
          </r>
        </is>
      </c>
      <c r="D13" s="16" t="n">
        <v>3040694.62</v>
      </c>
      <c r="E13" s="2" t="inlineStr"/>
    </row>
  </sheetData>
  <mergeCells>
    <mergeCell ref="A1:E3"/>
    <mergeCell ref="B4:C4"/>
    <mergeCell ref="B5:C5"/>
    <mergeCell ref="B6:C6"/>
    <mergeCell ref="B7:C7"/>
    <mergeCell ref="B8:C8"/>
    <mergeCell ref="B9:C9"/>
    <mergeCell ref="B10:C10"/>
  </mergeCells>
  <pageMargins left="0.5" right="0.5" top="0.5" bottom="0.5" header="0.0" footer="0.0"/>
  <pageSetup orientation="landscape" scale="85" paperSize="77"/>
  <drawing r:id="rIdDr2"/>
</worksheet>
</file>

<file path=xl/worksheets/sheet3.xml><?xml version="1.0" encoding="utf-8"?>
<worksheet xmlns="http://schemas.openxmlformats.org/spreadsheetml/2006/main" xmlns:r="http://schemas.openxmlformats.org/officeDocument/2006/relationships">
  <sheetPr>
    <outlinePr summaryBelow="0"/>
  </sheetPr>
  <dimension ref="A1:G2280"/>
  <sheetViews>
    <sheetView workbookViewId="0"/>
  </sheetViews>
  <sheetFormatPr defaultRowHeight="15"/>
  <cols>
    <col min="1" max="1" customWidth="true" width="10.333333"/>
    <col min="2" max="2" customWidth="true" width="45.833332"/>
    <col min="3" max="3" customWidth="true" width="15.5"/>
    <col min="4" max="4" customWidth="true" width="6.1666665"/>
    <col min="5" max="5" customWidth="true" width="12.5"/>
    <col min="6" max="6" customWidth="true" width="12.5"/>
    <col min="7" max="7" customWidth="true" width="12.5"/>
  </cols>
  <sheetData>
    <row r="1" customHeight="1" ht="92">
      <c r="A1" s="1" t="inlineStr"/>
      <c r="B1" s="1" t="inlineStr"/>
      <c r="C1" s="1" t="inlineStr"/>
      <c r="D1" s="1" t="inlineStr"/>
      <c r="E1" s="1" t="inlineStr"/>
      <c r="F1" s="1" t="inlineStr"/>
      <c r="G1" s="1" t="inlineStr"/>
    </row>
    <row r="2" customHeight="1" ht="10">
      <c r="A2" s="2" t="inlineStr"/>
      <c r="B2" s="2" t="inlineStr"/>
      <c r="C2" s="2" t="inlineStr"/>
      <c r="D2" s="2" t="inlineStr"/>
      <c r="E2" s="18" t="inlineStr"/>
      <c r="F2" s="18" t="inlineStr"/>
      <c r="G2" s="18" t="inlineStr"/>
    </row>
    <row r="3" customHeight="1" ht="20">
      <c r="A3" s="19" t="inlineStr">
        <is>
          <r>
            <t xml:space="preserve">1.1. 90778 ENGENHEIRO CIVIL DE OBRA PLENO COM ENCARGOS COMPLEMENTARES (H)</t>
          </r>
        </is>
      </c>
      <c r="B3" s="19" t="inlineStr"/>
      <c r="C3" s="19" t="inlineStr"/>
      <c r="D3" s="19" t="inlineStr"/>
      <c r="E3" s="19" t="inlineStr"/>
      <c r="F3" s="19" t="inlineStr"/>
      <c r="G3" s="19" t="inlineStr"/>
    </row>
    <row r="4" customHeight="1" ht="15">
      <c r="A4" s="20" t="inlineStr">
        <is>
          <r>
            <t xml:space="preserve">Encargos Complementares</t>
          </r>
        </is>
      </c>
      <c r="B4" s="20" t="inlineStr"/>
      <c r="C4" s="21" t="inlineStr">
        <is>
          <r>
            <t xml:space="preserve">FONTE</t>
          </r>
        </is>
      </c>
      <c r="D4" s="21" t="inlineStr">
        <is>
          <r>
            <t xml:space="preserve">UNID</t>
          </r>
        </is>
      </c>
      <c r="E4" s="21" t="inlineStr">
        <is>
          <r>
            <t xml:space="preserve">COEFICIENTE</t>
          </r>
        </is>
      </c>
      <c r="F4" s="21" t="inlineStr">
        <is>
          <r>
            <t xml:space="preserve">PREÇO UNITÁRIO</t>
          </r>
        </is>
      </c>
      <c r="G4" s="21" t="inlineStr">
        <is>
          <r>
            <t xml:space="preserve">TOTAL</t>
          </r>
        </is>
      </c>
    </row>
    <row r="5" customHeight="1" ht="21">
      <c r="A5" s="22" t="inlineStr">
        <is>
          <r>
            <t xml:space="preserve">00043486</t>
          </r>
        </is>
      </c>
      <c r="B5" s="23" t="inlineStr">
        <is>
          <r>
            <t xml:space="preserve">EPI - FAMILIA ENGENHEIRO CIVIL - HORISTA (ENCARGOS COMPLEMENTARES - COLETADO CAIXA)</t>
          </r>
        </is>
      </c>
      <c r="C5" s="22" t="inlineStr">
        <is>
          <r>
            <t xml:space="preserve">SINAPI</t>
          </r>
        </is>
      </c>
      <c r="D5" s="22" t="inlineStr">
        <is>
          <r>
            <t xml:space="preserve">H</t>
          </r>
        </is>
      </c>
      <c r="E5" s="24" t="n">
        <v>1.0</v>
      </c>
      <c r="F5" s="25" t="n">
        <v>0.74</v>
      </c>
      <c r="G5" s="25" t="n">
        <f>TRUNC(TRUNC(E5,8)*F5,2)</f>
        <v>0.74</v>
      </c>
    </row>
    <row r="6" customHeight="1" ht="21">
      <c r="A6" s="22" t="inlineStr">
        <is>
          <r>
            <t xml:space="preserve">00037372</t>
          </r>
        </is>
      </c>
      <c r="B6" s="23" t="inlineStr">
        <is>
          <r>
            <t xml:space="preserve">EXAMES - HORISTA (COLETADO CAIXA - ENCARGOS COMPLEMENTARES)</t>
          </r>
        </is>
      </c>
      <c r="C6" s="22" t="inlineStr">
        <is>
          <r>
            <t xml:space="preserve">SINAPI</t>
          </r>
        </is>
      </c>
      <c r="D6" s="22" t="inlineStr">
        <is>
          <r>
            <t xml:space="preserve">H</t>
          </r>
        </is>
      </c>
      <c r="E6" s="24" t="n">
        <v>1.0</v>
      </c>
      <c r="F6" s="25" t="n">
        <v>1.34</v>
      </c>
      <c r="G6" s="25" t="n">
        <f>TRUNC(TRUNC(E6,8)*F6,2)</f>
        <v>1.34</v>
      </c>
    </row>
    <row r="7" customHeight="1" ht="21">
      <c r="A7" s="22" t="inlineStr">
        <is>
          <r>
            <t xml:space="preserve">00043462</t>
          </r>
        </is>
      </c>
      <c r="B7" s="23" t="inlineStr">
        <is>
          <r>
            <t xml:space="preserve">FERRAMENTAS - FAMILIA ENGENHEIRO CIVIL - HORISTA (ENCARGOS COMPLEMENTARES - COLETADO CAIXA)</t>
          </r>
        </is>
      </c>
      <c r="C7" s="22" t="inlineStr">
        <is>
          <r>
            <t xml:space="preserve">SINAPI</t>
          </r>
        </is>
      </c>
      <c r="D7" s="22" t="inlineStr">
        <is>
          <r>
            <t xml:space="preserve">H</t>
          </r>
        </is>
      </c>
      <c r="E7" s="24" t="n">
        <v>1.0</v>
      </c>
      <c r="F7" s="25" t="n">
        <v>0.01</v>
      </c>
      <c r="G7" s="25" t="n">
        <f>TRUNC(TRUNC(E7,8)*F7,2)</f>
        <v>0.01</v>
      </c>
    </row>
    <row r="8" customHeight="1" ht="21">
      <c r="A8" s="22" t="inlineStr">
        <is>
          <r>
            <t xml:space="preserve">00037373</t>
          </r>
        </is>
      </c>
      <c r="B8" s="23" t="inlineStr">
        <is>
          <r>
            <t xml:space="preserve">SEGURO - HORISTA (COLETADO CAIXA - ENCARGOS COMPLEMENTARES)</t>
          </r>
        </is>
      </c>
      <c r="C8" s="22" t="inlineStr">
        <is>
          <r>
            <t xml:space="preserve">SINAPI</t>
          </r>
        </is>
      </c>
      <c r="D8" s="22" t="inlineStr">
        <is>
          <r>
            <t xml:space="preserve">H</t>
          </r>
        </is>
      </c>
      <c r="E8" s="24" t="n">
        <v>1.0</v>
      </c>
      <c r="F8" s="25" t="n">
        <v>0.04</v>
      </c>
      <c r="G8" s="25" t="n">
        <f>TRUNC(TRUNC(E8,8)*F8,2)</f>
        <v>0.04</v>
      </c>
    </row>
    <row r="9" customHeight="1" ht="15">
      <c r="A9" s="2" t="inlineStr"/>
      <c r="B9" s="2" t="inlineStr"/>
      <c r="C9" s="2" t="inlineStr"/>
      <c r="D9" s="2" t="inlineStr"/>
      <c r="E9" s="26" t="inlineStr">
        <is>
          <r>
            <t xml:space="preserve">TOTAL Encargos Complementares:</t>
          </r>
        </is>
      </c>
      <c r="F9" s="26" t="inlineStr"/>
      <c r="G9" s="27" t="n">
        <f>SUM(G5:G8)</f>
        <v>2.13</v>
      </c>
    </row>
    <row r="10" customHeight="1" ht="15">
      <c r="A10" s="20" t="inlineStr">
        <is>
          <r>
            <t xml:space="preserve">Mão de Obra</t>
          </r>
        </is>
      </c>
      <c r="B10" s="20" t="inlineStr"/>
      <c r="C10" s="21" t="inlineStr">
        <is>
          <r>
            <t xml:space="preserve">FONTE</t>
          </r>
        </is>
      </c>
      <c r="D10" s="21" t="inlineStr">
        <is>
          <r>
            <t xml:space="preserve">UNID</t>
          </r>
        </is>
      </c>
      <c r="E10" s="21" t="inlineStr">
        <is>
          <r>
            <t xml:space="preserve">COEFICIENTE</t>
          </r>
        </is>
      </c>
      <c r="F10" s="21" t="inlineStr">
        <is>
          <r>
            <t xml:space="preserve">PREÇO UNITÁRIO</t>
          </r>
        </is>
      </c>
      <c r="G10" s="21" t="inlineStr">
        <is>
          <r>
            <t xml:space="preserve">TOTAL</t>
          </r>
        </is>
      </c>
    </row>
    <row r="11" customHeight="1" ht="15">
      <c r="A11" s="22" t="inlineStr">
        <is>
          <r>
            <t xml:space="preserve">00002707</t>
          </r>
        </is>
      </c>
      <c r="B11" s="23" t="inlineStr">
        <is>
          <r>
            <t xml:space="preserve">ENGENHEIRO CIVIL DE OBRA PLENO (HORISTA)</t>
          </r>
        </is>
      </c>
      <c r="C11" s="22" t="inlineStr">
        <is>
          <r>
            <t xml:space="preserve">SINAPI</t>
          </r>
        </is>
      </c>
      <c r="D11" s="22" t="inlineStr">
        <is>
          <r>
            <t xml:space="preserve">H</t>
          </r>
        </is>
      </c>
      <c r="E11" s="24" t="n">
        <v>1.0</v>
      </c>
      <c r="F11" s="25" t="n">
        <v>127.59</v>
      </c>
      <c r="G11" s="25" t="n">
        <f>TRUNC(TRUNC(E11,8)*F11,2)</f>
        <v>127.59</v>
      </c>
    </row>
    <row r="12" customHeight="1" ht="15">
      <c r="A12" s="2" t="inlineStr"/>
      <c r="B12" s="2" t="inlineStr"/>
      <c r="C12" s="2" t="inlineStr"/>
      <c r="D12" s="2" t="inlineStr"/>
      <c r="E12" s="26" t="inlineStr">
        <is>
          <r>
            <t xml:space="preserve">TOTAL Mão de Obra:</t>
          </r>
        </is>
      </c>
      <c r="F12" s="26" t="inlineStr"/>
      <c r="G12" s="27" t="n">
        <f>SUM(G11:G11)</f>
        <v>127.59</v>
      </c>
    </row>
    <row r="13" customHeight="1" ht="15">
      <c r="A13" s="20" t="inlineStr">
        <is>
          <r>
            <t xml:space="preserve">Serviço</t>
          </r>
        </is>
      </c>
      <c r="B13" s="20" t="inlineStr"/>
      <c r="C13" s="21" t="inlineStr">
        <is>
          <r>
            <t xml:space="preserve">FONTE</t>
          </r>
        </is>
      </c>
      <c r="D13" s="21" t="inlineStr">
        <is>
          <r>
            <t xml:space="preserve">UNID</t>
          </r>
        </is>
      </c>
      <c r="E13" s="21" t="inlineStr">
        <is>
          <r>
            <t xml:space="preserve">COEFICIENTE</t>
          </r>
        </is>
      </c>
      <c r="F13" s="21" t="inlineStr">
        <is>
          <r>
            <t xml:space="preserve">PREÇO UNITÁRIO</t>
          </r>
        </is>
      </c>
      <c r="G13" s="21" t="inlineStr">
        <is>
          <r>
            <t xml:space="preserve">TOTAL</t>
          </r>
        </is>
      </c>
    </row>
    <row r="14" customHeight="1" ht="21">
      <c r="A14" s="22" t="inlineStr">
        <is>
          <r>
            <t xml:space="preserve">95403</t>
          </r>
        </is>
      </c>
      <c r="B14" s="23" t="inlineStr">
        <is>
          <r>
            <t xml:space="preserve">CURSO DE CAPACITAÇÃO PARA ENGENHEIRO CIVIL DE OBRA PLENO (ENCARGOS COMPLEMENTARES) - HORISTA</t>
          </r>
        </is>
      </c>
      <c r="C14" s="22" t="inlineStr">
        <is>
          <r>
            <t xml:space="preserve">SINAPI</t>
          </r>
        </is>
      </c>
      <c r="D14" s="22" t="inlineStr">
        <is>
          <r>
            <t xml:space="preserve">H</t>
          </r>
        </is>
      </c>
      <c r="E14" s="24" t="n">
        <v>1.0</v>
      </c>
      <c r="F14" s="25" t="n">
        <v>2.16</v>
      </c>
      <c r="G14" s="25" t="n">
        <f>TRUNC(TRUNC(E14,8)*F14,2)</f>
        <v>2.16</v>
      </c>
    </row>
    <row r="15" customHeight="1" ht="15">
      <c r="A15" s="2" t="inlineStr"/>
      <c r="B15" s="2" t="inlineStr"/>
      <c r="C15" s="2" t="inlineStr"/>
      <c r="D15" s="2" t="inlineStr"/>
      <c r="E15" s="26" t="inlineStr">
        <is>
          <r>
            <t xml:space="preserve">TOTAL Serviço:</t>
          </r>
        </is>
      </c>
      <c r="F15" s="26" t="inlineStr"/>
      <c r="G15" s="27" t="n">
        <f>SUM(G14:G14)</f>
        <v>2.16</v>
      </c>
    </row>
    <row r="16" customHeight="1" ht="15">
      <c r="A16" s="2" t="inlineStr"/>
      <c r="B16" s="2" t="inlineStr"/>
      <c r="C16" s="2" t="inlineStr"/>
      <c r="D16" s="2" t="inlineStr"/>
      <c r="E16" s="28" t="inlineStr">
        <is>
          <r>
            <t xml:space="preserve">VALOR:</t>
          </r>
        </is>
      </c>
      <c r="F16" s="28" t="inlineStr"/>
      <c r="G16" s="6" t="n">
        <f>SUM(G9,G12,G15)</f>
        <v>131.88</v>
      </c>
    </row>
    <row r="17" customHeight="1" ht="15">
      <c r="A17" s="2" t="inlineStr"/>
      <c r="B17" s="2" t="inlineStr"/>
      <c r="C17" s="2" t="inlineStr"/>
      <c r="D17" s="2" t="inlineStr"/>
      <c r="E17" s="28" t="inlineStr">
        <is>
          <r>
            <t xml:space="preserve">VALOR BDI (22.23%):</t>
          </r>
        </is>
      </c>
      <c r="F17" s="28" t="inlineStr"/>
      <c r="G17" s="6" t="n">
        <f>ROUND(G16*(22.23/100),2)</f>
        <v>29.32</v>
      </c>
    </row>
    <row r="18" customHeight="1" ht="15">
      <c r="A18" s="2" t="inlineStr"/>
      <c r="B18" s="2" t="inlineStr"/>
      <c r="C18" s="2" t="inlineStr"/>
      <c r="D18" s="2" t="inlineStr"/>
      <c r="E18" s="28" t="inlineStr">
        <is>
          <r>
            <t xml:space="preserve">VALOR COM BDI:</t>
          </r>
        </is>
      </c>
      <c r="F18" s="28" t="inlineStr"/>
      <c r="G18" s="6" t="n">
        <f>G17+G16</f>
        <v>161.2</v>
      </c>
    </row>
    <row r="19" customHeight="1" ht="10">
      <c r="A19" s="2" t="inlineStr"/>
      <c r="B19" s="2" t="inlineStr"/>
      <c r="C19" s="2" t="inlineStr"/>
      <c r="D19" s="2" t="inlineStr"/>
      <c r="E19" s="18" t="inlineStr"/>
      <c r="F19" s="18" t="inlineStr"/>
      <c r="G19" s="18" t="inlineStr"/>
    </row>
    <row r="20" customHeight="1" ht="20">
      <c r="A20" s="19" t="inlineStr">
        <is>
          <r>
            <t xml:space="preserve">1.2. 93572 ENCARREGADO GERAL DE OBRAS COM ENCARGOS COMPLEMENTARES (MES)</t>
          </r>
        </is>
      </c>
      <c r="B20" s="19" t="inlineStr"/>
      <c r="C20" s="19" t="inlineStr"/>
      <c r="D20" s="19" t="inlineStr"/>
      <c r="E20" s="19" t="inlineStr"/>
      <c r="F20" s="19" t="inlineStr"/>
      <c r="G20" s="19" t="inlineStr"/>
    </row>
    <row r="21" customHeight="1" ht="15">
      <c r="A21" s="20" t="inlineStr">
        <is>
          <r>
            <t xml:space="preserve">Encargos Complementares</t>
          </r>
        </is>
      </c>
      <c r="B21" s="20" t="inlineStr"/>
      <c r="C21" s="21" t="inlineStr">
        <is>
          <r>
            <t xml:space="preserve">FONTE</t>
          </r>
        </is>
      </c>
      <c r="D21" s="21" t="inlineStr">
        <is>
          <r>
            <t xml:space="preserve">UNID</t>
          </r>
        </is>
      </c>
      <c r="E21" s="21" t="inlineStr">
        <is>
          <r>
            <t xml:space="preserve">COEFICIENTE</t>
          </r>
        </is>
      </c>
      <c r="F21" s="21" t="inlineStr">
        <is>
          <r>
            <t xml:space="preserve">PREÇO UNITÁRIO</t>
          </r>
        </is>
      </c>
      <c r="G21" s="21" t="inlineStr">
        <is>
          <r>
            <t xml:space="preserve">TOTAL</t>
          </r>
        </is>
      </c>
    </row>
    <row r="22" customHeight="1" ht="21">
      <c r="A22" s="22" t="inlineStr">
        <is>
          <r>
            <t xml:space="preserve">00043499</t>
          </r>
        </is>
      </c>
      <c r="B22" s="23" t="inlineStr">
        <is>
          <r>
            <t xml:space="preserve">EPI - FAMILIA ENCARREGADO GERAL - MENSALISTA (ENCARGOS COMPLEMENTARES - COLETADO CAIXA)</t>
          </r>
        </is>
      </c>
      <c r="C22" s="22" t="inlineStr">
        <is>
          <r>
            <t xml:space="preserve">SINAPI</t>
          </r>
        </is>
      </c>
      <c r="D22" s="22" t="inlineStr">
        <is>
          <r>
            <t xml:space="preserve">MES</t>
          </r>
        </is>
      </c>
      <c r="E22" s="24" t="n">
        <v>1.0</v>
      </c>
      <c r="F22" s="25" t="n">
        <v>236.16</v>
      </c>
      <c r="G22" s="25" t="n">
        <f>TRUNC(TRUNC(E22,8)*F22,2)</f>
        <v>236.16</v>
      </c>
    </row>
    <row r="23" customHeight="1" ht="21">
      <c r="A23" s="22" t="inlineStr">
        <is>
          <r>
            <t xml:space="preserve">00040863</t>
          </r>
        </is>
      </c>
      <c r="B23" s="23" t="inlineStr">
        <is>
          <r>
            <t xml:space="preserve">EXAMES - MENSALISTA (COLETADO CAIXA - ENCARGOS COMPLEMENTARES)</t>
          </r>
        </is>
      </c>
      <c r="C23" s="22" t="inlineStr">
        <is>
          <r>
            <t xml:space="preserve">SINAPI</t>
          </r>
        </is>
      </c>
      <c r="D23" s="22" t="inlineStr">
        <is>
          <r>
            <t xml:space="preserve">MES</t>
          </r>
        </is>
      </c>
      <c r="E23" s="24" t="n">
        <v>1.0</v>
      </c>
      <c r="F23" s="25" t="n">
        <v>252.08</v>
      </c>
      <c r="G23" s="25" t="n">
        <f>TRUNC(TRUNC(E23,8)*F23,2)</f>
        <v>252.08</v>
      </c>
    </row>
    <row r="24" customHeight="1" ht="29">
      <c r="A24" s="22" t="inlineStr">
        <is>
          <r>
            <t xml:space="preserve">00043475</t>
          </r>
        </is>
      </c>
      <c r="B24" s="23" t="inlineStr">
        <is>
          <r>
            <t xml:space="preserve">FERRAMENTAS - FAMILIA ENCARREGADO GERAL - MENSALISTA (ENCARGOS COMPLEMENTARES - COLETADO CAIXA)</t>
          </r>
        </is>
      </c>
      <c r="C24" s="22" t="inlineStr">
        <is>
          <r>
            <t xml:space="preserve">SINAPI</t>
          </r>
        </is>
      </c>
      <c r="D24" s="22" t="inlineStr">
        <is>
          <r>
            <t xml:space="preserve">MES</t>
          </r>
        </is>
      </c>
      <c r="E24" s="24" t="n">
        <v>1.0</v>
      </c>
      <c r="F24" s="25" t="n">
        <v>18.73</v>
      </c>
      <c r="G24" s="25" t="n">
        <f>TRUNC(TRUNC(E24,8)*F24,2)</f>
        <v>18.73</v>
      </c>
    </row>
    <row r="25" customHeight="1" ht="21">
      <c r="A25" s="22" t="inlineStr">
        <is>
          <r>
            <t xml:space="preserve">00040864</t>
          </r>
        </is>
      </c>
      <c r="B25" s="23" t="inlineStr">
        <is>
          <r>
            <t xml:space="preserve">SEGURO - MENSALISTA (COLETADO CAIXA - ENCARGOS COMPLEMENTARES)</t>
          </r>
        </is>
      </c>
      <c r="C25" s="22" t="inlineStr">
        <is>
          <r>
            <t xml:space="preserve">SINAPI</t>
          </r>
        </is>
      </c>
      <c r="D25" s="22" t="inlineStr">
        <is>
          <r>
            <t xml:space="preserve">MES</t>
          </r>
        </is>
      </c>
      <c r="E25" s="24" t="n">
        <v>1.0</v>
      </c>
      <c r="F25" s="25" t="n">
        <v>7.31</v>
      </c>
      <c r="G25" s="25" t="n">
        <f>TRUNC(TRUNC(E25,8)*F25,2)</f>
        <v>7.31</v>
      </c>
    </row>
    <row r="26" customHeight="1" ht="15">
      <c r="A26" s="2" t="inlineStr"/>
      <c r="B26" s="2" t="inlineStr"/>
      <c r="C26" s="2" t="inlineStr"/>
      <c r="D26" s="2" t="inlineStr"/>
      <c r="E26" s="26" t="inlineStr">
        <is>
          <r>
            <t xml:space="preserve">TOTAL Encargos Complementares:</t>
          </r>
        </is>
      </c>
      <c r="F26" s="26" t="inlineStr"/>
      <c r="G26" s="27" t="n">
        <f>SUM(G22:G25)</f>
        <v>514.28</v>
      </c>
    </row>
    <row r="27" customHeight="1" ht="15">
      <c r="A27" s="20" t="inlineStr">
        <is>
          <r>
            <t xml:space="preserve">Mão de Obra</t>
          </r>
        </is>
      </c>
      <c r="B27" s="20" t="inlineStr"/>
      <c r="C27" s="21" t="inlineStr">
        <is>
          <r>
            <t xml:space="preserve">FONTE</t>
          </r>
        </is>
      </c>
      <c r="D27" s="21" t="inlineStr">
        <is>
          <r>
            <t xml:space="preserve">UNID</t>
          </r>
        </is>
      </c>
      <c r="E27" s="21" t="inlineStr">
        <is>
          <r>
            <t xml:space="preserve">COEFICIENTE</t>
          </r>
        </is>
      </c>
      <c r="F27" s="21" t="inlineStr">
        <is>
          <r>
            <t xml:space="preserve">PREÇO UNITÁRIO</t>
          </r>
        </is>
      </c>
      <c r="G27" s="21" t="inlineStr">
        <is>
          <r>
            <t xml:space="preserve">TOTAL</t>
          </r>
        </is>
      </c>
    </row>
    <row r="28" customHeight="1" ht="15">
      <c r="A28" s="22" t="inlineStr">
        <is>
          <r>
            <t xml:space="preserve">00040818</t>
          </r>
        </is>
      </c>
      <c r="B28" s="23" t="inlineStr">
        <is>
          <r>
            <t xml:space="preserve">ENCARREGADO GERAL DE OBRAS (MENSALISTA)</t>
          </r>
        </is>
      </c>
      <c r="C28" s="22" t="inlineStr">
        <is>
          <r>
            <t xml:space="preserve">SINAPI</t>
          </r>
        </is>
      </c>
      <c r="D28" s="22" t="inlineStr">
        <is>
          <r>
            <t xml:space="preserve">MES</t>
          </r>
        </is>
      </c>
      <c r="E28" s="24" t="n">
        <v>1.0</v>
      </c>
      <c r="F28" s="25" t="n">
        <v>4225.92</v>
      </c>
      <c r="G28" s="25" t="n">
        <f>TRUNC(TRUNC(E28,8)*F28,2)</f>
        <v>4225.92</v>
      </c>
    </row>
    <row r="29" customHeight="1" ht="15">
      <c r="A29" s="2" t="inlineStr"/>
      <c r="B29" s="2" t="inlineStr"/>
      <c r="C29" s="2" t="inlineStr"/>
      <c r="D29" s="2" t="inlineStr"/>
      <c r="E29" s="26" t="inlineStr">
        <is>
          <r>
            <t xml:space="preserve">TOTAL Mão de Obra:</t>
          </r>
        </is>
      </c>
      <c r="F29" s="26" t="inlineStr"/>
      <c r="G29" s="27" t="n">
        <f>SUM(G28:G28)</f>
        <v>4225.92</v>
      </c>
    </row>
    <row r="30" customHeight="1" ht="15">
      <c r="A30" s="20" t="inlineStr">
        <is>
          <r>
            <t xml:space="preserve">Serviço</t>
          </r>
        </is>
      </c>
      <c r="B30" s="20" t="inlineStr"/>
      <c r="C30" s="21" t="inlineStr">
        <is>
          <r>
            <t xml:space="preserve">FONTE</t>
          </r>
        </is>
      </c>
      <c r="D30" s="21" t="inlineStr">
        <is>
          <r>
            <t xml:space="preserve">UNID</t>
          </r>
        </is>
      </c>
      <c r="E30" s="21" t="inlineStr">
        <is>
          <r>
            <t xml:space="preserve">COEFICIENTE</t>
          </r>
        </is>
      </c>
      <c r="F30" s="21" t="inlineStr">
        <is>
          <r>
            <t xml:space="preserve">PREÇO UNITÁRIO</t>
          </r>
        </is>
      </c>
      <c r="G30" s="21" t="inlineStr">
        <is>
          <r>
            <t xml:space="preserve">TOTAL</t>
          </r>
        </is>
      </c>
    </row>
    <row r="31" customHeight="1" ht="21">
      <c r="A31" s="22" t="inlineStr">
        <is>
          <r>
            <t xml:space="preserve">95422</t>
          </r>
        </is>
      </c>
      <c r="B31" s="23" t="inlineStr">
        <is>
          <r>
            <t xml:space="preserve">CURSO DE CAPACITAÇÃO PARA ENCARREGADO GERAL DE OBRAS (ENCARGOS COMPLEMENTARES) - MENSALISTA</t>
          </r>
        </is>
      </c>
      <c r="C31" s="22" t="inlineStr">
        <is>
          <r>
            <t xml:space="preserve">SINAPI</t>
          </r>
        </is>
      </c>
      <c r="D31" s="22" t="inlineStr">
        <is>
          <r>
            <t xml:space="preserve">MES</t>
          </r>
        </is>
      </c>
      <c r="E31" s="24" t="n">
        <v>1.0</v>
      </c>
      <c r="F31" s="25" t="n">
        <v>77.16</v>
      </c>
      <c r="G31" s="25" t="n">
        <f>TRUNC(TRUNC(E31,8)*F31,2)</f>
        <v>77.16</v>
      </c>
    </row>
    <row r="32" customHeight="1" ht="15">
      <c r="A32" s="2" t="inlineStr"/>
      <c r="B32" s="2" t="inlineStr"/>
      <c r="C32" s="2" t="inlineStr"/>
      <c r="D32" s="2" t="inlineStr"/>
      <c r="E32" s="26" t="inlineStr">
        <is>
          <r>
            <t xml:space="preserve">TOTAL Serviço:</t>
          </r>
        </is>
      </c>
      <c r="F32" s="26" t="inlineStr"/>
      <c r="G32" s="27" t="n">
        <f>SUM(G31:G31)</f>
        <v>77.16</v>
      </c>
    </row>
    <row r="33" customHeight="1" ht="15">
      <c r="A33" s="2" t="inlineStr"/>
      <c r="B33" s="2" t="inlineStr"/>
      <c r="C33" s="2" t="inlineStr"/>
      <c r="D33" s="2" t="inlineStr"/>
      <c r="E33" s="28" t="inlineStr">
        <is>
          <r>
            <t xml:space="preserve">VALOR:</t>
          </r>
        </is>
      </c>
      <c r="F33" s="28" t="inlineStr"/>
      <c r="G33" s="6" t="n">
        <f>SUM(G26,G29,G32)</f>
        <v>4817.36</v>
      </c>
    </row>
    <row r="34" customHeight="1" ht="15">
      <c r="A34" s="2" t="inlineStr"/>
      <c r="B34" s="2" t="inlineStr"/>
      <c r="C34" s="2" t="inlineStr"/>
      <c r="D34" s="2" t="inlineStr"/>
      <c r="E34" s="28" t="inlineStr">
        <is>
          <r>
            <t xml:space="preserve">VALOR BDI (22.23%):</t>
          </r>
        </is>
      </c>
      <c r="F34" s="28" t="inlineStr"/>
      <c r="G34" s="6" t="n">
        <f>ROUND(G33*(22.23/100),2)</f>
        <v>1070.9</v>
      </c>
    </row>
    <row r="35" customHeight="1" ht="15">
      <c r="A35" s="2" t="inlineStr"/>
      <c r="B35" s="2" t="inlineStr"/>
      <c r="C35" s="2" t="inlineStr"/>
      <c r="D35" s="2" t="inlineStr"/>
      <c r="E35" s="28" t="inlineStr">
        <is>
          <r>
            <t xml:space="preserve">VALOR COM BDI:</t>
          </r>
        </is>
      </c>
      <c r="F35" s="28" t="inlineStr"/>
      <c r="G35" s="6" t="n">
        <f>G34+G33</f>
        <v>5888.26</v>
      </c>
    </row>
    <row r="36" customHeight="1" ht="10">
      <c r="A36" s="2" t="inlineStr"/>
      <c r="B36" s="2" t="inlineStr"/>
      <c r="C36" s="2" t="inlineStr"/>
      <c r="D36" s="2" t="inlineStr"/>
      <c r="E36" s="18" t="inlineStr"/>
      <c r="F36" s="18" t="inlineStr"/>
      <c r="G36" s="18" t="inlineStr"/>
    </row>
    <row r="37" customHeight="1" ht="20">
      <c r="A37" s="19" t="inlineStr">
        <is>
          <r>
            <t xml:space="preserve">1.3. 100309 TÉCNICO EM SEGURANÇA DO TRABALHO COM ENCARGOS COMPLEMENTARES (H)</t>
          </r>
        </is>
      </c>
      <c r="B37" s="19" t="inlineStr"/>
      <c r="C37" s="19" t="inlineStr"/>
      <c r="D37" s="19" t="inlineStr"/>
      <c r="E37" s="19" t="inlineStr"/>
      <c r="F37" s="19" t="inlineStr"/>
      <c r="G37" s="19" t="inlineStr"/>
    </row>
    <row r="38" customHeight="1" ht="15">
      <c r="A38" s="20" t="inlineStr">
        <is>
          <r>
            <t xml:space="preserve">Encargos Complementares</t>
          </r>
        </is>
      </c>
      <c r="B38" s="20" t="inlineStr"/>
      <c r="C38" s="21" t="inlineStr">
        <is>
          <r>
            <t xml:space="preserve">FONTE</t>
          </r>
        </is>
      </c>
      <c r="D38" s="21" t="inlineStr">
        <is>
          <r>
            <t xml:space="preserve">UNID</t>
          </r>
        </is>
      </c>
      <c r="E38" s="21" t="inlineStr">
        <is>
          <r>
            <t xml:space="preserve">COEFICIENTE</t>
          </r>
        </is>
      </c>
      <c r="F38" s="21" t="inlineStr">
        <is>
          <r>
            <t xml:space="preserve">PREÇO UNITÁRIO</t>
          </r>
        </is>
      </c>
      <c r="G38" s="21" t="inlineStr">
        <is>
          <r>
            <t xml:space="preserve">TOTAL</t>
          </r>
        </is>
      </c>
    </row>
    <row r="39" customHeight="1" ht="21">
      <c r="A39" s="22" t="inlineStr">
        <is>
          <r>
            <t xml:space="preserve">00043482</t>
          </r>
        </is>
      </c>
      <c r="B39" s="23" t="inlineStr">
        <is>
          <r>
            <t xml:space="preserve">EPI - FAMILIA ALMOXARIFE - HORISTA (ENCARGOS COMPLEMENTARES - COLETADO CAIXA)</t>
          </r>
        </is>
      </c>
      <c r="C39" s="22" t="inlineStr">
        <is>
          <r>
            <t xml:space="preserve">SINAPI</t>
          </r>
        </is>
      </c>
      <c r="D39" s="22" t="inlineStr">
        <is>
          <r>
            <t xml:space="preserve">H</t>
          </r>
        </is>
      </c>
      <c r="E39" s="24" t="n">
        <v>1.0</v>
      </c>
      <c r="F39" s="25" t="n">
        <v>0.79</v>
      </c>
      <c r="G39" s="25" t="n">
        <f>TRUNC(TRUNC(E39,8)*F39,2)</f>
        <v>0.79</v>
      </c>
    </row>
    <row r="40" customHeight="1" ht="21">
      <c r="A40" s="22" t="inlineStr">
        <is>
          <r>
            <t xml:space="preserve">00037372</t>
          </r>
        </is>
      </c>
      <c r="B40" s="23" t="inlineStr">
        <is>
          <r>
            <t xml:space="preserve">EXAMES - HORISTA (COLETADO CAIXA - ENCARGOS COMPLEMENTARES)</t>
          </r>
        </is>
      </c>
      <c r="C40" s="22" t="inlineStr">
        <is>
          <r>
            <t xml:space="preserve">SINAPI</t>
          </r>
        </is>
      </c>
      <c r="D40" s="22" t="inlineStr">
        <is>
          <r>
            <t xml:space="preserve">H</t>
          </r>
        </is>
      </c>
      <c r="E40" s="24" t="n">
        <v>1.0</v>
      </c>
      <c r="F40" s="25" t="n">
        <v>1.34</v>
      </c>
      <c r="G40" s="25" t="n">
        <f>TRUNC(TRUNC(E40,8)*F40,2)</f>
        <v>1.34</v>
      </c>
    </row>
    <row r="41" customHeight="1" ht="21">
      <c r="A41" s="22" t="inlineStr">
        <is>
          <r>
            <t xml:space="preserve">00043458</t>
          </r>
        </is>
      </c>
      <c r="B41" s="23" t="inlineStr">
        <is>
          <r>
            <t xml:space="preserve">FERRAMENTAS - FAMILIA ALMOXARIFE - HORISTA (ENCARGOS COMPLEMENTARES - COLETADO CAIXA)</t>
          </r>
        </is>
      </c>
      <c r="C41" s="22" t="inlineStr">
        <is>
          <r>
            <t xml:space="preserve">SINAPI</t>
          </r>
        </is>
      </c>
      <c r="D41" s="22" t="inlineStr">
        <is>
          <r>
            <t xml:space="preserve">H</t>
          </r>
        </is>
      </c>
      <c r="E41" s="24" t="n">
        <v>1.0</v>
      </c>
      <c r="F41" s="25" t="n">
        <v>0.06</v>
      </c>
      <c r="G41" s="25" t="n">
        <f>TRUNC(TRUNC(E41,8)*F41,2)</f>
        <v>0.06</v>
      </c>
    </row>
    <row r="42" customHeight="1" ht="21">
      <c r="A42" s="22" t="inlineStr">
        <is>
          <r>
            <t xml:space="preserve">00037373</t>
          </r>
        </is>
      </c>
      <c r="B42" s="23" t="inlineStr">
        <is>
          <r>
            <t xml:space="preserve">SEGURO - HORISTA (COLETADO CAIXA - ENCARGOS COMPLEMENTARES)</t>
          </r>
        </is>
      </c>
      <c r="C42" s="22" t="inlineStr">
        <is>
          <r>
            <t xml:space="preserve">SINAPI</t>
          </r>
        </is>
      </c>
      <c r="D42" s="22" t="inlineStr">
        <is>
          <r>
            <t xml:space="preserve">H</t>
          </r>
        </is>
      </c>
      <c r="E42" s="24" t="n">
        <v>1.0</v>
      </c>
      <c r="F42" s="25" t="n">
        <v>0.04</v>
      </c>
      <c r="G42" s="25" t="n">
        <f>TRUNC(TRUNC(E42,8)*F42,2)</f>
        <v>0.04</v>
      </c>
    </row>
    <row r="43" customHeight="1" ht="15">
      <c r="A43" s="2" t="inlineStr"/>
      <c r="B43" s="2" t="inlineStr"/>
      <c r="C43" s="2" t="inlineStr"/>
      <c r="D43" s="2" t="inlineStr"/>
      <c r="E43" s="26" t="inlineStr">
        <is>
          <r>
            <t xml:space="preserve">TOTAL Encargos Complementares:</t>
          </r>
        </is>
      </c>
      <c r="F43" s="26" t="inlineStr"/>
      <c r="G43" s="27" t="n">
        <f>SUM(G39:G42)</f>
        <v>2.23</v>
      </c>
    </row>
    <row r="44" customHeight="1" ht="15">
      <c r="A44" s="20" t="inlineStr">
        <is>
          <r>
            <t xml:space="preserve">Mão de Obra</t>
          </r>
        </is>
      </c>
      <c r="B44" s="20" t="inlineStr"/>
      <c r="C44" s="21" t="inlineStr">
        <is>
          <r>
            <t xml:space="preserve">FONTE</t>
          </r>
        </is>
      </c>
      <c r="D44" s="21" t="inlineStr">
        <is>
          <r>
            <t xml:space="preserve">UNID</t>
          </r>
        </is>
      </c>
      <c r="E44" s="21" t="inlineStr">
        <is>
          <r>
            <t xml:space="preserve">COEFICIENTE</t>
          </r>
        </is>
      </c>
      <c r="F44" s="21" t="inlineStr">
        <is>
          <r>
            <t xml:space="preserve">PREÇO UNITÁRIO</t>
          </r>
        </is>
      </c>
      <c r="G44" s="21" t="inlineStr">
        <is>
          <r>
            <t xml:space="preserve">TOTAL</t>
          </r>
        </is>
      </c>
    </row>
    <row r="45" customHeight="1" ht="15">
      <c r="A45" s="22" t="inlineStr">
        <is>
          <r>
            <t xml:space="preserve">00040943</t>
          </r>
        </is>
      </c>
      <c r="B45" s="23" t="inlineStr">
        <is>
          <r>
            <t xml:space="preserve">TECNICO EM SEGURANCA DO TRABALHO (HORISTA)</t>
          </r>
        </is>
      </c>
      <c r="C45" s="22" t="inlineStr">
        <is>
          <r>
            <t xml:space="preserve">SINAPI</t>
          </r>
        </is>
      </c>
      <c r="D45" s="22" t="inlineStr">
        <is>
          <r>
            <t xml:space="preserve">H</t>
          </r>
        </is>
      </c>
      <c r="E45" s="24" t="n">
        <v>1.0</v>
      </c>
      <c r="F45" s="25" t="n">
        <v>28.79</v>
      </c>
      <c r="G45" s="25" t="n">
        <f>TRUNC(TRUNC(E45,8)*F45,2)</f>
        <v>28.79</v>
      </c>
    </row>
    <row r="46" customHeight="1" ht="15">
      <c r="A46" s="2" t="inlineStr"/>
      <c r="B46" s="2" t="inlineStr"/>
      <c r="C46" s="2" t="inlineStr"/>
      <c r="D46" s="2" t="inlineStr"/>
      <c r="E46" s="26" t="inlineStr">
        <is>
          <r>
            <t xml:space="preserve">TOTAL Mão de Obra:</t>
          </r>
        </is>
      </c>
      <c r="F46" s="26" t="inlineStr"/>
      <c r="G46" s="27" t="n">
        <f>SUM(G45:G45)</f>
        <v>28.79</v>
      </c>
    </row>
    <row r="47" customHeight="1" ht="15">
      <c r="A47" s="20" t="inlineStr">
        <is>
          <r>
            <t xml:space="preserve">Serviço</t>
          </r>
        </is>
      </c>
      <c r="B47" s="20" t="inlineStr"/>
      <c r="C47" s="21" t="inlineStr">
        <is>
          <r>
            <t xml:space="preserve">FONTE</t>
          </r>
        </is>
      </c>
      <c r="D47" s="21" t="inlineStr">
        <is>
          <r>
            <t xml:space="preserve">UNID</t>
          </r>
        </is>
      </c>
      <c r="E47" s="21" t="inlineStr">
        <is>
          <r>
            <t xml:space="preserve">COEFICIENTE</t>
          </r>
        </is>
      </c>
      <c r="F47" s="21" t="inlineStr">
        <is>
          <r>
            <t xml:space="preserve">PREÇO UNITÁRIO</t>
          </r>
        </is>
      </c>
      <c r="G47" s="21" t="inlineStr">
        <is>
          <r>
            <t xml:space="preserve">TOTAL</t>
          </r>
        </is>
      </c>
    </row>
    <row r="48" customHeight="1" ht="21">
      <c r="A48" s="22" t="inlineStr">
        <is>
          <r>
            <t xml:space="preserve">100299</t>
          </r>
        </is>
      </c>
      <c r="B48" s="23" t="inlineStr">
        <is>
          <r>
            <t xml:space="preserve">CURSO DE CAPACITAÇÃO PARA TÉCNICO EM SEGURANÇA DO TRABALHO (ENCARGOS COMPLEMENTARES) - HORISTA</t>
          </r>
        </is>
      </c>
      <c r="C48" s="22" t="inlineStr">
        <is>
          <r>
            <t xml:space="preserve">SINAPI</t>
          </r>
        </is>
      </c>
      <c r="D48" s="22" t="inlineStr">
        <is>
          <r>
            <t xml:space="preserve">H</t>
          </r>
        </is>
      </c>
      <c r="E48" s="24" t="n">
        <v>1.0</v>
      </c>
      <c r="F48" s="25" t="n">
        <v>0.59</v>
      </c>
      <c r="G48" s="25" t="n">
        <f>TRUNC(TRUNC(E48,8)*F48,2)</f>
        <v>0.59</v>
      </c>
    </row>
    <row r="49" customHeight="1" ht="15">
      <c r="A49" s="2" t="inlineStr"/>
      <c r="B49" s="2" t="inlineStr"/>
      <c r="C49" s="2" t="inlineStr"/>
      <c r="D49" s="2" t="inlineStr"/>
      <c r="E49" s="26" t="inlineStr">
        <is>
          <r>
            <t xml:space="preserve">TOTAL Serviço:</t>
          </r>
        </is>
      </c>
      <c r="F49" s="26" t="inlineStr"/>
      <c r="G49" s="27" t="n">
        <f>SUM(G48:G48)</f>
        <v>0.59</v>
      </c>
    </row>
    <row r="50" customHeight="1" ht="15">
      <c r="A50" s="2" t="inlineStr"/>
      <c r="B50" s="2" t="inlineStr"/>
      <c r="C50" s="2" t="inlineStr"/>
      <c r="D50" s="2" t="inlineStr"/>
      <c r="E50" s="28" t="inlineStr">
        <is>
          <r>
            <t xml:space="preserve">VALOR:</t>
          </r>
        </is>
      </c>
      <c r="F50" s="28" t="inlineStr"/>
      <c r="G50" s="6" t="n">
        <f>SUM(G43,G46,G49)</f>
        <v>31.61</v>
      </c>
    </row>
    <row r="51" customHeight="1" ht="15">
      <c r="A51" s="2" t="inlineStr"/>
      <c r="B51" s="2" t="inlineStr"/>
      <c r="C51" s="2" t="inlineStr"/>
      <c r="D51" s="2" t="inlineStr"/>
      <c r="E51" s="28" t="inlineStr">
        <is>
          <r>
            <t xml:space="preserve">VALOR BDI (22.23%):</t>
          </r>
        </is>
      </c>
      <c r="F51" s="28" t="inlineStr"/>
      <c r="G51" s="6" t="n">
        <f>ROUND(G50*(22.23/100),2)</f>
        <v>7.03</v>
      </c>
    </row>
    <row r="52" customHeight="1" ht="15">
      <c r="A52" s="2" t="inlineStr"/>
      <c r="B52" s="2" t="inlineStr"/>
      <c r="C52" s="2" t="inlineStr"/>
      <c r="D52" s="2" t="inlineStr"/>
      <c r="E52" s="28" t="inlineStr">
        <is>
          <r>
            <t xml:space="preserve">VALOR COM BDI:</t>
          </r>
        </is>
      </c>
      <c r="F52" s="28" t="inlineStr"/>
      <c r="G52" s="6" t="n">
        <f>G51+G50</f>
        <v>38.64</v>
      </c>
    </row>
    <row r="53" customHeight="1" ht="10">
      <c r="A53" s="2" t="inlineStr"/>
      <c r="B53" s="2" t="inlineStr"/>
      <c r="C53" s="2" t="inlineStr"/>
      <c r="D53" s="2" t="inlineStr"/>
      <c r="E53" s="18" t="inlineStr"/>
      <c r="F53" s="18" t="inlineStr"/>
      <c r="G53" s="18" t="inlineStr"/>
    </row>
    <row r="54" customHeight="1" ht="20">
      <c r="A54" s="19" t="inlineStr">
        <is>
          <r>
            <t xml:space="preserve">1.4. 88255 AUXILIAR TÉCNICO DE ENGENHARIA COM ENCARGOS COMPLEMENTARES (H)</t>
          </r>
        </is>
      </c>
      <c r="B54" s="19" t="inlineStr"/>
      <c r="C54" s="19" t="inlineStr"/>
      <c r="D54" s="19" t="inlineStr"/>
      <c r="E54" s="19" t="inlineStr"/>
      <c r="F54" s="19" t="inlineStr"/>
      <c r="G54" s="19" t="inlineStr"/>
    </row>
    <row r="55" customHeight="1" ht="15">
      <c r="A55" s="20" t="inlineStr">
        <is>
          <r>
            <t xml:space="preserve">Encargos Complementares</t>
          </r>
        </is>
      </c>
      <c r="B55" s="20" t="inlineStr"/>
      <c r="C55" s="21" t="inlineStr">
        <is>
          <r>
            <t xml:space="preserve">FONTE</t>
          </r>
        </is>
      </c>
      <c r="D55" s="21" t="inlineStr">
        <is>
          <r>
            <t xml:space="preserve">UNID</t>
          </r>
        </is>
      </c>
      <c r="E55" s="21" t="inlineStr">
        <is>
          <r>
            <t xml:space="preserve">COEFICIENTE</t>
          </r>
        </is>
      </c>
      <c r="F55" s="21" t="inlineStr">
        <is>
          <r>
            <t xml:space="preserve">PREÇO UNITÁRIO</t>
          </r>
        </is>
      </c>
      <c r="G55" s="21" t="inlineStr">
        <is>
          <r>
            <t xml:space="preserve">TOTAL</t>
          </r>
        </is>
      </c>
    </row>
    <row r="56" customHeight="1" ht="21">
      <c r="A56" s="22" t="inlineStr">
        <is>
          <r>
            <t xml:space="preserve">00043486</t>
          </r>
        </is>
      </c>
      <c r="B56" s="23" t="inlineStr">
        <is>
          <r>
            <t xml:space="preserve">EPI - FAMILIA ENGENHEIRO CIVIL - HORISTA (ENCARGOS COMPLEMENTARES - COLETADO CAIXA)</t>
          </r>
        </is>
      </c>
      <c r="C56" s="22" t="inlineStr">
        <is>
          <r>
            <t xml:space="preserve">SINAPI</t>
          </r>
        </is>
      </c>
      <c r="D56" s="22" t="inlineStr">
        <is>
          <r>
            <t xml:space="preserve">H</t>
          </r>
        </is>
      </c>
      <c r="E56" s="24" t="n">
        <v>1.0</v>
      </c>
      <c r="F56" s="25" t="n">
        <v>0.74</v>
      </c>
      <c r="G56" s="25" t="n">
        <f>TRUNC(TRUNC(E56,8)*F56,2)</f>
        <v>0.74</v>
      </c>
    </row>
    <row r="57" customHeight="1" ht="21">
      <c r="A57" s="22" t="inlineStr">
        <is>
          <r>
            <t xml:space="preserve">00037372</t>
          </r>
        </is>
      </c>
      <c r="B57" s="23" t="inlineStr">
        <is>
          <r>
            <t xml:space="preserve">EXAMES - HORISTA (COLETADO CAIXA - ENCARGOS COMPLEMENTARES)</t>
          </r>
        </is>
      </c>
      <c r="C57" s="22" t="inlineStr">
        <is>
          <r>
            <t xml:space="preserve">SINAPI</t>
          </r>
        </is>
      </c>
      <c r="D57" s="22" t="inlineStr">
        <is>
          <r>
            <t xml:space="preserve">H</t>
          </r>
        </is>
      </c>
      <c r="E57" s="24" t="n">
        <v>1.0</v>
      </c>
      <c r="F57" s="25" t="n">
        <v>1.34</v>
      </c>
      <c r="G57" s="25" t="n">
        <f>TRUNC(TRUNC(E57,8)*F57,2)</f>
        <v>1.34</v>
      </c>
    </row>
    <row r="58" customHeight="1" ht="21">
      <c r="A58" s="22" t="inlineStr">
        <is>
          <r>
            <t xml:space="preserve">00043462</t>
          </r>
        </is>
      </c>
      <c r="B58" s="23" t="inlineStr">
        <is>
          <r>
            <t xml:space="preserve">FERRAMENTAS - FAMILIA ENGENHEIRO CIVIL - HORISTA (ENCARGOS COMPLEMENTARES - COLETADO CAIXA)</t>
          </r>
        </is>
      </c>
      <c r="C58" s="22" t="inlineStr">
        <is>
          <r>
            <t xml:space="preserve">SINAPI</t>
          </r>
        </is>
      </c>
      <c r="D58" s="22" t="inlineStr">
        <is>
          <r>
            <t xml:space="preserve">H</t>
          </r>
        </is>
      </c>
      <c r="E58" s="24" t="n">
        <v>1.0</v>
      </c>
      <c r="F58" s="25" t="n">
        <v>0.01</v>
      </c>
      <c r="G58" s="25" t="n">
        <f>TRUNC(TRUNC(E58,8)*F58,2)</f>
        <v>0.01</v>
      </c>
    </row>
    <row r="59" customHeight="1" ht="21">
      <c r="A59" s="22" t="inlineStr">
        <is>
          <r>
            <t xml:space="preserve">00037373</t>
          </r>
        </is>
      </c>
      <c r="B59" s="23" t="inlineStr">
        <is>
          <r>
            <t xml:space="preserve">SEGURO - HORISTA (COLETADO CAIXA - ENCARGOS COMPLEMENTARES)</t>
          </r>
        </is>
      </c>
      <c r="C59" s="22" t="inlineStr">
        <is>
          <r>
            <t xml:space="preserve">SINAPI</t>
          </r>
        </is>
      </c>
      <c r="D59" s="22" t="inlineStr">
        <is>
          <r>
            <t xml:space="preserve">H</t>
          </r>
        </is>
      </c>
      <c r="E59" s="24" t="n">
        <v>1.0</v>
      </c>
      <c r="F59" s="25" t="n">
        <v>0.04</v>
      </c>
      <c r="G59" s="25" t="n">
        <f>TRUNC(TRUNC(E59,8)*F59,2)</f>
        <v>0.04</v>
      </c>
    </row>
    <row r="60" customHeight="1" ht="15">
      <c r="A60" s="2" t="inlineStr"/>
      <c r="B60" s="2" t="inlineStr"/>
      <c r="C60" s="2" t="inlineStr"/>
      <c r="D60" s="2" t="inlineStr"/>
      <c r="E60" s="26" t="inlineStr">
        <is>
          <r>
            <t xml:space="preserve">TOTAL Encargos Complementares:</t>
          </r>
        </is>
      </c>
      <c r="F60" s="26" t="inlineStr"/>
      <c r="G60" s="27" t="n">
        <f>SUM(G56:G59)</f>
        <v>2.13</v>
      </c>
    </row>
    <row r="61" customHeight="1" ht="15">
      <c r="A61" s="20" t="inlineStr">
        <is>
          <r>
            <t xml:space="preserve">Mão de Obra</t>
          </r>
        </is>
      </c>
      <c r="B61" s="20" t="inlineStr"/>
      <c r="C61" s="21" t="inlineStr">
        <is>
          <r>
            <t xml:space="preserve">FONTE</t>
          </r>
        </is>
      </c>
      <c r="D61" s="21" t="inlineStr">
        <is>
          <r>
            <t xml:space="preserve">UNID</t>
          </r>
        </is>
      </c>
      <c r="E61" s="21" t="inlineStr">
        <is>
          <r>
            <t xml:space="preserve">COEFICIENTE</t>
          </r>
        </is>
      </c>
      <c r="F61" s="21" t="inlineStr">
        <is>
          <r>
            <t xml:space="preserve">PREÇO UNITÁRIO</t>
          </r>
        </is>
      </c>
      <c r="G61" s="21" t="inlineStr">
        <is>
          <r>
            <t xml:space="preserve">TOTAL</t>
          </r>
        </is>
      </c>
    </row>
    <row r="62" customHeight="1" ht="21">
      <c r="A62" s="22" t="inlineStr">
        <is>
          <r>
            <t xml:space="preserve">00000532</t>
          </r>
        </is>
      </c>
      <c r="B62" s="23" t="inlineStr">
        <is>
          <r>
            <t xml:space="preserve">AUXILIAR TECNICO / ASSISTENTE DE ENGENHARIA (HORISTA)</t>
          </r>
        </is>
      </c>
      <c r="C62" s="22" t="inlineStr">
        <is>
          <r>
            <t xml:space="preserve">SINAPI</t>
          </r>
        </is>
      </c>
      <c r="D62" s="22" t="inlineStr">
        <is>
          <r>
            <t xml:space="preserve">H</t>
          </r>
        </is>
      </c>
      <c r="E62" s="24" t="n">
        <v>1.0</v>
      </c>
      <c r="F62" s="25" t="n">
        <v>27.65</v>
      </c>
      <c r="G62" s="25" t="n">
        <f>TRUNC(TRUNC(E62,8)*F62,2)</f>
        <v>27.65</v>
      </c>
    </row>
    <row r="63" customHeight="1" ht="15">
      <c r="A63" s="2" t="inlineStr"/>
      <c r="B63" s="2" t="inlineStr"/>
      <c r="C63" s="2" t="inlineStr"/>
      <c r="D63" s="2" t="inlineStr"/>
      <c r="E63" s="26" t="inlineStr">
        <is>
          <r>
            <t xml:space="preserve">TOTAL Mão de Obra:</t>
          </r>
        </is>
      </c>
      <c r="F63" s="26" t="inlineStr"/>
      <c r="G63" s="27" t="n">
        <f>SUM(G62:G62)</f>
        <v>27.65</v>
      </c>
    </row>
    <row r="64" customHeight="1" ht="15">
      <c r="A64" s="20" t="inlineStr">
        <is>
          <r>
            <t xml:space="preserve">Serviço</t>
          </r>
        </is>
      </c>
      <c r="B64" s="20" t="inlineStr"/>
      <c r="C64" s="21" t="inlineStr">
        <is>
          <r>
            <t xml:space="preserve">FONTE</t>
          </r>
        </is>
      </c>
      <c r="D64" s="21" t="inlineStr">
        <is>
          <r>
            <t xml:space="preserve">UNID</t>
          </r>
        </is>
      </c>
      <c r="E64" s="21" t="inlineStr">
        <is>
          <r>
            <t xml:space="preserve">COEFICIENTE</t>
          </r>
        </is>
      </c>
      <c r="F64" s="21" t="inlineStr">
        <is>
          <r>
            <t xml:space="preserve">PREÇO UNITÁRIO</t>
          </r>
        </is>
      </c>
      <c r="G64" s="21" t="inlineStr">
        <is>
          <r>
            <t xml:space="preserve">TOTAL</t>
          </r>
        </is>
      </c>
    </row>
    <row r="65" customHeight="1" ht="21">
      <c r="A65" s="22" t="inlineStr">
        <is>
          <r>
            <t xml:space="preserve">95323</t>
          </r>
        </is>
      </c>
      <c r="B65" s="23" t="inlineStr">
        <is>
          <r>
            <t xml:space="preserve">CURSO DE CAPACITAÇÃO PARA AUXILIAR TÉCNICO DE ENGENHARIA (ENCARGOS COMPLEMENTARES) - HORISTA</t>
          </r>
        </is>
      </c>
      <c r="C65" s="22" t="inlineStr">
        <is>
          <r>
            <t xml:space="preserve">SINAPI</t>
          </r>
        </is>
      </c>
      <c r="D65" s="22" t="inlineStr">
        <is>
          <r>
            <t xml:space="preserve">H</t>
          </r>
        </is>
      </c>
      <c r="E65" s="24" t="n">
        <v>1.0</v>
      </c>
      <c r="F65" s="25" t="n">
        <v>0.26</v>
      </c>
      <c r="G65" s="25" t="n">
        <f>TRUNC(TRUNC(E65,8)*F65,2)</f>
        <v>0.26</v>
      </c>
    </row>
    <row r="66" customHeight="1" ht="15">
      <c r="A66" s="2" t="inlineStr"/>
      <c r="B66" s="2" t="inlineStr"/>
      <c r="C66" s="2" t="inlineStr"/>
      <c r="D66" s="2" t="inlineStr"/>
      <c r="E66" s="26" t="inlineStr">
        <is>
          <r>
            <t xml:space="preserve">TOTAL Serviço:</t>
          </r>
        </is>
      </c>
      <c r="F66" s="26" t="inlineStr"/>
      <c r="G66" s="27" t="n">
        <f>SUM(G65:G65)</f>
        <v>0.26</v>
      </c>
    </row>
    <row r="67" customHeight="1" ht="15">
      <c r="A67" s="2" t="inlineStr"/>
      <c r="B67" s="2" t="inlineStr"/>
      <c r="C67" s="2" t="inlineStr"/>
      <c r="D67" s="2" t="inlineStr"/>
      <c r="E67" s="28" t="inlineStr">
        <is>
          <r>
            <t xml:space="preserve">VALOR:</t>
          </r>
        </is>
      </c>
      <c r="F67" s="28" t="inlineStr"/>
      <c r="G67" s="6" t="n">
        <f>SUM(G60,G63,G66)</f>
        <v>30.04</v>
      </c>
    </row>
    <row r="68" customHeight="1" ht="15">
      <c r="A68" s="2" t="inlineStr"/>
      <c r="B68" s="2" t="inlineStr"/>
      <c r="C68" s="2" t="inlineStr"/>
      <c r="D68" s="2" t="inlineStr"/>
      <c r="E68" s="28" t="inlineStr">
        <is>
          <r>
            <t xml:space="preserve">VALOR BDI (22.23%):</t>
          </r>
        </is>
      </c>
      <c r="F68" s="28" t="inlineStr"/>
      <c r="G68" s="6" t="n">
        <f>ROUND(G67*(22.23/100),2)</f>
        <v>6.68</v>
      </c>
    </row>
    <row r="69" customHeight="1" ht="15">
      <c r="A69" s="2" t="inlineStr"/>
      <c r="B69" s="2" t="inlineStr"/>
      <c r="C69" s="2" t="inlineStr"/>
      <c r="D69" s="2" t="inlineStr"/>
      <c r="E69" s="28" t="inlineStr">
        <is>
          <r>
            <t xml:space="preserve">VALOR COM BDI:</t>
          </r>
        </is>
      </c>
      <c r="F69" s="28" t="inlineStr"/>
      <c r="G69" s="6" t="n">
        <f>G68+G67</f>
        <v>36.72</v>
      </c>
    </row>
    <row r="70" customHeight="1" ht="10">
      <c r="A70" s="2" t="inlineStr"/>
      <c r="B70" s="2" t="inlineStr"/>
      <c r="C70" s="2" t="inlineStr"/>
      <c r="D70" s="2" t="inlineStr"/>
      <c r="E70" s="18" t="inlineStr"/>
      <c r="F70" s="18" t="inlineStr"/>
      <c r="G70" s="18" t="inlineStr"/>
    </row>
    <row r="71" customHeight="1" ht="27">
      <c r="A71" s="19" t="inlineStr">
        <is>
          <r>
            <t xml:space="preserve">1.5. C4997 LOCAÇÃO DE CONTÊINER ESCRITÓRIO COM BANHEIRO (01 VASO SANITÁRIO, 01 LAVATÓRIO E 01 CHUVEIRO), JANELA EM VIDRO, PORTAS, LUMINÁRIAS, TOMADAS, FORRO EM PVC, AR CONDICIONADO E ISOLAMENTO TERMO-ACÚSTICO EM ISOPOR - 6,00 X 2,35M (MÊS)</t>
          </r>
        </is>
      </c>
      <c r="B71" s="19" t="inlineStr"/>
      <c r="C71" s="19" t="inlineStr"/>
      <c r="D71" s="19" t="inlineStr"/>
      <c r="E71" s="19" t="inlineStr"/>
      <c r="F71" s="19" t="inlineStr"/>
      <c r="G71" s="19" t="inlineStr"/>
    </row>
    <row r="72" customHeight="1" ht="15">
      <c r="A72" s="20" t="inlineStr">
        <is>
          <r>
            <t xml:space="preserve">Material</t>
          </r>
        </is>
      </c>
      <c r="B72" s="20" t="inlineStr"/>
      <c r="C72" s="21" t="inlineStr">
        <is>
          <r>
            <t xml:space="preserve">FONTE</t>
          </r>
        </is>
      </c>
      <c r="D72" s="21" t="inlineStr">
        <is>
          <r>
            <t xml:space="preserve">UNID</t>
          </r>
        </is>
      </c>
      <c r="E72" s="21" t="inlineStr">
        <is>
          <r>
            <t xml:space="preserve">COEFICIENTE</t>
          </r>
        </is>
      </c>
      <c r="F72" s="21" t="inlineStr">
        <is>
          <r>
            <t xml:space="preserve">PREÇO UNITÁRIO</t>
          </r>
        </is>
      </c>
      <c r="G72" s="21" t="inlineStr">
        <is>
          <r>
            <t xml:space="preserve">TOTAL</t>
          </r>
        </is>
      </c>
    </row>
    <row r="73" customHeight="1" ht="46">
      <c r="A73" s="22" t="inlineStr">
        <is>
          <r>
            <t xml:space="preserve">I9478</t>
          </r>
        </is>
      </c>
      <c r="B73" s="23" t="inlineStr">
        <is>
          <r>
            <t xml:space="preserve">LOCAÇÃO DE CONTÊINER ESCRITÓRIO COM BANHEIRO (01 VASO SANITÁRIO, 01 LAVATÓRIO E 01 CHUVEIRO), JANELA EM VIDRO, PORTAS, LUMINÁRIAS, TOMADAS, FORRO EM PVC, AR CONDICIONADO E ISOLAMENTO TERMO-ACÚSTICO EM ISOPOR - 6,00 X 2,35M</t>
          </r>
        </is>
      </c>
      <c r="C73" s="22" t="inlineStr">
        <is>
          <r>
            <t xml:space="preserve">SEINFRA</t>
          </r>
        </is>
      </c>
      <c r="D73" s="22" t="inlineStr">
        <is>
          <r>
            <t xml:space="preserve">MÊS</t>
          </r>
        </is>
      </c>
      <c r="E73" s="24" t="n">
        <v>1.0</v>
      </c>
      <c r="F73" s="29" t="n">
        <v>1097.99</v>
      </c>
      <c r="G73" s="29" t="n">
        <f>ROUND(ROUND(E73,8)*F73,4)</f>
        <v>1097.99</v>
      </c>
    </row>
    <row r="74" customHeight="1" ht="15">
      <c r="A74" s="2" t="inlineStr"/>
      <c r="B74" s="2" t="inlineStr"/>
      <c r="C74" s="2" t="inlineStr"/>
      <c r="D74" s="2" t="inlineStr"/>
      <c r="E74" s="26" t="inlineStr">
        <is>
          <r>
            <t xml:space="preserve">TOTAL Material:</t>
          </r>
        </is>
      </c>
      <c r="F74" s="26" t="inlineStr"/>
      <c r="G74" s="30" t="n">
        <f>SUM(G73:G73)</f>
        <v>1097.99</v>
      </c>
    </row>
    <row r="75" customHeight="1" ht="15">
      <c r="A75" s="2" t="inlineStr"/>
      <c r="B75" s="2" t="inlineStr"/>
      <c r="C75" s="2" t="inlineStr"/>
      <c r="D75" s="2" t="inlineStr"/>
      <c r="E75" s="28" t="inlineStr">
        <is>
          <r>
            <t xml:space="preserve">VALOR:</t>
          </r>
        </is>
      </c>
      <c r="F75" s="28" t="inlineStr"/>
      <c r="G75" s="6" t="n">
        <f>SUM(G74)</f>
        <v>1097.99</v>
      </c>
    </row>
    <row r="76" customHeight="1" ht="15">
      <c r="A76" s="2" t="inlineStr"/>
      <c r="B76" s="2" t="inlineStr"/>
      <c r="C76" s="2" t="inlineStr"/>
      <c r="D76" s="2" t="inlineStr"/>
      <c r="E76" s="28" t="inlineStr">
        <is>
          <r>
            <t xml:space="preserve">VALOR BDI (22.23%):</t>
          </r>
        </is>
      </c>
      <c r="F76" s="28" t="inlineStr"/>
      <c r="G76" s="6" t="n">
        <f>ROUND(G75*(22.23/100),2)</f>
        <v>244.08</v>
      </c>
    </row>
    <row r="77" customHeight="1" ht="15">
      <c r="A77" s="2" t="inlineStr"/>
      <c r="B77" s="2" t="inlineStr"/>
      <c r="C77" s="2" t="inlineStr"/>
      <c r="D77" s="2" t="inlineStr"/>
      <c r="E77" s="28" t="inlineStr">
        <is>
          <r>
            <t xml:space="preserve">VALOR COM BDI:</t>
          </r>
        </is>
      </c>
      <c r="F77" s="28" t="inlineStr"/>
      <c r="G77" s="6" t="n">
        <f>G76+G75</f>
        <v>1342.07</v>
      </c>
    </row>
    <row r="78" customHeight="1" ht="10">
      <c r="A78" s="2" t="inlineStr"/>
      <c r="B78" s="2" t="inlineStr"/>
      <c r="C78" s="2" t="inlineStr"/>
      <c r="D78" s="2" t="inlineStr"/>
      <c r="E78" s="18" t="inlineStr"/>
      <c r="F78" s="18" t="inlineStr"/>
      <c r="G78" s="18" t="inlineStr"/>
    </row>
    <row r="79" customHeight="1" ht="20">
      <c r="A79" s="19" t="inlineStr">
        <is>
          <r>
            <t xml:space="preserve">1.6. 00010779 LOCACAO DE CONTAINER 2,30 X 4,30 M, ALT. 2,50 M, P/ SANITARIO, C/ 5 BACIAS, 1 LAVATORIO E 4 MICTORIOS (NAO INCLUI MOBILIZACAO/DESMOBILIZACAO) (MES)</t>
          </r>
        </is>
      </c>
      <c r="B79" s="19" t="inlineStr"/>
      <c r="C79" s="19" t="inlineStr"/>
      <c r="D79" s="19" t="inlineStr"/>
      <c r="E79" s="19" t="inlineStr"/>
      <c r="F79" s="19" t="inlineStr"/>
      <c r="G79" s="19" t="inlineStr"/>
    </row>
    <row r="80" customHeight="1" ht="15">
      <c r="A80" s="20" t="inlineStr">
        <is>
          <r>
            <t xml:space="preserve">Equipamento</t>
          </r>
        </is>
      </c>
      <c r="B80" s="20" t="inlineStr"/>
      <c r="C80" s="21" t="inlineStr">
        <is>
          <r>
            <t xml:space="preserve">FONTE</t>
          </r>
        </is>
      </c>
      <c r="D80" s="21" t="inlineStr">
        <is>
          <r>
            <t xml:space="preserve">UNID</t>
          </r>
        </is>
      </c>
      <c r="E80" s="21" t="inlineStr">
        <is>
          <r>
            <t xml:space="preserve">COEFICIENTE</t>
          </r>
        </is>
      </c>
      <c r="F80" s="21" t="inlineStr">
        <is>
          <r>
            <t xml:space="preserve">PREÇO UNITÁRIO</t>
          </r>
        </is>
      </c>
      <c r="G80" s="21" t="inlineStr">
        <is>
          <r>
            <t xml:space="preserve">TOTAL</t>
          </r>
        </is>
      </c>
    </row>
    <row r="81" customHeight="1" ht="29">
      <c r="A81" s="22" t="inlineStr">
        <is>
          <r>
            <t xml:space="preserve">00010779</t>
          </r>
        </is>
      </c>
      <c r="B81" s="23" t="inlineStr">
        <is>
          <r>
            <t xml:space="preserve">LOCACAO DE CONTAINER 2,30 X 4,30 M, ALT. 2,50 M, P/ SANITARIO, C/ 5 BACIAS, 1 LAVATORIO E 4 MICTORIOS (NAO INCLUI MOBILIZACAO/DESMOBILIZACAO)</t>
          </r>
        </is>
      </c>
      <c r="C81" s="22" t="inlineStr">
        <is>
          <r>
            <t xml:space="preserve">SINAPI</t>
          </r>
        </is>
      </c>
      <c r="D81" s="22" t="inlineStr">
        <is>
          <r>
            <t xml:space="preserve">MES</t>
          </r>
        </is>
      </c>
      <c r="E81" s="24" t="n">
        <v>1.0</v>
      </c>
      <c r="F81" s="25" t="n">
        <v>1781.25</v>
      </c>
      <c r="G81" s="25" t="n">
        <f>TRUNC(TRUNC(E81,8)*F81,2)</f>
        <v>1781.25</v>
      </c>
    </row>
    <row r="82" customHeight="1" ht="15">
      <c r="A82" s="2" t="inlineStr"/>
      <c r="B82" s="2" t="inlineStr"/>
      <c r="C82" s="2" t="inlineStr"/>
      <c r="D82" s="2" t="inlineStr"/>
      <c r="E82" s="26" t="inlineStr">
        <is>
          <r>
            <t xml:space="preserve">TOTAL Equipamento:</t>
          </r>
        </is>
      </c>
      <c r="F82" s="26" t="inlineStr"/>
      <c r="G82" s="27" t="n">
        <f>SUM(G81:G81)</f>
        <v>1781.25</v>
      </c>
    </row>
    <row r="83" customHeight="1" ht="15">
      <c r="A83" s="2" t="inlineStr"/>
      <c r="B83" s="2" t="inlineStr"/>
      <c r="C83" s="2" t="inlineStr"/>
      <c r="D83" s="2" t="inlineStr"/>
      <c r="E83" s="28" t="inlineStr">
        <is>
          <r>
            <t xml:space="preserve">VALOR:</t>
          </r>
        </is>
      </c>
      <c r="F83" s="28" t="inlineStr"/>
      <c r="G83" s="6" t="n">
        <f>SUM(G82)</f>
        <v>1781.25</v>
      </c>
    </row>
    <row r="84" customHeight="1" ht="15">
      <c r="A84" s="2" t="inlineStr"/>
      <c r="B84" s="2" t="inlineStr"/>
      <c r="C84" s="2" t="inlineStr"/>
      <c r="D84" s="2" t="inlineStr"/>
      <c r="E84" s="28" t="inlineStr">
        <is>
          <r>
            <t xml:space="preserve">VALOR BDI (22.23%):</t>
          </r>
        </is>
      </c>
      <c r="F84" s="28" t="inlineStr"/>
      <c r="G84" s="6" t="n">
        <f>ROUND(G83*(22.23/100),2)</f>
        <v>395.97</v>
      </c>
    </row>
    <row r="85" customHeight="1" ht="15">
      <c r="A85" s="2" t="inlineStr"/>
      <c r="B85" s="2" t="inlineStr"/>
      <c r="C85" s="2" t="inlineStr"/>
      <c r="D85" s="2" t="inlineStr"/>
      <c r="E85" s="28" t="inlineStr">
        <is>
          <r>
            <t xml:space="preserve">VALOR COM BDI:</t>
          </r>
        </is>
      </c>
      <c r="F85" s="28" t="inlineStr"/>
      <c r="G85" s="6" t="n">
        <f>G84+G83</f>
        <v>2177.22</v>
      </c>
    </row>
    <row r="86" customHeight="1" ht="10">
      <c r="A86" s="2" t="inlineStr"/>
      <c r="B86" s="2" t="inlineStr"/>
      <c r="C86" s="2" t="inlineStr"/>
      <c r="D86" s="2" t="inlineStr"/>
      <c r="E86" s="18" t="inlineStr"/>
      <c r="F86" s="18" t="inlineStr"/>
      <c r="G86" s="18" t="inlineStr"/>
    </row>
    <row r="87" customHeight="1" ht="20">
      <c r="A87" s="19" t="inlineStr">
        <is>
          <r>
            <t xml:space="preserve">1.7. CP ADAP. - SBC 012710 DESPESAS GERAIS DE MANUTENCAO CANTEIRO DE OBRAS (MÊS)</t>
          </r>
        </is>
      </c>
      <c r="B87" s="19" t="inlineStr"/>
      <c r="C87" s="19" t="inlineStr"/>
      <c r="D87" s="19" t="inlineStr"/>
      <c r="E87" s="19" t="inlineStr"/>
      <c r="F87" s="19" t="inlineStr"/>
      <c r="G87" s="19" t="inlineStr"/>
    </row>
    <row r="88" customHeight="1" ht="15">
      <c r="A88" s="20" t="inlineStr">
        <is>
          <r>
            <t xml:space="preserve">Material</t>
          </r>
        </is>
      </c>
      <c r="B88" s="20" t="inlineStr"/>
      <c r="C88" s="21" t="inlineStr">
        <is>
          <r>
            <t xml:space="preserve">FONTE</t>
          </r>
        </is>
      </c>
      <c r="D88" s="21" t="inlineStr">
        <is>
          <r>
            <t xml:space="preserve">UNID</t>
          </r>
        </is>
      </c>
      <c r="E88" s="21" t="inlineStr">
        <is>
          <r>
            <t xml:space="preserve">COEFICIENTE</t>
          </r>
        </is>
      </c>
      <c r="F88" s="21" t="inlineStr">
        <is>
          <r>
            <t xml:space="preserve">PREÇO UNITÁRIO</t>
          </r>
        </is>
      </c>
      <c r="G88" s="21" t="inlineStr">
        <is>
          <r>
            <t xml:space="preserve">TOTAL</t>
          </r>
        </is>
      </c>
    </row>
    <row r="89" customHeight="1" ht="15">
      <c r="A89" s="22" t="inlineStr">
        <is>
          <r>
            <t xml:space="preserve">00000119</t>
          </r>
        </is>
      </c>
      <c r="B89" s="23" t="inlineStr">
        <is>
          <r>
            <t xml:space="preserve">ADESIVO PLASTICO PARA PVC, BISNAGA COM 75 GR</t>
          </r>
        </is>
      </c>
      <c r="C89" s="22" t="inlineStr">
        <is>
          <r>
            <t xml:space="preserve">SINAPI</t>
          </r>
        </is>
      </c>
      <c r="D89" s="22" t="inlineStr">
        <is>
          <r>
            <t xml:space="preserve">UN</t>
          </r>
        </is>
      </c>
      <c r="E89" s="24" t="n">
        <v>2.0</v>
      </c>
      <c r="F89" s="25" t="n">
        <v>7.62</v>
      </c>
      <c r="G89" s="25" t="n">
        <f>ROUND(ROUND(E89,8)*F89,2)</f>
        <v>15.24</v>
      </c>
    </row>
    <row r="90" customHeight="1" ht="15">
      <c r="A90" s="22" t="inlineStr">
        <is>
          <r>
            <t xml:space="preserve">SBC006315</t>
          </r>
        </is>
      </c>
      <c r="B90" s="23" t="inlineStr">
        <is>
          <r>
            <t xml:space="preserve">ALUGUEL MENSAL RELOGIO DE PONTO</t>
          </r>
        </is>
      </c>
      <c r="C90" s="22" t="inlineStr">
        <is>
          <r>
            <t xml:space="preserve">Composições </t>
          </r>
        </is>
      </c>
      <c r="D90" s="22" t="inlineStr">
        <is>
          <r>
            <t xml:space="preserve">MÊS</t>
          </r>
        </is>
      </c>
      <c r="E90" s="24" t="n">
        <v>1.0</v>
      </c>
      <c r="F90" s="25" t="n">
        <v>165.0</v>
      </c>
      <c r="G90" s="25" t="n">
        <f>ROUND(ROUND(E90,8)*F90,2)</f>
        <v>165.0</v>
      </c>
    </row>
    <row r="91" customHeight="1" ht="15">
      <c r="A91" s="22" t="inlineStr">
        <is>
          <r>
            <t xml:space="preserve">00000345</t>
          </r>
        </is>
      </c>
      <c r="B91" s="23" t="inlineStr">
        <is>
          <r>
            <t xml:space="preserve">ARAME GALVANIZADO 18 BWG, D = 1,24MM (0,009 KG/M)</t>
          </r>
        </is>
      </c>
      <c r="C91" s="22" t="inlineStr">
        <is>
          <r>
            <t xml:space="preserve">SINAPI</t>
          </r>
        </is>
      </c>
      <c r="D91" s="22" t="inlineStr">
        <is>
          <r>
            <t xml:space="preserve">KG</t>
          </r>
        </is>
      </c>
      <c r="E91" s="24" t="n">
        <v>0.25</v>
      </c>
      <c r="F91" s="25" t="n">
        <v>22.43</v>
      </c>
      <c r="G91" s="25" t="n">
        <f>ROUND(ROUND(E91,8)*F91,2)</f>
        <v>5.61</v>
      </c>
    </row>
    <row r="92" customHeight="1" ht="21">
      <c r="A92" s="22" t="inlineStr">
        <is>
          <r>
            <t xml:space="preserve">00002674</t>
          </r>
        </is>
      </c>
      <c r="B92" s="23" t="inlineStr">
        <is>
          <r>
            <t xml:space="preserve">ELETRODUTO DE PVC RIGIDO ROSCAVEL DE 3/4 ", SEM LUVA</t>
          </r>
        </is>
      </c>
      <c r="C92" s="22" t="inlineStr">
        <is>
          <r>
            <t xml:space="preserve">SINAPI</t>
          </r>
        </is>
      </c>
      <c r="D92" s="22" t="inlineStr">
        <is>
          <r>
            <t xml:space="preserve">M</t>
          </r>
        </is>
      </c>
      <c r="E92" s="24" t="n">
        <v>3.0</v>
      </c>
      <c r="F92" s="25" t="n">
        <v>4.64</v>
      </c>
      <c r="G92" s="25" t="n">
        <f>ROUND(ROUND(E92,8)*F92,2)</f>
        <v>13.92</v>
      </c>
    </row>
    <row r="93" customHeight="1" ht="21">
      <c r="A93" s="22" t="inlineStr">
        <is>
          <r>
            <t xml:space="preserve">00020111</t>
          </r>
        </is>
      </c>
      <c r="B93" s="23" t="inlineStr">
        <is>
          <r>
            <t xml:space="preserve">FITA ISOLANTE ADESIVA ANTICHAMA, USO ATE 750 V, EM ROLO DE 19 MM X 20 M</t>
          </r>
        </is>
      </c>
      <c r="C93" s="22" t="inlineStr">
        <is>
          <r>
            <t xml:space="preserve">SINAPI</t>
          </r>
        </is>
      </c>
      <c r="D93" s="22" t="inlineStr">
        <is>
          <r>
            <t xml:space="preserve">UN</t>
          </r>
        </is>
      </c>
      <c r="E93" s="24" t="n">
        <v>0.15</v>
      </c>
      <c r="F93" s="25" t="n">
        <v>9.0</v>
      </c>
      <c r="G93" s="25" t="n">
        <f>ROUND(ROUND(E93,8)*F93,2)</f>
        <v>1.35</v>
      </c>
    </row>
    <row r="94" customHeight="1" ht="15">
      <c r="A94" s="22" t="inlineStr">
        <is>
          <r>
            <t xml:space="preserve">00003143</t>
          </r>
        </is>
      </c>
      <c r="B94" s="23" t="inlineStr">
        <is>
          <r>
            <t xml:space="preserve">FITA VEDA ROSCA EM ROLOS DE 18 MM X 25 M (L X C)</t>
          </r>
        </is>
      </c>
      <c r="C94" s="22" t="inlineStr">
        <is>
          <r>
            <t xml:space="preserve">SINAPI</t>
          </r>
        </is>
      </c>
      <c r="D94" s="22" t="inlineStr">
        <is>
          <r>
            <t xml:space="preserve">UN</t>
          </r>
        </is>
      </c>
      <c r="E94" s="24" t="n">
        <v>0.0064</v>
      </c>
      <c r="F94" s="25" t="n">
        <v>8.98</v>
      </c>
      <c r="G94" s="25" t="n">
        <f>ROUND(ROUND(E94,8)*F94,2)</f>
        <v>0.06</v>
      </c>
    </row>
    <row r="95" customHeight="1" ht="21">
      <c r="A95" s="22" t="inlineStr">
        <is>
          <r>
            <t xml:space="preserve">00003398</t>
          </r>
        </is>
      </c>
      <c r="B95" s="23" t="inlineStr">
        <is>
          <r>
            <t xml:space="preserve">ISOLADOR DE PORCELANA, TIPO ROLDANA, DIMENSOES DE *72* X *72* MM, PARA USO EM BAIXA TENSAO</t>
          </r>
        </is>
      </c>
      <c r="C95" s="22" t="inlineStr">
        <is>
          <r>
            <t xml:space="preserve">SINAPI</t>
          </r>
        </is>
      </c>
      <c r="D95" s="22" t="inlineStr">
        <is>
          <r>
            <t xml:space="preserve">UN</t>
          </r>
        </is>
      </c>
      <c r="E95" s="24" t="n">
        <v>2.0</v>
      </c>
      <c r="F95" s="25" t="n">
        <v>5.92</v>
      </c>
      <c r="G95" s="25" t="n">
        <f>ROUND(ROUND(E95,8)*F95,2)</f>
        <v>11.84</v>
      </c>
    </row>
    <row r="96" customHeight="1" ht="21">
      <c r="A96" s="22" t="inlineStr">
        <is>
          <r>
            <t xml:space="preserve">00038193</t>
          </r>
        </is>
      </c>
      <c r="B96" s="23" t="inlineStr">
        <is>
          <r>
            <t xml:space="preserve">LAMPADA LED 6 W BIVOLT BRANCA, FORMATO TRADICIONAL (BASE E27)</t>
          </r>
        </is>
      </c>
      <c r="C96" s="22" t="inlineStr">
        <is>
          <r>
            <t xml:space="preserve">SINAPI</t>
          </r>
        </is>
      </c>
      <c r="D96" s="22" t="inlineStr">
        <is>
          <r>
            <t xml:space="preserve">UN</t>
          </r>
        </is>
      </c>
      <c r="E96" s="24" t="n">
        <v>30.0</v>
      </c>
      <c r="F96" s="25" t="n">
        <v>4.34</v>
      </c>
      <c r="G96" s="25" t="n">
        <f>ROUND(ROUND(E96,8)*F96,2)</f>
        <v>130.2</v>
      </c>
    </row>
    <row r="97" customHeight="1" ht="29">
      <c r="A97" s="22" t="inlineStr">
        <is>
          <r>
            <t xml:space="preserve">00038773</t>
          </r>
        </is>
      </c>
      <c r="B97" s="23" t="inlineStr">
        <is>
          <r>
            <t xml:space="preserve">LUMINARIA DE TETO PLAFON/PLAFONIER EM PLASTICO COM BASE E27, POTENCIA MAXIMA 60 W (NAO INCLUI LAMPADA)</t>
          </r>
        </is>
      </c>
      <c r="C97" s="22" t="inlineStr">
        <is>
          <r>
            <t xml:space="preserve">SINAPI</t>
          </r>
        </is>
      </c>
      <c r="D97" s="22" t="inlineStr">
        <is>
          <r>
            <t xml:space="preserve">UN</t>
          </r>
        </is>
      </c>
      <c r="E97" s="24" t="n">
        <v>10.0</v>
      </c>
      <c r="F97" s="25" t="n">
        <v>6.85</v>
      </c>
      <c r="G97" s="25" t="n">
        <f>ROUND(ROUND(E97,8)*F97,2)</f>
        <v>68.5</v>
      </c>
    </row>
    <row r="98" customHeight="1" ht="15">
      <c r="A98" s="22" t="inlineStr">
        <is>
          <r>
            <t xml:space="preserve">00009856</t>
          </r>
        </is>
      </c>
      <c r="B98" s="23" t="inlineStr">
        <is>
          <r>
            <t xml:space="preserve">TUBO PVC, ROSCAVEL, 1/2", AGUA FRIA PREDIAL</t>
          </r>
        </is>
      </c>
      <c r="C98" s="22" t="inlineStr">
        <is>
          <r>
            <t xml:space="preserve">SINAPI</t>
          </r>
        </is>
      </c>
      <c r="D98" s="22" t="inlineStr">
        <is>
          <r>
            <t xml:space="preserve">M</t>
          </r>
        </is>
      </c>
      <c r="E98" s="24" t="n">
        <v>12.0</v>
      </c>
      <c r="F98" s="25" t="n">
        <v>6.97</v>
      </c>
      <c r="G98" s="25" t="n">
        <f>ROUND(ROUND(E98,8)*F98,2)</f>
        <v>83.64</v>
      </c>
    </row>
    <row r="99" customHeight="1" ht="15">
      <c r="A99" s="22" t="inlineStr">
        <is>
          <r>
            <t xml:space="preserve">00009860</t>
          </r>
        </is>
      </c>
      <c r="B99" s="23" t="inlineStr">
        <is>
          <r>
            <t xml:space="preserve">TUBO PVC, ROSCAVEL, 2", PARA AGUA FRIA PREDIAL</t>
          </r>
        </is>
      </c>
      <c r="C99" s="22" t="inlineStr">
        <is>
          <r>
            <t xml:space="preserve">SINAPI</t>
          </r>
        </is>
      </c>
      <c r="D99" s="22" t="inlineStr">
        <is>
          <r>
            <t xml:space="preserve">M</t>
          </r>
        </is>
      </c>
      <c r="E99" s="24" t="n">
        <v>6.0</v>
      </c>
      <c r="F99" s="25" t="n">
        <v>39.41</v>
      </c>
      <c r="G99" s="25" t="n">
        <f>ROUND(ROUND(E99,8)*F99,2)</f>
        <v>236.46</v>
      </c>
    </row>
    <row r="100" customHeight="1" ht="15">
      <c r="A100" s="2" t="inlineStr"/>
      <c r="B100" s="2" t="inlineStr"/>
      <c r="C100" s="2" t="inlineStr"/>
      <c r="D100" s="2" t="inlineStr"/>
      <c r="E100" s="26" t="inlineStr">
        <is>
          <r>
            <t xml:space="preserve">TOTAL Material:</t>
          </r>
        </is>
      </c>
      <c r="F100" s="26" t="inlineStr"/>
      <c r="G100" s="27" t="n">
        <f>SUM(G89:G99)</f>
        <v>731.82</v>
      </c>
    </row>
    <row r="101" customHeight="1" ht="15">
      <c r="A101" s="2" t="inlineStr"/>
      <c r="B101" s="2" t="inlineStr"/>
      <c r="C101" s="2" t="inlineStr"/>
      <c r="D101" s="2" t="inlineStr"/>
      <c r="E101" s="28" t="inlineStr">
        <is>
          <r>
            <t xml:space="preserve">VALOR:</t>
          </r>
        </is>
      </c>
      <c r="F101" s="28" t="inlineStr"/>
      <c r="G101" s="6" t="n">
        <f>SUM(G100)</f>
        <v>731.82</v>
      </c>
    </row>
    <row r="102" customHeight="1" ht="15">
      <c r="A102" s="2" t="inlineStr"/>
      <c r="B102" s="2" t="inlineStr"/>
      <c r="C102" s="2" t="inlineStr"/>
      <c r="D102" s="2" t="inlineStr"/>
      <c r="E102" s="28" t="inlineStr">
        <is>
          <r>
            <t xml:space="preserve">VALOR BDI (22.23%):</t>
          </r>
        </is>
      </c>
      <c r="F102" s="28" t="inlineStr"/>
      <c r="G102" s="6" t="n">
        <f>ROUND(G101*(22.23/100),2)</f>
        <v>162.68</v>
      </c>
    </row>
    <row r="103" customHeight="1" ht="15">
      <c r="A103" s="2" t="inlineStr"/>
      <c r="B103" s="2" t="inlineStr"/>
      <c r="C103" s="2" t="inlineStr"/>
      <c r="D103" s="2" t="inlineStr"/>
      <c r="E103" s="28" t="inlineStr">
        <is>
          <r>
            <t xml:space="preserve">VALOR COM BDI:</t>
          </r>
        </is>
      </c>
      <c r="F103" s="28" t="inlineStr"/>
      <c r="G103" s="6" t="n">
        <f>G102+G101</f>
        <v>894.5</v>
      </c>
    </row>
    <row r="104" customHeight="1" ht="10">
      <c r="A104" s="2" t="inlineStr"/>
      <c r="B104" s="2" t="inlineStr"/>
      <c r="C104" s="2" t="inlineStr"/>
      <c r="D104" s="2" t="inlineStr"/>
      <c r="E104" s="18" t="inlineStr"/>
      <c r="F104" s="18" t="inlineStr"/>
      <c r="G104" s="18" t="inlineStr"/>
    </row>
    <row r="105" customHeight="1" ht="20">
      <c r="A105" s="19" t="inlineStr">
        <is>
          <r>
            <t xml:space="preserve">1.8. CP ADAP - SUDECAP 62.24.14 RELATÓRIO TÉCNICO DE PLANEJAMENTO DE EXECUÇÃO DE OBRAS - MÉDIO PORTE (UN.)</t>
          </r>
        </is>
      </c>
      <c r="B105" s="19" t="inlineStr"/>
      <c r="C105" s="19" t="inlineStr"/>
      <c r="D105" s="19" t="inlineStr"/>
      <c r="E105" s="19" t="inlineStr"/>
      <c r="F105" s="19" t="inlineStr"/>
      <c r="G105" s="19" t="inlineStr"/>
    </row>
    <row r="106" customHeight="1" ht="15">
      <c r="A106" s="20" t="inlineStr">
        <is>
          <r>
            <t xml:space="preserve">Material</t>
          </r>
        </is>
      </c>
      <c r="B106" s="20" t="inlineStr"/>
      <c r="C106" s="21" t="inlineStr">
        <is>
          <r>
            <t xml:space="preserve">FONTE</t>
          </r>
        </is>
      </c>
      <c r="D106" s="21" t="inlineStr">
        <is>
          <r>
            <t xml:space="preserve">UNID</t>
          </r>
        </is>
      </c>
      <c r="E106" s="21" t="inlineStr">
        <is>
          <r>
            <t xml:space="preserve">COEFICIENTE</t>
          </r>
        </is>
      </c>
      <c r="F106" s="21" t="inlineStr">
        <is>
          <r>
            <t xml:space="preserve">PREÇO UNITÁRIO</t>
          </r>
        </is>
      </c>
      <c r="G106" s="21" t="inlineStr">
        <is>
          <r>
            <t xml:space="preserve">TOTAL</t>
          </r>
        </is>
      </c>
    </row>
    <row r="107" customHeight="1" ht="15">
      <c r="A107" s="22" t="inlineStr">
        <is>
          <r>
            <t xml:space="preserve">SBC001422</t>
          </r>
        </is>
      </c>
      <c r="B107" s="23" t="inlineStr">
        <is>
          <r>
            <t xml:space="preserve">COPIA XEROX</t>
          </r>
        </is>
      </c>
      <c r="C107" s="22" t="inlineStr">
        <is>
          <r>
            <t xml:space="preserve">Composições </t>
          </r>
        </is>
      </c>
      <c r="D107" s="22" t="inlineStr">
        <is>
          <r>
            <t xml:space="preserve">UN</t>
          </r>
        </is>
      </c>
      <c r="E107" s="24" t="n">
        <v>200.0</v>
      </c>
      <c r="F107" s="25" t="n">
        <v>0.85</v>
      </c>
      <c r="G107" s="25" t="n">
        <f>ROUND(ROUND(E107,8)*F107,2)</f>
        <v>170.0</v>
      </c>
    </row>
    <row r="108" customHeight="1" ht="15">
      <c r="A108" s="2" t="inlineStr"/>
      <c r="B108" s="2" t="inlineStr"/>
      <c r="C108" s="2" t="inlineStr"/>
      <c r="D108" s="2" t="inlineStr"/>
      <c r="E108" s="26" t="inlineStr">
        <is>
          <r>
            <t xml:space="preserve">TOTAL Material:</t>
          </r>
        </is>
      </c>
      <c r="F108" s="26" t="inlineStr"/>
      <c r="G108" s="27" t="n">
        <f>SUM(G107:G107)</f>
        <v>170.0</v>
      </c>
    </row>
    <row r="109" customHeight="1" ht="15">
      <c r="A109" s="20" t="inlineStr">
        <is>
          <r>
            <t xml:space="preserve">Mão de Obra com Encargos Complementares</t>
          </r>
        </is>
      </c>
      <c r="B109" s="20" t="inlineStr"/>
      <c r="C109" s="21" t="inlineStr">
        <is>
          <r>
            <t xml:space="preserve">FONTE</t>
          </r>
        </is>
      </c>
      <c r="D109" s="21" t="inlineStr">
        <is>
          <r>
            <t xml:space="preserve">UNID</t>
          </r>
        </is>
      </c>
      <c r="E109" s="21" t="inlineStr">
        <is>
          <r>
            <t xml:space="preserve">COEFICIENTE</t>
          </r>
        </is>
      </c>
      <c r="F109" s="21" t="inlineStr">
        <is>
          <r>
            <t xml:space="preserve">PREÇO UNITÁRIO</t>
          </r>
        </is>
      </c>
      <c r="G109" s="21" t="inlineStr">
        <is>
          <r>
            <t xml:space="preserve">TOTAL</t>
          </r>
        </is>
      </c>
    </row>
    <row r="110" customHeight="1" ht="21">
      <c r="A110" s="22" t="inlineStr">
        <is>
          <r>
            <t xml:space="preserve">ADAP-G0855</t>
          </r>
        </is>
      </c>
      <c r="B110" s="23" t="inlineStr">
        <is>
          <r>
            <t xml:space="preserve">ANALISTA DE PLANEJAMENTO COM ENCARGOS COMPLEMENTARES</t>
          </r>
        </is>
      </c>
      <c r="C110" s="22" t="inlineStr">
        <is>
          <r>
            <t xml:space="preserve">Composições </t>
          </r>
        </is>
      </c>
      <c r="D110" s="22" t="inlineStr">
        <is>
          <r>
            <t xml:space="preserve">H</t>
          </r>
        </is>
      </c>
      <c r="E110" s="24" t="n">
        <v>42.0</v>
      </c>
      <c r="F110" s="25" t="n">
        <v>115.47</v>
      </c>
      <c r="G110" s="25" t="n">
        <f>ROUND(ROUND(E110,8)*F110,2)</f>
        <v>4849.74</v>
      </c>
    </row>
    <row r="111" customHeight="1" ht="18">
      <c r="A111" s="2" t="inlineStr"/>
      <c r="B111" s="2" t="inlineStr"/>
      <c r="C111" s="2" t="inlineStr"/>
      <c r="D111" s="2" t="inlineStr"/>
      <c r="E111" s="26" t="inlineStr">
        <is>
          <r>
            <t xml:space="preserve">TOTAL Mão de Obra com Encargos Complementares:</t>
          </r>
        </is>
      </c>
      <c r="F111" s="26" t="inlineStr"/>
      <c r="G111" s="27" t="n">
        <f>SUM(G110:G110)</f>
        <v>4849.74</v>
      </c>
    </row>
    <row r="112" customHeight="1" ht="15">
      <c r="A112" s="20" t="inlineStr">
        <is>
          <r>
            <t xml:space="preserve">Serviço</t>
          </r>
        </is>
      </c>
      <c r="B112" s="20" t="inlineStr"/>
      <c r="C112" s="21" t="inlineStr">
        <is>
          <r>
            <t xml:space="preserve">FONTE</t>
          </r>
        </is>
      </c>
      <c r="D112" s="21" t="inlineStr">
        <is>
          <r>
            <t xml:space="preserve">UNID</t>
          </r>
        </is>
      </c>
      <c r="E112" s="21" t="inlineStr">
        <is>
          <r>
            <t xml:space="preserve">COEFICIENTE</t>
          </r>
        </is>
      </c>
      <c r="F112" s="21" t="inlineStr">
        <is>
          <r>
            <t xml:space="preserve">PREÇO UNITÁRIO</t>
          </r>
        </is>
      </c>
      <c r="G112" s="21" t="inlineStr">
        <is>
          <r>
            <t xml:space="preserve">TOTAL</t>
          </r>
        </is>
      </c>
    </row>
    <row r="113" customHeight="1" ht="15">
      <c r="A113" s="22" t="inlineStr">
        <is>
          <r>
            <t xml:space="preserve">SBC014025</t>
          </r>
        </is>
      </c>
      <c r="B113" s="23" t="inlineStr">
        <is>
          <r>
            <t xml:space="preserve">COPIAS DE PROJETOS POR PLOTAGEM ELETRONICA</t>
          </r>
        </is>
      </c>
      <c r="C113" s="22" t="inlineStr">
        <is>
          <r>
            <t xml:space="preserve">Composições </t>
          </r>
        </is>
      </c>
      <c r="D113" s="22" t="inlineStr">
        <is>
          <r>
            <t xml:space="preserve">UN</t>
          </r>
        </is>
      </c>
      <c r="E113" s="24" t="n">
        <v>25.0</v>
      </c>
      <c r="F113" s="25" t="n">
        <v>16.0</v>
      </c>
      <c r="G113" s="25" t="n">
        <f>ROUND(ROUND(E113,8)*F113,2)</f>
        <v>400.0</v>
      </c>
    </row>
    <row r="114" customHeight="1" ht="15">
      <c r="A114" s="22" t="inlineStr">
        <is>
          <r>
            <t xml:space="preserve">SBC033022.</t>
          </r>
        </is>
      </c>
      <c r="B114" s="23" t="inlineStr">
        <is>
          <r>
            <t xml:space="preserve">PROJETO - COMPLEMENTARES/PERSPECTIVAS DA OBRA</t>
          </r>
        </is>
      </c>
      <c r="C114" s="22" t="inlineStr">
        <is>
          <r>
            <t xml:space="preserve">Composições </t>
          </r>
        </is>
      </c>
      <c r="D114" s="22" t="inlineStr">
        <is>
          <r>
            <t xml:space="preserve">M2</t>
          </r>
        </is>
      </c>
      <c r="E114" s="24" t="n">
        <v>250.0</v>
      </c>
      <c r="F114" s="25" t="n">
        <v>18.0</v>
      </c>
      <c r="G114" s="25" t="n">
        <f>ROUND(ROUND(E114,8)*F114,2)</f>
        <v>4500.0</v>
      </c>
    </row>
    <row r="115" customHeight="1" ht="15">
      <c r="A115" s="22" t="inlineStr">
        <is>
          <r>
            <t xml:space="preserve">SBC000285</t>
          </r>
        </is>
      </c>
      <c r="B115" s="23" t="inlineStr">
        <is>
          <r>
            <t xml:space="preserve">PROJETO DE CANTEIRO DE OBRAS E SERVICOS</t>
          </r>
        </is>
      </c>
      <c r="C115" s="22" t="inlineStr">
        <is>
          <r>
            <t xml:space="preserve">Composições </t>
          </r>
        </is>
      </c>
      <c r="D115" s="22" t="inlineStr">
        <is>
          <r>
            <t xml:space="preserve">M2</t>
          </r>
        </is>
      </c>
      <c r="E115" s="24" t="n">
        <v>67.99</v>
      </c>
      <c r="F115" s="25" t="n">
        <v>8.5</v>
      </c>
      <c r="G115" s="25" t="n">
        <f>ROUND(ROUND(E115,8)*F115,2)</f>
        <v>577.92</v>
      </c>
    </row>
    <row r="116" customHeight="1" ht="15">
      <c r="A116" s="2" t="inlineStr"/>
      <c r="B116" s="2" t="inlineStr"/>
      <c r="C116" s="2" t="inlineStr"/>
      <c r="D116" s="2" t="inlineStr"/>
      <c r="E116" s="26" t="inlineStr">
        <is>
          <r>
            <t xml:space="preserve">TOTAL Serviço:</t>
          </r>
        </is>
      </c>
      <c r="F116" s="26" t="inlineStr"/>
      <c r="G116" s="27" t="n">
        <f>SUM(G113:G115)</f>
        <v>5477.92</v>
      </c>
    </row>
    <row r="117" customHeight="1" ht="15">
      <c r="A117" s="2" t="inlineStr"/>
      <c r="B117" s="2" t="inlineStr"/>
      <c r="C117" s="2" t="inlineStr"/>
      <c r="D117" s="2" t="inlineStr"/>
      <c r="E117" s="28" t="inlineStr">
        <is>
          <r>
            <t xml:space="preserve">VALOR:</t>
          </r>
        </is>
      </c>
      <c r="F117" s="28" t="inlineStr"/>
      <c r="G117" s="6" t="n">
        <f>SUM(G108,G111,G116)</f>
        <v>10497.66</v>
      </c>
    </row>
    <row r="118" customHeight="1" ht="15">
      <c r="A118" s="2" t="inlineStr"/>
      <c r="B118" s="2" t="inlineStr"/>
      <c r="C118" s="2" t="inlineStr"/>
      <c r="D118" s="2" t="inlineStr"/>
      <c r="E118" s="28" t="inlineStr">
        <is>
          <r>
            <t xml:space="preserve">VALOR BDI (22.23%):</t>
          </r>
        </is>
      </c>
      <c r="F118" s="28" t="inlineStr"/>
      <c r="G118" s="6" t="n">
        <f>ROUND(G117*(22.23/100),2)</f>
        <v>2333.63</v>
      </c>
    </row>
    <row r="119" customHeight="1" ht="15">
      <c r="A119" s="2" t="inlineStr"/>
      <c r="B119" s="2" t="inlineStr"/>
      <c r="C119" s="2" t="inlineStr"/>
      <c r="D119" s="2" t="inlineStr"/>
      <c r="E119" s="28" t="inlineStr">
        <is>
          <r>
            <t xml:space="preserve">VALOR COM BDI:</t>
          </r>
        </is>
      </c>
      <c r="F119" s="28" t="inlineStr"/>
      <c r="G119" s="6" t="n">
        <f>G118+G117</f>
        <v>12831.29</v>
      </c>
    </row>
    <row r="120" customHeight="1" ht="10">
      <c r="A120" s="2" t="inlineStr"/>
      <c r="B120" s="2" t="inlineStr"/>
      <c r="C120" s="2" t="inlineStr"/>
      <c r="D120" s="2" t="inlineStr"/>
      <c r="E120" s="18" t="inlineStr"/>
      <c r="F120" s="18" t="inlineStr"/>
      <c r="G120" s="18" t="inlineStr"/>
    </row>
    <row r="121" customHeight="1" ht="20">
      <c r="A121" s="19" t="inlineStr">
        <is>
          <r>
            <t xml:space="preserve">2.1. 103689 FORNECIMENTO E INSTALAÇÃO DE PLACA DE OBRA COM CHAPA GALVANIZADA E ESTRUTURA DE MADEIRA. AF_03/2022_PS (M2)</t>
          </r>
        </is>
      </c>
      <c r="B121" s="19" t="inlineStr"/>
      <c r="C121" s="19" t="inlineStr"/>
      <c r="D121" s="19" t="inlineStr"/>
      <c r="E121" s="19" t="inlineStr"/>
      <c r="F121" s="19" t="inlineStr"/>
      <c r="G121" s="19" t="inlineStr"/>
    </row>
    <row r="122" customHeight="1" ht="15">
      <c r="A122" s="20" t="inlineStr">
        <is>
          <r>
            <t xml:space="preserve">Material</t>
          </r>
        </is>
      </c>
      <c r="B122" s="20" t="inlineStr"/>
      <c r="C122" s="21" t="inlineStr">
        <is>
          <r>
            <t xml:space="preserve">FONTE</t>
          </r>
        </is>
      </c>
      <c r="D122" s="21" t="inlineStr">
        <is>
          <r>
            <t xml:space="preserve">UNID</t>
          </r>
        </is>
      </c>
      <c r="E122" s="21" t="inlineStr">
        <is>
          <r>
            <t xml:space="preserve">COEFICIENTE</t>
          </r>
        </is>
      </c>
      <c r="F122" s="21" t="inlineStr">
        <is>
          <r>
            <t xml:space="preserve">PREÇO UNITÁRIO</t>
          </r>
        </is>
      </c>
      <c r="G122" s="21" t="inlineStr">
        <is>
          <r>
            <t xml:space="preserve">TOTAL</t>
          </r>
        </is>
      </c>
    </row>
    <row r="123" customHeight="1" ht="29">
      <c r="A123" s="22" t="inlineStr">
        <is>
          <r>
            <t xml:space="preserve">00004813</t>
          </r>
        </is>
      </c>
      <c r="B123" s="23" t="inlineStr">
        <is>
          <r>
            <t xml:space="preserve">PLACA DE OBRA (PARA CONSTRUCAO CIVIL) EM CHAPA GALVANIZADA *N. 22*, ADESIVADA, DE *2,4 X 1,2* M (SEM POSTES PARA FIXACAO)</t>
          </r>
        </is>
      </c>
      <c r="C123" s="22" t="inlineStr">
        <is>
          <r>
            <t xml:space="preserve">SINAPI</t>
          </r>
        </is>
      </c>
      <c r="D123" s="22" t="inlineStr">
        <is>
          <r>
            <t xml:space="preserve">M2</t>
          </r>
        </is>
      </c>
      <c r="E123" s="24" t="n">
        <v>1.0</v>
      </c>
      <c r="F123" s="25" t="n">
        <v>250.0</v>
      </c>
      <c r="G123" s="25" t="n">
        <f>TRUNC(TRUNC(E123,8)*F123,2)</f>
        <v>250.0</v>
      </c>
    </row>
    <row r="124" customHeight="1" ht="15">
      <c r="A124" s="22" t="inlineStr">
        <is>
          <r>
            <t xml:space="preserve">00005065</t>
          </r>
        </is>
      </c>
      <c r="B124" s="23" t="inlineStr">
        <is>
          <r>
            <t xml:space="preserve">PREGO DE ACO POLIDO COM CABECA 10 X 10 (7/8 X 17)</t>
          </r>
        </is>
      </c>
      <c r="C124" s="22" t="inlineStr">
        <is>
          <r>
            <t xml:space="preserve">SINAPI</t>
          </r>
        </is>
      </c>
      <c r="D124" s="22" t="inlineStr">
        <is>
          <r>
            <t xml:space="preserve">KG</t>
          </r>
        </is>
      </c>
      <c r="E124" s="24" t="n">
        <v>0.0113</v>
      </c>
      <c r="F124" s="25" t="n">
        <v>25.89</v>
      </c>
      <c r="G124" s="25" t="n">
        <f>TRUNC(TRUNC(E124,8)*F124,2)</f>
        <v>0.29</v>
      </c>
    </row>
    <row r="125" customHeight="1" ht="15">
      <c r="A125" s="22" t="inlineStr">
        <is>
          <r>
            <t xml:space="preserve">00005069</t>
          </r>
        </is>
      </c>
      <c r="B125" s="23" t="inlineStr">
        <is>
          <r>
            <t xml:space="preserve">PREGO DE ACO POLIDO COM CABECA 17 X 27 (2 1/2 X 11)</t>
          </r>
        </is>
      </c>
      <c r="C125" s="22" t="inlineStr">
        <is>
          <r>
            <t xml:space="preserve">SINAPI</t>
          </r>
        </is>
      </c>
      <c r="D125" s="22" t="inlineStr">
        <is>
          <r>
            <t xml:space="preserve">KG</t>
          </r>
        </is>
      </c>
      <c r="E125" s="24" t="n">
        <v>0.0132</v>
      </c>
      <c r="F125" s="25" t="n">
        <v>13.87</v>
      </c>
      <c r="G125" s="25" t="n">
        <f>TRUNC(TRUNC(E125,8)*F125,2)</f>
        <v>0.18</v>
      </c>
    </row>
    <row r="126" customHeight="1" ht="21">
      <c r="A126" s="22" t="inlineStr">
        <is>
          <r>
            <t xml:space="preserve">00004509</t>
          </r>
        </is>
      </c>
      <c r="B126" s="23" t="inlineStr">
        <is>
          <r>
            <t xml:space="preserve">SARRAFO *2,5 X 10* CM EM PINUS, MISTA OU EQUIVALENTE DA REGIAO - BRUTA</t>
          </r>
        </is>
      </c>
      <c r="C126" s="22" t="inlineStr">
        <is>
          <r>
            <t xml:space="preserve">SINAPI</t>
          </r>
        </is>
      </c>
      <c r="D126" s="22" t="inlineStr">
        <is>
          <r>
            <t xml:space="preserve">M</t>
          </r>
        </is>
      </c>
      <c r="E126" s="24" t="n">
        <v>3.2083</v>
      </c>
      <c r="F126" s="25" t="n">
        <v>5.71</v>
      </c>
      <c r="G126" s="25" t="n">
        <f>TRUNC(TRUNC(E126,8)*F126,2)</f>
        <v>18.31</v>
      </c>
    </row>
    <row r="127" customHeight="1" ht="15">
      <c r="A127" s="2" t="inlineStr"/>
      <c r="B127" s="2" t="inlineStr"/>
      <c r="C127" s="2" t="inlineStr"/>
      <c r="D127" s="2" t="inlineStr"/>
      <c r="E127" s="26" t="inlineStr">
        <is>
          <r>
            <t xml:space="preserve">TOTAL Material:</t>
          </r>
        </is>
      </c>
      <c r="F127" s="26" t="inlineStr"/>
      <c r="G127" s="27" t="n">
        <f>SUM(G123:G126)</f>
        <v>268.78</v>
      </c>
    </row>
    <row r="128" customHeight="1" ht="15">
      <c r="A128" s="20" t="inlineStr">
        <is>
          <r>
            <t xml:space="preserve">Mão de Obra com Encargos Complementares</t>
          </r>
        </is>
      </c>
      <c r="B128" s="20" t="inlineStr"/>
      <c r="C128" s="21" t="inlineStr">
        <is>
          <r>
            <t xml:space="preserve">FONTE</t>
          </r>
        </is>
      </c>
      <c r="D128" s="21" t="inlineStr">
        <is>
          <r>
            <t xml:space="preserve">UNID</t>
          </r>
        </is>
      </c>
      <c r="E128" s="21" t="inlineStr">
        <is>
          <r>
            <t xml:space="preserve">COEFICIENTE</t>
          </r>
        </is>
      </c>
      <c r="F128" s="21" t="inlineStr">
        <is>
          <r>
            <t xml:space="preserve">PREÇO UNITÁRIO</t>
          </r>
        </is>
      </c>
      <c r="G128" s="21" t="inlineStr">
        <is>
          <r>
            <t xml:space="preserve">TOTAL</t>
          </r>
        </is>
      </c>
    </row>
    <row r="129" customHeight="1" ht="21">
      <c r="A129" s="22" t="inlineStr">
        <is>
          <r>
            <t xml:space="preserve">88262</t>
          </r>
        </is>
      </c>
      <c r="B129" s="23" t="inlineStr">
        <is>
          <r>
            <t xml:space="preserve">CARPINTEIRO DE FORMAS COM ENCARGOS COMPLEMENTARES</t>
          </r>
        </is>
      </c>
      <c r="C129" s="22" t="inlineStr">
        <is>
          <r>
            <t xml:space="preserve">SINAPI</t>
          </r>
        </is>
      </c>
      <c r="D129" s="22" t="inlineStr">
        <is>
          <r>
            <t xml:space="preserve">H</t>
          </r>
        </is>
      </c>
      <c r="E129" s="24" t="n">
        <v>0.3729</v>
      </c>
      <c r="F129" s="25" t="n">
        <v>28.52</v>
      </c>
      <c r="G129" s="25" t="n">
        <f>TRUNC(TRUNC(E129,8)*F129,2)</f>
        <v>10.63</v>
      </c>
    </row>
    <row r="130" customHeight="1" ht="15">
      <c r="A130" s="22" t="inlineStr">
        <is>
          <r>
            <t xml:space="preserve">88316</t>
          </r>
        </is>
      </c>
      <c r="B130" s="23" t="inlineStr">
        <is>
          <r>
            <t xml:space="preserve">SERVENTE COM ENCARGOS COMPLEMENTARES</t>
          </r>
        </is>
      </c>
      <c r="C130" s="22" t="inlineStr">
        <is>
          <r>
            <t xml:space="preserve">SINAPI</t>
          </r>
        </is>
      </c>
      <c r="D130" s="22" t="inlineStr">
        <is>
          <r>
            <t xml:space="preserve">H</t>
          </r>
        </is>
      </c>
      <c r="E130" s="24" t="n">
        <v>1.1186</v>
      </c>
      <c r="F130" s="25" t="n">
        <v>22.1</v>
      </c>
      <c r="G130" s="25" t="n">
        <f>TRUNC(TRUNC(E130,8)*F130,2)</f>
        <v>24.72</v>
      </c>
    </row>
    <row r="131" customHeight="1" ht="18">
      <c r="A131" s="2" t="inlineStr"/>
      <c r="B131" s="2" t="inlineStr"/>
      <c r="C131" s="2" t="inlineStr"/>
      <c r="D131" s="2" t="inlineStr"/>
      <c r="E131" s="26" t="inlineStr">
        <is>
          <r>
            <t xml:space="preserve">TOTAL Mão de Obra com Encargos Complementares:</t>
          </r>
        </is>
      </c>
      <c r="F131" s="26" t="inlineStr"/>
      <c r="G131" s="27" t="n">
        <f>SUM(G129:G130)</f>
        <v>35.35</v>
      </c>
    </row>
    <row r="132" customHeight="1" ht="15">
      <c r="A132" s="20" t="inlineStr">
        <is>
          <r>
            <t xml:space="preserve">Serviço</t>
          </r>
        </is>
      </c>
      <c r="B132" s="20" t="inlineStr"/>
      <c r="C132" s="21" t="inlineStr">
        <is>
          <r>
            <t xml:space="preserve">FONTE</t>
          </r>
        </is>
      </c>
      <c r="D132" s="21" t="inlineStr">
        <is>
          <r>
            <t xml:space="preserve">UNID</t>
          </r>
        </is>
      </c>
      <c r="E132" s="21" t="inlineStr">
        <is>
          <r>
            <t xml:space="preserve">COEFICIENTE</t>
          </r>
        </is>
      </c>
      <c r="F132" s="21" t="inlineStr">
        <is>
          <r>
            <t xml:space="preserve">PREÇO UNITÁRIO</t>
          </r>
        </is>
      </c>
      <c r="G132" s="21" t="inlineStr">
        <is>
          <r>
            <t xml:space="preserve">TOTAL</t>
          </r>
        </is>
      </c>
    </row>
    <row r="133" customHeight="1" ht="21">
      <c r="A133" s="22" t="inlineStr">
        <is>
          <r>
            <t xml:space="preserve">102234</t>
          </r>
        </is>
      </c>
      <c r="B133" s="23" t="inlineStr">
        <is>
          <r>
            <t xml:space="preserve">PINTURA IMUNIZANTE PARA MADEIRA, 2 DEMÃOS. AF_01/2021</t>
          </r>
        </is>
      </c>
      <c r="C133" s="22" t="inlineStr">
        <is>
          <r>
            <t xml:space="preserve">SINAPI</t>
          </r>
        </is>
      </c>
      <c r="D133" s="22" t="inlineStr">
        <is>
          <r>
            <t xml:space="preserve">M2</t>
          </r>
        </is>
      </c>
      <c r="E133" s="24" t="n">
        <v>0.5</v>
      </c>
      <c r="F133" s="25" t="n">
        <v>23.83</v>
      </c>
      <c r="G133" s="25" t="n">
        <f>TRUNC(TRUNC(E133,8)*F133,2)</f>
        <v>11.91</v>
      </c>
    </row>
    <row r="134" customHeight="1" ht="15">
      <c r="A134" s="2" t="inlineStr"/>
      <c r="B134" s="2" t="inlineStr"/>
      <c r="C134" s="2" t="inlineStr"/>
      <c r="D134" s="2" t="inlineStr"/>
      <c r="E134" s="26" t="inlineStr">
        <is>
          <r>
            <t xml:space="preserve">TOTAL Serviço:</t>
          </r>
        </is>
      </c>
      <c r="F134" s="26" t="inlineStr"/>
      <c r="G134" s="27" t="n">
        <f>SUM(G133:G133)</f>
        <v>11.91</v>
      </c>
    </row>
    <row r="135" customHeight="1" ht="15">
      <c r="A135" s="2" t="inlineStr"/>
      <c r="B135" s="2" t="inlineStr"/>
      <c r="C135" s="2" t="inlineStr"/>
      <c r="D135" s="2" t="inlineStr"/>
      <c r="E135" s="28" t="inlineStr">
        <is>
          <r>
            <t xml:space="preserve">VALOR:</t>
          </r>
        </is>
      </c>
      <c r="F135" s="28" t="inlineStr"/>
      <c r="G135" s="6" t="n">
        <f>SUM(G127,G131,G134)</f>
        <v>316.04</v>
      </c>
    </row>
    <row r="136" customHeight="1" ht="15">
      <c r="A136" s="2" t="inlineStr"/>
      <c r="B136" s="2" t="inlineStr"/>
      <c r="C136" s="2" t="inlineStr"/>
      <c r="D136" s="2" t="inlineStr"/>
      <c r="E136" s="28" t="inlineStr">
        <is>
          <r>
            <t xml:space="preserve">VALOR BDI (22.23%):</t>
          </r>
        </is>
      </c>
      <c r="F136" s="28" t="inlineStr"/>
      <c r="G136" s="6" t="n">
        <f>ROUND(G135*(22.23/100),2)</f>
        <v>70.26</v>
      </c>
    </row>
    <row r="137" customHeight="1" ht="15">
      <c r="A137" s="2" t="inlineStr"/>
      <c r="B137" s="2" t="inlineStr"/>
      <c r="C137" s="2" t="inlineStr"/>
      <c r="D137" s="2" t="inlineStr"/>
      <c r="E137" s="28" t="inlineStr">
        <is>
          <r>
            <t xml:space="preserve">VALOR COM BDI:</t>
          </r>
        </is>
      </c>
      <c r="F137" s="28" t="inlineStr"/>
      <c r="G137" s="6" t="n">
        <f>G136+G135</f>
        <v>386.3</v>
      </c>
    </row>
    <row r="138" customHeight="1" ht="10">
      <c r="A138" s="2" t="inlineStr"/>
      <c r="B138" s="2" t="inlineStr"/>
      <c r="C138" s="2" t="inlineStr"/>
      <c r="D138" s="2" t="inlineStr"/>
      <c r="E138" s="18" t="inlineStr"/>
      <c r="F138" s="18" t="inlineStr"/>
      <c r="G138" s="18" t="inlineStr"/>
    </row>
    <row r="139" customHeight="1" ht="20">
      <c r="A139" s="19" t="inlineStr">
        <is>
          <r>
            <t xml:space="preserve">2.2. 93208 EXECUÇÃO DE ALMOXARIFADO EM CANTEIRO DE OBRA EM CHAPA DE MADEIRA COMPENSADA, INCLUSO PRATELEIRAS. AF_02/2016 (M2)</t>
          </r>
        </is>
      </c>
      <c r="B139" s="19" t="inlineStr"/>
      <c r="C139" s="19" t="inlineStr"/>
      <c r="D139" s="19" t="inlineStr"/>
      <c r="E139" s="19" t="inlineStr"/>
      <c r="F139" s="19" t="inlineStr"/>
      <c r="G139" s="19" t="inlineStr"/>
    </row>
    <row r="140" customHeight="1" ht="15">
      <c r="A140" s="20" t="inlineStr">
        <is>
          <r>
            <t xml:space="preserve">Material</t>
          </r>
        </is>
      </c>
      <c r="B140" s="20" t="inlineStr"/>
      <c r="C140" s="21" t="inlineStr">
        <is>
          <r>
            <t xml:space="preserve">FONTE</t>
          </r>
        </is>
      </c>
      <c r="D140" s="21" t="inlineStr">
        <is>
          <r>
            <t xml:space="preserve">UNID</t>
          </r>
        </is>
      </c>
      <c r="E140" s="21" t="inlineStr">
        <is>
          <r>
            <t xml:space="preserve">COEFICIENTE</t>
          </r>
        </is>
      </c>
      <c r="F140" s="21" t="inlineStr">
        <is>
          <r>
            <t xml:space="preserve">PREÇO UNITÁRIO</t>
          </r>
        </is>
      </c>
      <c r="G140" s="21" t="inlineStr">
        <is>
          <r>
            <t xml:space="preserve">TOTAL</t>
          </r>
        </is>
      </c>
    </row>
    <row r="141" customHeight="1" ht="21">
      <c r="A141" s="22" t="inlineStr">
        <is>
          <r>
            <t xml:space="preserve">00004513</t>
          </r>
        </is>
      </c>
      <c r="B141" s="23" t="inlineStr">
        <is>
          <r>
            <t xml:space="preserve">CAIBRO 5 X 5 CM EM PINUS, MISTA OU EQUIVALENTE DA REGIAO - BRUTA</t>
          </r>
        </is>
      </c>
      <c r="C141" s="22" t="inlineStr">
        <is>
          <r>
            <t xml:space="preserve">SINAPI</t>
          </r>
        </is>
      </c>
      <c r="D141" s="22" t="inlineStr">
        <is>
          <r>
            <t xml:space="preserve">M</t>
          </r>
        </is>
      </c>
      <c r="E141" s="24" t="n">
        <v>3.484</v>
      </c>
      <c r="F141" s="25" t="n">
        <v>7.92</v>
      </c>
      <c r="G141" s="25" t="n">
        <f>ROUND(ROUND(E141,8)*F141,2)</f>
        <v>27.59</v>
      </c>
    </row>
    <row r="142" customHeight="1" ht="21">
      <c r="A142" s="22" t="inlineStr">
        <is>
          <r>
            <t xml:space="preserve">00010886</t>
          </r>
        </is>
      </c>
      <c r="B142" s="23" t="inlineStr">
        <is>
          <r>
            <t xml:space="preserve">EXTINTOR DE INCENDIO PORTATIL COM CARGA DE AGUA PRESSURIZADA DE 10 L, CLASSE A</t>
          </r>
        </is>
      </c>
      <c r="C142" s="22" t="inlineStr">
        <is>
          <r>
            <t xml:space="preserve">SINAPI</t>
          </r>
        </is>
      </c>
      <c r="D142" s="22" t="inlineStr">
        <is>
          <r>
            <t xml:space="preserve">UN</t>
          </r>
        </is>
      </c>
      <c r="E142" s="24" t="n">
        <v>0.025</v>
      </c>
      <c r="F142" s="25" t="n">
        <v>247.18</v>
      </c>
      <c r="G142" s="25" t="n">
        <f>ROUND(ROUND(E142,8)*F142,2)</f>
        <v>6.18</v>
      </c>
    </row>
    <row r="143" customHeight="1" ht="21">
      <c r="A143" s="22" t="inlineStr">
        <is>
          <r>
            <t xml:space="preserve">00010891</t>
          </r>
        </is>
      </c>
      <c r="B143" s="23" t="inlineStr">
        <is>
          <r>
            <t xml:space="preserve">EXTINTOR DE INCENDIO PORTATIL COM CARGA DE PO QUIMICO SECO (PQS) DE 4 KG, CLASSE BC</t>
          </r>
        </is>
      </c>
      <c r="C143" s="22" t="inlineStr">
        <is>
          <r>
            <t xml:space="preserve">SINAPI</t>
          </r>
        </is>
      </c>
      <c r="D143" s="22" t="inlineStr">
        <is>
          <r>
            <t xml:space="preserve">UN</t>
          </r>
        </is>
      </c>
      <c r="E143" s="24" t="n">
        <v>0.025</v>
      </c>
      <c r="F143" s="25" t="n">
        <v>239.03</v>
      </c>
      <c r="G143" s="25" t="n">
        <f>ROUND(ROUND(E143,8)*F143,2)</f>
        <v>5.98</v>
      </c>
    </row>
    <row r="144" customHeight="1" ht="38">
      <c r="A144" s="22" t="inlineStr">
        <is>
          <r>
            <t xml:space="preserve">00011455</t>
          </r>
        </is>
      </c>
      <c r="B144" s="23" t="inlineStr">
        <is>
          <r>
            <t xml:space="preserve">FERROLHO COM FECHO / TRINCO REDONDO, EM ACO GALVANIZADO / ZINCADO, DE SOBREPOR, COM COMPRIMENTO DE 8" E ESPESSURA MINIMA DA CHAPA DE 1,50 MM</t>
          </r>
        </is>
      </c>
      <c r="C144" s="22" t="inlineStr">
        <is>
          <r>
            <t xml:space="preserve">SINAPI</t>
          </r>
        </is>
      </c>
      <c r="D144" s="22" t="inlineStr">
        <is>
          <r>
            <t xml:space="preserve">UN</t>
          </r>
        </is>
      </c>
      <c r="E144" s="24" t="n">
        <v>0.025</v>
      </c>
      <c r="F144" s="25" t="n">
        <v>18.34</v>
      </c>
      <c r="G144" s="25" t="n">
        <f>ROUND(ROUND(E144,8)*F144,2)</f>
        <v>0.46</v>
      </c>
    </row>
    <row r="145" customHeight="1" ht="29">
      <c r="A145" s="22" t="inlineStr">
        <is>
          <r>
            <t xml:space="preserve">00011587</t>
          </r>
        </is>
      </c>
      <c r="B145" s="23" t="inlineStr">
        <is>
          <r>
            <t xml:space="preserve">FORRO DE PVC LISO, BRANCO, REGUA DE 10 CM, ESPESSURA DE 8 MM A 10 MM (COM COLOCACAO / SEM ESTRUTURA METALICA)</t>
          </r>
        </is>
      </c>
      <c r="C145" s="22" t="inlineStr">
        <is>
          <r>
            <t xml:space="preserve">SINAPI</t>
          </r>
        </is>
      </c>
      <c r="D145" s="22" t="inlineStr">
        <is>
          <r>
            <t xml:space="preserve">M2</t>
          </r>
        </is>
      </c>
      <c r="E145" s="24" t="n">
        <v>1.0</v>
      </c>
      <c r="F145" s="25" t="n">
        <v>84.6</v>
      </c>
      <c r="G145" s="25" t="n">
        <f>ROUND(ROUND(E145,8)*F145,2)</f>
        <v>84.6</v>
      </c>
    </row>
    <row r="146" customHeight="1" ht="29">
      <c r="A146" s="22" t="inlineStr">
        <is>
          <r>
            <t xml:space="preserve">00006193</t>
          </r>
        </is>
      </c>
      <c r="B146" s="23" t="inlineStr">
        <is>
          <r>
            <t xml:space="preserve">TABUA NAO APARELHADA *2,5 X 20* CM, EM MACARANDUBA/MASSARANDUBA, ANGELIM OU EQUIVALENTE DA REGIAO - BRUTA</t>
          </r>
        </is>
      </c>
      <c r="C146" s="22" t="inlineStr">
        <is>
          <r>
            <t xml:space="preserve">SINAPI</t>
          </r>
        </is>
      </c>
      <c r="D146" s="22" t="inlineStr">
        <is>
          <r>
            <t xml:space="preserve">M</t>
          </r>
        </is>
      </c>
      <c r="E146" s="24" t="n">
        <v>3.917</v>
      </c>
      <c r="F146" s="25" t="n">
        <v>17.66</v>
      </c>
      <c r="G146" s="25" t="n">
        <f>ROUND(ROUND(E146,8)*F146,2)</f>
        <v>69.17</v>
      </c>
    </row>
    <row r="147" customHeight="1" ht="15">
      <c r="A147" s="2" t="inlineStr"/>
      <c r="B147" s="2" t="inlineStr"/>
      <c r="C147" s="2" t="inlineStr"/>
      <c r="D147" s="2" t="inlineStr"/>
      <c r="E147" s="26" t="inlineStr">
        <is>
          <r>
            <t xml:space="preserve">TOTAL Material:</t>
          </r>
        </is>
      </c>
      <c r="F147" s="26" t="inlineStr"/>
      <c r="G147" s="27" t="n">
        <f>SUM(G141:G146)</f>
        <v>193.98</v>
      </c>
    </row>
    <row r="148" customHeight="1" ht="15">
      <c r="A148" s="20" t="inlineStr">
        <is>
          <r>
            <t xml:space="preserve">Mão de Obra com Encargos Complementares</t>
          </r>
        </is>
      </c>
      <c r="B148" s="20" t="inlineStr"/>
      <c r="C148" s="21" t="inlineStr">
        <is>
          <r>
            <t xml:space="preserve">FONTE</t>
          </r>
        </is>
      </c>
      <c r="D148" s="21" t="inlineStr">
        <is>
          <r>
            <t xml:space="preserve">UNID</t>
          </r>
        </is>
      </c>
      <c r="E148" s="21" t="inlineStr">
        <is>
          <r>
            <t xml:space="preserve">COEFICIENTE</t>
          </r>
        </is>
      </c>
      <c r="F148" s="21" t="inlineStr">
        <is>
          <r>
            <t xml:space="preserve">PREÇO UNITÁRIO</t>
          </r>
        </is>
      </c>
      <c r="G148" s="21" t="inlineStr">
        <is>
          <r>
            <t xml:space="preserve">TOTAL</t>
          </r>
        </is>
      </c>
    </row>
    <row r="149" customHeight="1" ht="21">
      <c r="A149" s="22" t="inlineStr">
        <is>
          <r>
            <t xml:space="preserve">88262</t>
          </r>
        </is>
      </c>
      <c r="B149" s="23" t="inlineStr">
        <is>
          <r>
            <t xml:space="preserve">CARPINTEIRO DE FORMAS COM ENCARGOS COMPLEMENTARES</t>
          </r>
        </is>
      </c>
      <c r="C149" s="22" t="inlineStr">
        <is>
          <r>
            <t xml:space="preserve">SINAPI</t>
          </r>
        </is>
      </c>
      <c r="D149" s="22" t="inlineStr">
        <is>
          <r>
            <t xml:space="preserve">H</t>
          </r>
        </is>
      </c>
      <c r="E149" s="24" t="n">
        <v>0.979</v>
      </c>
      <c r="F149" s="25" t="n">
        <v>28.52</v>
      </c>
      <c r="G149" s="25" t="n">
        <f>ROUND(ROUND(E149,8)*F149,2)</f>
        <v>27.92</v>
      </c>
    </row>
    <row r="150" customHeight="1" ht="18">
      <c r="A150" s="2" t="inlineStr"/>
      <c r="B150" s="2" t="inlineStr"/>
      <c r="C150" s="2" t="inlineStr"/>
      <c r="D150" s="2" t="inlineStr"/>
      <c r="E150" s="26" t="inlineStr">
        <is>
          <r>
            <t xml:space="preserve">TOTAL Mão de Obra com Encargos Complementares:</t>
          </r>
        </is>
      </c>
      <c r="F150" s="26" t="inlineStr"/>
      <c r="G150" s="27" t="n">
        <f>SUM(G149:G149)</f>
        <v>27.92</v>
      </c>
    </row>
    <row r="151" customHeight="1" ht="15">
      <c r="A151" s="20" t="inlineStr">
        <is>
          <r>
            <t xml:space="preserve">Serviço</t>
          </r>
        </is>
      </c>
      <c r="B151" s="20" t="inlineStr"/>
      <c r="C151" s="21" t="inlineStr">
        <is>
          <r>
            <t xml:space="preserve">FONTE</t>
          </r>
        </is>
      </c>
      <c r="D151" s="21" t="inlineStr">
        <is>
          <r>
            <t xml:space="preserve">UNID</t>
          </r>
        </is>
      </c>
      <c r="E151" s="21" t="inlineStr">
        <is>
          <r>
            <t xml:space="preserve">COEFICIENTE</t>
          </r>
        </is>
      </c>
      <c r="F151" s="21" t="inlineStr">
        <is>
          <r>
            <t xml:space="preserve">PREÇO UNITÁRIO</t>
          </r>
        </is>
      </c>
      <c r="G151" s="21" t="inlineStr">
        <is>
          <r>
            <t xml:space="preserve">TOTAL</t>
          </r>
        </is>
      </c>
    </row>
    <row r="152" customHeight="1" ht="38">
      <c r="A152" s="22" t="inlineStr">
        <is>
          <r>
            <t xml:space="preserve">101165</t>
          </r>
        </is>
      </c>
      <c r="B152" s="23" t="inlineStr">
        <is>
          <r>
            <t xml:space="preserve">ALVENARIA DE EMBASAMENTO COM BLOCO ESTRUTURAL DE CONCRETO, DE 14X19X29CM E ARGAMASSA DE ASSENTAMENTO COM PREPARO EM BETONEIRA. AF_05/2020</t>
          </r>
        </is>
      </c>
      <c r="C152" s="22" t="inlineStr">
        <is>
          <r>
            <t xml:space="preserve">SINAPI</t>
          </r>
        </is>
      </c>
      <c r="D152" s="22" t="inlineStr">
        <is>
          <r>
            <t xml:space="preserve">M3</t>
          </r>
        </is>
      </c>
      <c r="E152" s="24" t="n">
        <v>0.027</v>
      </c>
      <c r="F152" s="25" t="n">
        <v>1053.45</v>
      </c>
      <c r="G152" s="25" t="n">
        <f>ROUND(ROUND(E152,8)*F152,2)</f>
        <v>28.44</v>
      </c>
    </row>
    <row r="153" customHeight="1" ht="29">
      <c r="A153" s="22" t="inlineStr">
        <is>
          <r>
            <t xml:space="preserve">91924</t>
          </r>
        </is>
      </c>
      <c r="B153" s="23" t="inlineStr">
        <is>
          <r>
            <t xml:space="preserve">CABO DE COBRE FLEXÍVEL ISOLADO, 1,5 MM², ANTI-CHAMA 450/750 V, PARA CIRCUITOS TERMINAIS - FORNECIMENTO E INSTALAÇÃO. AF_03/2023</t>
          </r>
        </is>
      </c>
      <c r="C153" s="22" t="inlineStr">
        <is>
          <r>
            <t xml:space="preserve">SINAPI</t>
          </r>
        </is>
      </c>
      <c r="D153" s="22" t="inlineStr">
        <is>
          <r>
            <t xml:space="preserve">M</t>
          </r>
        </is>
      </c>
      <c r="E153" s="24" t="n">
        <v>0.622</v>
      </c>
      <c r="F153" s="25" t="n">
        <v>3.12</v>
      </c>
      <c r="G153" s="25" t="n">
        <f>ROUND(ROUND(E153,8)*F153,2)</f>
        <v>1.94</v>
      </c>
    </row>
    <row r="154" customHeight="1" ht="29">
      <c r="A154" s="22" t="inlineStr">
        <is>
          <r>
            <t xml:space="preserve">91926</t>
          </r>
        </is>
      </c>
      <c r="B154" s="23" t="inlineStr">
        <is>
          <r>
            <t xml:space="preserve">CABO DE COBRE FLEXÍVEL ISOLADO, 2,5 MM², ANTI-CHAMA 450/750 V, PARA CIRCUITOS TERMINAIS - FORNECIMENTO E INSTALAÇÃO. AF_03/2023</t>
          </r>
        </is>
      </c>
      <c r="C154" s="22" t="inlineStr">
        <is>
          <r>
            <t xml:space="preserve">SINAPI</t>
          </r>
        </is>
      </c>
      <c r="D154" s="22" t="inlineStr">
        <is>
          <r>
            <t xml:space="preserve">M</t>
          </r>
        </is>
      </c>
      <c r="E154" s="24" t="n">
        <v>0.68</v>
      </c>
      <c r="F154" s="25" t="n">
        <v>4.54</v>
      </c>
      <c r="G154" s="25" t="n">
        <f>ROUND(ROUND(E154,8)*F154,2)</f>
        <v>3.09</v>
      </c>
    </row>
    <row r="155" customHeight="1" ht="21">
      <c r="A155" s="22" t="inlineStr">
        <is>
          <r>
            <t xml:space="preserve">91937</t>
          </r>
        </is>
      </c>
      <c r="B155" s="23" t="inlineStr">
        <is>
          <r>
            <t xml:space="preserve">CAIXA OCTOGONAL 3" X 3", PVC, INSTALADA EM LAJE - FORNECIMENTO E INSTALAÇÃO. AF_03/2023</t>
          </r>
        </is>
      </c>
      <c r="C155" s="22" t="inlineStr">
        <is>
          <r>
            <t xml:space="preserve">SINAPI</t>
          </r>
        </is>
      </c>
      <c r="D155" s="22" t="inlineStr">
        <is>
          <r>
            <t xml:space="preserve">UN</t>
          </r>
        </is>
      </c>
      <c r="E155" s="24" t="n">
        <v>0.126</v>
      </c>
      <c r="F155" s="25" t="n">
        <v>15.24</v>
      </c>
      <c r="G155" s="25" t="n">
        <f>ROUND(ROUND(E155,8)*F155,2)</f>
        <v>1.92</v>
      </c>
    </row>
    <row r="156" customHeight="1" ht="29">
      <c r="A156" s="22" t="inlineStr">
        <is>
          <r>
            <t xml:space="preserve">95805</t>
          </r>
        </is>
      </c>
      <c r="B156" s="23" t="inlineStr">
        <is>
          <r>
            <t xml:space="preserve">CONDULETE DE PVC, TIPO B, PARA ELETRODUTO DE PVC SOLDÁVEL DN 25 MM (3/4''), APARENTE - FORNECIMENTO E INSTALAÇÃO. AF_10/2022</t>
          </r>
        </is>
      </c>
      <c r="C156" s="22" t="inlineStr">
        <is>
          <r>
            <t xml:space="preserve">SINAPI</t>
          </r>
        </is>
      </c>
      <c r="D156" s="22" t="inlineStr">
        <is>
          <r>
            <t xml:space="preserve">UN</t>
          </r>
        </is>
      </c>
      <c r="E156" s="24" t="n">
        <v>0.05</v>
      </c>
      <c r="F156" s="25" t="n">
        <v>21.52</v>
      </c>
      <c r="G156" s="25" t="n">
        <f>ROUND(ROUND(E156,8)*F156,2)</f>
        <v>1.08</v>
      </c>
    </row>
    <row r="157" customHeight="1" ht="29">
      <c r="A157" s="22" t="inlineStr">
        <is>
          <r>
            <t xml:space="preserve">95811</t>
          </r>
        </is>
      </c>
      <c r="B157" s="23" t="inlineStr">
        <is>
          <r>
            <t xml:space="preserve">CONDULETE DE PVC, TIPO LB, PARA ELETRODUTO DE PVC SOLDÁVEL DN 25 MM (3/4''), APARENTE - FORNECIMENTO E INSTALAÇÃO. AF_10/2022</t>
          </r>
        </is>
      </c>
      <c r="C157" s="22" t="inlineStr">
        <is>
          <r>
            <t xml:space="preserve">SINAPI</t>
          </r>
        </is>
      </c>
      <c r="D157" s="22" t="inlineStr">
        <is>
          <r>
            <t xml:space="preserve">UN</t>
          </r>
        </is>
      </c>
      <c r="E157" s="24" t="n">
        <v>0.025</v>
      </c>
      <c r="F157" s="25" t="n">
        <v>17.37</v>
      </c>
      <c r="G157" s="25" t="n">
        <f>ROUND(ROUND(E157,8)*F157,2)</f>
        <v>0.43</v>
      </c>
    </row>
    <row r="158" customHeight="1" ht="29">
      <c r="A158" s="22" t="inlineStr">
        <is>
          <r>
            <t xml:space="preserve">91911</t>
          </r>
        </is>
      </c>
      <c r="B158" s="23" t="inlineStr">
        <is>
          <r>
            <t xml:space="preserve">CURVA 90 GRAUS PARA ELETRODUTO, PVC, ROSCÁVEL, DN 20 MM (1/2"), PARA CIRCUITOS TERMINAIS, INSTALADA EM PAREDE - FORNECIMENTO E INSTALAÇÃO. AF_03/2023</t>
          </r>
        </is>
      </c>
      <c r="C158" s="22" t="inlineStr">
        <is>
          <r>
            <t xml:space="preserve">SINAPI</t>
          </r>
        </is>
      </c>
      <c r="D158" s="22" t="inlineStr">
        <is>
          <r>
            <t xml:space="preserve">UN</t>
          </r>
        </is>
      </c>
      <c r="E158" s="24" t="n">
        <v>0.076</v>
      </c>
      <c r="F158" s="25" t="n">
        <v>16.62</v>
      </c>
      <c r="G158" s="25" t="n">
        <f>ROUND(ROUND(E158,8)*F158,2)</f>
        <v>1.26</v>
      </c>
    </row>
    <row r="159" customHeight="1" ht="29">
      <c r="A159" s="22" t="inlineStr">
        <is>
          <r>
            <t xml:space="preserve">101891</t>
          </r>
        </is>
      </c>
      <c r="B159" s="23" t="inlineStr">
        <is>
          <r>
            <t xml:space="preserve">DISJUNTOR MONOPOLAR TIPO NEMA, CORRENTE NOMINAL DE 35 ATÉ 50A - FORNECIMENTO E INSTALAÇÃO. AF_10/2020</t>
          </r>
        </is>
      </c>
      <c r="C159" s="22" t="inlineStr">
        <is>
          <r>
            <t xml:space="preserve">SINAPI</t>
          </r>
        </is>
      </c>
      <c r="D159" s="22" t="inlineStr">
        <is>
          <r>
            <t xml:space="preserve">UN</t>
          </r>
        </is>
      </c>
      <c r="E159" s="24" t="n">
        <v>0.05</v>
      </c>
      <c r="F159" s="25" t="n">
        <v>26.32</v>
      </c>
      <c r="G159" s="25" t="n">
        <f>ROUND(ROUND(E159,8)*F159,2)</f>
        <v>1.32</v>
      </c>
    </row>
    <row r="160" customHeight="1" ht="29">
      <c r="A160" s="22" t="inlineStr">
        <is>
          <r>
            <t xml:space="preserve">91862</t>
          </r>
        </is>
      </c>
      <c r="B160" s="23" t="inlineStr">
        <is>
          <r>
            <t xml:space="preserve">ELETRODUTO RÍGIDO ROSCÁVEL, PVC, DN 20 MM (1/2"), PARA CIRCUITOS TERMINAIS, INSTALADO EM FORRO - FORNECIMENTO E INSTALAÇÃO. AF_03/2023</t>
          </r>
        </is>
      </c>
      <c r="C160" s="22" t="inlineStr">
        <is>
          <r>
            <t xml:space="preserve">SINAPI</t>
          </r>
        </is>
      </c>
      <c r="D160" s="22" t="inlineStr">
        <is>
          <r>
            <t xml:space="preserve">M</t>
          </r>
        </is>
      </c>
      <c r="E160" s="24" t="n">
        <v>0.252</v>
      </c>
      <c r="F160" s="25" t="n">
        <v>9.34</v>
      </c>
      <c r="G160" s="25" t="n">
        <f>ROUND(ROUND(E160,8)*F160,2)</f>
        <v>2.35</v>
      </c>
    </row>
    <row r="161" customHeight="1" ht="29">
      <c r="A161" s="22" t="inlineStr">
        <is>
          <r>
            <t xml:space="preserve">91870</t>
          </r>
        </is>
      </c>
      <c r="B161" s="23" t="inlineStr">
        <is>
          <r>
            <t xml:space="preserve">ELETRODUTO RÍGIDO ROSCÁVEL, PVC, DN 20 MM (1/2"), PARA CIRCUITOS TERMINAIS, INSTALADO EM PAREDE - FORNECIMENTO E INSTALAÇÃO. AF_03/2023</t>
          </r>
        </is>
      </c>
      <c r="C161" s="22" t="inlineStr">
        <is>
          <r>
            <t xml:space="preserve">SINAPI</t>
          </r>
        </is>
      </c>
      <c r="D161" s="22" t="inlineStr">
        <is>
          <r>
            <t xml:space="preserve">M</t>
          </r>
        </is>
      </c>
      <c r="E161" s="24" t="n">
        <v>0.227</v>
      </c>
      <c r="F161" s="25" t="n">
        <v>12.4</v>
      </c>
      <c r="G161" s="25" t="n">
        <f>ROUND(ROUND(E161,8)*F161,2)</f>
        <v>2.81</v>
      </c>
    </row>
    <row r="162" customHeight="1" ht="21">
      <c r="A162" s="22" t="inlineStr">
        <is>
          <r>
            <t xml:space="preserve">93358</t>
          </r>
        </is>
      </c>
      <c r="B162" s="23" t="inlineStr">
        <is>
          <r>
            <t xml:space="preserve">ESCAVAÇÃO MANUAL DE VALA COM PROFUNDIDADE MENOR OU IGUAL A 1,30 M. AF_02/2021</t>
          </r>
        </is>
      </c>
      <c r="C162" s="22" t="inlineStr">
        <is>
          <r>
            <t xml:space="preserve">SINAPI</t>
          </r>
        </is>
      </c>
      <c r="D162" s="22" t="inlineStr">
        <is>
          <r>
            <t xml:space="preserve">M3</t>
          </r>
        </is>
      </c>
      <c r="E162" s="24" t="n">
        <v>0.026</v>
      </c>
      <c r="F162" s="25" t="n">
        <v>87.42</v>
      </c>
      <c r="G162" s="25" t="n">
        <f>ROUND(ROUND(E162,8)*F162,2)</f>
        <v>2.27</v>
      </c>
    </row>
    <row r="163" customHeight="1" ht="46">
      <c r="A163" s="22" t="inlineStr">
        <is>
          <r>
            <t xml:space="preserve">91170</t>
          </r>
        </is>
      </c>
      <c r="B163" s="23" t="inlineStr">
        <is>
          <r>
            <t xml:space="preserve">FIXAÇÃO DE TUBOS HORIZONTAIS DE PVC ÁGUA, PVC ESGOTO, PVC ÁGUA PLUVIAL, CPVC, PPR, COBRE OU AÇO, DIÂMETROS MENORES OU IGUAIS A 40 MM, COM ABRAÇADEIRA METÁLICA RÍGIDA TIPO U PERFIL 1 1/4", FIXADA EM PERFILADO EM LAJE. AF_09/2023_PS</t>
          </r>
        </is>
      </c>
      <c r="C163" s="22" t="inlineStr">
        <is>
          <r>
            <t xml:space="preserve">SINAPI</t>
          </r>
        </is>
      </c>
      <c r="D163" s="22" t="inlineStr">
        <is>
          <r>
            <t xml:space="preserve">M</t>
          </r>
        </is>
      </c>
      <c r="E163" s="24" t="n">
        <v>0.252</v>
      </c>
      <c r="F163" s="25" t="n">
        <v>12.46</v>
      </c>
      <c r="G163" s="25" t="n">
        <f>ROUND(ROUND(E163,8)*F163,2)</f>
        <v>3.14</v>
      </c>
    </row>
    <row r="164" customHeight="1" ht="46">
      <c r="A164" s="22" t="inlineStr">
        <is>
          <r>
            <t xml:space="preserve">91173</t>
          </r>
        </is>
      </c>
      <c r="B164" s="23" t="inlineStr">
        <is>
          <r>
            <t xml:space="preserve">FIXAÇÃO DE TUBOS VERTICAIS DE PVC ÁGUA, PVC ESGOTO, PVC ÁGUA PLUVIAL, CPVC, PPR, COBRE OU AÇO, DIÂMETROS MENORES OU IGUAIS A 40 MM, COM ABRAÇADEIRA METÁLICA RÍGIDA TIPO U PERFIL 1 1/4", FIXADA EM PERFILADO EM PAREDE. AF_09/2023_PS</t>
          </r>
        </is>
      </c>
      <c r="C164" s="22" t="inlineStr">
        <is>
          <r>
            <t xml:space="preserve">SINAPI</t>
          </r>
        </is>
      </c>
      <c r="D164" s="22" t="inlineStr">
        <is>
          <r>
            <t xml:space="preserve">M</t>
          </r>
        </is>
      </c>
      <c r="E164" s="24" t="n">
        <v>0.227</v>
      </c>
      <c r="F164" s="25" t="n">
        <v>4.64</v>
      </c>
      <c r="G164" s="25" t="n">
        <f>ROUND(ROUND(E164,8)*F164,2)</f>
        <v>1.05</v>
      </c>
    </row>
    <row r="165" customHeight="1" ht="29">
      <c r="A165" s="22" t="inlineStr">
        <is>
          <r>
            <t xml:space="preserve">92025</t>
          </r>
        </is>
      </c>
      <c r="B165" s="23" t="inlineStr">
        <is>
          <r>
            <t xml:space="preserve">INTERRUPTOR SIMPLES (1 MÓDULO) COM 2 TOMADAS DE EMBUTIR 2P+T 10 A, INCLUINDO SUPORTE E PLACA - FORNECIMENTO E INSTALAÇÃO. AF_03/2023</t>
          </r>
        </is>
      </c>
      <c r="C165" s="22" t="inlineStr">
        <is>
          <r>
            <t xml:space="preserve">SINAPI</t>
          </r>
        </is>
      </c>
      <c r="D165" s="22" t="inlineStr">
        <is>
          <r>
            <t xml:space="preserve">UN</t>
          </r>
        </is>
      </c>
      <c r="E165" s="24" t="n">
        <v>0.025</v>
      </c>
      <c r="F165" s="25" t="n">
        <v>73.63</v>
      </c>
      <c r="G165" s="25" t="n">
        <f>ROUND(ROUND(E165,8)*F165,2)</f>
        <v>1.84</v>
      </c>
    </row>
    <row r="166" customHeight="1" ht="46">
      <c r="A166" s="22" t="inlineStr">
        <is>
          <r>
            <t xml:space="preserve">94559</t>
          </r>
        </is>
      </c>
      <c r="B166" s="23" t="inlineStr">
        <is>
          <r>
            <t xml:space="preserve">JANELA DE AÇO TIPO BASCULANTE PARA VIDROS, COM BATENTE, FERRAGENS E PINTURA ANTICORROSIVA. EXCLUSIVE VIDROS, ACABAMENTO, ALIZAR E CONTRAMARCO. FORNECIMENTO E INSTALAÇÃO. AF_12/2019</t>
          </r>
        </is>
      </c>
      <c r="C166" s="22" t="inlineStr">
        <is>
          <r>
            <t xml:space="preserve">SINAPI</t>
          </r>
        </is>
      </c>
      <c r="D166" s="22" t="inlineStr">
        <is>
          <r>
            <t xml:space="preserve">M2</t>
          </r>
        </is>
      </c>
      <c r="E166" s="24" t="n">
        <v>0.076</v>
      </c>
      <c r="F166" s="25" t="n">
        <v>683.07</v>
      </c>
      <c r="G166" s="25" t="n">
        <f>ROUND(ROUND(E166,8)*F166,2)</f>
        <v>51.91</v>
      </c>
    </row>
    <row r="167" customHeight="1" ht="21">
      <c r="A167" s="22" t="inlineStr">
        <is>
          <r>
            <t xml:space="preserve">97611</t>
          </r>
        </is>
      </c>
      <c r="B167" s="23" t="inlineStr">
        <is>
          <r>
            <t xml:space="preserve">LÂMPADA COMPACTA FLUORESCENTE DE 15 W, BASE E27 - FORNECIMENTO E INSTALAÇÃO. AF_02/2020</t>
          </r>
        </is>
      </c>
      <c r="C167" s="22" t="inlineStr">
        <is>
          <r>
            <t xml:space="preserve">SINAPI</t>
          </r>
        </is>
      </c>
      <c r="D167" s="22" t="inlineStr">
        <is>
          <r>
            <t xml:space="preserve">UN</t>
          </r>
        </is>
      </c>
      <c r="E167" s="24" t="n">
        <v>0.0252</v>
      </c>
      <c r="F167" s="25" t="n">
        <v>8.77</v>
      </c>
      <c r="G167" s="25" t="n">
        <f>ROUND(ROUND(E167,8)*F167,2)</f>
        <v>0.22</v>
      </c>
    </row>
    <row r="168" customHeight="1" ht="29">
      <c r="A168" s="22" t="inlineStr">
        <is>
          <r>
            <t xml:space="preserve">95240</t>
          </r>
        </is>
      </c>
      <c r="B168" s="23" t="inlineStr">
        <is>
          <r>
            <t xml:space="preserve">LASTRO DE CONCRETO MAGRO, APLICADO EM PISOS, LAJES SOBRE SOLO OU RADIERS, ESPESSURA DE 3 CM. AF_01/2024</t>
          </r>
        </is>
      </c>
      <c r="C168" s="22" t="inlineStr">
        <is>
          <r>
            <t xml:space="preserve">SINAPI</t>
          </r>
        </is>
      </c>
      <c r="D168" s="22" t="inlineStr">
        <is>
          <r>
            <t xml:space="preserve">M2</t>
          </r>
        </is>
      </c>
      <c r="E168" s="24" t="n">
        <v>0.006</v>
      </c>
      <c r="F168" s="25" t="n">
        <v>19.78</v>
      </c>
      <c r="G168" s="25" t="n">
        <f>ROUND(ROUND(E168,8)*F168,2)</f>
        <v>0.12</v>
      </c>
    </row>
    <row r="169" customHeight="1" ht="29">
      <c r="A169" s="22" t="inlineStr">
        <is>
          <r>
            <t xml:space="preserve">95241</t>
          </r>
        </is>
      </c>
      <c r="B169" s="23" t="inlineStr">
        <is>
          <r>
            <t xml:space="preserve">LASTRO DE CONCRETO MAGRO, APLICADO EM PISOS, LAJES SOBRE SOLO OU RADIERS, ESPESSURA DE 5 CM. AF_01/2024</t>
          </r>
        </is>
      </c>
      <c r="C169" s="22" t="inlineStr">
        <is>
          <r>
            <t xml:space="preserve">SINAPI</t>
          </r>
        </is>
      </c>
      <c r="D169" s="22" t="inlineStr">
        <is>
          <r>
            <t xml:space="preserve">M2</t>
          </r>
        </is>
      </c>
      <c r="E169" s="24" t="n">
        <v>1.4396</v>
      </c>
      <c r="F169" s="25" t="n">
        <v>32.96</v>
      </c>
      <c r="G169" s="25" t="n">
        <f>ROUND(ROUND(E169,8)*F169,2)</f>
        <v>47.45</v>
      </c>
    </row>
    <row r="170" customHeight="1" ht="38">
      <c r="A170" s="22" t="inlineStr">
        <is>
          <r>
            <t xml:space="preserve">97586</t>
          </r>
        </is>
      </c>
      <c r="B170" s="23" t="inlineStr">
        <is>
          <r>
            <t xml:space="preserve">LUMINÁRIA TIPO CALHA, DE SOBREPOR, COM 2 LÂMPADAS TUBULARES FLUORESCENTES DE 36 W, COM REATOR DE PARTIDA RÁPIDA - FORNECIMENTO E INSTALAÇÃO. AF_02/2020</t>
          </r>
        </is>
      </c>
      <c r="C170" s="22" t="inlineStr">
        <is>
          <r>
            <t xml:space="preserve">SINAPI</t>
          </r>
        </is>
      </c>
      <c r="D170" s="22" t="inlineStr">
        <is>
          <r>
            <t xml:space="preserve">UN</t>
          </r>
        </is>
      </c>
      <c r="E170" s="24" t="n">
        <v>0.1007</v>
      </c>
      <c r="F170" s="25" t="n">
        <v>16.2</v>
      </c>
      <c r="G170" s="25" t="n">
        <f>ROUND(ROUND(E170,8)*F170,2)</f>
        <v>1.63</v>
      </c>
    </row>
    <row r="171" customHeight="1" ht="29">
      <c r="A171" s="22" t="inlineStr">
        <is>
          <r>
            <t xml:space="preserve">97593</t>
          </r>
        </is>
      </c>
      <c r="B171" s="23" t="inlineStr">
        <is>
          <r>
            <t xml:space="preserve">LUMINÁRIA TIPO SPOT, DE SOBREPOR, COM 1 LÂMPADA FLUORESCENTE DE 15 W, SEM REATOR - FORNECIMENTO E INSTALAÇÃO. AF_02/2020</t>
          </r>
        </is>
      </c>
      <c r="C171" s="22" t="inlineStr">
        <is>
          <r>
            <t xml:space="preserve">SINAPI</t>
          </r>
        </is>
      </c>
      <c r="D171" s="22" t="inlineStr">
        <is>
          <r>
            <t xml:space="preserve">UN</t>
          </r>
        </is>
      </c>
      <c r="E171" s="24" t="n">
        <v>0.0252</v>
      </c>
      <c r="F171" s="25" t="n">
        <v>139.79</v>
      </c>
      <c r="G171" s="25" t="n">
        <f>ROUND(ROUND(E171,8)*F171,2)</f>
        <v>3.52</v>
      </c>
    </row>
    <row r="172" customHeight="1" ht="29">
      <c r="A172" s="22" t="inlineStr">
        <is>
          <r>
            <t xml:space="preserve">98445</t>
          </r>
        </is>
      </c>
      <c r="B172" s="23" t="inlineStr">
        <is>
          <r>
            <t xml:space="preserve">PAREDE DE MADEIRA COMPENSADA PARA CONSTRUÇÃO TEMPORÁRIA EM CHAPA SIMPLES, EXTERNA, COM ÁREA LÍQUIDA MAIOR OU IGUAL A 6 M², COM VÃO. AF_03/2024</t>
          </r>
        </is>
      </c>
      <c r="C172" s="22" t="inlineStr">
        <is>
          <r>
            <t xml:space="preserve">SINAPI</t>
          </r>
        </is>
      </c>
      <c r="D172" s="22" t="inlineStr">
        <is>
          <r>
            <t xml:space="preserve">M2</t>
          </r>
        </is>
      </c>
      <c r="E172" s="24" t="n">
        <v>0.5495</v>
      </c>
      <c r="F172" s="25" t="n">
        <v>178.29</v>
      </c>
      <c r="G172" s="25" t="n">
        <f>ROUND(ROUND(E172,8)*F172,2)</f>
        <v>97.97</v>
      </c>
    </row>
    <row r="173" customHeight="1" ht="29">
      <c r="A173" s="22" t="inlineStr">
        <is>
          <r>
            <t xml:space="preserve">98446</t>
          </r>
        </is>
      </c>
      <c r="B173" s="23" t="inlineStr">
        <is>
          <r>
            <t xml:space="preserve">PAREDE DE MADEIRA COMPENSADA PARA CONSTRUÇÃO TEMPORÁRIA EM CHAPA SIMPLES, EXTERNA, COM ÁREA LÍQUIDA MENOR QUE 6 M², COM VÃO. AF_03/2024</t>
          </r>
        </is>
      </c>
      <c r="C173" s="22" t="inlineStr">
        <is>
          <r>
            <t xml:space="preserve">SINAPI</t>
          </r>
        </is>
      </c>
      <c r="D173" s="22" t="inlineStr">
        <is>
          <r>
            <t xml:space="preserve">M2</t>
          </r>
        </is>
      </c>
      <c r="E173" s="24" t="n">
        <v>0.4284</v>
      </c>
      <c r="F173" s="25" t="n">
        <v>158.39</v>
      </c>
      <c r="G173" s="25" t="n">
        <f>ROUND(ROUND(E173,8)*F173,2)</f>
        <v>67.85</v>
      </c>
    </row>
    <row r="174" customHeight="1" ht="29">
      <c r="A174" s="22" t="inlineStr">
        <is>
          <r>
            <t xml:space="preserve">98442</t>
          </r>
        </is>
      </c>
      <c r="B174" s="23" t="inlineStr">
        <is>
          <r>
            <t xml:space="preserve">PAREDE DE MADEIRA COMPENSADA PARA CONSTRUÇÃO TEMPORÁRIA EM CHAPA SIMPLES, EXTERNA, COM ÁREA LÍQUIDA MENOR QUE 6 M², SEM VÃO. AF_05/2018</t>
          </r>
        </is>
      </c>
      <c r="C174" s="22" t="inlineStr">
        <is>
          <r>
            <t xml:space="preserve">SINAPI</t>
          </r>
        </is>
      </c>
      <c r="D174" s="22" t="inlineStr">
        <is>
          <r>
            <t xml:space="preserve">M2</t>
          </r>
        </is>
      </c>
      <c r="E174" s="24" t="n">
        <v>0.4048</v>
      </c>
      <c r="F174" s="25" t="n">
        <v>151.16</v>
      </c>
      <c r="G174" s="25" t="n">
        <f>ROUND(ROUND(E174,8)*F174,2)</f>
        <v>61.19</v>
      </c>
    </row>
    <row r="175" customHeight="1" ht="29">
      <c r="A175" s="22" t="inlineStr">
        <is>
          <r>
            <t xml:space="preserve">98441</t>
          </r>
        </is>
      </c>
      <c r="B175" s="23" t="inlineStr">
        <is>
          <r>
            <t xml:space="preserve">PAREDE DE MADEIRA COMPENSADA PARA CONSTRUÇÃO TEMPORÁRIA EM CHAPA SIMPLES, EXTERNA, SEM VÃO. AF_03/2024</t>
          </r>
        </is>
      </c>
      <c r="C175" s="22" t="inlineStr">
        <is>
          <r>
            <t xml:space="preserve">SINAPI</t>
          </r>
        </is>
      </c>
      <c r="D175" s="22" t="inlineStr">
        <is>
          <r>
            <t xml:space="preserve">M2</t>
          </r>
        </is>
      </c>
      <c r="E175" s="24" t="n">
        <v>0.3517</v>
      </c>
      <c r="F175" s="25" t="n">
        <v>107.01</v>
      </c>
      <c r="G175" s="25" t="n">
        <f>ROUND(ROUND(E175,8)*F175,2)</f>
        <v>37.64</v>
      </c>
    </row>
    <row r="176" customHeight="1" ht="29">
      <c r="A176" s="22" t="inlineStr">
        <is>
          <r>
            <t xml:space="preserve">98447</t>
          </r>
        </is>
      </c>
      <c r="B176" s="23" t="inlineStr">
        <is>
          <r>
            <t xml:space="preserve">PAREDE DE MADEIRA COMPENSADA PARA CONSTRUÇÃO TEMPORÁRIA EM CHAPA SIMPLES, INTERNA, COM ÁREA LÍQUIDA MAIOR OU IGUAL A 6 M², COM VÃO. AF_03/2024</t>
          </r>
        </is>
      </c>
      <c r="C176" s="22" t="inlineStr">
        <is>
          <r>
            <t xml:space="preserve">SINAPI</t>
          </r>
        </is>
      </c>
      <c r="D176" s="22" t="inlineStr">
        <is>
          <r>
            <t xml:space="preserve">M2</t>
          </r>
        </is>
      </c>
      <c r="E176" s="24" t="n">
        <v>0.0439</v>
      </c>
      <c r="F176" s="25" t="n">
        <v>100.66</v>
      </c>
      <c r="G176" s="25" t="n">
        <f>ROUND(ROUND(E176,8)*F176,2)</f>
        <v>4.42</v>
      </c>
    </row>
    <row r="177" customHeight="1" ht="29">
      <c r="A177" s="22" t="inlineStr">
        <is>
          <r>
            <t xml:space="preserve">98448</t>
          </r>
        </is>
      </c>
      <c r="B177" s="23" t="inlineStr">
        <is>
          <r>
            <t xml:space="preserve">PAREDE DE MADEIRA COMPENSADA PARA CONSTRUÇÃO TEMPORÁRIA EM CHAPA SIMPLES, INTERNA, COM ÁREA LÍQUIDA MENOR QUE 6 M², COM VÃO. AF_03/2024</t>
          </r>
        </is>
      </c>
      <c r="C177" s="22" t="inlineStr">
        <is>
          <r>
            <t xml:space="preserve">SINAPI</t>
          </r>
        </is>
      </c>
      <c r="D177" s="22" t="inlineStr">
        <is>
          <r>
            <t xml:space="preserve">M2</t>
          </r>
        </is>
      </c>
      <c r="E177" s="24" t="n">
        <v>0.0342</v>
      </c>
      <c r="F177" s="25" t="n">
        <v>191.17</v>
      </c>
      <c r="G177" s="25" t="n">
        <f>ROUND(ROUND(E177,8)*F177,2)</f>
        <v>6.54</v>
      </c>
    </row>
    <row r="178" customHeight="1" ht="29">
      <c r="A178" s="22" t="inlineStr">
        <is>
          <r>
            <t xml:space="preserve">98444</t>
          </r>
        </is>
      </c>
      <c r="B178" s="23" t="inlineStr">
        <is>
          <r>
            <t xml:space="preserve">PAREDE DE MADEIRA COMPENSADA PARA CONSTRUÇÃO TEMPORÁRIA EM CHAPA SIMPLES, INTERNA, COM ÁREA LÍQUIDA MENOR QUE 6 M², SEM VÃO. AF_05/2018</t>
          </r>
        </is>
      </c>
      <c r="C178" s="22" t="inlineStr">
        <is>
          <r>
            <t xml:space="preserve">SINAPI</t>
          </r>
        </is>
      </c>
      <c r="D178" s="22" t="inlineStr">
        <is>
          <r>
            <t xml:space="preserve">M2</t>
          </r>
        </is>
      </c>
      <c r="E178" s="24" t="n">
        <v>0.0323</v>
      </c>
      <c r="F178" s="25" t="n">
        <v>130.73</v>
      </c>
      <c r="G178" s="25" t="n">
        <f>ROUND(ROUND(E178,8)*F178,2)</f>
        <v>4.22</v>
      </c>
    </row>
    <row r="179" customHeight="1" ht="29">
      <c r="A179" s="22" t="inlineStr">
        <is>
          <r>
            <t xml:space="preserve">98443</t>
          </r>
        </is>
      </c>
      <c r="B179" s="23" t="inlineStr">
        <is>
          <r>
            <t xml:space="preserve">PAREDE DE MADEIRA COMPENSADA PARA CONSTRUÇÃO TEMPORÁRIA EM CHAPA SIMPLES, INTERNA, SEM VÃO. AF_03/2024</t>
          </r>
        </is>
      </c>
      <c r="C179" s="22" t="inlineStr">
        <is>
          <r>
            <t xml:space="preserve">SINAPI</t>
          </r>
        </is>
      </c>
      <c r="D179" s="22" t="inlineStr">
        <is>
          <r>
            <t xml:space="preserve">M2</t>
          </r>
        </is>
      </c>
      <c r="E179" s="24" t="n">
        <v>0.0281</v>
      </c>
      <c r="F179" s="25" t="n">
        <v>85.74</v>
      </c>
      <c r="G179" s="25" t="n">
        <f>ROUND(ROUND(E179,8)*F179,2)</f>
        <v>2.41</v>
      </c>
    </row>
    <row r="180" customHeight="1" ht="21">
      <c r="A180" s="22" t="inlineStr">
        <is>
          <r>
            <t xml:space="preserve">88489</t>
          </r>
        </is>
      </c>
      <c r="B180" s="23" t="inlineStr">
        <is>
          <r>
            <t xml:space="preserve">PINTURA LÁTEX ACRÍLICA PREMIUM, APLICAÇÃO MANUAL EM PAREDES, DUAS DEMÃOS. AF_04/2023</t>
          </r>
        </is>
      </c>
      <c r="C180" s="22" t="inlineStr">
        <is>
          <r>
            <t xml:space="preserve">SINAPI</t>
          </r>
        </is>
      </c>
      <c r="D180" s="22" t="inlineStr">
        <is>
          <r>
            <t xml:space="preserve">M2</t>
          </r>
        </is>
      </c>
      <c r="E180" s="24" t="n">
        <v>3.7457</v>
      </c>
      <c r="F180" s="25" t="n">
        <v>13.48</v>
      </c>
      <c r="G180" s="25" t="n">
        <f>ROUND(ROUND(E180,8)*F180,2)</f>
        <v>50.49</v>
      </c>
    </row>
    <row r="181" customHeight="1" ht="29">
      <c r="A181" s="22" t="inlineStr">
        <is>
          <r>
            <t xml:space="preserve">91341</t>
          </r>
        </is>
      </c>
      <c r="B181" s="23" t="inlineStr">
        <is>
          <r>
            <t xml:space="preserve">PORTA EM ALUMÍNIO DE ABRIR TIPO VENEZIANA COM GUARNIÇÃO, FIXAÇÃO COM PARAFUSOS - FORNECIMENTO E INSTALAÇÃO. AF_12/2019</t>
          </r>
        </is>
      </c>
      <c r="C181" s="22" t="inlineStr">
        <is>
          <r>
            <t xml:space="preserve">SINAPI</t>
          </r>
        </is>
      </c>
      <c r="D181" s="22" t="inlineStr">
        <is>
          <r>
            <t xml:space="preserve">M2</t>
          </r>
        </is>
      </c>
      <c r="E181" s="24" t="n">
        <v>0.0634</v>
      </c>
      <c r="F181" s="25" t="n">
        <v>552.22</v>
      </c>
      <c r="G181" s="25" t="n">
        <f>ROUND(ROUND(E181,8)*F181,2)</f>
        <v>35.01</v>
      </c>
    </row>
    <row r="182" customHeight="1" ht="29">
      <c r="A182" s="22" t="inlineStr">
        <is>
          <r>
            <t xml:space="preserve">101876</t>
          </r>
        </is>
      </c>
      <c r="B182" s="23" t="inlineStr">
        <is>
          <r>
            <t xml:space="preserve">QUADRO DE DISTRIBUIÇÃO DE ENERGIA EM PVC, DE EMBUTIR, SEM BARRAMENTO, PARA 6 DISJUNTORES - FORNECIMENTO E INSTALAÇÃO. AF_10/2020</t>
          </r>
        </is>
      </c>
      <c r="C182" s="22" t="inlineStr">
        <is>
          <r>
            <t xml:space="preserve">SINAPI</t>
          </r>
        </is>
      </c>
      <c r="D182" s="22" t="inlineStr">
        <is>
          <r>
            <t xml:space="preserve">UN</t>
          </r>
        </is>
      </c>
      <c r="E182" s="24" t="n">
        <v>0.0252</v>
      </c>
      <c r="F182" s="25" t="n">
        <v>82.34</v>
      </c>
      <c r="G182" s="25" t="n">
        <f>ROUND(ROUND(E182,8)*F182,2)</f>
        <v>2.07</v>
      </c>
    </row>
    <row r="183" customHeight="1" ht="21">
      <c r="A183" s="22" t="inlineStr">
        <is>
          <r>
            <t xml:space="preserve">93382</t>
          </r>
        </is>
      </c>
      <c r="B183" s="23" t="inlineStr">
        <is>
          <r>
            <t xml:space="preserve">REATERRO MANUAL DE VALAS, COM COMPACTADOR DE SOLOS DE PERCUSSÃO. AF_08/2023</t>
          </r>
        </is>
      </c>
      <c r="C183" s="22" t="inlineStr">
        <is>
          <r>
            <t xml:space="preserve">SINAPI</t>
          </r>
        </is>
      </c>
      <c r="D183" s="22" t="inlineStr">
        <is>
          <r>
            <t xml:space="preserve">M3</t>
          </r>
        </is>
      </c>
      <c r="E183" s="24" t="n">
        <v>0.0067</v>
      </c>
      <c r="F183" s="25" t="n">
        <v>27.26</v>
      </c>
      <c r="G183" s="25" t="n">
        <f>ROUND(ROUND(E183,8)*F183,2)</f>
        <v>0.18</v>
      </c>
    </row>
    <row r="184" customHeight="1" ht="38">
      <c r="A184" s="22" t="inlineStr">
        <is>
          <r>
            <t xml:space="preserve">94210</t>
          </r>
        </is>
      </c>
      <c r="B184" s="23" t="inlineStr">
        <is>
          <r>
            <t xml:space="preserve">TELHAMENTO COM TELHA ONDULADA DE FIBROCIMENTO E = 6 MM, COM RECOBRIMENTO LATERAL DE 1 1/4 DE ONDA PARA TELHADO COM INCLINAÇÃO MÁXIMA DE 10°, COM ATÉ 2 ÁGUAS, INCLUSO IÇAMENTO. AF_07/2019</t>
          </r>
        </is>
      </c>
      <c r="C184" s="22" t="inlineStr">
        <is>
          <r>
            <t xml:space="preserve">SINAPI</t>
          </r>
        </is>
      </c>
      <c r="D184" s="22" t="inlineStr">
        <is>
          <r>
            <t xml:space="preserve">M2</t>
          </r>
        </is>
      </c>
      <c r="E184" s="24" t="n">
        <v>1.4396</v>
      </c>
      <c r="F184" s="25" t="n">
        <v>67.11</v>
      </c>
      <c r="G184" s="25" t="n">
        <f>ROUND(ROUND(E184,8)*F184,2)</f>
        <v>96.61</v>
      </c>
    </row>
    <row r="185" customHeight="1" ht="29">
      <c r="A185" s="22" t="inlineStr">
        <is>
          <r>
            <t xml:space="preserve">92000</t>
          </r>
        </is>
      </c>
      <c r="B185" s="23" t="inlineStr">
        <is>
          <r>
            <t xml:space="preserve">TOMADA BAIXA DE EMBUTIR (1 MÓDULO), 2P+T 10 A, INCLUINDO SUPORTE E PLACA - FORNECIMENTO E INSTALAÇÃO. AF_03/2023</t>
          </r>
        </is>
      </c>
      <c r="C185" s="22" t="inlineStr">
        <is>
          <r>
            <t xml:space="preserve">SINAPI</t>
          </r>
        </is>
      </c>
      <c r="D185" s="22" t="inlineStr">
        <is>
          <r>
            <t xml:space="preserve">UN</t>
          </r>
        </is>
      </c>
      <c r="E185" s="24" t="n">
        <v>0.0504</v>
      </c>
      <c r="F185" s="25" t="n">
        <v>32.13</v>
      </c>
      <c r="G185" s="25" t="n">
        <f>ROUND(ROUND(E185,8)*F185,2)</f>
        <v>1.62</v>
      </c>
    </row>
    <row r="186" customHeight="1" ht="38">
      <c r="A186" s="22" t="inlineStr">
        <is>
          <r>
            <t xml:space="preserve">92543</t>
          </r>
        </is>
      </c>
      <c r="B186" s="23" t="inlineStr">
        <is>
          <r>
            <t xml:space="preserve">TRAMA DE MADEIRA COMPOSTA POR TERÇAS PARA TELHADOS DE ATÉ 2 ÁGUAS PARA TELHA ONDULADA DE FIBROCIMENTO, METÁLICA, PLÁSTICA OU TERMOACÚSTICA, INCLUSO TRANSPORTE VERTICAL. AF_07/2019</t>
          </r>
        </is>
      </c>
      <c r="C186" s="22" t="inlineStr">
        <is>
          <r>
            <t xml:space="preserve">SINAPI</t>
          </r>
        </is>
      </c>
      <c r="D186" s="22" t="inlineStr">
        <is>
          <r>
            <t xml:space="preserve">M2</t>
          </r>
        </is>
      </c>
      <c r="E186" s="24" t="n">
        <v>1.4396</v>
      </c>
      <c r="F186" s="25" t="n">
        <v>22.33</v>
      </c>
      <c r="G186" s="25" t="n">
        <f>ROUND(ROUND(E186,8)*F186,2)</f>
        <v>32.15</v>
      </c>
    </row>
    <row r="187" customHeight="1" ht="15">
      <c r="A187" s="2" t="inlineStr"/>
      <c r="B187" s="2" t="inlineStr"/>
      <c r="C187" s="2" t="inlineStr"/>
      <c r="D187" s="2" t="inlineStr"/>
      <c r="E187" s="26" t="inlineStr">
        <is>
          <r>
            <t xml:space="preserve">TOTAL Serviço:</t>
          </r>
        </is>
      </c>
      <c r="F187" s="26" t="inlineStr"/>
      <c r="G187" s="27" t="n">
        <f>SUM(G152:G186)</f>
        <v>658.16</v>
      </c>
    </row>
    <row r="188" customHeight="1" ht="15">
      <c r="A188" s="2" t="inlineStr"/>
      <c r="B188" s="2" t="inlineStr"/>
      <c r="C188" s="2" t="inlineStr"/>
      <c r="D188" s="2" t="inlineStr"/>
      <c r="E188" s="28" t="inlineStr">
        <is>
          <r>
            <t xml:space="preserve">VALOR:</t>
          </r>
        </is>
      </c>
      <c r="F188" s="28" t="inlineStr"/>
      <c r="G188" s="6" t="n">
        <f>SUM(G147,G150,G187)</f>
        <v>880.06</v>
      </c>
    </row>
    <row r="189" customHeight="1" ht="15">
      <c r="A189" s="2" t="inlineStr"/>
      <c r="B189" s="2" t="inlineStr"/>
      <c r="C189" s="2" t="inlineStr"/>
      <c r="D189" s="2" t="inlineStr"/>
      <c r="E189" s="28" t="inlineStr">
        <is>
          <r>
            <t xml:space="preserve">VALOR BDI (22.23%):</t>
          </r>
        </is>
      </c>
      <c r="F189" s="28" t="inlineStr"/>
      <c r="G189" s="6" t="n">
        <f>ROUND(G188*(22.23/100),2)</f>
        <v>195.64</v>
      </c>
    </row>
    <row r="190" customHeight="1" ht="15">
      <c r="A190" s="2" t="inlineStr"/>
      <c r="B190" s="2" t="inlineStr"/>
      <c r="C190" s="2" t="inlineStr"/>
      <c r="D190" s="2" t="inlineStr"/>
      <c r="E190" s="28" t="inlineStr">
        <is>
          <r>
            <t xml:space="preserve">VALOR COM BDI:</t>
          </r>
        </is>
      </c>
      <c r="F190" s="28" t="inlineStr"/>
      <c r="G190" s="6" t="n">
        <f>G189+G188</f>
        <v>1075.7</v>
      </c>
    </row>
    <row r="191" customHeight="1" ht="10">
      <c r="A191" s="2" t="inlineStr"/>
      <c r="B191" s="2" t="inlineStr"/>
      <c r="C191" s="2" t="inlineStr"/>
      <c r="D191" s="2" t="inlineStr"/>
      <c r="E191" s="18" t="inlineStr"/>
      <c r="F191" s="18" t="inlineStr"/>
      <c r="G191" s="18" t="inlineStr"/>
    </row>
    <row r="192" customHeight="1" ht="20">
      <c r="A192" s="19" t="inlineStr">
        <is>
          <r>
            <t xml:space="preserve">2.3. 93210 EXECUÇÃO DE REFEITÓRIO EM CANTEIRO DE OBRA EM CHAPA DE MADEIRA COMPENSADA, NÃO INCLUSO MOBILIÁRIO E EQUIPAMENTOS. AF_02/2016 (M2)</t>
          </r>
        </is>
      </c>
      <c r="B192" s="19" t="inlineStr"/>
      <c r="C192" s="19" t="inlineStr"/>
      <c r="D192" s="19" t="inlineStr"/>
      <c r="E192" s="19" t="inlineStr"/>
      <c r="F192" s="19" t="inlineStr"/>
      <c r="G192" s="19" t="inlineStr"/>
    </row>
    <row r="193" customHeight="1" ht="15">
      <c r="A193" s="20" t="inlineStr">
        <is>
          <r>
            <t xml:space="preserve">Material</t>
          </r>
        </is>
      </c>
      <c r="B193" s="20" t="inlineStr"/>
      <c r="C193" s="21" t="inlineStr">
        <is>
          <r>
            <t xml:space="preserve">FONTE</t>
          </r>
        </is>
      </c>
      <c r="D193" s="21" t="inlineStr">
        <is>
          <r>
            <t xml:space="preserve">UNID</t>
          </r>
        </is>
      </c>
      <c r="E193" s="21" t="inlineStr">
        <is>
          <r>
            <t xml:space="preserve">COEFICIENTE</t>
          </r>
        </is>
      </c>
      <c r="F193" s="21" t="inlineStr">
        <is>
          <r>
            <t xml:space="preserve">PREÇO UNITÁRIO</t>
          </r>
        </is>
      </c>
      <c r="G193" s="21" t="inlineStr">
        <is>
          <r>
            <t xml:space="preserve">TOTAL</t>
          </r>
        </is>
      </c>
    </row>
    <row r="194" customHeight="1" ht="21">
      <c r="A194" s="22" t="inlineStr">
        <is>
          <r>
            <t xml:space="preserve">00010886</t>
          </r>
        </is>
      </c>
      <c r="B194" s="23" t="inlineStr">
        <is>
          <r>
            <t xml:space="preserve">EXTINTOR DE INCENDIO PORTATIL COM CARGA DE AGUA PRESSURIZADA DE 10 L, CLASSE A</t>
          </r>
        </is>
      </c>
      <c r="C194" s="22" t="inlineStr">
        <is>
          <r>
            <t xml:space="preserve">SINAPI</t>
          </r>
        </is>
      </c>
      <c r="D194" s="22" t="inlineStr">
        <is>
          <r>
            <t xml:space="preserve">UN</t>
          </r>
        </is>
      </c>
      <c r="E194" s="24" t="n">
        <v>0.0268</v>
      </c>
      <c r="F194" s="25" t="n">
        <v>247.18</v>
      </c>
      <c r="G194" s="25" t="n">
        <f>ROUND(ROUND(E194,8)*F194,2)</f>
        <v>6.62</v>
      </c>
    </row>
    <row r="195" customHeight="1" ht="21">
      <c r="A195" s="22" t="inlineStr">
        <is>
          <r>
            <t xml:space="preserve">00010891</t>
          </r>
        </is>
      </c>
      <c r="B195" s="23" t="inlineStr">
        <is>
          <r>
            <t xml:space="preserve">EXTINTOR DE INCENDIO PORTATIL COM CARGA DE PO QUIMICO SECO (PQS) DE 4 KG, CLASSE BC</t>
          </r>
        </is>
      </c>
      <c r="C195" s="22" t="inlineStr">
        <is>
          <r>
            <t xml:space="preserve">SINAPI</t>
          </r>
        </is>
      </c>
      <c r="D195" s="22" t="inlineStr">
        <is>
          <r>
            <t xml:space="preserve">UN</t>
          </r>
        </is>
      </c>
      <c r="E195" s="24" t="n">
        <v>0.0268</v>
      </c>
      <c r="F195" s="25" t="n">
        <v>239.03</v>
      </c>
      <c r="G195" s="25" t="n">
        <f>ROUND(ROUND(E195,8)*F195,2)</f>
        <v>6.41</v>
      </c>
    </row>
    <row r="196" customHeight="1" ht="46">
      <c r="A196" s="22" t="inlineStr">
        <is>
          <r>
            <t xml:space="preserve">00003080</t>
          </r>
        </is>
      </c>
      <c r="B196" s="23" t="inlineStr">
        <is>
          <r>
            <t xml:space="preserve">FECHADURA ESPELHO PARA PORTA EXTERNA, EM ACO INOX (MAQUINA, TESTA E CONTRA-TESTA) E EM ZAMAC (MACANETA, LINGUETA E TRINCOS) COM ACABAMENTO CROMADO, MAQUINA DE 40 MM, INCLUINDO CHAVE TIPO CILINDRO</t>
          </r>
        </is>
      </c>
      <c r="C196" s="22" t="inlineStr">
        <is>
          <r>
            <t xml:space="preserve">SINAPI</t>
          </r>
        </is>
      </c>
      <c r="D196" s="22" t="inlineStr">
        <is>
          <r>
            <t xml:space="preserve">CJ</t>
          </r>
        </is>
      </c>
      <c r="E196" s="24" t="n">
        <v>0.0268</v>
      </c>
      <c r="F196" s="25" t="n">
        <v>65.45</v>
      </c>
      <c r="G196" s="25" t="n">
        <f>ROUND(ROUND(E196,8)*F196,2)</f>
        <v>1.75</v>
      </c>
    </row>
    <row r="197" customHeight="1" ht="29">
      <c r="A197" s="22" t="inlineStr">
        <is>
          <r>
            <t xml:space="preserve">00011587</t>
          </r>
        </is>
      </c>
      <c r="B197" s="23" t="inlineStr">
        <is>
          <r>
            <t xml:space="preserve">FORRO DE PVC LISO, BRANCO, REGUA DE 10 CM, ESPESSURA DE 8 MM A 10 MM (COM COLOCACAO / SEM ESTRUTURA METALICA)</t>
          </r>
        </is>
      </c>
      <c r="C197" s="22" t="inlineStr">
        <is>
          <r>
            <t xml:space="preserve">SINAPI</t>
          </r>
        </is>
      </c>
      <c r="D197" s="22" t="inlineStr">
        <is>
          <r>
            <t xml:space="preserve">M2</t>
          </r>
        </is>
      </c>
      <c r="E197" s="24" t="n">
        <v>1.0</v>
      </c>
      <c r="F197" s="25" t="n">
        <v>84.6</v>
      </c>
      <c r="G197" s="25" t="n">
        <f>ROUND(ROUND(E197,8)*F197,2)</f>
        <v>84.6</v>
      </c>
    </row>
    <row r="198" customHeight="1" ht="29">
      <c r="A198" s="22" t="inlineStr">
        <is>
          <r>
            <t xml:space="preserve">00037525</t>
          </r>
        </is>
      </c>
      <c r="B198" s="23" t="inlineStr">
        <is>
          <r>
            <t xml:space="preserve">TELA PLASTICA TECIDA LISTRADA BRANCA E LARANJA, TIPO GUARDA CORPO, EM POLIETILENO MONOFILADO, ROLO 1,20 X 50 M (L X C)</t>
          </r>
        </is>
      </c>
      <c r="C198" s="22" t="inlineStr">
        <is>
          <r>
            <t xml:space="preserve">SINAPI</t>
          </r>
        </is>
      </c>
      <c r="D198" s="22" t="inlineStr">
        <is>
          <r>
            <t xml:space="preserve">M</t>
          </r>
        </is>
      </c>
      <c r="E198" s="24" t="n">
        <v>1.2782</v>
      </c>
      <c r="F198" s="25" t="n">
        <v>2.23</v>
      </c>
      <c r="G198" s="25" t="n">
        <f>ROUND(ROUND(E198,8)*F198,2)</f>
        <v>2.85</v>
      </c>
    </row>
    <row r="199" customHeight="1" ht="15">
      <c r="A199" s="2" t="inlineStr"/>
      <c r="B199" s="2" t="inlineStr"/>
      <c r="C199" s="2" t="inlineStr"/>
      <c r="D199" s="2" t="inlineStr"/>
      <c r="E199" s="26" t="inlineStr">
        <is>
          <r>
            <t xml:space="preserve">TOTAL Material:</t>
          </r>
        </is>
      </c>
      <c r="F199" s="26" t="inlineStr"/>
      <c r="G199" s="27" t="n">
        <f>SUM(G194:G198)</f>
        <v>102.23</v>
      </c>
    </row>
    <row r="200" customHeight="1" ht="15">
      <c r="A200" s="20" t="inlineStr">
        <is>
          <r>
            <t xml:space="preserve">Mão de Obra com Encargos Complementares</t>
          </r>
        </is>
      </c>
      <c r="B200" s="20" t="inlineStr"/>
      <c r="C200" s="21" t="inlineStr">
        <is>
          <r>
            <t xml:space="preserve">FONTE</t>
          </r>
        </is>
      </c>
      <c r="D200" s="21" t="inlineStr">
        <is>
          <r>
            <t xml:space="preserve">UNID</t>
          </r>
        </is>
      </c>
      <c r="E200" s="21" t="inlineStr">
        <is>
          <r>
            <t xml:space="preserve">COEFICIENTE</t>
          </r>
        </is>
      </c>
      <c r="F200" s="21" t="inlineStr">
        <is>
          <r>
            <t xml:space="preserve">PREÇO UNITÁRIO</t>
          </r>
        </is>
      </c>
      <c r="G200" s="21" t="inlineStr">
        <is>
          <r>
            <t xml:space="preserve">TOTAL</t>
          </r>
        </is>
      </c>
    </row>
    <row r="201" customHeight="1" ht="21">
      <c r="A201" s="22" t="inlineStr">
        <is>
          <r>
            <t xml:space="preserve">88262</t>
          </r>
        </is>
      </c>
      <c r="B201" s="23" t="inlineStr">
        <is>
          <r>
            <t xml:space="preserve">CARPINTEIRO DE FORMAS COM ENCARGOS COMPLEMENTARES</t>
          </r>
        </is>
      </c>
      <c r="C201" s="22" t="inlineStr">
        <is>
          <r>
            <t xml:space="preserve">SINAPI</t>
          </r>
        </is>
      </c>
      <c r="D201" s="22" t="inlineStr">
        <is>
          <r>
            <t xml:space="preserve">H</t>
          </r>
        </is>
      </c>
      <c r="E201" s="24" t="n">
        <v>1.1155</v>
      </c>
      <c r="F201" s="25" t="n">
        <v>28.52</v>
      </c>
      <c r="G201" s="25" t="n">
        <f>ROUND(ROUND(E201,8)*F201,2)</f>
        <v>31.81</v>
      </c>
    </row>
    <row r="202" customHeight="1" ht="18">
      <c r="A202" s="2" t="inlineStr"/>
      <c r="B202" s="2" t="inlineStr"/>
      <c r="C202" s="2" t="inlineStr"/>
      <c r="D202" s="2" t="inlineStr"/>
      <c r="E202" s="26" t="inlineStr">
        <is>
          <r>
            <t xml:space="preserve">TOTAL Mão de Obra com Encargos Complementares:</t>
          </r>
        </is>
      </c>
      <c r="F202" s="26" t="inlineStr"/>
      <c r="G202" s="27" t="n">
        <f>SUM(G201:G201)</f>
        <v>31.81</v>
      </c>
    </row>
    <row r="203" customHeight="1" ht="15">
      <c r="A203" s="20" t="inlineStr">
        <is>
          <r>
            <t xml:space="preserve">Serviço</t>
          </r>
        </is>
      </c>
      <c r="B203" s="20" t="inlineStr"/>
      <c r="C203" s="21" t="inlineStr">
        <is>
          <r>
            <t xml:space="preserve">FONTE</t>
          </r>
        </is>
      </c>
      <c r="D203" s="21" t="inlineStr">
        <is>
          <r>
            <t xml:space="preserve">UNID</t>
          </r>
        </is>
      </c>
      <c r="E203" s="21" t="inlineStr">
        <is>
          <r>
            <t xml:space="preserve">COEFICIENTE</t>
          </r>
        </is>
      </c>
      <c r="F203" s="21" t="inlineStr">
        <is>
          <r>
            <t xml:space="preserve">PREÇO UNITÁRIO</t>
          </r>
        </is>
      </c>
      <c r="G203" s="21" t="inlineStr">
        <is>
          <r>
            <t xml:space="preserve">TOTAL</t>
          </r>
        </is>
      </c>
    </row>
    <row r="204" customHeight="1" ht="38">
      <c r="A204" s="22" t="inlineStr">
        <is>
          <r>
            <t xml:space="preserve">101165</t>
          </r>
        </is>
      </c>
      <c r="B204" s="23" t="inlineStr">
        <is>
          <r>
            <t xml:space="preserve">ALVENARIA DE EMBASAMENTO COM BLOCO ESTRUTURAL DE CONCRETO, DE 14X19X29CM E ARGAMASSA DE ASSENTAMENTO COM PREPARO EM BETONEIRA. AF_05/2020</t>
          </r>
        </is>
      </c>
      <c r="C204" s="22" t="inlineStr">
        <is>
          <r>
            <t xml:space="preserve">SINAPI</t>
          </r>
        </is>
      </c>
      <c r="D204" s="22" t="inlineStr">
        <is>
          <r>
            <t xml:space="preserve">M3</t>
          </r>
        </is>
      </c>
      <c r="E204" s="24" t="n">
        <v>0.04</v>
      </c>
      <c r="F204" s="25" t="n">
        <v>1053.45</v>
      </c>
      <c r="G204" s="25" t="n">
        <f>ROUND(ROUND(E204,8)*F204,2)</f>
        <v>42.14</v>
      </c>
    </row>
    <row r="205" customHeight="1" ht="46">
      <c r="A205" s="22" t="inlineStr">
        <is>
          <r>
            <t xml:space="preserve">86934</t>
          </r>
        </is>
      </c>
      <c r="B205" s="23" t="inlineStr">
        <is>
          <r>
            <t xml:space="preserve">BANCADA DE MÁRMORE SINTÉTICO 120 X 60CM, COM CUBA INTEGRADA, INCLUSO SIFÃO TIPO FLEXÍVEL EM PVC, VÁLVULA EM PLÁSTICO CROMADO TIPO AMERICANA E TORNEIRA CROMADA LONGA, DE PAREDE, PADRÃO POPULAR - FORNECIMENTO E INSTALAÇÃO. AF_01/2020</t>
          </r>
        </is>
      </c>
      <c r="C205" s="22" t="inlineStr">
        <is>
          <r>
            <t xml:space="preserve">SINAPI</t>
          </r>
        </is>
      </c>
      <c r="D205" s="22" t="inlineStr">
        <is>
          <r>
            <t xml:space="preserve">UN</t>
          </r>
        </is>
      </c>
      <c r="E205" s="24" t="n">
        <v>0.0268</v>
      </c>
      <c r="F205" s="25" t="n">
        <v>393.92</v>
      </c>
      <c r="G205" s="25" t="n">
        <f>ROUND(ROUND(E205,8)*F205,2)</f>
        <v>10.56</v>
      </c>
    </row>
    <row r="206" customHeight="1" ht="29">
      <c r="A206" s="22" t="inlineStr">
        <is>
          <r>
            <t xml:space="preserve">91924</t>
          </r>
        </is>
      </c>
      <c r="B206" s="23" t="inlineStr">
        <is>
          <r>
            <t xml:space="preserve">CABO DE COBRE FLEXÍVEL ISOLADO, 1,5 MM², ANTI-CHAMA 450/750 V, PARA CIRCUITOS TERMINAIS - FORNECIMENTO E INSTALAÇÃO. AF_03/2023</t>
          </r>
        </is>
      </c>
      <c r="C206" s="22" t="inlineStr">
        <is>
          <r>
            <t xml:space="preserve">SINAPI</t>
          </r>
        </is>
      </c>
      <c r="D206" s="22" t="inlineStr">
        <is>
          <r>
            <t xml:space="preserve">M</t>
          </r>
        </is>
      </c>
      <c r="E206" s="24" t="n">
        <v>0.8591</v>
      </c>
      <c r="F206" s="25" t="n">
        <v>3.12</v>
      </c>
      <c r="G206" s="25" t="n">
        <f>ROUND(ROUND(E206,8)*F206,2)</f>
        <v>2.68</v>
      </c>
    </row>
    <row r="207" customHeight="1" ht="29">
      <c r="A207" s="22" t="inlineStr">
        <is>
          <r>
            <t xml:space="preserve">91926</t>
          </r>
        </is>
      </c>
      <c r="B207" s="23" t="inlineStr">
        <is>
          <r>
            <t xml:space="preserve">CABO DE COBRE FLEXÍVEL ISOLADO, 2,5 MM², ANTI-CHAMA 450/750 V, PARA CIRCUITOS TERMINAIS - FORNECIMENTO E INSTALAÇÃO. AF_03/2023</t>
          </r>
        </is>
      </c>
      <c r="C207" s="22" t="inlineStr">
        <is>
          <r>
            <t xml:space="preserve">SINAPI</t>
          </r>
        </is>
      </c>
      <c r="D207" s="22" t="inlineStr">
        <is>
          <r>
            <t xml:space="preserve">M</t>
          </r>
        </is>
      </c>
      <c r="E207" s="24" t="n">
        <v>2.5503</v>
      </c>
      <c r="F207" s="25" t="n">
        <v>4.54</v>
      </c>
      <c r="G207" s="25" t="n">
        <f>ROUND(ROUND(E207,8)*F207,2)</f>
        <v>11.58</v>
      </c>
    </row>
    <row r="208" customHeight="1" ht="29">
      <c r="A208" s="22" t="inlineStr">
        <is>
          <r>
            <t xml:space="preserve">98102</t>
          </r>
        </is>
      </c>
      <c r="B208" s="23" t="inlineStr">
        <is>
          <r>
            <t xml:space="preserve">CAIXA DE GORDURA SIMPLES, CIRCULAR, EM CONCRETO PRÉ-MOLDADO, DIÂMETRO INTERNO = 0,4 M, ALTURA INTERNA = 0,4 M. AF_12/2020</t>
          </r>
        </is>
      </c>
      <c r="C208" s="22" t="inlineStr">
        <is>
          <r>
            <t xml:space="preserve">SINAPI</t>
          </r>
        </is>
      </c>
      <c r="D208" s="22" t="inlineStr">
        <is>
          <r>
            <t xml:space="preserve">UN</t>
          </r>
        </is>
      </c>
      <c r="E208" s="24" t="n">
        <v>0.0268</v>
      </c>
      <c r="F208" s="25" t="n">
        <v>185.66</v>
      </c>
      <c r="G208" s="25" t="n">
        <f>ROUND(ROUND(E208,8)*F208,2)</f>
        <v>4.98</v>
      </c>
    </row>
    <row r="209" customHeight="1" ht="38">
      <c r="A209" s="22" t="inlineStr">
        <is>
          <r>
            <t xml:space="preserve">97906</t>
          </r>
        </is>
      </c>
      <c r="B209" s="23" t="inlineStr">
        <is>
          <r>
            <t xml:space="preserve">CAIXA ENTERRADA HIDRÁULICA RETANGULAR, EM ALVENARIA COM BLOCOS DE CONCRETO, DIMENSÕES INTERNAS: 0,6X0,6X0,6 M PARA REDE DE ESGOTO. AF_12/2020</t>
          </r>
        </is>
      </c>
      <c r="C209" s="22" t="inlineStr">
        <is>
          <r>
            <t xml:space="preserve">SINAPI</t>
          </r>
        </is>
      </c>
      <c r="D209" s="22" t="inlineStr">
        <is>
          <r>
            <t xml:space="preserve">UN</t>
          </r>
        </is>
      </c>
      <c r="E209" s="24" t="n">
        <v>0.0268</v>
      </c>
      <c r="F209" s="25" t="n">
        <v>462.34</v>
      </c>
      <c r="G209" s="25" t="n">
        <f>ROUND(ROUND(E209,8)*F209,2)</f>
        <v>12.39</v>
      </c>
    </row>
    <row r="210" customHeight="1" ht="21">
      <c r="A210" s="22" t="inlineStr">
        <is>
          <r>
            <t xml:space="preserve">91937</t>
          </r>
        </is>
      </c>
      <c r="B210" s="23" t="inlineStr">
        <is>
          <r>
            <t xml:space="preserve">CAIXA OCTOGONAL 3" X 3", PVC, INSTALADA EM LAJE - FORNECIMENTO E INSTALAÇÃO. AF_03/2023</t>
          </r>
        </is>
      </c>
      <c r="C210" s="22" t="inlineStr">
        <is>
          <r>
            <t xml:space="preserve">SINAPI</t>
          </r>
        </is>
      </c>
      <c r="D210" s="22" t="inlineStr">
        <is>
          <r>
            <t xml:space="preserve">UN</t>
          </r>
        </is>
      </c>
      <c r="E210" s="24" t="n">
        <v>0.1611</v>
      </c>
      <c r="F210" s="25" t="n">
        <v>15.24</v>
      </c>
      <c r="G210" s="25" t="n">
        <f>ROUND(ROUND(E210,8)*F210,2)</f>
        <v>2.46</v>
      </c>
    </row>
    <row r="211" customHeight="1" ht="29">
      <c r="A211" s="22" t="inlineStr">
        <is>
          <r>
            <t xml:space="preserve">95805</t>
          </r>
        </is>
      </c>
      <c r="B211" s="23" t="inlineStr">
        <is>
          <r>
            <t xml:space="preserve">CONDULETE DE PVC, TIPO B, PARA ELETRODUTO DE PVC SOLDÁVEL DN 25 MM (3/4''), APARENTE - FORNECIMENTO E INSTALAÇÃO. AF_10/2022</t>
          </r>
        </is>
      </c>
      <c r="C211" s="22" t="inlineStr">
        <is>
          <r>
            <t xml:space="preserve">SINAPI</t>
          </r>
        </is>
      </c>
      <c r="D211" s="22" t="inlineStr">
        <is>
          <r>
            <t xml:space="preserve">UN</t>
          </r>
        </is>
      </c>
      <c r="E211" s="24" t="n">
        <v>0.1879</v>
      </c>
      <c r="F211" s="25" t="n">
        <v>21.52</v>
      </c>
      <c r="G211" s="25" t="n">
        <f>ROUND(ROUND(E211,8)*F211,2)</f>
        <v>4.04</v>
      </c>
    </row>
    <row r="212" customHeight="1" ht="29">
      <c r="A212" s="22" t="inlineStr">
        <is>
          <r>
            <t xml:space="preserve">95811</t>
          </r>
        </is>
      </c>
      <c r="B212" s="23" t="inlineStr">
        <is>
          <r>
            <t xml:space="preserve">CONDULETE DE PVC, TIPO LB, PARA ELETRODUTO DE PVC SOLDÁVEL DN 25 MM (3/4''), APARENTE - FORNECIMENTO E INSTALAÇÃO. AF_10/2022</t>
          </r>
        </is>
      </c>
      <c r="C212" s="22" t="inlineStr">
        <is>
          <r>
            <t xml:space="preserve">SINAPI</t>
          </r>
        </is>
      </c>
      <c r="D212" s="22" t="inlineStr">
        <is>
          <r>
            <t xml:space="preserve">UN</t>
          </r>
        </is>
      </c>
      <c r="E212" s="24" t="n">
        <v>0.0268</v>
      </c>
      <c r="F212" s="25" t="n">
        <v>17.37</v>
      </c>
      <c r="G212" s="25" t="n">
        <f>ROUND(ROUND(E212,8)*F212,2)</f>
        <v>0.47</v>
      </c>
    </row>
    <row r="213" customHeight="1" ht="29">
      <c r="A213" s="22" t="inlineStr">
        <is>
          <r>
            <t xml:space="preserve">91911</t>
          </r>
        </is>
      </c>
      <c r="B213" s="23" t="inlineStr">
        <is>
          <r>
            <t xml:space="preserve">CURVA 90 GRAUS PARA ELETRODUTO, PVC, ROSCÁVEL, DN 20 MM (1/2"), PARA CIRCUITOS TERMINAIS, INSTALADA EM PAREDE - FORNECIMENTO E INSTALAÇÃO. AF_03/2023</t>
          </r>
        </is>
      </c>
      <c r="C213" s="22" t="inlineStr">
        <is>
          <r>
            <t xml:space="preserve">SINAPI</t>
          </r>
        </is>
      </c>
      <c r="D213" s="22" t="inlineStr">
        <is>
          <r>
            <t xml:space="preserve">UN</t>
          </r>
        </is>
      </c>
      <c r="E213" s="24" t="n">
        <v>0.1074</v>
      </c>
      <c r="F213" s="25" t="n">
        <v>16.62</v>
      </c>
      <c r="G213" s="25" t="n">
        <f>ROUND(ROUND(E213,8)*F213,2)</f>
        <v>1.78</v>
      </c>
    </row>
    <row r="214" customHeight="1" ht="29">
      <c r="A214" s="22" t="inlineStr">
        <is>
          <r>
            <t xml:space="preserve">101891</t>
          </r>
        </is>
      </c>
      <c r="B214" s="23" t="inlineStr">
        <is>
          <r>
            <t xml:space="preserve">DISJUNTOR MONOPOLAR TIPO NEMA, CORRENTE NOMINAL DE 35 ATÉ 50A - FORNECIMENTO E INSTALAÇÃO. AF_10/2020</t>
          </r>
        </is>
      </c>
      <c r="C214" s="22" t="inlineStr">
        <is>
          <r>
            <t xml:space="preserve">SINAPI</t>
          </r>
        </is>
      </c>
      <c r="D214" s="22" t="inlineStr">
        <is>
          <r>
            <t xml:space="preserve">UN</t>
          </r>
        </is>
      </c>
      <c r="E214" s="24" t="n">
        <v>0.1074</v>
      </c>
      <c r="F214" s="25" t="n">
        <v>26.32</v>
      </c>
      <c r="G214" s="25" t="n">
        <f>ROUND(ROUND(E214,8)*F214,2)</f>
        <v>2.83</v>
      </c>
    </row>
    <row r="215" customHeight="1" ht="29">
      <c r="A215" s="22" t="inlineStr">
        <is>
          <r>
            <t xml:space="preserve">91862</t>
          </r>
        </is>
      </c>
      <c r="B215" s="23" t="inlineStr">
        <is>
          <r>
            <t xml:space="preserve">ELETRODUTO RÍGIDO ROSCÁVEL, PVC, DN 20 MM (1/2"), PARA CIRCUITOS TERMINAIS, INSTALADO EM FORRO - FORNECIMENTO E INSTALAÇÃO. AF_03/2023</t>
          </r>
        </is>
      </c>
      <c r="C215" s="22" t="inlineStr">
        <is>
          <r>
            <t xml:space="preserve">SINAPI</t>
          </r>
        </is>
      </c>
      <c r="D215" s="22" t="inlineStr">
        <is>
          <r>
            <t xml:space="preserve">M</t>
          </r>
        </is>
      </c>
      <c r="E215" s="24" t="n">
        <v>0.3221</v>
      </c>
      <c r="F215" s="25" t="n">
        <v>9.34</v>
      </c>
      <c r="G215" s="25" t="n">
        <f>ROUND(ROUND(E215,8)*F215,2)</f>
        <v>3.01</v>
      </c>
    </row>
    <row r="216" customHeight="1" ht="29">
      <c r="A216" s="22" t="inlineStr">
        <is>
          <r>
            <t xml:space="preserve">91870</t>
          </r>
        </is>
      </c>
      <c r="B216" s="23" t="inlineStr">
        <is>
          <r>
            <t xml:space="preserve">ELETRODUTO RÍGIDO ROSCÁVEL, PVC, DN 20 MM (1/2"), PARA CIRCUITOS TERMINAIS, INSTALADO EM PAREDE - FORNECIMENTO E INSTALAÇÃO. AF_03/2023</t>
          </r>
        </is>
      </c>
      <c r="C216" s="22" t="inlineStr">
        <is>
          <r>
            <t xml:space="preserve">SINAPI</t>
          </r>
        </is>
      </c>
      <c r="D216" s="22" t="inlineStr">
        <is>
          <r>
            <t xml:space="preserve">M</t>
          </r>
        </is>
      </c>
      <c r="E216" s="24" t="n">
        <v>0.5369</v>
      </c>
      <c r="F216" s="25" t="n">
        <v>12.4</v>
      </c>
      <c r="G216" s="25" t="n">
        <f>ROUND(ROUND(E216,8)*F216,2)</f>
        <v>6.66</v>
      </c>
    </row>
    <row r="217" customHeight="1" ht="21">
      <c r="A217" s="22" t="inlineStr">
        <is>
          <r>
            <t xml:space="preserve">93358</t>
          </r>
        </is>
      </c>
      <c r="B217" s="23" t="inlineStr">
        <is>
          <r>
            <t xml:space="preserve">ESCAVAÇÃO MANUAL DE VALA COM PROFUNDIDADE MENOR OU IGUAL A 1,30 M. AF_02/2021</t>
          </r>
        </is>
      </c>
      <c r="C217" s="22" t="inlineStr">
        <is>
          <r>
            <t xml:space="preserve">SINAPI</t>
          </r>
        </is>
      </c>
      <c r="D217" s="22" t="inlineStr">
        <is>
          <r>
            <t xml:space="preserve">M3</t>
          </r>
        </is>
      </c>
      <c r="E217" s="24" t="n">
        <v>0.039</v>
      </c>
      <c r="F217" s="25" t="n">
        <v>87.42</v>
      </c>
      <c r="G217" s="25" t="n">
        <f>ROUND(ROUND(E217,8)*F217,2)</f>
        <v>3.41</v>
      </c>
    </row>
    <row r="218" customHeight="1" ht="46">
      <c r="A218" s="22" t="inlineStr">
        <is>
          <r>
            <t xml:space="preserve">91170</t>
          </r>
        </is>
      </c>
      <c r="B218" s="23" t="inlineStr">
        <is>
          <r>
            <t xml:space="preserve">FIXAÇÃO DE TUBOS HORIZONTAIS DE PVC ÁGUA, PVC ESGOTO, PVC ÁGUA PLUVIAL, CPVC, PPR, COBRE OU AÇO, DIÂMETROS MENORES OU IGUAIS A 40 MM, COM ABRAÇADEIRA METÁLICA RÍGIDA TIPO U PERFIL 1 1/4", FIXADA EM PERFILADO EM LAJE. AF_09/2023_PS</t>
          </r>
        </is>
      </c>
      <c r="C218" s="22" t="inlineStr">
        <is>
          <r>
            <t xml:space="preserve">SINAPI</t>
          </r>
        </is>
      </c>
      <c r="D218" s="22" t="inlineStr">
        <is>
          <r>
            <t xml:space="preserve">M</t>
          </r>
        </is>
      </c>
      <c r="E218" s="24" t="n">
        <v>0.3221</v>
      </c>
      <c r="F218" s="25" t="n">
        <v>12.46</v>
      </c>
      <c r="G218" s="25" t="n">
        <f>ROUND(ROUND(E218,8)*F218,2)</f>
        <v>4.01</v>
      </c>
    </row>
    <row r="219" customHeight="1" ht="46">
      <c r="A219" s="22" t="inlineStr">
        <is>
          <r>
            <t xml:space="preserve">91173</t>
          </r>
        </is>
      </c>
      <c r="B219" s="23" t="inlineStr">
        <is>
          <r>
            <t xml:space="preserve">FIXAÇÃO DE TUBOS VERTICAIS DE PVC ÁGUA, PVC ESGOTO, PVC ÁGUA PLUVIAL, CPVC, PPR, COBRE OU AÇO, DIÂMETROS MENORES OU IGUAIS A 40 MM, COM ABRAÇADEIRA METÁLICA RÍGIDA TIPO U PERFIL 1 1/4", FIXADA EM PERFILADO EM PAREDE. AF_09/2023_PS</t>
          </r>
        </is>
      </c>
      <c r="C219" s="22" t="inlineStr">
        <is>
          <r>
            <t xml:space="preserve">SINAPI</t>
          </r>
        </is>
      </c>
      <c r="D219" s="22" t="inlineStr">
        <is>
          <r>
            <t xml:space="preserve">M</t>
          </r>
        </is>
      </c>
      <c r="E219" s="24" t="n">
        <v>0.5369</v>
      </c>
      <c r="F219" s="25" t="n">
        <v>4.64</v>
      </c>
      <c r="G219" s="25" t="n">
        <f>ROUND(ROUND(E219,8)*F219,2)</f>
        <v>2.49</v>
      </c>
    </row>
    <row r="220" customHeight="1" ht="29">
      <c r="A220" s="22" t="inlineStr">
        <is>
          <r>
            <t xml:space="preserve">92023</t>
          </r>
        </is>
      </c>
      <c r="B220" s="23" t="inlineStr">
        <is>
          <r>
            <t xml:space="preserve">INTERRUPTOR SIMPLES (1 MÓDULO) COM 1 TOMADA DE EMBUTIR 2P+T 10 A, INCLUINDO SUPORTE E PLACA - FORNECIMENTO E INSTALAÇÃO. AF_03/2023</t>
          </r>
        </is>
      </c>
      <c r="C220" s="22" t="inlineStr">
        <is>
          <r>
            <t xml:space="preserve">SINAPI</t>
          </r>
        </is>
      </c>
      <c r="D220" s="22" t="inlineStr">
        <is>
          <r>
            <t xml:space="preserve">UN</t>
          </r>
        </is>
      </c>
      <c r="E220" s="24" t="n">
        <v>0.0268</v>
      </c>
      <c r="F220" s="25" t="n">
        <v>52.1</v>
      </c>
      <c r="G220" s="25" t="n">
        <f>ROUND(ROUND(E220,8)*F220,2)</f>
        <v>1.4</v>
      </c>
    </row>
    <row r="221" customHeight="1" ht="38">
      <c r="A221" s="22" t="inlineStr">
        <is>
          <r>
            <t xml:space="preserve">89724</t>
          </r>
        </is>
      </c>
      <c r="B221" s="23" t="inlineStr">
        <is>
          <r>
            <t xml:space="preserve">JOELHO 90 GRAUS, PVC, SERIE NORMAL, ESGOTO PREDIAL, DN 40 MM, JUNTA SOLDÁVEL, FORNECIDO E INSTALADO EM RAMAL DE DESCARGA OU RAMAL DE ESGOTO SANITÁRIO. AF_08/2022</t>
          </r>
        </is>
      </c>
      <c r="C221" s="22" t="inlineStr">
        <is>
          <r>
            <t xml:space="preserve">SINAPI</t>
          </r>
        </is>
      </c>
      <c r="D221" s="22" t="inlineStr">
        <is>
          <r>
            <t xml:space="preserve">UN</t>
          </r>
        </is>
      </c>
      <c r="E221" s="24" t="n">
        <v>0.0537</v>
      </c>
      <c r="F221" s="25" t="n">
        <v>9.76</v>
      </c>
      <c r="G221" s="25" t="n">
        <f>ROUND(ROUND(E221,8)*F221,2)</f>
        <v>0.52</v>
      </c>
    </row>
    <row r="222" customHeight="1" ht="29">
      <c r="A222" s="22" t="inlineStr">
        <is>
          <r>
            <t xml:space="preserve">95240</t>
          </r>
        </is>
      </c>
      <c r="B222" s="23" t="inlineStr">
        <is>
          <r>
            <t xml:space="preserve">LASTRO DE CONCRETO MAGRO, APLICADO EM PISOS, LAJES SOBRE SOLO OU RADIERS, ESPESSURA DE 3 CM. AF_01/2024</t>
          </r>
        </is>
      </c>
      <c r="C222" s="22" t="inlineStr">
        <is>
          <r>
            <t xml:space="preserve">SINAPI</t>
          </r>
        </is>
      </c>
      <c r="D222" s="22" t="inlineStr">
        <is>
          <r>
            <t xml:space="preserve">M2</t>
          </r>
        </is>
      </c>
      <c r="E222" s="24" t="n">
        <v>0.009</v>
      </c>
      <c r="F222" s="25" t="n">
        <v>19.78</v>
      </c>
      <c r="G222" s="25" t="n">
        <f>ROUND(ROUND(E222,8)*F222,2)</f>
        <v>0.18</v>
      </c>
    </row>
    <row r="223" customHeight="1" ht="29">
      <c r="A223" s="22" t="inlineStr">
        <is>
          <r>
            <t xml:space="preserve">95241</t>
          </r>
        </is>
      </c>
      <c r="B223" s="23" t="inlineStr">
        <is>
          <r>
            <t xml:space="preserve">LASTRO DE CONCRETO MAGRO, APLICADO EM PISOS, LAJES SOBRE SOLO OU RADIERS, ESPESSURA DE 5 CM. AF_01/2024</t>
          </r>
        </is>
      </c>
      <c r="C223" s="22" t="inlineStr">
        <is>
          <r>
            <t xml:space="preserve">SINAPI</t>
          </r>
        </is>
      </c>
      <c r="D223" s="22" t="inlineStr">
        <is>
          <r>
            <t xml:space="preserve">M2</t>
          </r>
        </is>
      </c>
      <c r="E223" s="24" t="n">
        <v>1.451</v>
      </c>
      <c r="F223" s="25" t="n">
        <v>32.96</v>
      </c>
      <c r="G223" s="25" t="n">
        <f>ROUND(ROUND(E223,8)*F223,2)</f>
        <v>47.82</v>
      </c>
    </row>
    <row r="224" customHeight="1" ht="46">
      <c r="A224" s="22" t="inlineStr">
        <is>
          <r>
            <t xml:space="preserve">86943</t>
          </r>
        </is>
      </c>
      <c r="B224" s="23" t="inlineStr">
        <is>
          <r>
            <t xml:space="preserve">LAVATÓRIO LOUÇA BRANCA SUSPENSO, 29,5 X 39CM OU EQUIVALENTE, PADRÃO POPULAR, INCLUSO SIFÃO FLEXÍVEL EM PVC, VÁLVULA E ENGATE FLEXÍVEL 30CM EM PLÁSTICO E TORNEIRA CROMADA DE MESA, PADRÃO POPULAR - FORNECIMENTO E INSTALAÇÃO. AF_01/2020</t>
          </r>
        </is>
      </c>
      <c r="C224" s="22" t="inlineStr">
        <is>
          <r>
            <t xml:space="preserve">SINAPI</t>
          </r>
        </is>
      </c>
      <c r="D224" s="22" t="inlineStr">
        <is>
          <r>
            <t xml:space="preserve">UN</t>
          </r>
        </is>
      </c>
      <c r="E224" s="24" t="n">
        <v>0.0268</v>
      </c>
      <c r="F224" s="25" t="n">
        <v>254.36</v>
      </c>
      <c r="G224" s="25" t="n">
        <f>ROUND(ROUND(E224,8)*F224,2)</f>
        <v>6.82</v>
      </c>
    </row>
    <row r="225" customHeight="1" ht="38">
      <c r="A225" s="22" t="inlineStr">
        <is>
          <r>
            <t xml:space="preserve">97586</t>
          </r>
        </is>
      </c>
      <c r="B225" s="23" t="inlineStr">
        <is>
          <r>
            <t xml:space="preserve">LUMINÁRIA TIPO CALHA, DE SOBREPOR, COM 2 LÂMPADAS TUBULARES FLUORESCENTES DE 36 W, COM REATOR DE PARTIDA RÁPIDA - FORNECIMENTO E INSTALAÇÃO. AF_02/2020</t>
          </r>
        </is>
      </c>
      <c r="C225" s="22" t="inlineStr">
        <is>
          <r>
            <t xml:space="preserve">SINAPI</t>
          </r>
        </is>
      </c>
      <c r="D225" s="22" t="inlineStr">
        <is>
          <r>
            <t xml:space="preserve">UN</t>
          </r>
        </is>
      </c>
      <c r="E225" s="24" t="n">
        <v>0.1611</v>
      </c>
      <c r="F225" s="25" t="n">
        <v>16.2</v>
      </c>
      <c r="G225" s="25" t="n">
        <f>ROUND(ROUND(E225,8)*F225,2)</f>
        <v>2.61</v>
      </c>
    </row>
    <row r="226" customHeight="1" ht="29">
      <c r="A226" s="22" t="inlineStr">
        <is>
          <r>
            <t xml:space="preserve">98445</t>
          </r>
        </is>
      </c>
      <c r="B226" s="23" t="inlineStr">
        <is>
          <r>
            <t xml:space="preserve">PAREDE DE MADEIRA COMPENSADA PARA CONSTRUÇÃO TEMPORÁRIA EM CHAPA SIMPLES, EXTERNA, COM ÁREA LÍQUIDA MAIOR OU IGUAL A 6 M², COM VÃO. AF_03/2024</t>
          </r>
        </is>
      </c>
      <c r="C226" s="22" t="inlineStr">
        <is>
          <r>
            <t xml:space="preserve">SINAPI</t>
          </r>
        </is>
      </c>
      <c r="D226" s="22" t="inlineStr">
        <is>
          <r>
            <t xml:space="preserve">M2</t>
          </r>
        </is>
      </c>
      <c r="E226" s="24" t="n">
        <v>0.2264</v>
      </c>
      <c r="F226" s="25" t="n">
        <v>178.29</v>
      </c>
      <c r="G226" s="25" t="n">
        <f>ROUND(ROUND(E226,8)*F226,2)</f>
        <v>40.36</v>
      </c>
    </row>
    <row r="227" customHeight="1" ht="29">
      <c r="A227" s="22" t="inlineStr">
        <is>
          <r>
            <t xml:space="preserve">98446</t>
          </r>
        </is>
      </c>
      <c r="B227" s="23" t="inlineStr">
        <is>
          <r>
            <t xml:space="preserve">PAREDE DE MADEIRA COMPENSADA PARA CONSTRUÇÃO TEMPORÁRIA EM CHAPA SIMPLES, EXTERNA, COM ÁREA LÍQUIDA MENOR QUE 6 M², COM VÃO. AF_03/2024</t>
          </r>
        </is>
      </c>
      <c r="C227" s="22" t="inlineStr">
        <is>
          <r>
            <t xml:space="preserve">SINAPI</t>
          </r>
        </is>
      </c>
      <c r="D227" s="22" t="inlineStr">
        <is>
          <r>
            <t xml:space="preserve">M2</t>
          </r>
        </is>
      </c>
      <c r="E227" s="24" t="n">
        <v>0.1765</v>
      </c>
      <c r="F227" s="25" t="n">
        <v>158.39</v>
      </c>
      <c r="G227" s="25" t="n">
        <f>ROUND(ROUND(E227,8)*F227,2)</f>
        <v>27.96</v>
      </c>
    </row>
    <row r="228" customHeight="1" ht="29">
      <c r="A228" s="22" t="inlineStr">
        <is>
          <r>
            <t xml:space="preserve">98442</t>
          </r>
        </is>
      </c>
      <c r="B228" s="23" t="inlineStr">
        <is>
          <r>
            <t xml:space="preserve">PAREDE DE MADEIRA COMPENSADA PARA CONSTRUÇÃO TEMPORÁRIA EM CHAPA SIMPLES, EXTERNA, COM ÁREA LÍQUIDA MENOR QUE 6 M², SEM VÃO. AF_05/2018</t>
          </r>
        </is>
      </c>
      <c r="C228" s="22" t="inlineStr">
        <is>
          <r>
            <t xml:space="preserve">SINAPI</t>
          </r>
        </is>
      </c>
      <c r="D228" s="22" t="inlineStr">
        <is>
          <r>
            <t xml:space="preserve">M2</t>
          </r>
        </is>
      </c>
      <c r="E228" s="24" t="n">
        <v>0.1668</v>
      </c>
      <c r="F228" s="25" t="n">
        <v>151.16</v>
      </c>
      <c r="G228" s="25" t="n">
        <f>ROUND(ROUND(E228,8)*F228,2)</f>
        <v>25.21</v>
      </c>
    </row>
    <row r="229" customHeight="1" ht="29">
      <c r="A229" s="22" t="inlineStr">
        <is>
          <r>
            <t xml:space="preserve">98441</t>
          </r>
        </is>
      </c>
      <c r="B229" s="23" t="inlineStr">
        <is>
          <r>
            <t xml:space="preserve">PAREDE DE MADEIRA COMPENSADA PARA CONSTRUÇÃO TEMPORÁRIA EM CHAPA SIMPLES, EXTERNA, SEM VÃO. AF_03/2024</t>
          </r>
        </is>
      </c>
      <c r="C229" s="22" t="inlineStr">
        <is>
          <r>
            <t xml:space="preserve">SINAPI</t>
          </r>
        </is>
      </c>
      <c r="D229" s="22" t="inlineStr">
        <is>
          <r>
            <t xml:space="preserve">M2</t>
          </r>
        </is>
      </c>
      <c r="E229" s="24" t="n">
        <v>0.1449</v>
      </c>
      <c r="F229" s="25" t="n">
        <v>107.01</v>
      </c>
      <c r="G229" s="25" t="n">
        <f>ROUND(ROUND(E229,8)*F229,2)</f>
        <v>15.51</v>
      </c>
    </row>
    <row r="230" customHeight="1" ht="21">
      <c r="A230" s="22" t="inlineStr">
        <is>
          <r>
            <t xml:space="preserve">88489</t>
          </r>
        </is>
      </c>
      <c r="B230" s="23" t="inlineStr">
        <is>
          <r>
            <t xml:space="preserve">PINTURA LÁTEX ACRÍLICA PREMIUM, APLICAÇÃO MANUAL EM PAREDES, DUAS DEMÃOS. AF_04/2023</t>
          </r>
        </is>
      </c>
      <c r="C230" s="22" t="inlineStr">
        <is>
          <r>
            <t xml:space="preserve">SINAPI</t>
          </r>
        </is>
      </c>
      <c r="D230" s="22" t="inlineStr">
        <is>
          <r>
            <t xml:space="preserve">M2</t>
          </r>
        </is>
      </c>
      <c r="E230" s="24" t="n">
        <v>1.4293</v>
      </c>
      <c r="F230" s="25" t="n">
        <v>13.48</v>
      </c>
      <c r="G230" s="25" t="n">
        <f>ROUND(ROUND(E230,8)*F230,2)</f>
        <v>19.27</v>
      </c>
    </row>
    <row r="231" customHeight="1" ht="38">
      <c r="A231" s="22" t="inlineStr">
        <is>
          <r>
            <t xml:space="preserve">89957</t>
          </r>
        </is>
      </c>
      <c r="B231" s="23" t="inlineStr">
        <is>
          <r>
            <t xml:space="preserve">PONTO DE CONSUMO TERMINAL DE ÁGUA FRIA (SUBRAMAL) COM TUBULAÇÃO DE PVC, DN 25 MM, INSTALADO EM RAMAL DE ÁGUA, INCLUSOS RASGO E CHUMBAMENTO EM ALVENARIA. AF_12/2014</t>
          </r>
        </is>
      </c>
      <c r="C231" s="22" t="inlineStr">
        <is>
          <r>
            <t xml:space="preserve">SINAPI</t>
          </r>
        </is>
      </c>
      <c r="D231" s="22" t="inlineStr">
        <is>
          <r>
            <t xml:space="preserve">UN</t>
          </r>
        </is>
      </c>
      <c r="E231" s="24" t="n">
        <v>0.0537</v>
      </c>
      <c r="F231" s="25" t="n">
        <v>137.88</v>
      </c>
      <c r="G231" s="25" t="n">
        <f>ROUND(ROUND(E231,8)*F231,2)</f>
        <v>7.4</v>
      </c>
    </row>
    <row r="232" customHeight="1" ht="38">
      <c r="A232" s="22" t="inlineStr">
        <is>
          <r>
            <t xml:space="preserve">90822</t>
          </r>
        </is>
      </c>
      <c r="B232" s="23" t="inlineStr">
        <is>
          <r>
            <t xml:space="preserve">PORTA DE MADEIRA PARA PINTURA, SEMI-OCA (LEVE OU MÉDIA), 80X210CM, ESPESSURA DE 3,5CM, INCLUSO DOBRADIÇAS - FORNECIMENTO E INSTALAÇÃO. AF_12/2019</t>
          </r>
        </is>
      </c>
      <c r="C232" s="22" t="inlineStr">
        <is>
          <r>
            <t xml:space="preserve">SINAPI</t>
          </r>
        </is>
      </c>
      <c r="D232" s="22" t="inlineStr">
        <is>
          <r>
            <t xml:space="preserve">UN</t>
          </r>
        </is>
      </c>
      <c r="E232" s="24" t="n">
        <v>0.0268</v>
      </c>
      <c r="F232" s="25" t="n">
        <v>427.21</v>
      </c>
      <c r="G232" s="25" t="n">
        <f>ROUND(ROUND(E232,8)*F232,2)</f>
        <v>11.45</v>
      </c>
    </row>
    <row r="233" customHeight="1" ht="29">
      <c r="A233" s="22" t="inlineStr">
        <is>
          <r>
            <t xml:space="preserve">101876</t>
          </r>
        </is>
      </c>
      <c r="B233" s="23" t="inlineStr">
        <is>
          <r>
            <t xml:space="preserve">QUADRO DE DISTRIBUIÇÃO DE ENERGIA EM PVC, DE EMBUTIR, SEM BARRAMENTO, PARA 6 DISJUNTORES - FORNECIMENTO E INSTALAÇÃO. AF_10/2020</t>
          </r>
        </is>
      </c>
      <c r="C233" s="22" t="inlineStr">
        <is>
          <r>
            <t xml:space="preserve">SINAPI</t>
          </r>
        </is>
      </c>
      <c r="D233" s="22" t="inlineStr">
        <is>
          <r>
            <t xml:space="preserve">UN</t>
          </r>
        </is>
      </c>
      <c r="E233" s="24" t="n">
        <v>0.0268</v>
      </c>
      <c r="F233" s="25" t="n">
        <v>82.34</v>
      </c>
      <c r="G233" s="25" t="n">
        <f>ROUND(ROUND(E233,8)*F233,2)</f>
        <v>2.21</v>
      </c>
    </row>
    <row r="234" customHeight="1" ht="21">
      <c r="A234" s="22" t="inlineStr">
        <is>
          <r>
            <t xml:space="preserve">93382</t>
          </r>
        </is>
      </c>
      <c r="B234" s="23" t="inlineStr">
        <is>
          <r>
            <t xml:space="preserve">REATERRO MANUAL DE VALAS, COM COMPACTADOR DE SOLOS DE PERCUSSÃO. AF_08/2023</t>
          </r>
        </is>
      </c>
      <c r="C234" s="22" t="inlineStr">
        <is>
          <r>
            <t xml:space="preserve">SINAPI</t>
          </r>
        </is>
      </c>
      <c r="D234" s="22" t="inlineStr">
        <is>
          <r>
            <t xml:space="preserve">M3</t>
          </r>
        </is>
      </c>
      <c r="E234" s="24" t="n">
        <v>0.01</v>
      </c>
      <c r="F234" s="25" t="n">
        <v>27.26</v>
      </c>
      <c r="G234" s="25" t="n">
        <f>ROUND(ROUND(E234,8)*F234,2)</f>
        <v>0.27</v>
      </c>
    </row>
    <row r="235" customHeight="1" ht="38">
      <c r="A235" s="22" t="inlineStr">
        <is>
          <r>
            <t xml:space="preserve">94210</t>
          </r>
        </is>
      </c>
      <c r="B235" s="23" t="inlineStr">
        <is>
          <r>
            <t xml:space="preserve">TELHAMENTO COM TELHA ONDULADA DE FIBROCIMENTO E = 6 MM, COM RECOBRIMENTO LATERAL DE 1 1/4 DE ONDA PARA TELHADO COM INCLINAÇÃO MÁXIMA DE 10°, COM ATÉ 2 ÁGUAS, INCLUSO IÇAMENTO. AF_07/2019</t>
          </r>
        </is>
      </c>
      <c r="C235" s="22" t="inlineStr">
        <is>
          <r>
            <t xml:space="preserve">SINAPI</t>
          </r>
        </is>
      </c>
      <c r="D235" s="22" t="inlineStr">
        <is>
          <r>
            <t xml:space="preserve">M2</t>
          </r>
        </is>
      </c>
      <c r="E235" s="24" t="n">
        <v>1.451</v>
      </c>
      <c r="F235" s="25" t="n">
        <v>67.11</v>
      </c>
      <c r="G235" s="25" t="n">
        <f>ROUND(ROUND(E235,8)*F235,2)</f>
        <v>97.38</v>
      </c>
    </row>
    <row r="236" customHeight="1" ht="29">
      <c r="A236" s="22" t="inlineStr">
        <is>
          <r>
            <t xml:space="preserve">92000</t>
          </r>
        </is>
      </c>
      <c r="B236" s="23" t="inlineStr">
        <is>
          <r>
            <t xml:space="preserve">TOMADA BAIXA DE EMBUTIR (1 MÓDULO), 2P+T 10 A, INCLUINDO SUPORTE E PLACA - FORNECIMENTO E INSTALAÇÃO. AF_03/2023</t>
          </r>
        </is>
      </c>
      <c r="C236" s="22" t="inlineStr">
        <is>
          <r>
            <t xml:space="preserve">SINAPI</t>
          </r>
        </is>
      </c>
      <c r="D236" s="22" t="inlineStr">
        <is>
          <r>
            <t xml:space="preserve">UN</t>
          </r>
        </is>
      </c>
      <c r="E236" s="24" t="n">
        <v>0.0268</v>
      </c>
      <c r="F236" s="25" t="n">
        <v>32.13</v>
      </c>
      <c r="G236" s="25" t="n">
        <f>ROUND(ROUND(E236,8)*F236,2)</f>
        <v>0.86</v>
      </c>
    </row>
    <row r="237" customHeight="1" ht="29">
      <c r="A237" s="22" t="inlineStr">
        <is>
          <r>
            <t xml:space="preserve">92008</t>
          </r>
        </is>
      </c>
      <c r="B237" s="23" t="inlineStr">
        <is>
          <r>
            <t xml:space="preserve">TOMADA BAIXA DE EMBUTIR (2 MÓDULOS), 2P+T 10 A, INCLUINDO SUPORTE E PLACA - FORNECIMENTO E INSTALAÇÃO. AF_03/2023</t>
          </r>
        </is>
      </c>
      <c r="C237" s="22" t="inlineStr">
        <is>
          <r>
            <t xml:space="preserve">SINAPI</t>
          </r>
        </is>
      </c>
      <c r="D237" s="22" t="inlineStr">
        <is>
          <r>
            <t xml:space="preserve">UN</t>
          </r>
        </is>
      </c>
      <c r="E237" s="24" t="n">
        <v>0.1342</v>
      </c>
      <c r="F237" s="25" t="n">
        <v>49.64</v>
      </c>
      <c r="G237" s="25" t="n">
        <f>ROUND(ROUND(E237,8)*F237,2)</f>
        <v>6.66</v>
      </c>
    </row>
    <row r="238" customHeight="1" ht="38">
      <c r="A238" s="22" t="inlineStr">
        <is>
          <r>
            <t xml:space="preserve">92543</t>
          </r>
        </is>
      </c>
      <c r="B238" s="23" t="inlineStr">
        <is>
          <r>
            <t xml:space="preserve">TRAMA DE MADEIRA COMPOSTA POR TERÇAS PARA TELHADOS DE ATÉ 2 ÁGUAS PARA TELHA ONDULADA DE FIBROCIMENTO, METÁLICA, PLÁSTICA OU TERMOACÚSTICA, INCLUSO TRANSPORTE VERTICAL. AF_07/2019</t>
          </r>
        </is>
      </c>
      <c r="C238" s="22" t="inlineStr">
        <is>
          <r>
            <t xml:space="preserve">SINAPI</t>
          </r>
        </is>
      </c>
      <c r="D238" s="22" t="inlineStr">
        <is>
          <r>
            <t xml:space="preserve">M2</t>
          </r>
        </is>
      </c>
      <c r="E238" s="24" t="n">
        <v>1.451</v>
      </c>
      <c r="F238" s="25" t="n">
        <v>22.33</v>
      </c>
      <c r="G238" s="25" t="n">
        <f>ROUND(ROUND(E238,8)*F238,2)</f>
        <v>32.4</v>
      </c>
    </row>
    <row r="239" customHeight="1" ht="29">
      <c r="A239" s="22" t="inlineStr">
        <is>
          <r>
            <t xml:space="preserve">89714</t>
          </r>
        </is>
      </c>
      <c r="B239" s="23" t="inlineStr">
        <is>
          <r>
            <t xml:space="preserve">TUBO PVC, SERIE NORMAL, ESGOTO PREDIAL, DN 100 MM, FORNECIDO E INSTALADO EM RAMAL DE DESCARGA OU RAMAL DE ESGOTO SANITÁRIO. AF_08/2022</t>
          </r>
        </is>
      </c>
      <c r="C239" s="22" t="inlineStr">
        <is>
          <r>
            <t xml:space="preserve">SINAPI</t>
          </r>
        </is>
      </c>
      <c r="D239" s="22" t="inlineStr">
        <is>
          <r>
            <t xml:space="preserve">M</t>
          </r>
        </is>
      </c>
      <c r="E239" s="24" t="n">
        <v>0.1423</v>
      </c>
      <c r="F239" s="25" t="n">
        <v>35.53</v>
      </c>
      <c r="G239" s="25" t="n">
        <f>ROUND(ROUND(E239,8)*F239,2)</f>
        <v>5.06</v>
      </c>
    </row>
    <row r="240" customHeight="1" ht="29">
      <c r="A240" s="22" t="inlineStr">
        <is>
          <r>
            <t xml:space="preserve">89711</t>
          </r>
        </is>
      </c>
      <c r="B240" s="23" t="inlineStr">
        <is>
          <r>
            <t xml:space="preserve">TUBO PVC, SERIE NORMAL, ESGOTO PREDIAL, DN 40 MM, FORNECIDO E INSTALADO EM RAMAL DE DESCARGA OU RAMAL DE ESGOTO SANITÁRIO. AF_08/2022</t>
          </r>
        </is>
      </c>
      <c r="C240" s="22" t="inlineStr">
        <is>
          <r>
            <t xml:space="preserve">SINAPI</t>
          </r>
        </is>
      </c>
      <c r="D240" s="22" t="inlineStr">
        <is>
          <r>
            <t xml:space="preserve">M</t>
          </r>
        </is>
      </c>
      <c r="E240" s="24" t="n">
        <v>0.0886</v>
      </c>
      <c r="F240" s="25" t="n">
        <v>20.53</v>
      </c>
      <c r="G240" s="25" t="n">
        <f>ROUND(ROUND(E240,8)*F240,2)</f>
        <v>1.82</v>
      </c>
    </row>
    <row r="241" customHeight="1" ht="15">
      <c r="A241" s="2" t="inlineStr"/>
      <c r="B241" s="2" t="inlineStr"/>
      <c r="C241" s="2" t="inlineStr"/>
      <c r="D241" s="2" t="inlineStr"/>
      <c r="E241" s="26" t="inlineStr">
        <is>
          <r>
            <t xml:space="preserve">TOTAL Serviço:</t>
          </r>
        </is>
      </c>
      <c r="F241" s="26" t="inlineStr"/>
      <c r="G241" s="27" t="n">
        <f>SUM(G204:G240)</f>
        <v>468.66</v>
      </c>
    </row>
    <row r="242" customHeight="1" ht="15">
      <c r="A242" s="2" t="inlineStr"/>
      <c r="B242" s="2" t="inlineStr"/>
      <c r="C242" s="2" t="inlineStr"/>
      <c r="D242" s="2" t="inlineStr"/>
      <c r="E242" s="28" t="inlineStr">
        <is>
          <r>
            <t xml:space="preserve">VALOR:</t>
          </r>
        </is>
      </c>
      <c r="F242" s="28" t="inlineStr"/>
      <c r="G242" s="6" t="n">
        <f>SUM(G199,G202,G241)</f>
        <v>602.7</v>
      </c>
    </row>
    <row r="243" customHeight="1" ht="15">
      <c r="A243" s="2" t="inlineStr"/>
      <c r="B243" s="2" t="inlineStr"/>
      <c r="C243" s="2" t="inlineStr"/>
      <c r="D243" s="2" t="inlineStr"/>
      <c r="E243" s="28" t="inlineStr">
        <is>
          <r>
            <t xml:space="preserve">VALOR BDI (22.23%):</t>
          </r>
        </is>
      </c>
      <c r="F243" s="28" t="inlineStr"/>
      <c r="G243" s="6" t="n">
        <f>ROUND(G242*(22.23/100),2)</f>
        <v>133.98</v>
      </c>
    </row>
    <row r="244" customHeight="1" ht="15">
      <c r="A244" s="2" t="inlineStr"/>
      <c r="B244" s="2" t="inlineStr"/>
      <c r="C244" s="2" t="inlineStr"/>
      <c r="D244" s="2" t="inlineStr"/>
      <c r="E244" s="28" t="inlineStr">
        <is>
          <r>
            <t xml:space="preserve">VALOR COM BDI:</t>
          </r>
        </is>
      </c>
      <c r="F244" s="28" t="inlineStr"/>
      <c r="G244" s="6" t="n">
        <f>G243+G242</f>
        <v>736.68</v>
      </c>
    </row>
    <row r="245" customHeight="1" ht="10">
      <c r="A245" s="2" t="inlineStr"/>
      <c r="B245" s="2" t="inlineStr"/>
      <c r="C245" s="2" t="inlineStr"/>
      <c r="D245" s="2" t="inlineStr"/>
      <c r="E245" s="18" t="inlineStr"/>
      <c r="F245" s="18" t="inlineStr"/>
      <c r="G245" s="18" t="inlineStr"/>
    </row>
    <row r="246" customHeight="1" ht="20">
      <c r="A246" s="19" t="inlineStr">
        <is>
          <r>
            <t xml:space="preserve">2.4. 101493 ENTRADA DE ENERGIA ELÉTRICA, AÉREA, MONOFÁSICA, COM CAIXA DE EMBUTIR, CABO DE 10 MM2 E DISJUNTOR DIN 50A (NÃO INCLUSO O POSTE DE CONCRETO). AF_07/2020_PS (UN)</t>
          </r>
        </is>
      </c>
      <c r="B246" s="19" t="inlineStr"/>
      <c r="C246" s="19" t="inlineStr"/>
      <c r="D246" s="19" t="inlineStr"/>
      <c r="E246" s="19" t="inlineStr"/>
      <c r="F246" s="19" t="inlineStr"/>
      <c r="G246" s="19" t="inlineStr"/>
    </row>
    <row r="247" customHeight="1" ht="15">
      <c r="A247" s="20" t="inlineStr">
        <is>
          <r>
            <t xml:space="preserve">Material</t>
          </r>
        </is>
      </c>
      <c r="B247" s="20" t="inlineStr"/>
      <c r="C247" s="21" t="inlineStr">
        <is>
          <r>
            <t xml:space="preserve">FONTE</t>
          </r>
        </is>
      </c>
      <c r="D247" s="21" t="inlineStr">
        <is>
          <r>
            <t xml:space="preserve">UNID</t>
          </r>
        </is>
      </c>
      <c r="E247" s="21" t="inlineStr">
        <is>
          <r>
            <t xml:space="preserve">COEFICIENTE</t>
          </r>
        </is>
      </c>
      <c r="F247" s="21" t="inlineStr">
        <is>
          <r>
            <t xml:space="preserve">PREÇO UNITÁRIO</t>
          </r>
        </is>
      </c>
      <c r="G247" s="21" t="inlineStr">
        <is>
          <r>
            <t xml:space="preserve">TOTAL</t>
          </r>
        </is>
      </c>
    </row>
    <row r="248" customHeight="1" ht="29">
      <c r="A248" s="22" t="inlineStr">
        <is>
          <r>
            <t xml:space="preserve">00001094</t>
          </r>
        </is>
      </c>
      <c r="B248" s="23" t="inlineStr">
        <is>
          <r>
            <t xml:space="preserve">ARMACAO VERTICAL COM HASTE E CONTRA-PINO, EM CHAPA DE ACO GALVANIZADO 3/16", COM 1 ESTRIBO, SEM ISOLADOR</t>
          </r>
        </is>
      </c>
      <c r="C248" s="22" t="inlineStr">
        <is>
          <r>
            <t xml:space="preserve">SINAPI</t>
          </r>
        </is>
      </c>
      <c r="D248" s="22" t="inlineStr">
        <is>
          <r>
            <t xml:space="preserve">UN</t>
          </r>
        </is>
      </c>
      <c r="E248" s="24" t="n">
        <v>1.0</v>
      </c>
      <c r="F248" s="25" t="n">
        <v>18.24</v>
      </c>
      <c r="G248" s="25" t="n">
        <f>TRUNC(TRUNC(E248,8)*F248,2)</f>
        <v>18.24</v>
      </c>
    </row>
    <row r="249" customHeight="1" ht="29">
      <c r="A249" s="22" t="inlineStr">
        <is>
          <r>
            <t xml:space="preserve">00011267</t>
          </r>
        </is>
      </c>
      <c r="B249" s="23" t="inlineStr">
        <is>
          <r>
            <t xml:space="preserve">ARRUELA LISA, REDONDA, DE LATAO POLIDO, DIAMETRO NOMINAL 5/8", DIAMETRO EXTERNO = 34 MM, DIAMETRO DO FURO = 17 MM, ESPESSURA = *2,5* MM</t>
          </r>
        </is>
      </c>
      <c r="C249" s="22" t="inlineStr">
        <is>
          <r>
            <t xml:space="preserve">SINAPI</t>
          </r>
        </is>
      </c>
      <c r="D249" s="22" t="inlineStr">
        <is>
          <r>
            <t xml:space="preserve">UN</t>
          </r>
        </is>
      </c>
      <c r="E249" s="24" t="n">
        <v>2.0</v>
      </c>
      <c r="F249" s="25" t="n">
        <v>1.43</v>
      </c>
      <c r="G249" s="25" t="n">
        <f>TRUNC(TRUNC(E249,8)*F249,2)</f>
        <v>2.86</v>
      </c>
    </row>
    <row r="250" customHeight="1" ht="29">
      <c r="A250" s="22" t="inlineStr">
        <is>
          <r>
            <t xml:space="preserve">00034643</t>
          </r>
        </is>
      </c>
      <c r="B250" s="23" t="inlineStr">
        <is>
          <r>
            <t xml:space="preserve">CAIXA DE INSPECAO PARA ATERRAMENTO E PARA RAIOS, EM POLIPROPILENO, DIAMETRO = 300 MM X ALTURA = 400 MM</t>
          </r>
        </is>
      </c>
      <c r="C250" s="22" t="inlineStr">
        <is>
          <r>
            <t xml:space="preserve">SINAPI</t>
          </r>
        </is>
      </c>
      <c r="D250" s="22" t="inlineStr">
        <is>
          <r>
            <t xml:space="preserve">UN</t>
          </r>
        </is>
      </c>
      <c r="E250" s="24" t="n">
        <v>1.0</v>
      </c>
      <c r="F250" s="25" t="n">
        <v>41.42</v>
      </c>
      <c r="G250" s="25" t="n">
        <f>TRUNC(TRUNC(E250,8)*F250,2)</f>
        <v>41.42</v>
      </c>
    </row>
    <row r="251" customHeight="1" ht="29">
      <c r="A251" s="22" t="inlineStr">
        <is>
          <r>
            <t xml:space="preserve">00039808</t>
          </r>
        </is>
      </c>
      <c r="B251" s="23" t="inlineStr">
        <is>
          <r>
            <t xml:space="preserve">CAIXA PARA MEDIDOR MONOFASICO, EM POLICARBONATO / TERMOPLASTICO, PARA ALOJAR 1 DISJUNTOR (PADRAO DA CONCESSIONARIA LOCAL)</t>
          </r>
        </is>
      </c>
      <c r="C251" s="22" t="inlineStr">
        <is>
          <r>
            <t xml:space="preserve">SINAPI</t>
          </r>
        </is>
      </c>
      <c r="D251" s="22" t="inlineStr">
        <is>
          <r>
            <t xml:space="preserve">UN</t>
          </r>
        </is>
      </c>
      <c r="E251" s="24" t="n">
        <v>1.0</v>
      </c>
      <c r="F251" s="25" t="n">
        <v>83.45</v>
      </c>
      <c r="G251" s="25" t="n">
        <f>TRUNC(TRUNC(E251,8)*F251,2)</f>
        <v>83.45</v>
      </c>
    </row>
    <row r="252" customHeight="1" ht="21">
      <c r="A252" s="22" t="inlineStr">
        <is>
          <r>
            <t xml:space="preserve">00014153</t>
          </r>
        </is>
      </c>
      <c r="B252" s="23" t="inlineStr">
        <is>
          <r>
            <t xml:space="preserve">FITA METALICA PERFURADA, L = *18* MM, ROLO DE 30 M, CARGA RECOMENDADA = *30* KGF</t>
          </r>
        </is>
      </c>
      <c r="C252" s="22" t="inlineStr">
        <is>
          <r>
            <t xml:space="preserve">SINAPI</t>
          </r>
        </is>
      </c>
      <c r="D252" s="22" t="inlineStr">
        <is>
          <r>
            <t xml:space="preserve">UN</t>
          </r>
        </is>
      </c>
      <c r="E252" s="24" t="n">
        <v>0.06</v>
      </c>
      <c r="F252" s="25" t="n">
        <v>60.05</v>
      </c>
      <c r="G252" s="25" t="n">
        <f>TRUNC(TRUNC(E252,8)*F252,2)</f>
        <v>3.6</v>
      </c>
    </row>
    <row r="253" customHeight="1" ht="21">
      <c r="A253" s="22" t="inlineStr">
        <is>
          <r>
            <t xml:space="preserve">00003398</t>
          </r>
        </is>
      </c>
      <c r="B253" s="23" t="inlineStr">
        <is>
          <r>
            <t xml:space="preserve">ISOLADOR DE PORCELANA, TIPO ROLDANA, DIMENSOES DE *72* X *72* MM, PARA USO EM BAIXA TENSAO</t>
          </r>
        </is>
      </c>
      <c r="C253" s="22" t="inlineStr">
        <is>
          <r>
            <t xml:space="preserve">SINAPI</t>
          </r>
        </is>
      </c>
      <c r="D253" s="22" t="inlineStr">
        <is>
          <r>
            <t xml:space="preserve">UN</t>
          </r>
        </is>
      </c>
      <c r="E253" s="24" t="n">
        <v>1.0</v>
      </c>
      <c r="F253" s="25" t="n">
        <v>5.92</v>
      </c>
      <c r="G253" s="25" t="n">
        <f>TRUNC(TRUNC(E253,8)*F253,2)</f>
        <v>5.92</v>
      </c>
    </row>
    <row r="254" customHeight="1" ht="29">
      <c r="A254" s="22" t="inlineStr">
        <is>
          <r>
            <t xml:space="preserve">00004346</t>
          </r>
        </is>
      </c>
      <c r="B254" s="23" t="inlineStr">
        <is>
          <r>
            <t xml:space="preserve">PARAFUSO DE FERRO POLIDO, SEXTAVADO, COM ROSCA PARCIAL, DIAMETRO 5/8", COMPRIMENTO 6", COM PORCA E ARRUELA DE PRESSAO MEDIA</t>
          </r>
        </is>
      </c>
      <c r="C254" s="22" t="inlineStr">
        <is>
          <r>
            <t xml:space="preserve">SINAPI</t>
          </r>
        </is>
      </c>
      <c r="D254" s="22" t="inlineStr">
        <is>
          <r>
            <t xml:space="preserve">UN</t>
          </r>
        </is>
      </c>
      <c r="E254" s="24" t="n">
        <v>3.0</v>
      </c>
      <c r="F254" s="25" t="n">
        <v>10.87</v>
      </c>
      <c r="G254" s="25" t="n">
        <f>TRUNC(TRUNC(E254,8)*F254,2)</f>
        <v>32.61</v>
      </c>
    </row>
    <row r="255" customHeight="1" ht="15">
      <c r="A255" s="22" t="inlineStr">
        <is>
          <r>
            <t xml:space="preserve">00039997</t>
          </r>
        </is>
      </c>
      <c r="B255" s="23" t="inlineStr">
        <is>
          <r>
            <t xml:space="preserve">PORCA ZINCADA, SEXTAVADA, DIAMETRO 1/4"</t>
          </r>
        </is>
      </c>
      <c r="C255" s="22" t="inlineStr">
        <is>
          <r>
            <t xml:space="preserve">SINAPI</t>
          </r>
        </is>
      </c>
      <c r="D255" s="22" t="inlineStr">
        <is>
          <r>
            <t xml:space="preserve">UN</t>
          </r>
        </is>
      </c>
      <c r="E255" s="24" t="n">
        <v>2.0</v>
      </c>
      <c r="F255" s="25" t="n">
        <v>0.32</v>
      </c>
      <c r="G255" s="25" t="n">
        <f>TRUNC(TRUNC(E255,8)*F255,2)</f>
        <v>0.64</v>
      </c>
    </row>
    <row r="256" customHeight="1" ht="15">
      <c r="A256" s="22" t="inlineStr">
        <is>
          <r>
            <t xml:space="preserve">00039996</t>
          </r>
        </is>
      </c>
      <c r="B256" s="23" t="inlineStr">
        <is>
          <r>
            <t xml:space="preserve">VERGALHAO ZINCADO ROSCA TOTAL, 1/4" (6,3 MM)</t>
          </r>
        </is>
      </c>
      <c r="C256" s="22" t="inlineStr">
        <is>
          <r>
            <t xml:space="preserve">SINAPI</t>
          </r>
        </is>
      </c>
      <c r="D256" s="22" t="inlineStr">
        <is>
          <r>
            <t xml:space="preserve">M</t>
          </r>
        </is>
      </c>
      <c r="E256" s="24" t="n">
        <v>0.1664</v>
      </c>
      <c r="F256" s="25" t="n">
        <v>4.12</v>
      </c>
      <c r="G256" s="25" t="n">
        <f>TRUNC(TRUNC(E256,8)*F256,2)</f>
        <v>0.68</v>
      </c>
    </row>
    <row r="257" customHeight="1" ht="15">
      <c r="A257" s="2" t="inlineStr"/>
      <c r="B257" s="2" t="inlineStr"/>
      <c r="C257" s="2" t="inlineStr"/>
      <c r="D257" s="2" t="inlineStr"/>
      <c r="E257" s="26" t="inlineStr">
        <is>
          <r>
            <t xml:space="preserve">TOTAL Material:</t>
          </r>
        </is>
      </c>
      <c r="F257" s="26" t="inlineStr"/>
      <c r="G257" s="27" t="n">
        <f>SUM(G248:G256)</f>
        <v>189.42</v>
      </c>
    </row>
    <row r="258" customHeight="1" ht="15">
      <c r="A258" s="20" t="inlineStr">
        <is>
          <r>
            <t xml:space="preserve">Mão de Obra com Encargos Complementares</t>
          </r>
        </is>
      </c>
      <c r="B258" s="20" t="inlineStr"/>
      <c r="C258" s="21" t="inlineStr">
        <is>
          <r>
            <t xml:space="preserve">FONTE</t>
          </r>
        </is>
      </c>
      <c r="D258" s="21" t="inlineStr">
        <is>
          <r>
            <t xml:space="preserve">UNID</t>
          </r>
        </is>
      </c>
      <c r="E258" s="21" t="inlineStr">
        <is>
          <r>
            <t xml:space="preserve">COEFICIENTE</t>
          </r>
        </is>
      </c>
      <c r="F258" s="21" t="inlineStr">
        <is>
          <r>
            <t xml:space="preserve">PREÇO UNITÁRIO</t>
          </r>
        </is>
      </c>
      <c r="G258" s="21" t="inlineStr">
        <is>
          <r>
            <t xml:space="preserve">TOTAL</t>
          </r>
        </is>
      </c>
    </row>
    <row r="259" customHeight="1" ht="21">
      <c r="A259" s="22" t="inlineStr">
        <is>
          <r>
            <t xml:space="preserve">88247</t>
          </r>
        </is>
      </c>
      <c r="B259" s="23" t="inlineStr">
        <is>
          <r>
            <t xml:space="preserve">AUXILIAR DE ELETRICISTA COM ENCARGOS COMPLEMENTARES</t>
          </r>
        </is>
      </c>
      <c r="C259" s="22" t="inlineStr">
        <is>
          <r>
            <t xml:space="preserve">SINAPI</t>
          </r>
        </is>
      </c>
      <c r="D259" s="22" t="inlineStr">
        <is>
          <r>
            <t xml:space="preserve">H</t>
          </r>
        </is>
      </c>
      <c r="E259" s="24" t="n">
        <v>0.3162</v>
      </c>
      <c r="F259" s="25" t="n">
        <v>23.65</v>
      </c>
      <c r="G259" s="25" t="n">
        <f>TRUNC(TRUNC(E259,8)*F259,2)</f>
        <v>7.47</v>
      </c>
    </row>
    <row r="260" customHeight="1" ht="15">
      <c r="A260" s="22" t="inlineStr">
        <is>
          <r>
            <t xml:space="preserve">88264</t>
          </r>
        </is>
      </c>
      <c r="B260" s="23" t="inlineStr">
        <is>
          <r>
            <t xml:space="preserve">ELETRICISTA COM ENCARGOS COMPLEMENTARES</t>
          </r>
        </is>
      </c>
      <c r="C260" s="22" t="inlineStr">
        <is>
          <r>
            <t xml:space="preserve">SINAPI</t>
          </r>
        </is>
      </c>
      <c r="D260" s="22" t="inlineStr">
        <is>
          <r>
            <t xml:space="preserve">H</t>
          </r>
        </is>
      </c>
      <c r="E260" s="24" t="n">
        <v>2.8463</v>
      </c>
      <c r="F260" s="25" t="n">
        <v>29.25</v>
      </c>
      <c r="G260" s="25" t="n">
        <f>TRUNC(TRUNC(E260,8)*F260,2)</f>
        <v>83.25</v>
      </c>
    </row>
    <row r="261" customHeight="1" ht="18">
      <c r="A261" s="2" t="inlineStr"/>
      <c r="B261" s="2" t="inlineStr"/>
      <c r="C261" s="2" t="inlineStr"/>
      <c r="D261" s="2" t="inlineStr"/>
      <c r="E261" s="26" t="inlineStr">
        <is>
          <r>
            <t xml:space="preserve">TOTAL Mão de Obra com Encargos Complementares:</t>
          </r>
        </is>
      </c>
      <c r="F261" s="26" t="inlineStr"/>
      <c r="G261" s="27" t="n">
        <f>SUM(G259:G260)</f>
        <v>90.72</v>
      </c>
    </row>
    <row r="262" customHeight="1" ht="15">
      <c r="A262" s="20" t="inlineStr">
        <is>
          <r>
            <t xml:space="preserve">Serviço</t>
          </r>
        </is>
      </c>
      <c r="B262" s="20" t="inlineStr"/>
      <c r="C262" s="21" t="inlineStr">
        <is>
          <r>
            <t xml:space="preserve">FONTE</t>
          </r>
        </is>
      </c>
      <c r="D262" s="21" t="inlineStr">
        <is>
          <r>
            <t xml:space="preserve">UNID</t>
          </r>
        </is>
      </c>
      <c r="E262" s="21" t="inlineStr">
        <is>
          <r>
            <t xml:space="preserve">COEFICIENTE</t>
          </r>
        </is>
      </c>
      <c r="F262" s="21" t="inlineStr">
        <is>
          <r>
            <t xml:space="preserve">PREÇO UNITÁRIO</t>
          </r>
        </is>
      </c>
      <c r="G262" s="21" t="inlineStr">
        <is>
          <r>
            <t xml:space="preserve">TOTAL</t>
          </r>
        </is>
      </c>
    </row>
    <row r="263" customHeight="1" ht="38">
      <c r="A263" s="22" t="inlineStr">
        <is>
          <r>
            <t xml:space="preserve">87367</t>
          </r>
        </is>
      </c>
      <c r="B263" s="23" t="inlineStr">
        <is>
          <r>
            <t xml:space="preserve">ARGAMASSA TRAÇO 1:1:6 (EM VOLUME DE CIMENTO, CAL E AREIA MÉDIA ÚMIDA) PARA EMBOÇO/MASSA ÚNICA/ASSENTAMENTO DE ALVENARIA DE VEDAÇÃO, PREPARO MANUAL. AF_08/2019</t>
          </r>
        </is>
      </c>
      <c r="C263" s="22" t="inlineStr">
        <is>
          <r>
            <t xml:space="preserve">SINAPI</t>
          </r>
        </is>
      </c>
      <c r="D263" s="22" t="inlineStr">
        <is>
          <r>
            <t xml:space="preserve">M3</t>
          </r>
        </is>
      </c>
      <c r="E263" s="24" t="n">
        <v>0.008</v>
      </c>
      <c r="F263" s="25" t="n">
        <v>721.4</v>
      </c>
      <c r="G263" s="25" t="n">
        <f>TRUNC(TRUNC(E263,8)*F263,2)</f>
        <v>5.77</v>
      </c>
    </row>
    <row r="264" customHeight="1" ht="38">
      <c r="A264" s="22" t="inlineStr">
        <is>
          <r>
            <t xml:space="preserve">100578</t>
          </r>
        </is>
      </c>
      <c r="B264" s="23" t="inlineStr">
        <is>
          <r>
            <t xml:space="preserve">ASSENTAMENTO DE POSTE DE CONCRETO COM COMPRIMENTO NOMINAL DE 9 M, CARGA NOMINAL MENOR OU IGUAL A 1000 DAN, ENGASTAMENTO SIMPLES COM 1,5 M DE SOLO (NÃO INCLUI FORNECIMENTO). AF_11/2019</t>
          </r>
        </is>
      </c>
      <c r="C264" s="22" t="inlineStr">
        <is>
          <r>
            <t xml:space="preserve">SINAPI</t>
          </r>
        </is>
      </c>
      <c r="D264" s="22" t="inlineStr">
        <is>
          <r>
            <t xml:space="preserve">UN</t>
          </r>
        </is>
      </c>
      <c r="E264" s="24" t="n">
        <v>1.0</v>
      </c>
      <c r="F264" s="25" t="n">
        <v>527.89</v>
      </c>
      <c r="G264" s="25" t="n">
        <f>TRUNC(TRUNC(E264,8)*F264,2)</f>
        <v>527.89</v>
      </c>
    </row>
    <row r="265" customHeight="1" ht="29">
      <c r="A265" s="22" t="inlineStr">
        <is>
          <r>
            <t xml:space="preserve">91933</t>
          </r>
        </is>
      </c>
      <c r="B265" s="23" t="inlineStr">
        <is>
          <r>
            <t xml:space="preserve">CABO DE COBRE FLEXÍVEL ISOLADO, 10 MM², ANTI-CHAMA 0,6/1,0 KV, PARA CIRCUITOS TERMINAIS - FORNECIMENTO E INSTALAÇÃO. AF_03/2023</t>
          </r>
        </is>
      </c>
      <c r="C265" s="22" t="inlineStr">
        <is>
          <r>
            <t xml:space="preserve">SINAPI</t>
          </r>
        </is>
      </c>
      <c r="D265" s="22" t="inlineStr">
        <is>
          <r>
            <t xml:space="preserve">M</t>
          </r>
        </is>
      </c>
      <c r="E265" s="24" t="n">
        <v>11.0</v>
      </c>
      <c r="F265" s="25" t="n">
        <v>17.07</v>
      </c>
      <c r="G265" s="25" t="n">
        <f>TRUNC(TRUNC(E265,8)*F265,2)</f>
        <v>187.77</v>
      </c>
    </row>
    <row r="266" customHeight="1" ht="29">
      <c r="A266" s="22" t="inlineStr">
        <is>
          <r>
            <t xml:space="preserve">104749</t>
          </r>
        </is>
      </c>
      <c r="B266" s="23" t="inlineStr">
        <is>
          <r>
            <t xml:space="preserve">CONECTOR GRAMPO METÁLICO TIPO OLHAL, PARA SPDA, PARA HASTE DE ATERRAMENTO DE 3/4'' E CABOS DE 10 A 50 MM2 - FORNECIMENTO E INSTALAÇÃO. AF_08/2023</t>
          </r>
        </is>
      </c>
      <c r="C266" s="22" t="inlineStr">
        <is>
          <r>
            <t xml:space="preserve">SINAPI</t>
          </r>
        </is>
      </c>
      <c r="D266" s="22" t="inlineStr">
        <is>
          <r>
            <t xml:space="preserve">UN</t>
          </r>
        </is>
      </c>
      <c r="E266" s="24" t="n">
        <v>1.0</v>
      </c>
      <c r="F266" s="25" t="n">
        <v>18.17</v>
      </c>
      <c r="G266" s="25" t="n">
        <f>TRUNC(TRUNC(E266,8)*F266,2)</f>
        <v>18.17</v>
      </c>
    </row>
    <row r="267" customHeight="1" ht="21">
      <c r="A267" s="22" t="inlineStr">
        <is>
          <r>
            <t xml:space="preserve">96977</t>
          </r>
        </is>
      </c>
      <c r="B267" s="23" t="inlineStr">
        <is>
          <r>
            <t xml:space="preserve">CORDOALHA DE COBRE NU 50 MM², ENTERRADA - FORNECIMENTO E INSTALAÇÃO. AF_08/2023</t>
          </r>
        </is>
      </c>
      <c r="C267" s="22" t="inlineStr">
        <is>
          <r>
            <t xml:space="preserve">SINAPI</t>
          </r>
        </is>
      </c>
      <c r="D267" s="22" t="inlineStr">
        <is>
          <r>
            <t xml:space="preserve">M</t>
          </r>
        </is>
      </c>
      <c r="E267" s="24" t="n">
        <v>1.95</v>
      </c>
      <c r="F267" s="25" t="n">
        <v>61.42</v>
      </c>
      <c r="G267" s="25" t="n">
        <f>TRUNC(TRUNC(E267,8)*F267,2)</f>
        <v>119.76</v>
      </c>
    </row>
    <row r="268" customHeight="1" ht="29">
      <c r="A268" s="22" t="inlineStr">
        <is>
          <r>
            <t xml:space="preserve">91919</t>
          </r>
        </is>
      </c>
      <c r="B268" s="23" t="inlineStr">
        <is>
          <r>
            <t xml:space="preserve">CURVA 180 GRAUS PARA ELETRODUTO, PVC, ROSCÁVEL, DN 32 MM (1"), PARA CIRCUITOS TERMINAIS, INSTALADA EM PAREDE - FORNECIMENTO E INSTALAÇÃO. AF_03/2023</t>
          </r>
        </is>
      </c>
      <c r="C268" s="22" t="inlineStr">
        <is>
          <r>
            <t xml:space="preserve">SINAPI</t>
          </r>
        </is>
      </c>
      <c r="D268" s="22" t="inlineStr">
        <is>
          <r>
            <t xml:space="preserve">UN</t>
          </r>
        </is>
      </c>
      <c r="E268" s="24" t="n">
        <v>1.0</v>
      </c>
      <c r="F268" s="25" t="n">
        <v>22.43</v>
      </c>
      <c r="G268" s="25" t="n">
        <f>TRUNC(TRUNC(E268,8)*F268,2)</f>
        <v>22.43</v>
      </c>
    </row>
    <row r="269" customHeight="1" ht="29">
      <c r="A269" s="22" t="inlineStr">
        <is>
          <r>
            <t xml:space="preserve">91917</t>
          </r>
        </is>
      </c>
      <c r="B269" s="23" t="inlineStr">
        <is>
          <r>
            <t xml:space="preserve">CURVA 90 GRAUS PARA ELETRODUTO, PVC, ROSCÁVEL, DN 32 MM (1"), PARA CIRCUITOS TERMINAIS, INSTALADA EM PAREDE - FORNECIMENTO E INSTALAÇÃO. AF_03/2023</t>
          </r>
        </is>
      </c>
      <c r="C269" s="22" t="inlineStr">
        <is>
          <r>
            <t xml:space="preserve">SINAPI</t>
          </r>
        </is>
      </c>
      <c r="D269" s="22" t="inlineStr">
        <is>
          <r>
            <t xml:space="preserve">UN</t>
          </r>
        </is>
      </c>
      <c r="E269" s="24" t="n">
        <v>1.0</v>
      </c>
      <c r="F269" s="25" t="n">
        <v>20.78</v>
      </c>
      <c r="G269" s="25" t="n">
        <f>TRUNC(TRUNC(E269,8)*F269,2)</f>
        <v>20.78</v>
      </c>
    </row>
    <row r="270" customHeight="1" ht="21">
      <c r="A270" s="22" t="inlineStr">
        <is>
          <r>
            <t xml:space="preserve">93659</t>
          </r>
        </is>
      </c>
      <c r="B270" s="23" t="inlineStr">
        <is>
          <r>
            <t xml:space="preserve">DISJUNTOR MONOPOLAR TIPO DIN, CORRENTE NOMINAL DE 50A - FORNECIMENTO E INSTALAÇÃO. AF_10/2020</t>
          </r>
        </is>
      </c>
      <c r="C270" s="22" t="inlineStr">
        <is>
          <r>
            <t xml:space="preserve">SINAPI</t>
          </r>
        </is>
      </c>
      <c r="D270" s="22" t="inlineStr">
        <is>
          <r>
            <t xml:space="preserve">UN</t>
          </r>
        </is>
      </c>
      <c r="E270" s="24" t="n">
        <v>1.0</v>
      </c>
      <c r="F270" s="25" t="n">
        <v>23.94</v>
      </c>
      <c r="G270" s="25" t="n">
        <f>TRUNC(TRUNC(E270,8)*F270,2)</f>
        <v>23.94</v>
      </c>
    </row>
    <row r="271" customHeight="1" ht="29">
      <c r="A271" s="22" t="inlineStr">
        <is>
          <r>
            <t xml:space="preserve">91872</t>
          </r>
        </is>
      </c>
      <c r="B271" s="23" t="inlineStr">
        <is>
          <r>
            <t xml:space="preserve">ELETRODUTO RÍGIDO ROSCÁVEL, PVC, DN 32 MM (1"), PARA CIRCUITOS TERMINAIS, INSTALADO EM PAREDE - FORNECIMENTO E INSTALAÇÃO. AF_03/2023</t>
          </r>
        </is>
      </c>
      <c r="C271" s="22" t="inlineStr">
        <is>
          <r>
            <t xml:space="preserve">SINAPI</t>
          </r>
        </is>
      </c>
      <c r="D271" s="22" t="inlineStr">
        <is>
          <r>
            <t xml:space="preserve">M</t>
          </r>
        </is>
      </c>
      <c r="E271" s="24" t="n">
        <v>6.05</v>
      </c>
      <c r="F271" s="25" t="n">
        <v>17.79</v>
      </c>
      <c r="G271" s="25" t="n">
        <f>TRUNC(TRUNC(E271,8)*F271,2)</f>
        <v>107.62</v>
      </c>
    </row>
    <row r="272" customHeight="1" ht="21">
      <c r="A272" s="22" t="inlineStr">
        <is>
          <r>
            <t xml:space="preserve">96986</t>
          </r>
        </is>
      </c>
      <c r="B272" s="23" t="inlineStr">
        <is>
          <r>
            <t xml:space="preserve">HASTE DE ATERRAMENTO, DIÂMETRO 3/4", COM 3 METROS - FORNECIMENTO E INSTALAÇÃO. AF_08/2023</t>
          </r>
        </is>
      </c>
      <c r="C272" s="22" t="inlineStr">
        <is>
          <r>
            <t xml:space="preserve">SINAPI</t>
          </r>
        </is>
      </c>
      <c r="D272" s="22" t="inlineStr">
        <is>
          <r>
            <t xml:space="preserve">UN</t>
          </r>
        </is>
      </c>
      <c r="E272" s="24" t="n">
        <v>1.0</v>
      </c>
      <c r="F272" s="25" t="n">
        <v>101.11</v>
      </c>
      <c r="G272" s="25" t="n">
        <f>TRUNC(TRUNC(E272,8)*F272,2)</f>
        <v>101.11</v>
      </c>
    </row>
    <row r="273" customHeight="1" ht="29">
      <c r="A273" s="22" t="inlineStr">
        <is>
          <r>
            <t xml:space="preserve">91885</t>
          </r>
        </is>
      </c>
      <c r="B273" s="23" t="inlineStr">
        <is>
          <r>
            <t xml:space="preserve">LUVA PARA ELETRODUTO, PVC, ROSCÁVEL, DN 32 MM (1"), PARA CIRCUITOS TERMINAIS, INSTALADA EM PAREDE - FORNECIMENTO E INSTALAÇÃO. AF_03/2023</t>
          </r>
        </is>
      </c>
      <c r="C273" s="22" t="inlineStr">
        <is>
          <r>
            <t xml:space="preserve">SINAPI</t>
          </r>
        </is>
      </c>
      <c r="D273" s="22" t="inlineStr">
        <is>
          <r>
            <t xml:space="preserve">UN</t>
          </r>
        </is>
      </c>
      <c r="E273" s="24" t="n">
        <v>1.0</v>
      </c>
      <c r="F273" s="25" t="n">
        <v>12.94</v>
      </c>
      <c r="G273" s="25" t="n">
        <f>TRUNC(TRUNC(E273,8)*F273,2)</f>
        <v>12.94</v>
      </c>
    </row>
    <row r="274" customHeight="1" ht="15">
      <c r="A274" s="2" t="inlineStr"/>
      <c r="B274" s="2" t="inlineStr"/>
      <c r="C274" s="2" t="inlineStr"/>
      <c r="D274" s="2" t="inlineStr"/>
      <c r="E274" s="26" t="inlineStr">
        <is>
          <r>
            <t xml:space="preserve">TOTAL Serviço:</t>
          </r>
        </is>
      </c>
      <c r="F274" s="26" t="inlineStr"/>
      <c r="G274" s="27" t="n">
        <f>SUM(G263:G273)</f>
        <v>1148.18</v>
      </c>
    </row>
    <row r="275" customHeight="1" ht="15">
      <c r="A275" s="2" t="inlineStr"/>
      <c r="B275" s="2" t="inlineStr"/>
      <c r="C275" s="2" t="inlineStr"/>
      <c r="D275" s="2" t="inlineStr"/>
      <c r="E275" s="28" t="inlineStr">
        <is>
          <r>
            <t xml:space="preserve">VALOR:</t>
          </r>
        </is>
      </c>
      <c r="F275" s="28" t="inlineStr"/>
      <c r="G275" s="6" t="n">
        <f>SUM(G257,G261,G274)</f>
        <v>1428.32</v>
      </c>
    </row>
    <row r="276" customHeight="1" ht="15">
      <c r="A276" s="2" t="inlineStr"/>
      <c r="B276" s="2" t="inlineStr"/>
      <c r="C276" s="2" t="inlineStr"/>
      <c r="D276" s="2" t="inlineStr"/>
      <c r="E276" s="28" t="inlineStr">
        <is>
          <r>
            <t xml:space="preserve">VALOR BDI (22.23%):</t>
          </r>
        </is>
      </c>
      <c r="F276" s="28" t="inlineStr"/>
      <c r="G276" s="6" t="n">
        <f>ROUND(G275*(22.23/100),2)</f>
        <v>317.52</v>
      </c>
    </row>
    <row r="277" customHeight="1" ht="15">
      <c r="A277" s="2" t="inlineStr"/>
      <c r="B277" s="2" t="inlineStr"/>
      <c r="C277" s="2" t="inlineStr"/>
      <c r="D277" s="2" t="inlineStr"/>
      <c r="E277" s="28" t="inlineStr">
        <is>
          <r>
            <t xml:space="preserve">VALOR COM BDI:</t>
          </r>
        </is>
      </c>
      <c r="F277" s="28" t="inlineStr"/>
      <c r="G277" s="6" t="n">
        <f>G276+G275</f>
        <v>1745.84</v>
      </c>
    </row>
    <row r="278" customHeight="1" ht="10">
      <c r="A278" s="2" t="inlineStr"/>
      <c r="B278" s="2" t="inlineStr"/>
      <c r="C278" s="2" t="inlineStr"/>
      <c r="D278" s="2" t="inlineStr"/>
      <c r="E278" s="18" t="inlineStr"/>
      <c r="F278" s="18" t="inlineStr"/>
      <c r="G278" s="18" t="inlineStr"/>
    </row>
    <row r="279" customHeight="1" ht="20">
      <c r="A279" s="19" t="inlineStr">
        <is>
          <r>
            <t xml:space="preserve">2.5. CP ADAP. 002 INSTALAÇÕES PROVISÓRIAS DE ÁGUA (UN)</t>
          </r>
        </is>
      </c>
      <c r="B279" s="19" t="inlineStr"/>
      <c r="C279" s="19" t="inlineStr"/>
      <c r="D279" s="19" t="inlineStr"/>
      <c r="E279" s="19" t="inlineStr"/>
      <c r="F279" s="19" t="inlineStr"/>
      <c r="G279" s="19" t="inlineStr"/>
    </row>
    <row r="280" customHeight="1" ht="15">
      <c r="A280" s="20" t="inlineStr">
        <is>
          <r>
            <t xml:space="preserve">Material</t>
          </r>
        </is>
      </c>
      <c r="B280" s="20" t="inlineStr"/>
      <c r="C280" s="21" t="inlineStr">
        <is>
          <r>
            <t xml:space="preserve">FONTE</t>
          </r>
        </is>
      </c>
      <c r="D280" s="21" t="inlineStr">
        <is>
          <r>
            <t xml:space="preserve">UNID</t>
          </r>
        </is>
      </c>
      <c r="E280" s="21" t="inlineStr">
        <is>
          <r>
            <t xml:space="preserve">COEFICIENTE</t>
          </r>
        </is>
      </c>
      <c r="F280" s="21" t="inlineStr">
        <is>
          <r>
            <t xml:space="preserve">PREÇO UNITÁRIO</t>
          </r>
        </is>
      </c>
      <c r="G280" s="21" t="inlineStr">
        <is>
          <r>
            <t xml:space="preserve">TOTAL</t>
          </r>
        </is>
      </c>
    </row>
    <row r="281" customHeight="1" ht="21">
      <c r="A281" s="22" t="inlineStr">
        <is>
          <r>
            <t xml:space="preserve">00000097</t>
          </r>
        </is>
      </c>
      <c r="B281" s="23" t="inlineStr">
        <is>
          <r>
            <t xml:space="preserve">ADAPTADOR PVC SOLDAVEL, COM FLANGE E ANEL DE VEDACAO, 32 MM X 1", PARA CAIXA D'AGUA</t>
          </r>
        </is>
      </c>
      <c r="C281" s="22" t="inlineStr">
        <is>
          <r>
            <t xml:space="preserve">SINAPI</t>
          </r>
        </is>
      </c>
      <c r="D281" s="22" t="inlineStr">
        <is>
          <r>
            <t xml:space="preserve">UN</t>
          </r>
        </is>
      </c>
      <c r="E281" s="24" t="n">
        <v>1.0</v>
      </c>
      <c r="F281" s="25" t="n">
        <v>16.29</v>
      </c>
      <c r="G281" s="25" t="n">
        <f>ROUND(ROUND(E281,8)*F281,2)</f>
        <v>16.29</v>
      </c>
    </row>
    <row r="282" customHeight="1" ht="15">
      <c r="A282" s="22" t="inlineStr">
        <is>
          <r>
            <t xml:space="preserve">I0403</t>
          </r>
        </is>
      </c>
      <c r="B282" s="23" t="inlineStr">
        <is>
          <r>
            <t xml:space="preserve">CAGECE - LIGAÇÃO DE ÁGUA</t>
          </r>
        </is>
      </c>
      <c r="C282" s="22" t="inlineStr">
        <is>
          <r>
            <t xml:space="preserve">SEINFRA</t>
          </r>
        </is>
      </c>
      <c r="D282" s="22" t="inlineStr">
        <is>
          <r>
            <t xml:space="preserve">UN</t>
          </r>
        </is>
      </c>
      <c r="E282" s="24" t="n">
        <v>1.0</v>
      </c>
      <c r="F282" s="25" t="n">
        <v>100.79</v>
      </c>
      <c r="G282" s="25" t="n">
        <f>ROUND(ROUND(E282,8)*F282,2)</f>
        <v>100.79</v>
      </c>
    </row>
    <row r="283" customHeight="1" ht="21">
      <c r="A283" s="22" t="inlineStr">
        <is>
          <r>
            <t xml:space="preserve">00004513</t>
          </r>
        </is>
      </c>
      <c r="B283" s="23" t="inlineStr">
        <is>
          <r>
            <t xml:space="preserve">CAIBRO 5 X 5 CM EM PINUS, MISTA OU EQUIVALENTE DA REGIAO - BRUTA</t>
          </r>
        </is>
      </c>
      <c r="C283" s="22" t="inlineStr">
        <is>
          <r>
            <t xml:space="preserve">SINAPI</t>
          </r>
        </is>
      </c>
      <c r="D283" s="22" t="inlineStr">
        <is>
          <r>
            <t xml:space="preserve">M</t>
          </r>
        </is>
      </c>
      <c r="E283" s="24" t="n">
        <v>10.0</v>
      </c>
      <c r="F283" s="25" t="n">
        <v>7.92</v>
      </c>
      <c r="G283" s="25" t="n">
        <f>ROUND(ROUND(E283,8)*F283,2)</f>
        <v>79.2</v>
      </c>
    </row>
    <row r="284" customHeight="1" ht="21">
      <c r="A284" s="22" t="inlineStr">
        <is>
          <r>
            <t xml:space="preserve">00034636</t>
          </r>
        </is>
      </c>
      <c r="B284" s="23" t="inlineStr">
        <is>
          <r>
            <t xml:space="preserve">CAIXA D'AGUA / RESERVATORIO EM POLIETILENO, 1000 LITROS, COM TAMPA</t>
          </r>
        </is>
      </c>
      <c r="C284" s="22" t="inlineStr">
        <is>
          <r>
            <t xml:space="preserve">SINAPI</t>
          </r>
        </is>
      </c>
      <c r="D284" s="22" t="inlineStr">
        <is>
          <r>
            <t xml:space="preserve">UN</t>
          </r>
        </is>
      </c>
      <c r="E284" s="24" t="n">
        <v>1.0</v>
      </c>
      <c r="F284" s="25" t="n">
        <v>473.0</v>
      </c>
      <c r="G284" s="25" t="n">
        <f>ROUND(ROUND(E284,8)*F284,2)</f>
        <v>473.0</v>
      </c>
    </row>
    <row r="285" customHeight="1" ht="15">
      <c r="A285" s="22" t="inlineStr">
        <is>
          <r>
            <t xml:space="preserve">I2367</t>
          </r>
        </is>
      </c>
      <c r="B285" s="23" t="inlineStr">
        <is>
          <r>
            <t xml:space="preserve">LINHA DE MADEIRA DE LEI DE 6"x3"</t>
          </r>
        </is>
      </c>
      <c r="C285" s="22" t="inlineStr">
        <is>
          <r>
            <t xml:space="preserve">SEINFRA</t>
          </r>
        </is>
      </c>
      <c r="D285" s="22" t="inlineStr">
        <is>
          <r>
            <t xml:space="preserve">M</t>
          </r>
        </is>
      </c>
      <c r="E285" s="24" t="n">
        <v>10.0</v>
      </c>
      <c r="F285" s="25" t="n">
        <v>34.54</v>
      </c>
      <c r="G285" s="25" t="n">
        <f>ROUND(ROUND(E285,8)*F285,2)</f>
        <v>345.4</v>
      </c>
    </row>
    <row r="286" customHeight="1" ht="15">
      <c r="A286" s="22" t="inlineStr">
        <is>
          <r>
            <t xml:space="preserve">I2369</t>
          </r>
        </is>
      </c>
      <c r="B286" s="23" t="inlineStr">
        <is>
          <r>
            <t xml:space="preserve">LINHA EM MADEIRA DE LEI DE 4"x2"</t>
          </r>
        </is>
      </c>
      <c r="C286" s="22" t="inlineStr">
        <is>
          <r>
            <t xml:space="preserve">SEINFRA</t>
          </r>
        </is>
      </c>
      <c r="D286" s="22" t="inlineStr">
        <is>
          <r>
            <t xml:space="preserve">M</t>
          </r>
        </is>
      </c>
      <c r="E286" s="24" t="n">
        <v>5.0</v>
      </c>
      <c r="F286" s="25" t="n">
        <v>15.18</v>
      </c>
      <c r="G286" s="25" t="n">
        <f>ROUND(ROUND(E286,8)*F286,2)</f>
        <v>75.9</v>
      </c>
    </row>
    <row r="287" customHeight="1" ht="15">
      <c r="A287" s="22" t="inlineStr">
        <is>
          <r>
            <t xml:space="preserve">00005061</t>
          </r>
        </is>
      </c>
      <c r="B287" s="23" t="inlineStr">
        <is>
          <r>
            <t xml:space="preserve">PREGO DE ACO POLIDO COM CABECA 18 X 27 (2 1/2 X 10)</t>
          </r>
        </is>
      </c>
      <c r="C287" s="22" t="inlineStr">
        <is>
          <r>
            <t xml:space="preserve">SINAPI</t>
          </r>
        </is>
      </c>
      <c r="D287" s="22" t="inlineStr">
        <is>
          <r>
            <t xml:space="preserve">KG</t>
          </r>
        </is>
      </c>
      <c r="E287" s="24" t="n">
        <v>0.5</v>
      </c>
      <c r="F287" s="25" t="n">
        <v>13.38</v>
      </c>
      <c r="G287" s="25" t="n">
        <f>ROUND(ROUND(E287,8)*F287,2)</f>
        <v>6.69</v>
      </c>
    </row>
    <row r="288" customHeight="1" ht="15">
      <c r="A288" s="22" t="inlineStr">
        <is>
          <r>
            <t xml:space="preserve">00009869</t>
          </r>
        </is>
      </c>
      <c r="B288" s="23" t="inlineStr">
        <is>
          <r>
            <t xml:space="preserve">TUBO PVC, SOLDAVEL, DE 32 MM, AGUA FRIA (NBR-5648)</t>
          </r>
        </is>
      </c>
      <c r="C288" s="22" t="inlineStr">
        <is>
          <r>
            <t xml:space="preserve">SINAPI</t>
          </r>
        </is>
      </c>
      <c r="D288" s="22" t="inlineStr">
        <is>
          <r>
            <t xml:space="preserve">M</t>
          </r>
        </is>
      </c>
      <c r="E288" s="24" t="n">
        <v>4.0</v>
      </c>
      <c r="F288" s="25" t="n">
        <v>7.88</v>
      </c>
      <c r="G288" s="25" t="n">
        <f>ROUND(ROUND(E288,8)*F288,2)</f>
        <v>31.52</v>
      </c>
    </row>
    <row r="289" customHeight="1" ht="15">
      <c r="A289" s="2" t="inlineStr"/>
      <c r="B289" s="2" t="inlineStr"/>
      <c r="C289" s="2" t="inlineStr"/>
      <c r="D289" s="2" t="inlineStr"/>
      <c r="E289" s="26" t="inlineStr">
        <is>
          <r>
            <t xml:space="preserve">TOTAL Material:</t>
          </r>
        </is>
      </c>
      <c r="F289" s="26" t="inlineStr"/>
      <c r="G289" s="27" t="n">
        <f>SUM(G281:G288)</f>
        <v>1128.79</v>
      </c>
    </row>
    <row r="290" customHeight="1" ht="15">
      <c r="A290" s="20" t="inlineStr">
        <is>
          <r>
            <t xml:space="preserve">Mão de Obra com Encargos Complementares</t>
          </r>
        </is>
      </c>
      <c r="B290" s="20" t="inlineStr"/>
      <c r="C290" s="21" t="inlineStr">
        <is>
          <r>
            <t xml:space="preserve">FONTE</t>
          </r>
        </is>
      </c>
      <c r="D290" s="21" t="inlineStr">
        <is>
          <r>
            <t xml:space="preserve">UNID</t>
          </r>
        </is>
      </c>
      <c r="E290" s="21" t="inlineStr">
        <is>
          <r>
            <t xml:space="preserve">COEFICIENTE</t>
          </r>
        </is>
      </c>
      <c r="F290" s="21" t="inlineStr">
        <is>
          <r>
            <t xml:space="preserve">PREÇO UNITÁRIO</t>
          </r>
        </is>
      </c>
      <c r="G290" s="21" t="inlineStr">
        <is>
          <r>
            <t xml:space="preserve">TOTAL</t>
          </r>
        </is>
      </c>
    </row>
    <row r="291" customHeight="1" ht="21">
      <c r="A291" s="22" t="inlineStr">
        <is>
          <r>
            <t xml:space="preserve">88262</t>
          </r>
        </is>
      </c>
      <c r="B291" s="23" t="inlineStr">
        <is>
          <r>
            <t xml:space="preserve">CARPINTEIRO DE FORMAS COM ENCARGOS COMPLEMENTARES</t>
          </r>
        </is>
      </c>
      <c r="C291" s="22" t="inlineStr">
        <is>
          <r>
            <t xml:space="preserve">SINAPI</t>
          </r>
        </is>
      </c>
      <c r="D291" s="22" t="inlineStr">
        <is>
          <r>
            <t xml:space="preserve">H</t>
          </r>
        </is>
      </c>
      <c r="E291" s="24" t="n">
        <v>8.0</v>
      </c>
      <c r="F291" s="25" t="n">
        <v>28.52</v>
      </c>
      <c r="G291" s="25" t="n">
        <f>ROUND(ROUND(E291,8)*F291,2)</f>
        <v>228.16</v>
      </c>
    </row>
    <row r="292" customHeight="1" ht="21">
      <c r="A292" s="22" t="inlineStr">
        <is>
          <r>
            <t xml:space="preserve">88267</t>
          </r>
        </is>
      </c>
      <c r="B292" s="23" t="inlineStr">
        <is>
          <r>
            <t xml:space="preserve">ENCANADOR OU BOMBEIRO HIDRÁULICO COM ENCARGOS COMPLEMENTARES</t>
          </r>
        </is>
      </c>
      <c r="C292" s="22" t="inlineStr">
        <is>
          <r>
            <t xml:space="preserve">SINAPI</t>
          </r>
        </is>
      </c>
      <c r="D292" s="22" t="inlineStr">
        <is>
          <r>
            <t xml:space="preserve">H</t>
          </r>
        </is>
      </c>
      <c r="E292" s="24" t="n">
        <v>8.0</v>
      </c>
      <c r="F292" s="25" t="n">
        <v>28.12</v>
      </c>
      <c r="G292" s="25" t="n">
        <f>ROUND(ROUND(E292,8)*F292,2)</f>
        <v>224.96</v>
      </c>
    </row>
    <row r="293" customHeight="1" ht="15">
      <c r="A293" s="22" t="inlineStr">
        <is>
          <r>
            <t xml:space="preserve">88316</t>
          </r>
        </is>
      </c>
      <c r="B293" s="23" t="inlineStr">
        <is>
          <r>
            <t xml:space="preserve">SERVENTE COM ENCARGOS COMPLEMENTARES</t>
          </r>
        </is>
      </c>
      <c r="C293" s="22" t="inlineStr">
        <is>
          <r>
            <t xml:space="preserve">SINAPI</t>
          </r>
        </is>
      </c>
      <c r="D293" s="22" t="inlineStr">
        <is>
          <r>
            <t xml:space="preserve">H</t>
          </r>
        </is>
      </c>
      <c r="E293" s="24" t="n">
        <v>8.12</v>
      </c>
      <c r="F293" s="25" t="n">
        <v>22.1</v>
      </c>
      <c r="G293" s="25" t="n">
        <f>ROUND(ROUND(E293,8)*F293,2)</f>
        <v>179.45</v>
      </c>
    </row>
    <row r="294" customHeight="1" ht="18">
      <c r="A294" s="2" t="inlineStr"/>
      <c r="B294" s="2" t="inlineStr"/>
      <c r="C294" s="2" t="inlineStr"/>
      <c r="D294" s="2" t="inlineStr"/>
      <c r="E294" s="26" t="inlineStr">
        <is>
          <r>
            <t xml:space="preserve">TOTAL Mão de Obra com Encargos Complementares:</t>
          </r>
        </is>
      </c>
      <c r="F294" s="26" t="inlineStr"/>
      <c r="G294" s="27" t="n">
        <f>SUM(G291:G293)</f>
        <v>632.57</v>
      </c>
    </row>
    <row r="295" customHeight="1" ht="15">
      <c r="A295" s="20" t="inlineStr">
        <is>
          <r>
            <t xml:space="preserve">Serviço</t>
          </r>
        </is>
      </c>
      <c r="B295" s="20" t="inlineStr"/>
      <c r="C295" s="21" t="inlineStr">
        <is>
          <r>
            <t xml:space="preserve">FONTE</t>
          </r>
        </is>
      </c>
      <c r="D295" s="21" t="inlineStr">
        <is>
          <r>
            <t xml:space="preserve">UNID</t>
          </r>
        </is>
      </c>
      <c r="E295" s="21" t="inlineStr">
        <is>
          <r>
            <t xml:space="preserve">COEFICIENTE</t>
          </r>
        </is>
      </c>
      <c r="F295" s="21" t="inlineStr">
        <is>
          <r>
            <t xml:space="preserve">PREÇO UNITÁRIO</t>
          </r>
        </is>
      </c>
      <c r="G295" s="21" t="inlineStr">
        <is>
          <r>
            <t xml:space="preserve">TOTAL</t>
          </r>
        </is>
      </c>
    </row>
    <row r="296" customHeight="1" ht="15">
      <c r="A296" s="22" t="inlineStr">
        <is>
          <r>
            <t xml:space="preserve">C0836</t>
          </r>
        </is>
      </c>
      <c r="B296" s="23" t="inlineStr">
        <is>
          <r>
            <t xml:space="preserve">CONCRETO NÃO ESTRUTURAL PREPARO MANUAL</t>
          </r>
        </is>
      </c>
      <c r="C296" s="22" t="inlineStr">
        <is>
          <r>
            <t xml:space="preserve">SEINFRA</t>
          </r>
        </is>
      </c>
      <c r="D296" s="22" t="inlineStr">
        <is>
          <r>
            <t xml:space="preserve">M3</t>
          </r>
        </is>
      </c>
      <c r="E296" s="24" t="n">
        <v>0.125</v>
      </c>
      <c r="F296" s="25" t="n">
        <v>520.89</v>
      </c>
      <c r="G296" s="25" t="n">
        <f>ROUND(ROUND(E296,8)*F296,2)</f>
        <v>65.11</v>
      </c>
    </row>
    <row r="297" customHeight="1" ht="15">
      <c r="A297" s="2" t="inlineStr"/>
      <c r="B297" s="2" t="inlineStr"/>
      <c r="C297" s="2" t="inlineStr"/>
      <c r="D297" s="2" t="inlineStr"/>
      <c r="E297" s="26" t="inlineStr">
        <is>
          <r>
            <t xml:space="preserve">TOTAL Serviço:</t>
          </r>
        </is>
      </c>
      <c r="F297" s="26" t="inlineStr"/>
      <c r="G297" s="27" t="n">
        <f>SUM(G296:G296)</f>
        <v>65.11</v>
      </c>
    </row>
    <row r="298" customHeight="1" ht="15">
      <c r="A298" s="2" t="inlineStr"/>
      <c r="B298" s="2" t="inlineStr"/>
      <c r="C298" s="2" t="inlineStr"/>
      <c r="D298" s="2" t="inlineStr"/>
      <c r="E298" s="28" t="inlineStr">
        <is>
          <r>
            <t xml:space="preserve">VALOR:</t>
          </r>
        </is>
      </c>
      <c r="F298" s="28" t="inlineStr"/>
      <c r="G298" s="6" t="n">
        <f>SUM(G289,G294,G297)</f>
        <v>1826.47</v>
      </c>
    </row>
    <row r="299" customHeight="1" ht="15">
      <c r="A299" s="2" t="inlineStr"/>
      <c r="B299" s="2" t="inlineStr"/>
      <c r="C299" s="2" t="inlineStr"/>
      <c r="D299" s="2" t="inlineStr"/>
      <c r="E299" s="28" t="inlineStr">
        <is>
          <r>
            <t xml:space="preserve">VALOR BDI (22.23%):</t>
          </r>
        </is>
      </c>
      <c r="F299" s="28" t="inlineStr"/>
      <c r="G299" s="6" t="n">
        <f>ROUND(G298*(22.23/100),2)</f>
        <v>406.02</v>
      </c>
    </row>
    <row r="300" customHeight="1" ht="15">
      <c r="A300" s="2" t="inlineStr"/>
      <c r="B300" s="2" t="inlineStr"/>
      <c r="C300" s="2" t="inlineStr"/>
      <c r="D300" s="2" t="inlineStr"/>
      <c r="E300" s="28" t="inlineStr">
        <is>
          <r>
            <t xml:space="preserve">VALOR COM BDI:</t>
          </r>
        </is>
      </c>
      <c r="F300" s="28" t="inlineStr"/>
      <c r="G300" s="6" t="n">
        <f>G299+G298</f>
        <v>2232.49</v>
      </c>
    </row>
    <row r="301" customHeight="1" ht="10">
      <c r="A301" s="2" t="inlineStr"/>
      <c r="B301" s="2" t="inlineStr"/>
      <c r="C301" s="2" t="inlineStr"/>
      <c r="D301" s="2" t="inlineStr"/>
      <c r="E301" s="18" t="inlineStr"/>
      <c r="F301" s="18" t="inlineStr"/>
      <c r="G301" s="18" t="inlineStr"/>
    </row>
    <row r="302" customHeight="1" ht="27">
      <c r="A302" s="19" t="inlineStr">
        <is>
          <r>
            <t xml:space="preserve">3.1.1. 00020193 LOCACAO DE ANDAIME METALICO TIPO FACHADEIRO, PECAS COM APROXIMADAMENTE 1,20 M DE LARGURA E 2,0 M DE ALTURA, INCLUINDO DIAGONAIS EM X, BARRAS DE LIGACAO, SAPATAS E DEMAIS ITENS NECESSARIOS A MONTAGEM (NAO INCLUI INSTALACAO) (M2XMES)</t>
          </r>
        </is>
      </c>
      <c r="B302" s="19" t="inlineStr"/>
      <c r="C302" s="19" t="inlineStr"/>
      <c r="D302" s="19" t="inlineStr"/>
      <c r="E302" s="19" t="inlineStr"/>
      <c r="F302" s="19" t="inlineStr"/>
      <c r="G302" s="19" t="inlineStr"/>
    </row>
    <row r="303" customHeight="1" ht="15">
      <c r="A303" s="20" t="inlineStr">
        <is>
          <r>
            <t xml:space="preserve">Equipamento</t>
          </r>
        </is>
      </c>
      <c r="B303" s="20" t="inlineStr"/>
      <c r="C303" s="21" t="inlineStr">
        <is>
          <r>
            <t xml:space="preserve">FONTE</t>
          </r>
        </is>
      </c>
      <c r="D303" s="21" t="inlineStr">
        <is>
          <r>
            <t xml:space="preserve">UNID</t>
          </r>
        </is>
      </c>
      <c r="E303" s="21" t="inlineStr">
        <is>
          <r>
            <t xml:space="preserve">COEFICIENTE</t>
          </r>
        </is>
      </c>
      <c r="F303" s="21" t="inlineStr">
        <is>
          <r>
            <t xml:space="preserve">PREÇO UNITÁRIO</t>
          </r>
        </is>
      </c>
      <c r="G303" s="21" t="inlineStr">
        <is>
          <r>
            <t xml:space="preserve">TOTAL</t>
          </r>
        </is>
      </c>
    </row>
    <row r="304" customHeight="1" ht="46">
      <c r="A304" s="22" t="inlineStr">
        <is>
          <r>
            <t xml:space="preserve">00020193</t>
          </r>
        </is>
      </c>
      <c r="B304" s="23" t="inlineStr">
        <is>
          <r>
            <t xml:space="preserve">LOCACAO DE ANDAIME METALICO TIPO FACHADEIRO, PECAS COM APROXIMADAMENTE 1,20 M DE LARGURA E 2,0 M DE ALTURA, INCLUINDO DIAGONAIS EM X, BARRAS DE LIGACAO, SAPATAS E DEMAIS ITENS NECESSARIOS A MONTAGEM (NAO INCLUI INSTALACAO)</t>
          </r>
        </is>
      </c>
      <c r="C304" s="22" t="inlineStr">
        <is>
          <r>
            <t xml:space="preserve">SINAPI</t>
          </r>
        </is>
      </c>
      <c r="D304" s="22" t="inlineStr">
        <is>
          <r>
            <t xml:space="preserve">M2XME</t>
          </r>
        </is>
      </c>
      <c r="E304" s="24" t="n">
        <v>1.0</v>
      </c>
      <c r="F304" s="25" t="n">
        <v>19.42</v>
      </c>
      <c r="G304" s="25" t="n">
        <f>TRUNC(TRUNC(E304,8)*F304,2)</f>
        <v>19.42</v>
      </c>
    </row>
    <row r="305" customHeight="1" ht="15">
      <c r="A305" s="2" t="inlineStr"/>
      <c r="B305" s="2" t="inlineStr"/>
      <c r="C305" s="2" t="inlineStr"/>
      <c r="D305" s="2" t="inlineStr"/>
      <c r="E305" s="26" t="inlineStr">
        <is>
          <r>
            <t xml:space="preserve">TOTAL Equipamento:</t>
          </r>
        </is>
      </c>
      <c r="F305" s="26" t="inlineStr"/>
      <c r="G305" s="27" t="n">
        <f>SUM(G304:G304)</f>
        <v>19.42</v>
      </c>
    </row>
    <row r="306" customHeight="1" ht="15">
      <c r="A306" s="2" t="inlineStr"/>
      <c r="B306" s="2" t="inlineStr"/>
      <c r="C306" s="2" t="inlineStr"/>
      <c r="D306" s="2" t="inlineStr"/>
      <c r="E306" s="28" t="inlineStr">
        <is>
          <r>
            <t xml:space="preserve">VALOR:</t>
          </r>
        </is>
      </c>
      <c r="F306" s="28" t="inlineStr"/>
      <c r="G306" s="6" t="n">
        <f>SUM(G305)</f>
        <v>19.42</v>
      </c>
    </row>
    <row r="307" customHeight="1" ht="15">
      <c r="A307" s="2" t="inlineStr"/>
      <c r="B307" s="2" t="inlineStr"/>
      <c r="C307" s="2" t="inlineStr"/>
      <c r="D307" s="2" t="inlineStr"/>
      <c r="E307" s="28" t="inlineStr">
        <is>
          <r>
            <t xml:space="preserve">VALOR BDI (22.23%):</t>
          </r>
        </is>
      </c>
      <c r="F307" s="28" t="inlineStr"/>
      <c r="G307" s="6" t="n">
        <f>ROUND(G306*(22.23/100),2)</f>
        <v>4.32</v>
      </c>
    </row>
    <row r="308" customHeight="1" ht="15">
      <c r="A308" s="2" t="inlineStr"/>
      <c r="B308" s="2" t="inlineStr"/>
      <c r="C308" s="2" t="inlineStr"/>
      <c r="D308" s="2" t="inlineStr"/>
      <c r="E308" s="28" t="inlineStr">
        <is>
          <r>
            <t xml:space="preserve">VALOR COM BDI:</t>
          </r>
        </is>
      </c>
      <c r="F308" s="28" t="inlineStr"/>
      <c r="G308" s="6" t="n">
        <f>G307+G306</f>
        <v>23.74</v>
      </c>
    </row>
    <row r="309" customHeight="1" ht="10">
      <c r="A309" s="2" t="inlineStr"/>
      <c r="B309" s="2" t="inlineStr"/>
      <c r="C309" s="2" t="inlineStr"/>
      <c r="D309" s="2" t="inlineStr"/>
      <c r="E309" s="18" t="inlineStr"/>
      <c r="F309" s="18" t="inlineStr"/>
      <c r="G309" s="18" t="inlineStr"/>
    </row>
    <row r="310" customHeight="1" ht="20">
      <c r="A310" s="19" t="inlineStr">
        <is>
          <r>
            <t xml:space="preserve">3.1.2. 97063 MONTAGEM E DESMONTAGEM DE ANDAIME MODULAR FACHADEIRO, COM PISO METÁLICO, PARA EDIFICAÇÕES COM MÚLTIPLOS PAVIMENTOS (EXCLUSIVE ANDAIME E LIMPEZA). AF_11/2017 (M2)</t>
          </r>
        </is>
      </c>
      <c r="B310" s="19" t="inlineStr"/>
      <c r="C310" s="19" t="inlineStr"/>
      <c r="D310" s="19" t="inlineStr"/>
      <c r="E310" s="19" t="inlineStr"/>
      <c r="F310" s="19" t="inlineStr"/>
      <c r="G310" s="19" t="inlineStr"/>
    </row>
    <row r="311" customHeight="1" ht="15">
      <c r="A311" s="20" t="inlineStr">
        <is>
          <r>
            <t xml:space="preserve">Mão de Obra com Encargos Complementares</t>
          </r>
        </is>
      </c>
      <c r="B311" s="20" t="inlineStr"/>
      <c r="C311" s="21" t="inlineStr">
        <is>
          <r>
            <t xml:space="preserve">FONTE</t>
          </r>
        </is>
      </c>
      <c r="D311" s="21" t="inlineStr">
        <is>
          <r>
            <t xml:space="preserve">UNID</t>
          </r>
        </is>
      </c>
      <c r="E311" s="21" t="inlineStr">
        <is>
          <r>
            <t xml:space="preserve">COEFICIENTE</t>
          </r>
        </is>
      </c>
      <c r="F311" s="21" t="inlineStr">
        <is>
          <r>
            <t xml:space="preserve">PREÇO UNITÁRIO</t>
          </r>
        </is>
      </c>
      <c r="G311" s="21" t="inlineStr">
        <is>
          <r>
            <t xml:space="preserve">TOTAL</t>
          </r>
        </is>
      </c>
    </row>
    <row r="312" customHeight="1" ht="21">
      <c r="A312" s="22" t="inlineStr">
        <is>
          <r>
            <t xml:space="preserve">88278</t>
          </r>
        </is>
      </c>
      <c r="B312" s="23" t="inlineStr">
        <is>
          <r>
            <t xml:space="preserve">MONTADOR DE ESTRUTURA METÁLICA COM ENCARGOS COMPLEMENTARES</t>
          </r>
        </is>
      </c>
      <c r="C312" s="22" t="inlineStr">
        <is>
          <r>
            <t xml:space="preserve">SINAPI</t>
          </r>
        </is>
      </c>
      <c r="D312" s="22" t="inlineStr">
        <is>
          <r>
            <t xml:space="preserve">H</t>
          </r>
        </is>
      </c>
      <c r="E312" s="24" t="n">
        <v>0.5546</v>
      </c>
      <c r="F312" s="25" t="n">
        <v>25.03</v>
      </c>
      <c r="G312" s="25" t="n">
        <f>TRUNC(TRUNC(E312,8)*F312,2)</f>
        <v>13.88</v>
      </c>
    </row>
    <row r="313" customHeight="1" ht="15">
      <c r="A313" s="22" t="inlineStr">
        <is>
          <r>
            <t xml:space="preserve">88316</t>
          </r>
        </is>
      </c>
      <c r="B313" s="23" t="inlineStr">
        <is>
          <r>
            <t xml:space="preserve">SERVENTE COM ENCARGOS COMPLEMENTARES</t>
          </r>
        </is>
      </c>
      <c r="C313" s="22" t="inlineStr">
        <is>
          <r>
            <t xml:space="preserve">SINAPI</t>
          </r>
        </is>
      </c>
      <c r="D313" s="22" t="inlineStr">
        <is>
          <r>
            <t xml:space="preserve">H</t>
          </r>
        </is>
      </c>
      <c r="E313" s="24" t="n">
        <v>0.10584</v>
      </c>
      <c r="F313" s="25" t="n">
        <v>22.1</v>
      </c>
      <c r="G313" s="25" t="n">
        <f>TRUNC(TRUNC(E313,8)*F313,2)</f>
        <v>2.33</v>
      </c>
    </row>
    <row r="314" customHeight="1" ht="18">
      <c r="A314" s="2" t="inlineStr"/>
      <c r="B314" s="2" t="inlineStr"/>
      <c r="C314" s="2" t="inlineStr"/>
      <c r="D314" s="2" t="inlineStr"/>
      <c r="E314" s="26" t="inlineStr">
        <is>
          <r>
            <t xml:space="preserve">TOTAL Mão de Obra com Encargos Complementares:</t>
          </r>
        </is>
      </c>
      <c r="F314" s="26" t="inlineStr"/>
      <c r="G314" s="27" t="n">
        <f>SUM(G312:G313)</f>
        <v>16.21</v>
      </c>
    </row>
    <row r="315" customHeight="1" ht="15">
      <c r="A315" s="20" t="inlineStr">
        <is>
          <r>
            <t xml:space="preserve">Serviço</t>
          </r>
        </is>
      </c>
      <c r="B315" s="20" t="inlineStr"/>
      <c r="C315" s="21" t="inlineStr">
        <is>
          <r>
            <t xml:space="preserve">FONTE</t>
          </r>
        </is>
      </c>
      <c r="D315" s="21" t="inlineStr">
        <is>
          <r>
            <t xml:space="preserve">UNID</t>
          </r>
        </is>
      </c>
      <c r="E315" s="21" t="inlineStr">
        <is>
          <r>
            <t xml:space="preserve">COEFICIENTE</t>
          </r>
        </is>
      </c>
      <c r="F315" s="21" t="inlineStr">
        <is>
          <r>
            <t xml:space="preserve">PREÇO UNITÁRIO</t>
          </r>
        </is>
      </c>
      <c r="G315" s="21" t="inlineStr">
        <is>
          <r>
            <t xml:space="preserve">TOTAL</t>
          </r>
        </is>
      </c>
    </row>
    <row r="316" customHeight="1" ht="38">
      <c r="A316" s="22" t="inlineStr">
        <is>
          <r>
            <t xml:space="preserve">100251</t>
          </r>
        </is>
      </c>
      <c r="B316" s="23" t="inlineStr">
        <is>
          <r>
            <t xml:space="preserve">TRANSPORTE HORIZONTAL MANUAL, DE TUBO DE AÇO CARBONO LEVE OU MÉDIO, PRETO OU GALVANIZADO, COM DIÂMETRO MAIOR QUE 32 MM E MENOR OU IGUAL A 65 MM (UNIDADE: MXKM). AF_07/2019</t>
          </r>
        </is>
      </c>
      <c r="C316" s="22" t="inlineStr">
        <is>
          <r>
            <t xml:space="preserve">SINAPI</t>
          </r>
        </is>
      </c>
      <c r="D316" s="22" t="inlineStr">
        <is>
          <r>
            <t xml:space="preserve">MXKM</t>
          </r>
        </is>
      </c>
      <c r="E316" s="24" t="n">
        <v>0.1673</v>
      </c>
      <c r="F316" s="25" t="n">
        <v>13.52</v>
      </c>
      <c r="G316" s="25" t="n">
        <f>TRUNC(TRUNC(E316,8)*F316,2)</f>
        <v>2.26</v>
      </c>
    </row>
    <row r="317" customHeight="1" ht="15">
      <c r="A317" s="2" t="inlineStr"/>
      <c r="B317" s="2" t="inlineStr"/>
      <c r="C317" s="2" t="inlineStr"/>
      <c r="D317" s="2" t="inlineStr"/>
      <c r="E317" s="26" t="inlineStr">
        <is>
          <r>
            <t xml:space="preserve">TOTAL Serviço:</t>
          </r>
        </is>
      </c>
      <c r="F317" s="26" t="inlineStr"/>
      <c r="G317" s="27" t="n">
        <f>SUM(G316:G316)</f>
        <v>2.26</v>
      </c>
    </row>
    <row r="318" customHeight="1" ht="15">
      <c r="A318" s="2" t="inlineStr"/>
      <c r="B318" s="2" t="inlineStr"/>
      <c r="C318" s="2" t="inlineStr"/>
      <c r="D318" s="2" t="inlineStr"/>
      <c r="E318" s="28" t="inlineStr">
        <is>
          <r>
            <t xml:space="preserve">VALOR:</t>
          </r>
        </is>
      </c>
      <c r="F318" s="28" t="inlineStr"/>
      <c r="G318" s="6" t="n">
        <f>SUM(G314,G317)</f>
        <v>18.47</v>
      </c>
    </row>
    <row r="319" customHeight="1" ht="15">
      <c r="A319" s="2" t="inlineStr"/>
      <c r="B319" s="2" t="inlineStr"/>
      <c r="C319" s="2" t="inlineStr"/>
      <c r="D319" s="2" t="inlineStr"/>
      <c r="E319" s="28" t="inlineStr">
        <is>
          <r>
            <t xml:space="preserve">VALOR BDI (22.23%):</t>
          </r>
        </is>
      </c>
      <c r="F319" s="28" t="inlineStr"/>
      <c r="G319" s="6" t="n">
        <f>ROUND(G318*(22.23/100),2)</f>
        <v>4.11</v>
      </c>
    </row>
    <row r="320" customHeight="1" ht="15">
      <c r="A320" s="2" t="inlineStr"/>
      <c r="B320" s="2" t="inlineStr"/>
      <c r="C320" s="2" t="inlineStr"/>
      <c r="D320" s="2" t="inlineStr"/>
      <c r="E320" s="28" t="inlineStr">
        <is>
          <r>
            <t xml:space="preserve">VALOR COM BDI:</t>
          </r>
        </is>
      </c>
      <c r="F320" s="28" t="inlineStr"/>
      <c r="G320" s="6" t="n">
        <f>G319+G318</f>
        <v>22.58</v>
      </c>
    </row>
    <row r="321" customHeight="1" ht="10">
      <c r="A321" s="2" t="inlineStr"/>
      <c r="B321" s="2" t="inlineStr"/>
      <c r="C321" s="2" t="inlineStr"/>
      <c r="D321" s="2" t="inlineStr"/>
      <c r="E321" s="18" t="inlineStr"/>
      <c r="F321" s="18" t="inlineStr"/>
      <c r="G321" s="18" t="inlineStr"/>
    </row>
    <row r="322" customHeight="1" ht="20">
      <c r="A322" s="19" t="inlineStr">
        <is>
          <r>
            <t xml:space="preserve">3.1.3. 97062 COLOCAÇÃO DE TELA EM ANDAIME FACHADEIRO. AF_11/2017 (M2)</t>
          </r>
        </is>
      </c>
      <c r="B322" s="19" t="inlineStr"/>
      <c r="C322" s="19" t="inlineStr"/>
      <c r="D322" s="19" t="inlineStr"/>
      <c r="E322" s="19" t="inlineStr"/>
      <c r="F322" s="19" t="inlineStr"/>
      <c r="G322" s="19" t="inlineStr"/>
    </row>
    <row r="323" customHeight="1" ht="15">
      <c r="A323" s="20" t="inlineStr">
        <is>
          <r>
            <t xml:space="preserve">Material</t>
          </r>
        </is>
      </c>
      <c r="B323" s="20" t="inlineStr"/>
      <c r="C323" s="21" t="inlineStr">
        <is>
          <r>
            <t xml:space="preserve">FONTE</t>
          </r>
        </is>
      </c>
      <c r="D323" s="21" t="inlineStr">
        <is>
          <r>
            <t xml:space="preserve">UNID</t>
          </r>
        </is>
      </c>
      <c r="E323" s="21" t="inlineStr">
        <is>
          <r>
            <t xml:space="preserve">COEFICIENTE</t>
          </r>
        </is>
      </c>
      <c r="F323" s="21" t="inlineStr">
        <is>
          <r>
            <t xml:space="preserve">PREÇO UNITÁRIO</t>
          </r>
        </is>
      </c>
      <c r="G323" s="21" t="inlineStr">
        <is>
          <r>
            <t xml:space="preserve">TOTAL</t>
          </r>
        </is>
      </c>
    </row>
    <row r="324" customHeight="1" ht="21">
      <c r="A324" s="22" t="inlineStr">
        <is>
          <r>
            <t xml:space="preserve">00000411</t>
          </r>
        </is>
      </c>
      <c r="B324" s="23" t="inlineStr">
        <is>
          <r>
            <t xml:space="preserve">ABRACADEIRA DE NYLON PARA AMARRACAO DE CABOS, COMPRIMENTO DE 200 X *4,6* MM</t>
          </r>
        </is>
      </c>
      <c r="C324" s="22" t="inlineStr">
        <is>
          <r>
            <t xml:space="preserve">SINAPI</t>
          </r>
        </is>
      </c>
      <c r="D324" s="22" t="inlineStr">
        <is>
          <r>
            <t xml:space="preserve">UN</t>
          </r>
        </is>
      </c>
      <c r="E324" s="24" t="n">
        <v>0.549</v>
      </c>
      <c r="F324" s="25" t="n">
        <v>0.15</v>
      </c>
      <c r="G324" s="25" t="n">
        <f>TRUNC(TRUNC(E324,8)*F324,2)</f>
        <v>0.08</v>
      </c>
    </row>
    <row r="325" customHeight="1" ht="29">
      <c r="A325" s="22" t="inlineStr">
        <is>
          <r>
            <t xml:space="preserve">00007170</t>
          </r>
        </is>
      </c>
      <c r="B325" s="23" t="inlineStr">
        <is>
          <r>
            <t xml:space="preserve">TELA FACHADEIRA EM POLIETILENO, ROLO DE 3 X 100 M (L X C), COR BRANCA, SEM LOGOMARCA - PARA PROTECAO DE OBRAS</t>
          </r>
        </is>
      </c>
      <c r="C325" s="22" t="inlineStr">
        <is>
          <r>
            <t xml:space="preserve">SINAPI</t>
          </r>
        </is>
      </c>
      <c r="D325" s="22" t="inlineStr">
        <is>
          <r>
            <t xml:space="preserve">M2</t>
          </r>
        </is>
      </c>
      <c r="E325" s="24" t="n">
        <v>1.199</v>
      </c>
      <c r="F325" s="25" t="n">
        <v>1.78</v>
      </c>
      <c r="G325" s="25" t="n">
        <f>TRUNC(TRUNC(E325,8)*F325,2)</f>
        <v>2.13</v>
      </c>
    </row>
    <row r="326" customHeight="1" ht="15">
      <c r="A326" s="2" t="inlineStr"/>
      <c r="B326" s="2" t="inlineStr"/>
      <c r="C326" s="2" t="inlineStr"/>
      <c r="D326" s="2" t="inlineStr"/>
      <c r="E326" s="26" t="inlineStr">
        <is>
          <r>
            <t xml:space="preserve">TOTAL Material:</t>
          </r>
        </is>
      </c>
      <c r="F326" s="26" t="inlineStr"/>
      <c r="G326" s="27" t="n">
        <f>SUM(G324:G325)</f>
        <v>2.21</v>
      </c>
    </row>
    <row r="327" customHeight="1" ht="15">
      <c r="A327" s="20" t="inlineStr">
        <is>
          <r>
            <t xml:space="preserve">Mão de Obra com Encargos Complementares</t>
          </r>
        </is>
      </c>
      <c r="B327" s="20" t="inlineStr"/>
      <c r="C327" s="21" t="inlineStr">
        <is>
          <r>
            <t xml:space="preserve">FONTE</t>
          </r>
        </is>
      </c>
      <c r="D327" s="21" t="inlineStr">
        <is>
          <r>
            <t xml:space="preserve">UNID</t>
          </r>
        </is>
      </c>
      <c r="E327" s="21" t="inlineStr">
        <is>
          <r>
            <t xml:space="preserve">COEFICIENTE</t>
          </r>
        </is>
      </c>
      <c r="F327" s="21" t="inlineStr">
        <is>
          <r>
            <t xml:space="preserve">PREÇO UNITÁRIO</t>
          </r>
        </is>
      </c>
      <c r="G327" s="21" t="inlineStr">
        <is>
          <r>
            <t xml:space="preserve">TOTAL</t>
          </r>
        </is>
      </c>
    </row>
    <row r="328" customHeight="1" ht="21">
      <c r="A328" s="22" t="inlineStr">
        <is>
          <r>
            <t xml:space="preserve">88239</t>
          </r>
        </is>
      </c>
      <c r="B328" s="23" t="inlineStr">
        <is>
          <r>
            <t xml:space="preserve">AJUDANTE DE CARPINTEIRO COM ENCARGOS COMPLEMENTARES</t>
          </r>
        </is>
      </c>
      <c r="C328" s="22" t="inlineStr">
        <is>
          <r>
            <t xml:space="preserve">SINAPI</t>
          </r>
        </is>
      </c>
      <c r="D328" s="22" t="inlineStr">
        <is>
          <r>
            <t xml:space="preserve">H</t>
          </r>
        </is>
      </c>
      <c r="E328" s="24" t="n">
        <v>0.06534</v>
      </c>
      <c r="F328" s="25" t="n">
        <v>23.13</v>
      </c>
      <c r="G328" s="25" t="n">
        <f>TRUNC(TRUNC(E328,8)*F328,2)</f>
        <v>1.51</v>
      </c>
    </row>
    <row r="329" customHeight="1" ht="21">
      <c r="A329" s="22" t="inlineStr">
        <is>
          <r>
            <t xml:space="preserve">88262</t>
          </r>
        </is>
      </c>
      <c r="B329" s="23" t="inlineStr">
        <is>
          <r>
            <t xml:space="preserve">CARPINTEIRO DE FORMAS COM ENCARGOS COMPLEMENTARES</t>
          </r>
        </is>
      </c>
      <c r="C329" s="22" t="inlineStr">
        <is>
          <r>
            <t xml:space="preserve">SINAPI</t>
          </r>
        </is>
      </c>
      <c r="D329" s="22" t="inlineStr">
        <is>
          <r>
            <t xml:space="preserve">H</t>
          </r>
        </is>
      </c>
      <c r="E329" s="24" t="n">
        <v>0.068536</v>
      </c>
      <c r="F329" s="25" t="n">
        <v>28.52</v>
      </c>
      <c r="G329" s="25" t="n">
        <f>TRUNC(TRUNC(E329,8)*F329,2)</f>
        <v>1.95</v>
      </c>
    </row>
    <row r="330" customHeight="1" ht="18">
      <c r="A330" s="2" t="inlineStr"/>
      <c r="B330" s="2" t="inlineStr"/>
      <c r="C330" s="2" t="inlineStr"/>
      <c r="D330" s="2" t="inlineStr"/>
      <c r="E330" s="26" t="inlineStr">
        <is>
          <r>
            <t xml:space="preserve">TOTAL Mão de Obra com Encargos Complementares:</t>
          </r>
        </is>
      </c>
      <c r="F330" s="26" t="inlineStr"/>
      <c r="G330" s="27" t="n">
        <f>SUM(G328:G329)</f>
        <v>3.46</v>
      </c>
    </row>
    <row r="331" customHeight="1" ht="15">
      <c r="A331" s="2" t="inlineStr"/>
      <c r="B331" s="2" t="inlineStr"/>
      <c r="C331" s="2" t="inlineStr"/>
      <c r="D331" s="2" t="inlineStr"/>
      <c r="E331" s="28" t="inlineStr">
        <is>
          <r>
            <t xml:space="preserve">VALOR:</t>
          </r>
        </is>
      </c>
      <c r="F331" s="28" t="inlineStr"/>
      <c r="G331" s="6" t="n">
        <f>SUM(G326,G330)</f>
        <v>5.67</v>
      </c>
    </row>
    <row r="332" customHeight="1" ht="15">
      <c r="A332" s="2" t="inlineStr"/>
      <c r="B332" s="2" t="inlineStr"/>
      <c r="C332" s="2" t="inlineStr"/>
      <c r="D332" s="2" t="inlineStr"/>
      <c r="E332" s="28" t="inlineStr">
        <is>
          <r>
            <t xml:space="preserve">VALOR BDI (22.23%):</t>
          </r>
        </is>
      </c>
      <c r="F332" s="28" t="inlineStr"/>
      <c r="G332" s="6" t="n">
        <f>ROUND(G331*(22.23/100),2)</f>
        <v>1.26</v>
      </c>
    </row>
    <row r="333" customHeight="1" ht="15">
      <c r="A333" s="2" t="inlineStr"/>
      <c r="B333" s="2" t="inlineStr"/>
      <c r="C333" s="2" t="inlineStr"/>
      <c r="D333" s="2" t="inlineStr"/>
      <c r="E333" s="28" t="inlineStr">
        <is>
          <r>
            <t xml:space="preserve">VALOR COM BDI:</t>
          </r>
        </is>
      </c>
      <c r="F333" s="28" t="inlineStr"/>
      <c r="G333" s="6" t="n">
        <f>G332+G331</f>
        <v>6.93</v>
      </c>
    </row>
    <row r="334" customHeight="1" ht="10">
      <c r="A334" s="2" t="inlineStr"/>
      <c r="B334" s="2" t="inlineStr"/>
      <c r="C334" s="2" t="inlineStr"/>
      <c r="D334" s="2" t="inlineStr"/>
      <c r="E334" s="18" t="inlineStr"/>
      <c r="F334" s="18" t="inlineStr"/>
      <c r="G334" s="18" t="inlineStr"/>
    </row>
    <row r="335" customHeight="1" ht="20">
      <c r="A335" s="19" t="inlineStr">
        <is>
          <r>
            <t xml:space="preserve">3.1.4. CP ADAP. 017 SINALIZAÇÃO COM FITA FIXADA EM CONE PLÁSTICO, INCLUINDO CONE (M)</t>
          </r>
        </is>
      </c>
      <c r="B335" s="19" t="inlineStr"/>
      <c r="C335" s="19" t="inlineStr"/>
      <c r="D335" s="19" t="inlineStr"/>
      <c r="E335" s="19" t="inlineStr"/>
      <c r="F335" s="19" t="inlineStr"/>
      <c r="G335" s="19" t="inlineStr"/>
    </row>
    <row r="336" customHeight="1" ht="15">
      <c r="A336" s="20" t="inlineStr">
        <is>
          <r>
            <t xml:space="preserve">Material</t>
          </r>
        </is>
      </c>
      <c r="B336" s="20" t="inlineStr"/>
      <c r="C336" s="21" t="inlineStr">
        <is>
          <r>
            <t xml:space="preserve">FONTE</t>
          </r>
        </is>
      </c>
      <c r="D336" s="21" t="inlineStr">
        <is>
          <r>
            <t xml:space="preserve">UNID</t>
          </r>
        </is>
      </c>
      <c r="E336" s="21" t="inlineStr">
        <is>
          <r>
            <t xml:space="preserve">COEFICIENTE</t>
          </r>
        </is>
      </c>
      <c r="F336" s="21" t="inlineStr">
        <is>
          <r>
            <t xml:space="preserve">PREÇO UNITÁRIO</t>
          </r>
        </is>
      </c>
      <c r="G336" s="21" t="inlineStr">
        <is>
          <r>
            <t xml:space="preserve">TOTAL</t>
          </r>
        </is>
      </c>
    </row>
    <row r="337" customHeight="1" ht="21">
      <c r="A337" s="22" t="inlineStr">
        <is>
          <r>
            <t xml:space="preserve">00034498</t>
          </r>
        </is>
      </c>
      <c r="B337" s="23" t="inlineStr">
        <is>
          <r>
            <t xml:space="preserve">CONE DE SINALIZACAO EM PVC FLEXIVEL, H = 70 / 76 CM (NBR 15071)</t>
          </r>
        </is>
      </c>
      <c r="C337" s="22" t="inlineStr">
        <is>
          <r>
            <t xml:space="preserve">SINAPI</t>
          </r>
        </is>
      </c>
      <c r="D337" s="22" t="inlineStr">
        <is>
          <r>
            <t xml:space="preserve">UN</t>
          </r>
        </is>
      </c>
      <c r="E337" s="24" t="n">
        <v>0.0219</v>
      </c>
      <c r="F337" s="25" t="n">
        <v>117.59</v>
      </c>
      <c r="G337" s="25" t="n">
        <f>ROUND(ROUND(E337,8)*F337,2)</f>
        <v>2.58</v>
      </c>
    </row>
    <row r="338" customHeight="1" ht="15">
      <c r="A338" s="22" t="inlineStr">
        <is>
          <r>
            <t xml:space="preserve">SBC038004</t>
          </r>
        </is>
      </c>
      <c r="B338" s="23" t="inlineStr">
        <is>
          <r>
            <t xml:space="preserve">FITA ZEBRADA PARA SINALIZACAO 7cm x 100m</t>
          </r>
        </is>
      </c>
      <c r="C338" s="22" t="inlineStr">
        <is>
          <r>
            <t xml:space="preserve">Composições </t>
          </r>
        </is>
      </c>
      <c r="D338" s="22" t="inlineStr">
        <is>
          <r>
            <t xml:space="preserve">M</t>
          </r>
        </is>
      </c>
      <c r="E338" s="24" t="n">
        <v>1.1</v>
      </c>
      <c r="F338" s="25" t="n">
        <v>0.11</v>
      </c>
      <c r="G338" s="25" t="n">
        <f>ROUND(ROUND(E338,8)*F338,2)</f>
        <v>0.12</v>
      </c>
    </row>
    <row r="339" customHeight="1" ht="15">
      <c r="A339" s="2" t="inlineStr"/>
      <c r="B339" s="2" t="inlineStr"/>
      <c r="C339" s="2" t="inlineStr"/>
      <c r="D339" s="2" t="inlineStr"/>
      <c r="E339" s="26" t="inlineStr">
        <is>
          <r>
            <t xml:space="preserve">TOTAL Material:</t>
          </r>
        </is>
      </c>
      <c r="F339" s="26" t="inlineStr"/>
      <c r="G339" s="27" t="n">
        <f>SUM(G337:G338)</f>
        <v>2.7</v>
      </c>
    </row>
    <row r="340" customHeight="1" ht="15">
      <c r="A340" s="20" t="inlineStr">
        <is>
          <r>
            <t xml:space="preserve">Mão de Obra com Encargos Complementares</t>
          </r>
        </is>
      </c>
      <c r="B340" s="20" t="inlineStr"/>
      <c r="C340" s="21" t="inlineStr">
        <is>
          <r>
            <t xml:space="preserve">FONTE</t>
          </r>
        </is>
      </c>
      <c r="D340" s="21" t="inlineStr">
        <is>
          <r>
            <t xml:space="preserve">UNID</t>
          </r>
        </is>
      </c>
      <c r="E340" s="21" t="inlineStr">
        <is>
          <r>
            <t xml:space="preserve">COEFICIENTE</t>
          </r>
        </is>
      </c>
      <c r="F340" s="21" t="inlineStr">
        <is>
          <r>
            <t xml:space="preserve">PREÇO UNITÁRIO</t>
          </r>
        </is>
      </c>
      <c r="G340" s="21" t="inlineStr">
        <is>
          <r>
            <t xml:space="preserve">TOTAL</t>
          </r>
        </is>
      </c>
    </row>
    <row r="341" customHeight="1" ht="21">
      <c r="A341" s="22" t="inlineStr">
        <is>
          <r>
            <t xml:space="preserve">88239</t>
          </r>
        </is>
      </c>
      <c r="B341" s="23" t="inlineStr">
        <is>
          <r>
            <t xml:space="preserve">AJUDANTE DE CARPINTEIRO COM ENCARGOS COMPLEMENTARES</t>
          </r>
        </is>
      </c>
      <c r="C341" s="22" t="inlineStr">
        <is>
          <r>
            <t xml:space="preserve">SINAPI</t>
          </r>
        </is>
      </c>
      <c r="D341" s="22" t="inlineStr">
        <is>
          <r>
            <t xml:space="preserve">H</t>
          </r>
        </is>
      </c>
      <c r="E341" s="24" t="n">
        <v>0.1088</v>
      </c>
      <c r="F341" s="25" t="n">
        <v>23.13</v>
      </c>
      <c r="G341" s="25" t="n">
        <f>ROUND(ROUND(E341,8)*F341,2)</f>
        <v>2.52</v>
      </c>
    </row>
    <row r="342" customHeight="1" ht="21">
      <c r="A342" s="22" t="inlineStr">
        <is>
          <r>
            <t xml:space="preserve">88262</t>
          </r>
        </is>
      </c>
      <c r="B342" s="23" t="inlineStr">
        <is>
          <r>
            <t xml:space="preserve">CARPINTEIRO DE FORMAS COM ENCARGOS COMPLEMENTARES</t>
          </r>
        </is>
      </c>
      <c r="C342" s="22" t="inlineStr">
        <is>
          <r>
            <t xml:space="preserve">SINAPI</t>
          </r>
        </is>
      </c>
      <c r="D342" s="22" t="inlineStr">
        <is>
          <r>
            <t xml:space="preserve">H</t>
          </r>
        </is>
      </c>
      <c r="E342" s="24" t="n">
        <v>0.1384</v>
      </c>
      <c r="F342" s="25" t="n">
        <v>28.52</v>
      </c>
      <c r="G342" s="25" t="n">
        <f>ROUND(ROUND(E342,8)*F342,2)</f>
        <v>3.95</v>
      </c>
    </row>
    <row r="343" customHeight="1" ht="18">
      <c r="A343" s="2" t="inlineStr"/>
      <c r="B343" s="2" t="inlineStr"/>
      <c r="C343" s="2" t="inlineStr"/>
      <c r="D343" s="2" t="inlineStr"/>
      <c r="E343" s="26" t="inlineStr">
        <is>
          <r>
            <t xml:space="preserve">TOTAL Mão de Obra com Encargos Complementares:</t>
          </r>
        </is>
      </c>
      <c r="F343" s="26" t="inlineStr"/>
      <c r="G343" s="27" t="n">
        <f>SUM(G341:G342)</f>
        <v>6.47</v>
      </c>
    </row>
    <row r="344" customHeight="1" ht="15">
      <c r="A344" s="2" t="inlineStr"/>
      <c r="B344" s="2" t="inlineStr"/>
      <c r="C344" s="2" t="inlineStr"/>
      <c r="D344" s="2" t="inlineStr"/>
      <c r="E344" s="28" t="inlineStr">
        <is>
          <r>
            <t xml:space="preserve">VALOR:</t>
          </r>
        </is>
      </c>
      <c r="F344" s="28" t="inlineStr"/>
      <c r="G344" s="6" t="n">
        <f>SUM(G339,G343)</f>
        <v>9.17</v>
      </c>
    </row>
    <row r="345" customHeight="1" ht="15">
      <c r="A345" s="2" t="inlineStr"/>
      <c r="B345" s="2" t="inlineStr"/>
      <c r="C345" s="2" t="inlineStr"/>
      <c r="D345" s="2" t="inlineStr"/>
      <c r="E345" s="28" t="inlineStr">
        <is>
          <r>
            <t xml:space="preserve">VALOR BDI (22.23%):</t>
          </r>
        </is>
      </c>
      <c r="F345" s="28" t="inlineStr"/>
      <c r="G345" s="6" t="n">
        <f>ROUND(G344*(22.23/100),2)</f>
        <v>2.04</v>
      </c>
    </row>
    <row r="346" customHeight="1" ht="15">
      <c r="A346" s="2" t="inlineStr"/>
      <c r="B346" s="2" t="inlineStr"/>
      <c r="C346" s="2" t="inlineStr"/>
      <c r="D346" s="2" t="inlineStr"/>
      <c r="E346" s="28" t="inlineStr">
        <is>
          <r>
            <t xml:space="preserve">VALOR COM BDI:</t>
          </r>
        </is>
      </c>
      <c r="F346" s="28" t="inlineStr"/>
      <c r="G346" s="6" t="n">
        <f>G345+G344</f>
        <v>11.21</v>
      </c>
    </row>
    <row r="347" customHeight="1" ht="10">
      <c r="A347" s="2" t="inlineStr"/>
      <c r="B347" s="2" t="inlineStr"/>
      <c r="C347" s="2" t="inlineStr"/>
      <c r="D347" s="2" t="inlineStr"/>
      <c r="E347" s="18" t="inlineStr"/>
      <c r="F347" s="18" t="inlineStr"/>
      <c r="G347" s="18" t="inlineStr"/>
    </row>
    <row r="348" customHeight="1" ht="20">
      <c r="A348" s="19" t="inlineStr">
        <is>
          <r>
            <t xml:space="preserve">3.2.1. CP ADAP. 010 APICOAMENTO EM CONCRETO/PREPARO DA SUPERFÍCIE (M2)</t>
          </r>
        </is>
      </c>
      <c r="B348" s="19" t="inlineStr"/>
      <c r="C348" s="19" t="inlineStr"/>
      <c r="D348" s="19" t="inlineStr"/>
      <c r="E348" s="19" t="inlineStr"/>
      <c r="F348" s="19" t="inlineStr"/>
      <c r="G348" s="19" t="inlineStr"/>
    </row>
    <row r="349" customHeight="1" ht="15">
      <c r="A349" s="20" t="inlineStr">
        <is>
          <r>
            <t xml:space="preserve">Mão de Obra com Encargos Complementares</t>
          </r>
        </is>
      </c>
      <c r="B349" s="20" t="inlineStr"/>
      <c r="C349" s="21" t="inlineStr">
        <is>
          <r>
            <t xml:space="preserve">FONTE</t>
          </r>
        </is>
      </c>
      <c r="D349" s="21" t="inlineStr">
        <is>
          <r>
            <t xml:space="preserve">UNID</t>
          </r>
        </is>
      </c>
      <c r="E349" s="21" t="inlineStr">
        <is>
          <r>
            <t xml:space="preserve">COEFICIENTE</t>
          </r>
        </is>
      </c>
      <c r="F349" s="21" t="inlineStr">
        <is>
          <r>
            <t xml:space="preserve">PREÇO UNITÁRIO</t>
          </r>
        </is>
      </c>
      <c r="G349" s="21" t="inlineStr">
        <is>
          <r>
            <t xml:space="preserve">TOTAL</t>
          </r>
        </is>
      </c>
    </row>
    <row r="350" customHeight="1" ht="15">
      <c r="A350" s="22" t="inlineStr">
        <is>
          <r>
            <t xml:space="preserve">88316</t>
          </r>
        </is>
      </c>
      <c r="B350" s="23" t="inlineStr">
        <is>
          <r>
            <t xml:space="preserve">SERVENTE COM ENCARGOS COMPLEMENTARES</t>
          </r>
        </is>
      </c>
      <c r="C350" s="22" t="inlineStr">
        <is>
          <r>
            <t xml:space="preserve">SINAPI</t>
          </r>
        </is>
      </c>
      <c r="D350" s="22" t="inlineStr">
        <is>
          <r>
            <t xml:space="preserve">H</t>
          </r>
        </is>
      </c>
      <c r="E350" s="24" t="n">
        <v>2.0</v>
      </c>
      <c r="F350" s="25" t="n">
        <v>22.1</v>
      </c>
      <c r="G350" s="25" t="n">
        <f>ROUND(ROUND(E350,8)*F350,2)</f>
        <v>44.2</v>
      </c>
    </row>
    <row r="351" customHeight="1" ht="18">
      <c r="A351" s="2" t="inlineStr"/>
      <c r="B351" s="2" t="inlineStr"/>
      <c r="C351" s="2" t="inlineStr"/>
      <c r="D351" s="2" t="inlineStr"/>
      <c r="E351" s="26" t="inlineStr">
        <is>
          <r>
            <t xml:space="preserve">TOTAL Mão de Obra com Encargos Complementares:</t>
          </r>
        </is>
      </c>
      <c r="F351" s="26" t="inlineStr"/>
      <c r="G351" s="27" t="n">
        <f>SUM(G350:G350)</f>
        <v>44.2</v>
      </c>
    </row>
    <row r="352" customHeight="1" ht="15">
      <c r="A352" s="2" t="inlineStr"/>
      <c r="B352" s="2" t="inlineStr"/>
      <c r="C352" s="2" t="inlineStr"/>
      <c r="D352" s="2" t="inlineStr"/>
      <c r="E352" s="28" t="inlineStr">
        <is>
          <r>
            <t xml:space="preserve">VALOR:</t>
          </r>
        </is>
      </c>
      <c r="F352" s="28" t="inlineStr"/>
      <c r="G352" s="6" t="n">
        <f>SUM(G351)</f>
        <v>44.2</v>
      </c>
    </row>
    <row r="353" customHeight="1" ht="15">
      <c r="A353" s="2" t="inlineStr"/>
      <c r="B353" s="2" t="inlineStr"/>
      <c r="C353" s="2" t="inlineStr"/>
      <c r="D353" s="2" t="inlineStr"/>
      <c r="E353" s="28" t="inlineStr">
        <is>
          <r>
            <t xml:space="preserve">VALOR BDI (22.23%):</t>
          </r>
        </is>
      </c>
      <c r="F353" s="28" t="inlineStr"/>
      <c r="G353" s="6" t="n">
        <f>ROUND(G352*(22.23/100),2)</f>
        <v>9.83</v>
      </c>
    </row>
    <row r="354" customHeight="1" ht="15">
      <c r="A354" s="2" t="inlineStr"/>
      <c r="B354" s="2" t="inlineStr"/>
      <c r="C354" s="2" t="inlineStr"/>
      <c r="D354" s="2" t="inlineStr"/>
      <c r="E354" s="28" t="inlineStr">
        <is>
          <r>
            <t xml:space="preserve">VALOR COM BDI:</t>
          </r>
        </is>
      </c>
      <c r="F354" s="28" t="inlineStr"/>
      <c r="G354" s="6" t="n">
        <f>G353+G352</f>
        <v>54.03</v>
      </c>
    </row>
    <row r="355" customHeight="1" ht="10">
      <c r="A355" s="2" t="inlineStr"/>
      <c r="B355" s="2" t="inlineStr"/>
      <c r="C355" s="2" t="inlineStr"/>
      <c r="D355" s="2" t="inlineStr"/>
      <c r="E355" s="18" t="inlineStr"/>
      <c r="F355" s="18" t="inlineStr"/>
      <c r="G355" s="18" t="inlineStr"/>
    </row>
    <row r="356" customHeight="1" ht="20">
      <c r="A356" s="19" t="inlineStr">
        <is>
          <r>
            <t xml:space="preserve">3.2.2. CP ADAP. 004 LIMPEZA DE SUPERFÍCIE C/ ESCOVA DE AÇO (M2)</t>
          </r>
        </is>
      </c>
      <c r="B356" s="19" t="inlineStr"/>
      <c r="C356" s="19" t="inlineStr"/>
      <c r="D356" s="19" t="inlineStr"/>
      <c r="E356" s="19" t="inlineStr"/>
      <c r="F356" s="19" t="inlineStr"/>
      <c r="G356" s="19" t="inlineStr"/>
    </row>
    <row r="357" customHeight="1" ht="15">
      <c r="A357" s="20" t="inlineStr">
        <is>
          <r>
            <t xml:space="preserve">Material</t>
          </r>
        </is>
      </c>
      <c r="B357" s="20" t="inlineStr"/>
      <c r="C357" s="21" t="inlineStr">
        <is>
          <r>
            <t xml:space="preserve">FONTE</t>
          </r>
        </is>
      </c>
      <c r="D357" s="21" t="inlineStr">
        <is>
          <r>
            <t xml:space="preserve">UNID</t>
          </r>
        </is>
      </c>
      <c r="E357" s="21" t="inlineStr">
        <is>
          <r>
            <t xml:space="preserve">COEFICIENTE</t>
          </r>
        </is>
      </c>
      <c r="F357" s="21" t="inlineStr">
        <is>
          <r>
            <t xml:space="preserve">PREÇO UNITÁRIO</t>
          </r>
        </is>
      </c>
      <c r="G357" s="21" t="inlineStr">
        <is>
          <r>
            <t xml:space="preserve">TOTAL</t>
          </r>
        </is>
      </c>
    </row>
    <row r="358" customHeight="1" ht="21">
      <c r="A358" s="22" t="inlineStr">
        <is>
          <r>
            <t xml:space="preserve">00000012</t>
          </r>
        </is>
      </c>
      <c r="B358" s="23" t="inlineStr">
        <is>
          <r>
            <t xml:space="preserve">ESCOVA DE ACO, COM CABO, *4 X 15* FILEIRAS DE CERDAS</t>
          </r>
        </is>
      </c>
      <c r="C358" s="22" t="inlineStr">
        <is>
          <r>
            <t xml:space="preserve">SINAPI</t>
          </r>
        </is>
      </c>
      <c r="D358" s="22" t="inlineStr">
        <is>
          <r>
            <t xml:space="preserve">UN</t>
          </r>
        </is>
      </c>
      <c r="E358" s="24" t="n">
        <v>0.2</v>
      </c>
      <c r="F358" s="25" t="n">
        <v>15.0</v>
      </c>
      <c r="G358" s="25" t="n">
        <f>ROUND(ROUND(E358,8)*F358,2)</f>
        <v>3.0</v>
      </c>
    </row>
    <row r="359" customHeight="1" ht="15">
      <c r="A359" s="2" t="inlineStr"/>
      <c r="B359" s="2" t="inlineStr"/>
      <c r="C359" s="2" t="inlineStr"/>
      <c r="D359" s="2" t="inlineStr"/>
      <c r="E359" s="26" t="inlineStr">
        <is>
          <r>
            <t xml:space="preserve">TOTAL Material:</t>
          </r>
        </is>
      </c>
      <c r="F359" s="26" t="inlineStr"/>
      <c r="G359" s="27" t="n">
        <f>SUM(G358:G358)</f>
        <v>3.0</v>
      </c>
    </row>
    <row r="360" customHeight="1" ht="15">
      <c r="A360" s="20" t="inlineStr">
        <is>
          <r>
            <t xml:space="preserve">Mão de Obra com Encargos Complementares</t>
          </r>
        </is>
      </c>
      <c r="B360" s="20" t="inlineStr"/>
      <c r="C360" s="21" t="inlineStr">
        <is>
          <r>
            <t xml:space="preserve">FONTE</t>
          </r>
        </is>
      </c>
      <c r="D360" s="21" t="inlineStr">
        <is>
          <r>
            <t xml:space="preserve">UNID</t>
          </r>
        </is>
      </c>
      <c r="E360" s="21" t="inlineStr">
        <is>
          <r>
            <t xml:space="preserve">COEFICIENTE</t>
          </r>
        </is>
      </c>
      <c r="F360" s="21" t="inlineStr">
        <is>
          <r>
            <t xml:space="preserve">PREÇO UNITÁRIO</t>
          </r>
        </is>
      </c>
      <c r="G360" s="21" t="inlineStr">
        <is>
          <r>
            <t xml:space="preserve">TOTAL</t>
          </r>
        </is>
      </c>
    </row>
    <row r="361" customHeight="1" ht="15">
      <c r="A361" s="22" t="inlineStr">
        <is>
          <r>
            <t xml:space="preserve">88316</t>
          </r>
        </is>
      </c>
      <c r="B361" s="23" t="inlineStr">
        <is>
          <r>
            <t xml:space="preserve">SERVENTE COM ENCARGOS COMPLEMENTARES</t>
          </r>
        </is>
      </c>
      <c r="C361" s="22" t="inlineStr">
        <is>
          <r>
            <t xml:space="preserve">SINAPI</t>
          </r>
        </is>
      </c>
      <c r="D361" s="22" t="inlineStr">
        <is>
          <r>
            <t xml:space="preserve">H</t>
          </r>
        </is>
      </c>
      <c r="E361" s="24" t="n">
        <v>0.4</v>
      </c>
      <c r="F361" s="25" t="n">
        <v>22.1</v>
      </c>
      <c r="G361" s="25" t="n">
        <f>ROUND(ROUND(E361,8)*F361,2)</f>
        <v>8.84</v>
      </c>
    </row>
    <row r="362" customHeight="1" ht="18">
      <c r="A362" s="2" t="inlineStr"/>
      <c r="B362" s="2" t="inlineStr"/>
      <c r="C362" s="2" t="inlineStr"/>
      <c r="D362" s="2" t="inlineStr"/>
      <c r="E362" s="26" t="inlineStr">
        <is>
          <r>
            <t xml:space="preserve">TOTAL Mão de Obra com Encargos Complementares:</t>
          </r>
        </is>
      </c>
      <c r="F362" s="26" t="inlineStr"/>
      <c r="G362" s="27" t="n">
        <f>SUM(G361:G361)</f>
        <v>8.84</v>
      </c>
    </row>
    <row r="363" customHeight="1" ht="15">
      <c r="A363" s="2" t="inlineStr"/>
      <c r="B363" s="2" t="inlineStr"/>
      <c r="C363" s="2" t="inlineStr"/>
      <c r="D363" s="2" t="inlineStr"/>
      <c r="E363" s="28" t="inlineStr">
        <is>
          <r>
            <t xml:space="preserve">VALOR:</t>
          </r>
        </is>
      </c>
      <c r="F363" s="28" t="inlineStr"/>
      <c r="G363" s="6" t="n">
        <f>SUM(G359,G362)</f>
        <v>11.84</v>
      </c>
    </row>
    <row r="364" customHeight="1" ht="15">
      <c r="A364" s="2" t="inlineStr"/>
      <c r="B364" s="2" t="inlineStr"/>
      <c r="C364" s="2" t="inlineStr"/>
      <c r="D364" s="2" t="inlineStr"/>
      <c r="E364" s="28" t="inlineStr">
        <is>
          <r>
            <t xml:space="preserve">VALOR BDI (22.23%):</t>
          </r>
        </is>
      </c>
      <c r="F364" s="28" t="inlineStr"/>
      <c r="G364" s="6" t="n">
        <f>ROUND(G363*(22.23/100),2)</f>
        <v>2.63</v>
      </c>
    </row>
    <row r="365" customHeight="1" ht="15">
      <c r="A365" s="2" t="inlineStr"/>
      <c r="B365" s="2" t="inlineStr"/>
      <c r="C365" s="2" t="inlineStr"/>
      <c r="D365" s="2" t="inlineStr"/>
      <c r="E365" s="28" t="inlineStr">
        <is>
          <r>
            <t xml:space="preserve">VALOR COM BDI:</t>
          </r>
        </is>
      </c>
      <c r="F365" s="28" t="inlineStr"/>
      <c r="G365" s="6" t="n">
        <f>G364+G363</f>
        <v>14.47</v>
      </c>
    </row>
    <row r="366" customHeight="1" ht="10">
      <c r="A366" s="2" t="inlineStr"/>
      <c r="B366" s="2" t="inlineStr"/>
      <c r="C366" s="2" t="inlineStr"/>
      <c r="D366" s="2" t="inlineStr"/>
      <c r="E366" s="18" t="inlineStr"/>
      <c r="F366" s="18" t="inlineStr"/>
      <c r="G366" s="18" t="inlineStr"/>
    </row>
    <row r="367" customHeight="1" ht="20">
      <c r="A367" s="19" t="inlineStr">
        <is>
          <r>
            <t xml:space="preserve">3.2.3. PE.EST.99814. LIMPEZA DE SUPERFÍCIE COM JATO DE ALTA PRESSÃO, EM HORÁRIO EXTRAORDINÁRIO_50%. (m²)</t>
          </r>
        </is>
      </c>
      <c r="B367" s="19" t="inlineStr"/>
      <c r="C367" s="19" t="inlineStr"/>
      <c r="D367" s="19" t="inlineStr"/>
      <c r="E367" s="19" t="inlineStr"/>
      <c r="F367" s="19" t="inlineStr"/>
      <c r="G367" s="19" t="inlineStr"/>
    </row>
    <row r="368" customHeight="1" ht="15">
      <c r="A368" s="20" t="inlineStr">
        <is>
          <r>
            <t xml:space="preserve">Equipamento Custo Horário</t>
          </r>
        </is>
      </c>
      <c r="B368" s="20" t="inlineStr"/>
      <c r="C368" s="21" t="inlineStr">
        <is>
          <r>
            <t xml:space="preserve">FONTE</t>
          </r>
        </is>
      </c>
      <c r="D368" s="21" t="inlineStr">
        <is>
          <r>
            <t xml:space="preserve">UNID</t>
          </r>
        </is>
      </c>
      <c r="E368" s="21" t="inlineStr">
        <is>
          <r>
            <t xml:space="preserve">COEFICIENTE</t>
          </r>
        </is>
      </c>
      <c r="F368" s="21" t="inlineStr">
        <is>
          <r>
            <t xml:space="preserve">PREÇO UNITÁRIO</t>
          </r>
        </is>
      </c>
      <c r="G368" s="21" t="inlineStr">
        <is>
          <r>
            <t xml:space="preserve">TOTAL</t>
          </r>
        </is>
      </c>
    </row>
    <row r="369" customHeight="1" ht="38">
      <c r="A369" s="22" t="inlineStr">
        <is>
          <r>
            <t xml:space="preserve">99833</t>
          </r>
        </is>
      </c>
      <c r="B369" s="23" t="inlineStr">
        <is>
          <r>
            <t xml:space="preserve">LAVADORA DE ALTA PRESSAO (LAVA-JATO) PARA AGUA FRIA, PRESSAO DE OPERACAO ENTRE 1400 E 1900 LIB/POL2, VAZAO MAXIMA ENTRE 400 E 700 L/H - CHP DIURNO. AF_05/2023</t>
          </r>
        </is>
      </c>
      <c r="C369" s="22" t="inlineStr">
        <is>
          <r>
            <t xml:space="preserve">SINAPI</t>
          </r>
        </is>
      </c>
      <c r="D369" s="22" t="inlineStr">
        <is>
          <r>
            <t xml:space="preserve">CHP</t>
          </r>
        </is>
      </c>
      <c r="E369" s="24" t="n">
        <v>0.015</v>
      </c>
      <c r="F369" s="25" t="n">
        <v>1.99</v>
      </c>
      <c r="G369" s="25" t="n">
        <f>ROUND(ROUND(E369,8)*F369,2)</f>
        <v>0.03</v>
      </c>
    </row>
    <row r="370" customHeight="1" ht="18">
      <c r="A370" s="2" t="inlineStr"/>
      <c r="B370" s="2" t="inlineStr"/>
      <c r="C370" s="2" t="inlineStr"/>
      <c r="D370" s="2" t="inlineStr"/>
      <c r="E370" s="26" t="inlineStr">
        <is>
          <r>
            <t xml:space="preserve">TOTAL Equipamento Custo Horário:</t>
          </r>
        </is>
      </c>
      <c r="F370" s="26" t="inlineStr"/>
      <c r="G370" s="27" t="n">
        <f>SUM(G369:G369)</f>
        <v>0.03</v>
      </c>
    </row>
    <row r="371" customHeight="1" ht="15">
      <c r="A371" s="20" t="inlineStr">
        <is>
          <r>
            <t xml:space="preserve">Mão de Obra</t>
          </r>
        </is>
      </c>
      <c r="B371" s="20" t="inlineStr"/>
      <c r="C371" s="21" t="inlineStr">
        <is>
          <r>
            <t xml:space="preserve">FONTE</t>
          </r>
        </is>
      </c>
      <c r="D371" s="21" t="inlineStr">
        <is>
          <r>
            <t xml:space="preserve">UNID</t>
          </r>
        </is>
      </c>
      <c r="E371" s="21" t="inlineStr">
        <is>
          <r>
            <t xml:space="preserve">COEFICIENTE</t>
          </r>
        </is>
      </c>
      <c r="F371" s="21" t="inlineStr">
        <is>
          <r>
            <t xml:space="preserve">PREÇO UNITÁRIO</t>
          </r>
        </is>
      </c>
      <c r="G371" s="21" t="inlineStr">
        <is>
          <r>
            <t xml:space="preserve">TOTAL</t>
          </r>
        </is>
      </c>
    </row>
    <row r="372" customHeight="1" ht="21">
      <c r="A372" s="22" t="inlineStr">
        <is>
          <r>
            <t xml:space="preserve">PE.88316..HE</t>
          </r>
        </is>
      </c>
      <c r="B372" s="23" t="inlineStr">
        <is>
          <r>
            <t xml:space="preserve">SERVENTE COM ENCARGOS COMPLEMENTARES HORÁRIO EXTRAORDINÁRIO 50%</t>
          </r>
        </is>
      </c>
      <c r="C372" s="22" t="inlineStr">
        <is>
          <r>
            <t xml:space="preserve">Composições </t>
          </r>
        </is>
      </c>
      <c r="D372" s="22" t="inlineStr">
        <is>
          <r>
            <t xml:space="preserve">H</t>
          </r>
        </is>
      </c>
      <c r="E372" s="24" t="n">
        <v>0.089</v>
      </c>
      <c r="F372" s="25" t="n">
        <v>28.24</v>
      </c>
      <c r="G372" s="25" t="n">
        <f>ROUND(ROUND(E372,8)*F372,2)</f>
        <v>2.51</v>
      </c>
    </row>
    <row r="373" customHeight="1" ht="15">
      <c r="A373" s="2" t="inlineStr"/>
      <c r="B373" s="2" t="inlineStr"/>
      <c r="C373" s="2" t="inlineStr"/>
      <c r="D373" s="2" t="inlineStr"/>
      <c r="E373" s="26" t="inlineStr">
        <is>
          <r>
            <t xml:space="preserve">TOTAL Mão de Obra:</t>
          </r>
        </is>
      </c>
      <c r="F373" s="26" t="inlineStr"/>
      <c r="G373" s="27" t="n">
        <f>SUM(G372:G372)</f>
        <v>2.51</v>
      </c>
    </row>
    <row r="374" customHeight="1" ht="15">
      <c r="A374" s="2" t="inlineStr"/>
      <c r="B374" s="2" t="inlineStr"/>
      <c r="C374" s="2" t="inlineStr"/>
      <c r="D374" s="2" t="inlineStr"/>
      <c r="E374" s="28" t="inlineStr">
        <is>
          <r>
            <t xml:space="preserve">VALOR:</t>
          </r>
        </is>
      </c>
      <c r="F374" s="28" t="inlineStr"/>
      <c r="G374" s="6" t="n">
        <f>SUM(G370,G373)</f>
        <v>2.54</v>
      </c>
    </row>
    <row r="375" customHeight="1" ht="15">
      <c r="A375" s="2" t="inlineStr"/>
      <c r="B375" s="2" t="inlineStr"/>
      <c r="C375" s="2" t="inlineStr"/>
      <c r="D375" s="2" t="inlineStr"/>
      <c r="E375" s="28" t="inlineStr">
        <is>
          <r>
            <t xml:space="preserve">VALOR BDI (22.23%):</t>
          </r>
        </is>
      </c>
      <c r="F375" s="28" t="inlineStr"/>
      <c r="G375" s="6" t="n">
        <f>ROUND(G374*(22.23/100),2)</f>
        <v>0.56</v>
      </c>
    </row>
    <row r="376" customHeight="1" ht="15">
      <c r="A376" s="2" t="inlineStr"/>
      <c r="B376" s="2" t="inlineStr"/>
      <c r="C376" s="2" t="inlineStr"/>
      <c r="D376" s="2" t="inlineStr"/>
      <c r="E376" s="28" t="inlineStr">
        <is>
          <r>
            <t xml:space="preserve">VALOR COM BDI:</t>
          </r>
        </is>
      </c>
      <c r="F376" s="28" t="inlineStr"/>
      <c r="G376" s="6" t="n">
        <f>G375+G374</f>
        <v>3.1</v>
      </c>
    </row>
    <row r="377" customHeight="1" ht="10">
      <c r="A377" s="2" t="inlineStr"/>
      <c r="B377" s="2" t="inlineStr"/>
      <c r="C377" s="2" t="inlineStr"/>
      <c r="D377" s="2" t="inlineStr"/>
      <c r="E377" s="18" t="inlineStr"/>
      <c r="F377" s="18" t="inlineStr"/>
      <c r="G377" s="18" t="inlineStr"/>
    </row>
    <row r="378" customHeight="1" ht="20">
      <c r="A378" s="19" t="inlineStr">
        <is>
          <r>
            <t xml:space="preserve">3.2.4. CP ADAP. 009 PINTURA PROTEÇÃO C/INIBIDOR MIGRATÓRIO CORROSÃO, 2 DEMÃOS - M2 (M2)</t>
          </r>
        </is>
      </c>
      <c r="B378" s="19" t="inlineStr"/>
      <c r="C378" s="19" t="inlineStr"/>
      <c r="D378" s="19" t="inlineStr"/>
      <c r="E378" s="19" t="inlineStr"/>
      <c r="F378" s="19" t="inlineStr"/>
      <c r="G378" s="19" t="inlineStr"/>
    </row>
    <row r="379" customHeight="1" ht="15">
      <c r="A379" s="20" t="inlineStr">
        <is>
          <r>
            <t xml:space="preserve">Material</t>
          </r>
        </is>
      </c>
      <c r="B379" s="20" t="inlineStr"/>
      <c r="C379" s="21" t="inlineStr">
        <is>
          <r>
            <t xml:space="preserve">FONTE</t>
          </r>
        </is>
      </c>
      <c r="D379" s="21" t="inlineStr">
        <is>
          <r>
            <t xml:space="preserve">UNID</t>
          </r>
        </is>
      </c>
      <c r="E379" s="21" t="inlineStr">
        <is>
          <r>
            <t xml:space="preserve">COEFICIENTE</t>
          </r>
        </is>
      </c>
      <c r="F379" s="21" t="inlineStr">
        <is>
          <r>
            <t xml:space="preserve">PREÇO UNITÁRIO</t>
          </r>
        </is>
      </c>
      <c r="G379" s="21" t="inlineStr">
        <is>
          <r>
            <t xml:space="preserve">TOTAL</t>
          </r>
        </is>
      </c>
    </row>
    <row r="380" customHeight="1" ht="15">
      <c r="A380" s="22" t="inlineStr">
        <is>
          <r>
            <t xml:space="preserve">I2355</t>
          </r>
        </is>
      </c>
      <c r="B380" s="23" t="inlineStr">
        <is>
          <r>
            <t xml:space="preserve">INIBIDOR DE CORROSÃO MIGRATÓRIO MCI2020</t>
          </r>
        </is>
      </c>
      <c r="C380" s="22" t="inlineStr">
        <is>
          <r>
            <t xml:space="preserve">SEINFRA</t>
          </r>
        </is>
      </c>
      <c r="D380" s="22" t="inlineStr">
        <is>
          <r>
            <t xml:space="preserve">L</t>
          </r>
        </is>
      </c>
      <c r="E380" s="24" t="n">
        <v>1.314</v>
      </c>
      <c r="F380" s="25" t="n">
        <v>39.38</v>
      </c>
      <c r="G380" s="25" t="n">
        <f>ROUND(ROUND(E380,8)*F380,2)</f>
        <v>51.75</v>
      </c>
    </row>
    <row r="381" customHeight="1" ht="15">
      <c r="A381" s="2" t="inlineStr"/>
      <c r="B381" s="2" t="inlineStr"/>
      <c r="C381" s="2" t="inlineStr"/>
      <c r="D381" s="2" t="inlineStr"/>
      <c r="E381" s="26" t="inlineStr">
        <is>
          <r>
            <t xml:space="preserve">TOTAL Material:</t>
          </r>
        </is>
      </c>
      <c r="F381" s="26" t="inlineStr"/>
      <c r="G381" s="27" t="n">
        <f>SUM(G380:G380)</f>
        <v>51.75</v>
      </c>
    </row>
    <row r="382" customHeight="1" ht="15">
      <c r="A382" s="20" t="inlineStr">
        <is>
          <r>
            <t xml:space="preserve">Mão de Obra com Encargos Complementares</t>
          </r>
        </is>
      </c>
      <c r="B382" s="20" t="inlineStr"/>
      <c r="C382" s="21" t="inlineStr">
        <is>
          <r>
            <t xml:space="preserve">FONTE</t>
          </r>
        </is>
      </c>
      <c r="D382" s="21" t="inlineStr">
        <is>
          <r>
            <t xml:space="preserve">UNID</t>
          </r>
        </is>
      </c>
      <c r="E382" s="21" t="inlineStr">
        <is>
          <r>
            <t xml:space="preserve">COEFICIENTE</t>
          </r>
        </is>
      </c>
      <c r="F382" s="21" t="inlineStr">
        <is>
          <r>
            <t xml:space="preserve">PREÇO UNITÁRIO</t>
          </r>
        </is>
      </c>
      <c r="G382" s="21" t="inlineStr">
        <is>
          <r>
            <t xml:space="preserve">TOTAL</t>
          </r>
        </is>
      </c>
    </row>
    <row r="383" customHeight="1" ht="15">
      <c r="A383" s="22" t="inlineStr">
        <is>
          <r>
            <t xml:space="preserve">88309</t>
          </r>
        </is>
      </c>
      <c r="B383" s="23" t="inlineStr">
        <is>
          <r>
            <t xml:space="preserve">PEDREIRO COM ENCARGOS COMPLEMENTARES</t>
          </r>
        </is>
      </c>
      <c r="C383" s="22" t="inlineStr">
        <is>
          <r>
            <t xml:space="preserve">SINAPI</t>
          </r>
        </is>
      </c>
      <c r="D383" s="22" t="inlineStr">
        <is>
          <r>
            <t xml:space="preserve">H</t>
          </r>
        </is>
      </c>
      <c r="E383" s="24" t="n">
        <v>0.4</v>
      </c>
      <c r="F383" s="25" t="n">
        <v>28.88</v>
      </c>
      <c r="G383" s="25" t="n">
        <f>ROUND(ROUND(E383,8)*F383,2)</f>
        <v>11.55</v>
      </c>
    </row>
    <row r="384" customHeight="1" ht="15">
      <c r="A384" s="22" t="inlineStr">
        <is>
          <r>
            <t xml:space="preserve">88316</t>
          </r>
        </is>
      </c>
      <c r="B384" s="23" t="inlineStr">
        <is>
          <r>
            <t xml:space="preserve">SERVENTE COM ENCARGOS COMPLEMENTARES</t>
          </r>
        </is>
      </c>
      <c r="C384" s="22" t="inlineStr">
        <is>
          <r>
            <t xml:space="preserve">SINAPI</t>
          </r>
        </is>
      </c>
      <c r="D384" s="22" t="inlineStr">
        <is>
          <r>
            <t xml:space="preserve">H</t>
          </r>
        </is>
      </c>
      <c r="E384" s="24" t="n">
        <v>0.2</v>
      </c>
      <c r="F384" s="25" t="n">
        <v>22.1</v>
      </c>
      <c r="G384" s="25" t="n">
        <f>ROUND(ROUND(E384,8)*F384,2)</f>
        <v>4.42</v>
      </c>
    </row>
    <row r="385" customHeight="1" ht="18">
      <c r="A385" s="2" t="inlineStr"/>
      <c r="B385" s="2" t="inlineStr"/>
      <c r="C385" s="2" t="inlineStr"/>
      <c r="D385" s="2" t="inlineStr"/>
      <c r="E385" s="26" t="inlineStr">
        <is>
          <r>
            <t xml:space="preserve">TOTAL Mão de Obra com Encargos Complementares:</t>
          </r>
        </is>
      </c>
      <c r="F385" s="26" t="inlineStr"/>
      <c r="G385" s="27" t="n">
        <f>SUM(G383:G384)</f>
        <v>15.97</v>
      </c>
    </row>
    <row r="386" customHeight="1" ht="15">
      <c r="A386" s="2" t="inlineStr"/>
      <c r="B386" s="2" t="inlineStr"/>
      <c r="C386" s="2" t="inlineStr"/>
      <c r="D386" s="2" t="inlineStr"/>
      <c r="E386" s="28" t="inlineStr">
        <is>
          <r>
            <t xml:space="preserve">VALOR:</t>
          </r>
        </is>
      </c>
      <c r="F386" s="28" t="inlineStr"/>
      <c r="G386" s="6" t="n">
        <f>SUM(G381,G385)</f>
        <v>67.72</v>
      </c>
    </row>
    <row r="387" customHeight="1" ht="15">
      <c r="A387" s="2" t="inlineStr"/>
      <c r="B387" s="2" t="inlineStr"/>
      <c r="C387" s="2" t="inlineStr"/>
      <c r="D387" s="2" t="inlineStr"/>
      <c r="E387" s="28" t="inlineStr">
        <is>
          <r>
            <t xml:space="preserve">VALOR BDI (22.23%):</t>
          </r>
        </is>
      </c>
      <c r="F387" s="28" t="inlineStr"/>
      <c r="G387" s="6" t="n">
        <f>ROUND(G386*(22.23/100),2)</f>
        <v>15.05</v>
      </c>
    </row>
    <row r="388" customHeight="1" ht="15">
      <c r="A388" s="2" t="inlineStr"/>
      <c r="B388" s="2" t="inlineStr"/>
      <c r="C388" s="2" t="inlineStr"/>
      <c r="D388" s="2" t="inlineStr"/>
      <c r="E388" s="28" t="inlineStr">
        <is>
          <r>
            <t xml:space="preserve">VALOR COM BDI:</t>
          </r>
        </is>
      </c>
      <c r="F388" s="28" t="inlineStr"/>
      <c r="G388" s="6" t="n">
        <f>G387+G386</f>
        <v>82.77</v>
      </c>
    </row>
    <row r="389" customHeight="1" ht="10">
      <c r="A389" s="2" t="inlineStr"/>
      <c r="B389" s="2" t="inlineStr"/>
      <c r="C389" s="2" t="inlineStr"/>
      <c r="D389" s="2" t="inlineStr"/>
      <c r="E389" s="18" t="inlineStr"/>
      <c r="F389" s="18" t="inlineStr"/>
      <c r="G389" s="18" t="inlineStr"/>
    </row>
    <row r="390" customHeight="1" ht="20">
      <c r="A390" s="19" t="inlineStr">
        <is>
          <r>
            <t xml:space="preserve">3.2.5. CP ADAP. 007 APLICAÇÃO DE ADESIVO ESTRUTURAL - KG (KG)</t>
          </r>
        </is>
      </c>
      <c r="B390" s="19" t="inlineStr"/>
      <c r="C390" s="19" t="inlineStr"/>
      <c r="D390" s="19" t="inlineStr"/>
      <c r="E390" s="19" t="inlineStr"/>
      <c r="F390" s="19" t="inlineStr"/>
      <c r="G390" s="19" t="inlineStr"/>
    </row>
    <row r="391" customHeight="1" ht="15">
      <c r="A391" s="20" t="inlineStr">
        <is>
          <r>
            <t xml:space="preserve">Material</t>
          </r>
        </is>
      </c>
      <c r="B391" s="20" t="inlineStr"/>
      <c r="C391" s="21" t="inlineStr">
        <is>
          <r>
            <t xml:space="preserve">FONTE</t>
          </r>
        </is>
      </c>
      <c r="D391" s="21" t="inlineStr">
        <is>
          <r>
            <t xml:space="preserve">UNID</t>
          </r>
        </is>
      </c>
      <c r="E391" s="21" t="inlineStr">
        <is>
          <r>
            <t xml:space="preserve">COEFICIENTE</t>
          </r>
        </is>
      </c>
      <c r="F391" s="21" t="inlineStr">
        <is>
          <r>
            <t xml:space="preserve">PREÇO UNITÁRIO</t>
          </r>
        </is>
      </c>
      <c r="G391" s="21" t="inlineStr">
        <is>
          <r>
            <t xml:space="preserve">TOTAL</t>
          </r>
        </is>
      </c>
    </row>
    <row r="392" customHeight="1" ht="21">
      <c r="A392" s="22" t="inlineStr">
        <is>
          <r>
            <t xml:space="preserve">00000131</t>
          </r>
        </is>
      </c>
      <c r="B392" s="23" t="inlineStr">
        <is>
          <r>
            <t xml:space="preserve">ADESIVO ESTRUTURAL A BASE DE RESINA EPOXI, BICOMPONENTE, PASTOSO (TIXOTROPICO)</t>
          </r>
        </is>
      </c>
      <c r="C392" s="22" t="inlineStr">
        <is>
          <r>
            <t xml:space="preserve">SINAPI</t>
          </r>
        </is>
      </c>
      <c r="D392" s="22" t="inlineStr">
        <is>
          <r>
            <t xml:space="preserve">KG</t>
          </r>
        </is>
      </c>
      <c r="E392" s="24" t="n">
        <v>1.314</v>
      </c>
      <c r="F392" s="25" t="n">
        <v>51.08</v>
      </c>
      <c r="G392" s="25" t="n">
        <f>ROUND(ROUND(E392,8)*F392,2)</f>
        <v>67.12</v>
      </c>
    </row>
    <row r="393" customHeight="1" ht="15">
      <c r="A393" s="2" t="inlineStr"/>
      <c r="B393" s="2" t="inlineStr"/>
      <c r="C393" s="2" t="inlineStr"/>
      <c r="D393" s="2" t="inlineStr"/>
      <c r="E393" s="26" t="inlineStr">
        <is>
          <r>
            <t xml:space="preserve">TOTAL Material:</t>
          </r>
        </is>
      </c>
      <c r="F393" s="26" t="inlineStr"/>
      <c r="G393" s="27" t="n">
        <f>SUM(G392:G392)</f>
        <v>67.12</v>
      </c>
    </row>
    <row r="394" customHeight="1" ht="15">
      <c r="A394" s="20" t="inlineStr">
        <is>
          <r>
            <t xml:space="preserve">Mão de Obra com Encargos Complementares</t>
          </r>
        </is>
      </c>
      <c r="B394" s="20" t="inlineStr"/>
      <c r="C394" s="21" t="inlineStr">
        <is>
          <r>
            <t xml:space="preserve">FONTE</t>
          </r>
        </is>
      </c>
      <c r="D394" s="21" t="inlineStr">
        <is>
          <r>
            <t xml:space="preserve">UNID</t>
          </r>
        </is>
      </c>
      <c r="E394" s="21" t="inlineStr">
        <is>
          <r>
            <t xml:space="preserve">COEFICIENTE</t>
          </r>
        </is>
      </c>
      <c r="F394" s="21" t="inlineStr">
        <is>
          <r>
            <t xml:space="preserve">PREÇO UNITÁRIO</t>
          </r>
        </is>
      </c>
      <c r="G394" s="21" t="inlineStr">
        <is>
          <r>
            <t xml:space="preserve">TOTAL</t>
          </r>
        </is>
      </c>
    </row>
    <row r="395" customHeight="1" ht="15">
      <c r="A395" s="22" t="inlineStr">
        <is>
          <r>
            <t xml:space="preserve">88309</t>
          </r>
        </is>
      </c>
      <c r="B395" s="23" t="inlineStr">
        <is>
          <r>
            <t xml:space="preserve">PEDREIRO COM ENCARGOS COMPLEMENTARES</t>
          </r>
        </is>
      </c>
      <c r="C395" s="22" t="inlineStr">
        <is>
          <r>
            <t xml:space="preserve">SINAPI</t>
          </r>
        </is>
      </c>
      <c r="D395" s="22" t="inlineStr">
        <is>
          <r>
            <t xml:space="preserve">H</t>
          </r>
        </is>
      </c>
      <c r="E395" s="24" t="n">
        <v>0.4</v>
      </c>
      <c r="F395" s="25" t="n">
        <v>28.88</v>
      </c>
      <c r="G395" s="25" t="n">
        <f>ROUND(ROUND(E395,8)*F395,2)</f>
        <v>11.55</v>
      </c>
    </row>
    <row r="396" customHeight="1" ht="15">
      <c r="A396" s="22" t="inlineStr">
        <is>
          <r>
            <t xml:space="preserve">88316</t>
          </r>
        </is>
      </c>
      <c r="B396" s="23" t="inlineStr">
        <is>
          <r>
            <t xml:space="preserve">SERVENTE COM ENCARGOS COMPLEMENTARES</t>
          </r>
        </is>
      </c>
      <c r="C396" s="22" t="inlineStr">
        <is>
          <r>
            <t xml:space="preserve">SINAPI</t>
          </r>
        </is>
      </c>
      <c r="D396" s="22" t="inlineStr">
        <is>
          <r>
            <t xml:space="preserve">H</t>
          </r>
        </is>
      </c>
      <c r="E396" s="24" t="n">
        <v>0.2</v>
      </c>
      <c r="F396" s="25" t="n">
        <v>22.1</v>
      </c>
      <c r="G396" s="25" t="n">
        <f>ROUND(ROUND(E396,8)*F396,2)</f>
        <v>4.42</v>
      </c>
    </row>
    <row r="397" customHeight="1" ht="18">
      <c r="A397" s="2" t="inlineStr"/>
      <c r="B397" s="2" t="inlineStr"/>
      <c r="C397" s="2" t="inlineStr"/>
      <c r="D397" s="2" t="inlineStr"/>
      <c r="E397" s="26" t="inlineStr">
        <is>
          <r>
            <t xml:space="preserve">TOTAL Mão de Obra com Encargos Complementares:</t>
          </r>
        </is>
      </c>
      <c r="F397" s="26" t="inlineStr"/>
      <c r="G397" s="27" t="n">
        <f>SUM(G395:G396)</f>
        <v>15.97</v>
      </c>
    </row>
    <row r="398" customHeight="1" ht="15">
      <c r="A398" s="2" t="inlineStr"/>
      <c r="B398" s="2" t="inlineStr"/>
      <c r="C398" s="2" t="inlineStr"/>
      <c r="D398" s="2" t="inlineStr"/>
      <c r="E398" s="28" t="inlineStr">
        <is>
          <r>
            <t xml:space="preserve">VALOR:</t>
          </r>
        </is>
      </c>
      <c r="F398" s="28" t="inlineStr"/>
      <c r="G398" s="6" t="n">
        <f>SUM(G393,G397)</f>
        <v>83.09</v>
      </c>
    </row>
    <row r="399" customHeight="1" ht="15">
      <c r="A399" s="2" t="inlineStr"/>
      <c r="B399" s="2" t="inlineStr"/>
      <c r="C399" s="2" t="inlineStr"/>
      <c r="D399" s="2" t="inlineStr"/>
      <c r="E399" s="28" t="inlineStr">
        <is>
          <r>
            <t xml:space="preserve">VALOR BDI (22.23%):</t>
          </r>
        </is>
      </c>
      <c r="F399" s="28" t="inlineStr"/>
      <c r="G399" s="6" t="n">
        <f>ROUND(G398*(22.23/100),2)</f>
        <v>18.47</v>
      </c>
    </row>
    <row r="400" customHeight="1" ht="15">
      <c r="A400" s="2" t="inlineStr"/>
      <c r="B400" s="2" t="inlineStr"/>
      <c r="C400" s="2" t="inlineStr"/>
      <c r="D400" s="2" t="inlineStr"/>
      <c r="E400" s="28" t="inlineStr">
        <is>
          <r>
            <t xml:space="preserve">VALOR COM BDI:</t>
          </r>
        </is>
      </c>
      <c r="F400" s="28" t="inlineStr"/>
      <c r="G400" s="6" t="n">
        <f>G399+G398</f>
        <v>101.56</v>
      </c>
    </row>
    <row r="401" customHeight="1" ht="10">
      <c r="A401" s="2" t="inlineStr"/>
      <c r="B401" s="2" t="inlineStr"/>
      <c r="C401" s="2" t="inlineStr"/>
      <c r="D401" s="2" t="inlineStr"/>
      <c r="E401" s="18" t="inlineStr"/>
      <c r="F401" s="18" t="inlineStr"/>
      <c r="G401" s="18" t="inlineStr"/>
    </row>
    <row r="402" customHeight="1" ht="20">
      <c r="A402" s="19" t="inlineStr">
        <is>
          <r>
            <t xml:space="preserve">3.2.6. 92762. ARMAÇÃO DE PILAR OU VIGA DE ESTRUTURA CONVENCIONAL DE CONCRETO ARMADO UTILIZANDO AÇO CA-50 DE 10,0 MM - MONTAGEM. AF_06/2022 (KG) (KG)</t>
          </r>
        </is>
      </c>
      <c r="B402" s="19" t="inlineStr"/>
      <c r="C402" s="19" t="inlineStr"/>
      <c r="D402" s="19" t="inlineStr"/>
      <c r="E402" s="19" t="inlineStr"/>
      <c r="F402" s="19" t="inlineStr"/>
      <c r="G402" s="19" t="inlineStr"/>
    </row>
    <row r="403" customHeight="1" ht="15">
      <c r="A403" s="20" t="inlineStr">
        <is>
          <r>
            <t xml:space="preserve">Material</t>
          </r>
        </is>
      </c>
      <c r="B403" s="20" t="inlineStr"/>
      <c r="C403" s="21" t="inlineStr">
        <is>
          <r>
            <t xml:space="preserve">FONTE</t>
          </r>
        </is>
      </c>
      <c r="D403" s="21" t="inlineStr">
        <is>
          <r>
            <t xml:space="preserve">UNID</t>
          </r>
        </is>
      </c>
      <c r="E403" s="21" t="inlineStr">
        <is>
          <r>
            <t xml:space="preserve">COEFICIENTE</t>
          </r>
        </is>
      </c>
      <c r="F403" s="21" t="inlineStr">
        <is>
          <r>
            <t xml:space="preserve">PREÇO UNITÁRIO</t>
          </r>
        </is>
      </c>
      <c r="G403" s="21" t="inlineStr">
        <is>
          <r>
            <t xml:space="preserve">TOTAL</t>
          </r>
        </is>
      </c>
    </row>
    <row r="404" customHeight="1" ht="21">
      <c r="A404" s="22" t="inlineStr">
        <is>
          <r>
            <t xml:space="preserve">00043132</t>
          </r>
        </is>
      </c>
      <c r="B404" s="23" t="inlineStr">
        <is>
          <r>
            <t xml:space="preserve">ARAME RECOZIDO 16 BWG, D = 1,65 MM (0,016 KG/M) OU 18 BWG, D = 1,25 MM (0,01 KG/M)</t>
          </r>
        </is>
      </c>
      <c r="C404" s="22" t="inlineStr">
        <is>
          <r>
            <t xml:space="preserve">SINAPI</t>
          </r>
        </is>
      </c>
      <c r="D404" s="22" t="inlineStr">
        <is>
          <r>
            <t xml:space="preserve">KG</t>
          </r>
        </is>
      </c>
      <c r="E404" s="24" t="n">
        <v>0.025</v>
      </c>
      <c r="F404" s="25" t="n">
        <v>15.73</v>
      </c>
      <c r="G404" s="25" t="n">
        <f>ROUND(ROUND(E404,8)*F404,2)</f>
        <v>0.39</v>
      </c>
    </row>
    <row r="405" customHeight="1" ht="29">
      <c r="A405" s="22" t="inlineStr">
        <is>
          <r>
            <t xml:space="preserve">00039017</t>
          </r>
        </is>
      </c>
      <c r="B405" s="23" t="inlineStr">
        <is>
          <r>
            <t xml:space="preserve">ESPACADOR / DISTANCIADOR CIRCULAR COM ENTRADA LATERAL, EM PLASTICO, PARA VERGALHAO *4,2 A 12,5* MM, COBRIMENTO 20 MM</t>
          </r>
        </is>
      </c>
      <c r="C405" s="22" t="inlineStr">
        <is>
          <r>
            <t xml:space="preserve">SINAPI</t>
          </r>
        </is>
      </c>
      <c r="D405" s="22" t="inlineStr">
        <is>
          <r>
            <t xml:space="preserve">UN</t>
          </r>
        </is>
      </c>
      <c r="E405" s="24" t="n">
        <v>0.543</v>
      </c>
      <c r="F405" s="25" t="n">
        <v>0.22</v>
      </c>
      <c r="G405" s="25" t="n">
        <f>ROUND(ROUND(E405,8)*F405,2)</f>
        <v>0.12</v>
      </c>
    </row>
    <row r="406" customHeight="1" ht="15">
      <c r="A406" s="2" t="inlineStr"/>
      <c r="B406" s="2" t="inlineStr"/>
      <c r="C406" s="2" t="inlineStr"/>
      <c r="D406" s="2" t="inlineStr"/>
      <c r="E406" s="26" t="inlineStr">
        <is>
          <r>
            <t xml:space="preserve">TOTAL Material:</t>
          </r>
        </is>
      </c>
      <c r="F406" s="26" t="inlineStr"/>
      <c r="G406" s="27" t="n">
        <f>SUM(G404:G405)</f>
        <v>0.51</v>
      </c>
    </row>
    <row r="407" customHeight="1" ht="15">
      <c r="A407" s="20" t="inlineStr">
        <is>
          <r>
            <t xml:space="preserve">Mão de Obra com Encargos Complementares</t>
          </r>
        </is>
      </c>
      <c r="B407" s="20" t="inlineStr"/>
      <c r="C407" s="21" t="inlineStr">
        <is>
          <r>
            <t xml:space="preserve">FONTE</t>
          </r>
        </is>
      </c>
      <c r="D407" s="21" t="inlineStr">
        <is>
          <r>
            <t xml:space="preserve">UNID</t>
          </r>
        </is>
      </c>
      <c r="E407" s="21" t="inlineStr">
        <is>
          <r>
            <t xml:space="preserve">COEFICIENTE</t>
          </r>
        </is>
      </c>
      <c r="F407" s="21" t="inlineStr">
        <is>
          <r>
            <t xml:space="preserve">PREÇO UNITÁRIO</t>
          </r>
        </is>
      </c>
      <c r="G407" s="21" t="inlineStr">
        <is>
          <r>
            <t xml:space="preserve">TOTAL</t>
          </r>
        </is>
      </c>
    </row>
    <row r="408" customHeight="1" ht="21">
      <c r="A408" s="22" t="inlineStr">
        <is>
          <r>
            <t xml:space="preserve">88238</t>
          </r>
        </is>
      </c>
      <c r="B408" s="23" t="inlineStr">
        <is>
          <r>
            <t xml:space="preserve">AJUDANTE DE ARMADOR COM ENCARGOS COMPLEMENTARES</t>
          </r>
        </is>
      </c>
      <c r="C408" s="22" t="inlineStr">
        <is>
          <r>
            <t xml:space="preserve">SINAPI</t>
          </r>
        </is>
      </c>
      <c r="D408" s="22" t="inlineStr">
        <is>
          <r>
            <t xml:space="preserve">H</t>
          </r>
        </is>
      </c>
      <c r="E408" s="24" t="n">
        <v>0.0064</v>
      </c>
      <c r="F408" s="25" t="n">
        <v>23.22</v>
      </c>
      <c r="G408" s="25" t="n">
        <f>ROUND(ROUND(E408,8)*F408,2)</f>
        <v>0.15</v>
      </c>
    </row>
    <row r="409" customHeight="1" ht="15">
      <c r="A409" s="22" t="inlineStr">
        <is>
          <r>
            <t xml:space="preserve">88245</t>
          </r>
        </is>
      </c>
      <c r="B409" s="23" t="inlineStr">
        <is>
          <r>
            <t xml:space="preserve">ARMADOR COM ENCARGOS COMPLEMENTARES</t>
          </r>
        </is>
      </c>
      <c r="C409" s="22" t="inlineStr">
        <is>
          <r>
            <t xml:space="preserve">SINAPI</t>
          </r>
        </is>
      </c>
      <c r="D409" s="22" t="inlineStr">
        <is>
          <r>
            <t xml:space="preserve">H</t>
          </r>
        </is>
      </c>
      <c r="E409" s="24" t="n">
        <v>0.0392</v>
      </c>
      <c r="F409" s="25" t="n">
        <v>28.73</v>
      </c>
      <c r="G409" s="25" t="n">
        <f>ROUND(ROUND(E409,8)*F409,2)</f>
        <v>1.13</v>
      </c>
    </row>
    <row r="410" customHeight="1" ht="18">
      <c r="A410" s="2" t="inlineStr"/>
      <c r="B410" s="2" t="inlineStr"/>
      <c r="C410" s="2" t="inlineStr"/>
      <c r="D410" s="2" t="inlineStr"/>
      <c r="E410" s="26" t="inlineStr">
        <is>
          <r>
            <t xml:space="preserve">TOTAL Mão de Obra com Encargos Complementares:</t>
          </r>
        </is>
      </c>
      <c r="F410" s="26" t="inlineStr"/>
      <c r="G410" s="27" t="n">
        <f>SUM(G408:G409)</f>
        <v>1.28</v>
      </c>
    </row>
    <row r="411" customHeight="1" ht="15">
      <c r="A411" s="20" t="inlineStr">
        <is>
          <r>
            <t xml:space="preserve">Serviço</t>
          </r>
        </is>
      </c>
      <c r="B411" s="20" t="inlineStr"/>
      <c r="C411" s="21" t="inlineStr">
        <is>
          <r>
            <t xml:space="preserve">FONTE</t>
          </r>
        </is>
      </c>
      <c r="D411" s="21" t="inlineStr">
        <is>
          <r>
            <t xml:space="preserve">UNID</t>
          </r>
        </is>
      </c>
      <c r="E411" s="21" t="inlineStr">
        <is>
          <r>
            <t xml:space="preserve">COEFICIENTE</t>
          </r>
        </is>
      </c>
      <c r="F411" s="21" t="inlineStr">
        <is>
          <r>
            <t xml:space="preserve">PREÇO UNITÁRIO</t>
          </r>
        </is>
      </c>
      <c r="G411" s="21" t="inlineStr">
        <is>
          <r>
            <t xml:space="preserve">TOTAL</t>
          </r>
        </is>
      </c>
    </row>
    <row r="412" customHeight="1" ht="21">
      <c r="A412" s="22" t="inlineStr">
        <is>
          <r>
            <t xml:space="preserve">92803</t>
          </r>
        </is>
      </c>
      <c r="B412" s="23" t="inlineStr">
        <is>
          <r>
            <t xml:space="preserve">CORTE E DOBRA DE AÇO CA-50, DIÂMETRO DE 10,0 MM. AF_06/2022</t>
          </r>
        </is>
      </c>
      <c r="C412" s="22" t="inlineStr">
        <is>
          <r>
            <t xml:space="preserve">SINAPI</t>
          </r>
        </is>
      </c>
      <c r="D412" s="22" t="inlineStr">
        <is>
          <r>
            <t xml:space="preserve">KG</t>
          </r>
        </is>
      </c>
      <c r="E412" s="24" t="n">
        <v>1.0</v>
      </c>
      <c r="F412" s="25" t="n">
        <v>9.19</v>
      </c>
      <c r="G412" s="25" t="n">
        <f>ROUND(ROUND(E412,8)*F412,2)</f>
        <v>9.19</v>
      </c>
    </row>
    <row r="413" customHeight="1" ht="15">
      <c r="A413" s="2" t="inlineStr"/>
      <c r="B413" s="2" t="inlineStr"/>
      <c r="C413" s="2" t="inlineStr"/>
      <c r="D413" s="2" t="inlineStr"/>
      <c r="E413" s="26" t="inlineStr">
        <is>
          <r>
            <t xml:space="preserve">TOTAL Serviço:</t>
          </r>
        </is>
      </c>
      <c r="F413" s="26" t="inlineStr"/>
      <c r="G413" s="27" t="n">
        <f>SUM(G412:G412)</f>
        <v>9.19</v>
      </c>
    </row>
    <row r="414" customHeight="1" ht="15">
      <c r="A414" s="2" t="inlineStr"/>
      <c r="B414" s="2" t="inlineStr"/>
      <c r="C414" s="2" t="inlineStr"/>
      <c r="D414" s="2" t="inlineStr"/>
      <c r="E414" s="28" t="inlineStr">
        <is>
          <r>
            <t xml:space="preserve">VALOR:</t>
          </r>
        </is>
      </c>
      <c r="F414" s="28" t="inlineStr"/>
      <c r="G414" s="6" t="n">
        <f>SUM(G406,G410,G413)</f>
        <v>10.98</v>
      </c>
    </row>
    <row r="415" customHeight="1" ht="15">
      <c r="A415" s="2" t="inlineStr"/>
      <c r="B415" s="2" t="inlineStr"/>
      <c r="C415" s="2" t="inlineStr"/>
      <c r="D415" s="2" t="inlineStr"/>
      <c r="E415" s="28" t="inlineStr">
        <is>
          <r>
            <t xml:space="preserve">VALOR BDI (22.23%):</t>
          </r>
        </is>
      </c>
      <c r="F415" s="28" t="inlineStr"/>
      <c r="G415" s="6" t="n">
        <f>ROUND(G414*(22.23/100),2)</f>
        <v>2.44</v>
      </c>
    </row>
    <row r="416" customHeight="1" ht="15">
      <c r="A416" s="2" t="inlineStr"/>
      <c r="B416" s="2" t="inlineStr"/>
      <c r="C416" s="2" t="inlineStr"/>
      <c r="D416" s="2" t="inlineStr"/>
      <c r="E416" s="28" t="inlineStr">
        <is>
          <r>
            <t xml:space="preserve">VALOR COM BDI:</t>
          </r>
        </is>
      </c>
      <c r="F416" s="28" t="inlineStr"/>
      <c r="G416" s="6" t="n">
        <f>G415+G414</f>
        <v>13.42</v>
      </c>
    </row>
    <row r="417" customHeight="1" ht="10">
      <c r="A417" s="2" t="inlineStr"/>
      <c r="B417" s="2" t="inlineStr"/>
      <c r="C417" s="2" t="inlineStr"/>
      <c r="D417" s="2" t="inlineStr"/>
      <c r="E417" s="18" t="inlineStr"/>
      <c r="F417" s="18" t="inlineStr"/>
      <c r="G417" s="18" t="inlineStr"/>
    </row>
    <row r="418" customHeight="1" ht="20">
      <c r="A418" s="19" t="inlineStr">
        <is>
          <r>
            <t xml:space="preserve">3.2.7. CP ADAP. 005 RECUPERAÇÃO CONCRETO COM ARGAMASSA POLIMÉRICA ESP.=25MM (M2)</t>
          </r>
        </is>
      </c>
      <c r="B418" s="19" t="inlineStr"/>
      <c r="C418" s="19" t="inlineStr"/>
      <c r="D418" s="19" t="inlineStr"/>
      <c r="E418" s="19" t="inlineStr"/>
      <c r="F418" s="19" t="inlineStr"/>
      <c r="G418" s="19" t="inlineStr"/>
    </row>
    <row r="419" customHeight="1" ht="15">
      <c r="A419" s="20" t="inlineStr">
        <is>
          <r>
            <t xml:space="preserve">Material</t>
          </r>
        </is>
      </c>
      <c r="B419" s="20" t="inlineStr"/>
      <c r="C419" s="21" t="inlineStr">
        <is>
          <r>
            <t xml:space="preserve">FONTE</t>
          </r>
        </is>
      </c>
      <c r="D419" s="21" t="inlineStr">
        <is>
          <r>
            <t xml:space="preserve">UNID</t>
          </r>
        </is>
      </c>
      <c r="E419" s="21" t="inlineStr">
        <is>
          <r>
            <t xml:space="preserve">COEFICIENTE</t>
          </r>
        </is>
      </c>
      <c r="F419" s="21" t="inlineStr">
        <is>
          <r>
            <t xml:space="preserve">PREÇO UNITÁRIO</t>
          </r>
        </is>
      </c>
      <c r="G419" s="21" t="inlineStr">
        <is>
          <r>
            <t xml:space="preserve">TOTAL</t>
          </r>
        </is>
      </c>
    </row>
    <row r="420" customHeight="1" ht="29">
      <c r="A420" s="22" t="inlineStr">
        <is>
          <r>
            <t xml:space="preserve">I9058</t>
          </r>
        </is>
      </c>
      <c r="B420" s="23" t="inlineStr">
        <is>
          <r>
            <t xml:space="preserve">ARGAMASSA POLIMÉRICA RP PLUS BOTAMENT, COMPOSTO POR PONTE DE ADERÊNCIA E PINTURA PROTETORA CONTRA A CORROSÃO, P/ REPAROS SEMI-PROFUNDOS</t>
          </r>
        </is>
      </c>
      <c r="C420" s="22" t="inlineStr">
        <is>
          <r>
            <t xml:space="preserve">SEINFRA</t>
          </r>
        </is>
      </c>
      <c r="D420" s="22" t="inlineStr">
        <is>
          <r>
            <t xml:space="preserve">KG</t>
          </r>
        </is>
      </c>
      <c r="E420" s="24" t="n">
        <v>47.5</v>
      </c>
      <c r="F420" s="25" t="n">
        <v>5.49</v>
      </c>
      <c r="G420" s="25" t="n">
        <f>ROUND(ROUND(E420,8)*F420,2)</f>
        <v>260.78</v>
      </c>
    </row>
    <row r="421" customHeight="1" ht="15">
      <c r="A421" s="2" t="inlineStr"/>
      <c r="B421" s="2" t="inlineStr"/>
      <c r="C421" s="2" t="inlineStr"/>
      <c r="D421" s="2" t="inlineStr"/>
      <c r="E421" s="26" t="inlineStr">
        <is>
          <r>
            <t xml:space="preserve">TOTAL Material:</t>
          </r>
        </is>
      </c>
      <c r="F421" s="26" t="inlineStr"/>
      <c r="G421" s="27" t="n">
        <f>SUM(G420:G420)</f>
        <v>260.78</v>
      </c>
    </row>
    <row r="422" customHeight="1" ht="15">
      <c r="A422" s="20" t="inlineStr">
        <is>
          <r>
            <t xml:space="preserve">Mão de Obra com Encargos Complementares</t>
          </r>
        </is>
      </c>
      <c r="B422" s="20" t="inlineStr"/>
      <c r="C422" s="21" t="inlineStr">
        <is>
          <r>
            <t xml:space="preserve">FONTE</t>
          </r>
        </is>
      </c>
      <c r="D422" s="21" t="inlineStr">
        <is>
          <r>
            <t xml:space="preserve">UNID</t>
          </r>
        </is>
      </c>
      <c r="E422" s="21" t="inlineStr">
        <is>
          <r>
            <t xml:space="preserve">COEFICIENTE</t>
          </r>
        </is>
      </c>
      <c r="F422" s="21" t="inlineStr">
        <is>
          <r>
            <t xml:space="preserve">PREÇO UNITÁRIO</t>
          </r>
        </is>
      </c>
      <c r="G422" s="21" t="inlineStr">
        <is>
          <r>
            <t xml:space="preserve">TOTAL</t>
          </r>
        </is>
      </c>
    </row>
    <row r="423" customHeight="1" ht="15">
      <c r="A423" s="22" t="inlineStr">
        <is>
          <r>
            <t xml:space="preserve">88309</t>
          </r>
        </is>
      </c>
      <c r="B423" s="23" t="inlineStr">
        <is>
          <r>
            <t xml:space="preserve">PEDREIRO COM ENCARGOS COMPLEMENTARES</t>
          </r>
        </is>
      </c>
      <c r="C423" s="22" t="inlineStr">
        <is>
          <r>
            <t xml:space="preserve">SINAPI</t>
          </r>
        </is>
      </c>
      <c r="D423" s="22" t="inlineStr">
        <is>
          <r>
            <t xml:space="preserve">H</t>
          </r>
        </is>
      </c>
      <c r="E423" s="24" t="n">
        <v>1.5</v>
      </c>
      <c r="F423" s="25" t="n">
        <v>28.88</v>
      </c>
      <c r="G423" s="25" t="n">
        <f>ROUND(ROUND(E423,8)*F423,2)</f>
        <v>43.32</v>
      </c>
    </row>
    <row r="424" customHeight="1" ht="15">
      <c r="A424" s="22" t="inlineStr">
        <is>
          <r>
            <t xml:space="preserve">88316</t>
          </r>
        </is>
      </c>
      <c r="B424" s="23" t="inlineStr">
        <is>
          <r>
            <t xml:space="preserve">SERVENTE COM ENCARGOS COMPLEMENTARES</t>
          </r>
        </is>
      </c>
      <c r="C424" s="22" t="inlineStr">
        <is>
          <r>
            <t xml:space="preserve">SINAPI</t>
          </r>
        </is>
      </c>
      <c r="D424" s="22" t="inlineStr">
        <is>
          <r>
            <t xml:space="preserve">H</t>
          </r>
        </is>
      </c>
      <c r="E424" s="24" t="n">
        <v>4.0</v>
      </c>
      <c r="F424" s="25" t="n">
        <v>22.1</v>
      </c>
      <c r="G424" s="25" t="n">
        <f>ROUND(ROUND(E424,8)*F424,2)</f>
        <v>88.4</v>
      </c>
    </row>
    <row r="425" customHeight="1" ht="18">
      <c r="A425" s="2" t="inlineStr"/>
      <c r="B425" s="2" t="inlineStr"/>
      <c r="C425" s="2" t="inlineStr"/>
      <c r="D425" s="2" t="inlineStr"/>
      <c r="E425" s="26" t="inlineStr">
        <is>
          <r>
            <t xml:space="preserve">TOTAL Mão de Obra com Encargos Complementares:</t>
          </r>
        </is>
      </c>
      <c r="F425" s="26" t="inlineStr"/>
      <c r="G425" s="27" t="n">
        <f>SUM(G423:G424)</f>
        <v>131.72</v>
      </c>
    </row>
    <row r="426" customHeight="1" ht="15">
      <c r="A426" s="2" t="inlineStr"/>
      <c r="B426" s="2" t="inlineStr"/>
      <c r="C426" s="2" t="inlineStr"/>
      <c r="D426" s="2" t="inlineStr"/>
      <c r="E426" s="28" t="inlineStr">
        <is>
          <r>
            <t xml:space="preserve">VALOR:</t>
          </r>
        </is>
      </c>
      <c r="F426" s="28" t="inlineStr"/>
      <c r="G426" s="6" t="n">
        <f>SUM(G421,G425)</f>
        <v>392.5</v>
      </c>
    </row>
    <row r="427" customHeight="1" ht="15">
      <c r="A427" s="2" t="inlineStr"/>
      <c r="B427" s="2" t="inlineStr"/>
      <c r="C427" s="2" t="inlineStr"/>
      <c r="D427" s="2" t="inlineStr"/>
      <c r="E427" s="28" t="inlineStr">
        <is>
          <r>
            <t xml:space="preserve">VALOR BDI (22.23%):</t>
          </r>
        </is>
      </c>
      <c r="F427" s="28" t="inlineStr"/>
      <c r="G427" s="6" t="n">
        <f>ROUND(G426*(22.23/100),2)</f>
        <v>87.25</v>
      </c>
    </row>
    <row r="428" customHeight="1" ht="15">
      <c r="A428" s="2" t="inlineStr"/>
      <c r="B428" s="2" t="inlineStr"/>
      <c r="C428" s="2" t="inlineStr"/>
      <c r="D428" s="2" t="inlineStr"/>
      <c r="E428" s="28" t="inlineStr">
        <is>
          <r>
            <t xml:space="preserve">VALOR COM BDI:</t>
          </r>
        </is>
      </c>
      <c r="F428" s="28" t="inlineStr"/>
      <c r="G428" s="6" t="n">
        <f>G427+G426</f>
        <v>479.75</v>
      </c>
    </row>
    <row r="429" customHeight="1" ht="10">
      <c r="A429" s="2" t="inlineStr"/>
      <c r="B429" s="2" t="inlineStr"/>
      <c r="C429" s="2" t="inlineStr"/>
      <c r="D429" s="2" t="inlineStr"/>
      <c r="E429" s="18" t="inlineStr"/>
      <c r="F429" s="18" t="inlineStr"/>
      <c r="G429" s="18" t="inlineStr"/>
    </row>
    <row r="430" customHeight="1" ht="20">
      <c r="A430" s="19" t="inlineStr">
        <is>
          <r>
            <t xml:space="preserve">3.2.8. 90439 FURO MECANIZADO EM CONCRETO, COM MARTELO DEMOLIDOR, PARA INSTALAÇÕES HIDRÁULICAS, DIÂMETROS MENORES OU IGUAIS A 40 MM. AF_09/2023 (UN)</t>
          </r>
        </is>
      </c>
      <c r="B430" s="19" t="inlineStr"/>
      <c r="C430" s="19" t="inlineStr"/>
      <c r="D430" s="19" t="inlineStr"/>
      <c r="E430" s="19" t="inlineStr"/>
      <c r="F430" s="19" t="inlineStr"/>
      <c r="G430" s="19" t="inlineStr"/>
    </row>
    <row r="431" customHeight="1" ht="15">
      <c r="A431" s="20" t="inlineStr">
        <is>
          <r>
            <t xml:space="preserve">Equipamento Custo Horário</t>
          </r>
        </is>
      </c>
      <c r="B431" s="20" t="inlineStr"/>
      <c r="C431" s="21" t="inlineStr">
        <is>
          <r>
            <t xml:space="preserve">FONTE</t>
          </r>
        </is>
      </c>
      <c r="D431" s="21" t="inlineStr">
        <is>
          <r>
            <t xml:space="preserve">UNID</t>
          </r>
        </is>
      </c>
      <c r="E431" s="21" t="inlineStr">
        <is>
          <r>
            <t xml:space="preserve">COEFICIENTE</t>
          </r>
        </is>
      </c>
      <c r="F431" s="21" t="inlineStr">
        <is>
          <r>
            <t xml:space="preserve">PREÇO UNITÁRIO</t>
          </r>
        </is>
      </c>
      <c r="G431" s="21" t="inlineStr">
        <is>
          <r>
            <t xml:space="preserve">TOTAL</t>
          </r>
        </is>
      </c>
    </row>
    <row r="432" customHeight="1" ht="29">
      <c r="A432" s="22" t="inlineStr">
        <is>
          <r>
            <t xml:space="preserve">102274</t>
          </r>
        </is>
      </c>
      <c r="B432" s="23" t="inlineStr">
        <is>
          <r>
            <t xml:space="preserve">MARTELO DEMOLIDOR ELÉTRICO, COM POTÊNCIA DE 2.000 W, 1.000 IMPACTOS POR MINUTO, PESO DE 30 KG - CHI DIURNO. AF_01/2021</t>
          </r>
        </is>
      </c>
      <c r="C432" s="22" t="inlineStr">
        <is>
          <r>
            <t xml:space="preserve">SINAPI</t>
          </r>
        </is>
      </c>
      <c r="D432" s="22" t="inlineStr">
        <is>
          <r>
            <t xml:space="preserve">CHI</t>
          </r>
        </is>
      </c>
      <c r="E432" s="24" t="n">
        <v>0.2084</v>
      </c>
      <c r="F432" s="25" t="n">
        <v>27.53</v>
      </c>
      <c r="G432" s="25" t="n">
        <f>TRUNC(TRUNC(E432,8)*F432,2)</f>
        <v>5.73</v>
      </c>
    </row>
    <row r="433" customHeight="1" ht="29">
      <c r="A433" s="22" t="inlineStr">
        <is>
          <r>
            <t xml:space="preserve">102275</t>
          </r>
        </is>
      </c>
      <c r="B433" s="23" t="inlineStr">
        <is>
          <r>
            <t xml:space="preserve">MARTELO DEMOLIDOR ELÉTRICO, COM POTÊNCIA DE 2.000 W, 1.000 IMPACTOS POR MINUTO, PESO DE 30 KG - CHP DIURNO. AF_01/2021</t>
          </r>
        </is>
      </c>
      <c r="C433" s="22" t="inlineStr">
        <is>
          <r>
            <t xml:space="preserve">SINAPI</t>
          </r>
        </is>
      </c>
      <c r="D433" s="22" t="inlineStr">
        <is>
          <r>
            <t xml:space="preserve">CHP</t>
          </r>
        </is>
      </c>
      <c r="E433" s="24" t="n">
        <v>0.0853</v>
      </c>
      <c r="F433" s="25" t="n">
        <v>30.32</v>
      </c>
      <c r="G433" s="25" t="n">
        <f>TRUNC(TRUNC(E433,8)*F433,2)</f>
        <v>2.58</v>
      </c>
    </row>
    <row r="434" customHeight="1" ht="18">
      <c r="A434" s="2" t="inlineStr"/>
      <c r="B434" s="2" t="inlineStr"/>
      <c r="C434" s="2" t="inlineStr"/>
      <c r="D434" s="2" t="inlineStr"/>
      <c r="E434" s="26" t="inlineStr">
        <is>
          <r>
            <t xml:space="preserve">TOTAL Equipamento Custo Horário:</t>
          </r>
        </is>
      </c>
      <c r="F434" s="26" t="inlineStr"/>
      <c r="G434" s="27" t="n">
        <f>SUM(G432:G433)</f>
        <v>8.31</v>
      </c>
    </row>
    <row r="435" customHeight="1" ht="15">
      <c r="A435" s="20" t="inlineStr">
        <is>
          <r>
            <t xml:space="preserve">Mão de Obra com Encargos Complementares</t>
          </r>
        </is>
      </c>
      <c r="B435" s="20" t="inlineStr"/>
      <c r="C435" s="21" t="inlineStr">
        <is>
          <r>
            <t xml:space="preserve">FONTE</t>
          </r>
        </is>
      </c>
      <c r="D435" s="21" t="inlineStr">
        <is>
          <r>
            <t xml:space="preserve">UNID</t>
          </r>
        </is>
      </c>
      <c r="E435" s="21" t="inlineStr">
        <is>
          <r>
            <t xml:space="preserve">COEFICIENTE</t>
          </r>
        </is>
      </c>
      <c r="F435" s="21" t="inlineStr">
        <is>
          <r>
            <t xml:space="preserve">PREÇO UNITÁRIO</t>
          </r>
        </is>
      </c>
      <c r="G435" s="21" t="inlineStr">
        <is>
          <r>
            <t xml:space="preserve">TOTAL</t>
          </r>
        </is>
      </c>
    </row>
    <row r="436" customHeight="1" ht="21">
      <c r="A436" s="22" t="inlineStr">
        <is>
          <r>
            <t xml:space="preserve">88248</t>
          </r>
        </is>
      </c>
      <c r="B436" s="23" t="inlineStr">
        <is>
          <r>
            <t xml:space="preserve">AUXILIAR DE ENCANADOR OU BOMBEIRO HIDRÁULICO COM ENCARGOS COMPLEMENTARES</t>
          </r>
        </is>
      </c>
      <c r="C436" s="22" t="inlineStr">
        <is>
          <r>
            <t xml:space="preserve">SINAPI</t>
          </r>
        </is>
      </c>
      <c r="D436" s="22" t="inlineStr">
        <is>
          <r>
            <t xml:space="preserve">H</t>
          </r>
        </is>
      </c>
      <c r="E436" s="24" t="n">
        <v>0.0826</v>
      </c>
      <c r="F436" s="25" t="n">
        <v>22.64</v>
      </c>
      <c r="G436" s="25" t="n">
        <f>TRUNC(TRUNC(E436,8)*F436,2)</f>
        <v>1.87</v>
      </c>
    </row>
    <row r="437" customHeight="1" ht="18">
      <c r="A437" s="2" t="inlineStr"/>
      <c r="B437" s="2" t="inlineStr"/>
      <c r="C437" s="2" t="inlineStr"/>
      <c r="D437" s="2" t="inlineStr"/>
      <c r="E437" s="26" t="inlineStr">
        <is>
          <r>
            <t xml:space="preserve">TOTAL Mão de Obra com Encargos Complementares:</t>
          </r>
        </is>
      </c>
      <c r="F437" s="26" t="inlineStr"/>
      <c r="G437" s="27" t="n">
        <f>SUM(G436:G436)</f>
        <v>1.87</v>
      </c>
    </row>
    <row r="438" customHeight="1" ht="15">
      <c r="A438" s="2" t="inlineStr"/>
      <c r="B438" s="2" t="inlineStr"/>
      <c r="C438" s="2" t="inlineStr"/>
      <c r="D438" s="2" t="inlineStr"/>
      <c r="E438" s="28" t="inlineStr">
        <is>
          <r>
            <t xml:space="preserve">VALOR:</t>
          </r>
        </is>
      </c>
      <c r="F438" s="28" t="inlineStr"/>
      <c r="G438" s="6" t="n">
        <f>SUM(G434,G437)</f>
        <v>10.18</v>
      </c>
    </row>
    <row r="439" customHeight="1" ht="15">
      <c r="A439" s="2" t="inlineStr"/>
      <c r="B439" s="2" t="inlineStr"/>
      <c r="C439" s="2" t="inlineStr"/>
      <c r="D439" s="2" t="inlineStr"/>
      <c r="E439" s="28" t="inlineStr">
        <is>
          <r>
            <t xml:space="preserve">VALOR BDI (22.23%):</t>
          </r>
        </is>
      </c>
      <c r="F439" s="28" t="inlineStr"/>
      <c r="G439" s="6" t="n">
        <f>ROUND(G438*(22.23/100),2)</f>
        <v>2.26</v>
      </c>
    </row>
    <row r="440" customHeight="1" ht="15">
      <c r="A440" s="2" t="inlineStr"/>
      <c r="B440" s="2" t="inlineStr"/>
      <c r="C440" s="2" t="inlineStr"/>
      <c r="D440" s="2" t="inlineStr"/>
      <c r="E440" s="28" t="inlineStr">
        <is>
          <r>
            <t xml:space="preserve">VALOR COM BDI:</t>
          </r>
        </is>
      </c>
      <c r="F440" s="28" t="inlineStr"/>
      <c r="G440" s="6" t="n">
        <f>G439+G438</f>
        <v>12.44</v>
      </c>
    </row>
    <row r="441" customHeight="1" ht="10">
      <c r="A441" s="2" t="inlineStr"/>
      <c r="B441" s="2" t="inlineStr"/>
      <c r="C441" s="2" t="inlineStr"/>
      <c r="D441" s="2" t="inlineStr"/>
      <c r="E441" s="18" t="inlineStr"/>
      <c r="F441" s="18" t="inlineStr"/>
      <c r="G441" s="18" t="inlineStr"/>
    </row>
    <row r="442" customHeight="1" ht="20">
      <c r="A442" s="19" t="inlineStr">
        <is>
          <r>
            <t xml:space="preserve">3.2.9. CP ADAP. 001 SELAGEM DE FISSURAS COM INJEÇÃO DE RESINA EPÓXI (KG)</t>
          </r>
        </is>
      </c>
      <c r="B442" s="19" t="inlineStr"/>
      <c r="C442" s="19" t="inlineStr"/>
      <c r="D442" s="19" t="inlineStr"/>
      <c r="E442" s="19" t="inlineStr"/>
      <c r="F442" s="19" t="inlineStr"/>
      <c r="G442" s="19" t="inlineStr"/>
    </row>
    <row r="443" customHeight="1" ht="15">
      <c r="A443" s="20" t="inlineStr">
        <is>
          <r>
            <t xml:space="preserve">Material</t>
          </r>
        </is>
      </c>
      <c r="B443" s="20" t="inlineStr"/>
      <c r="C443" s="21" t="inlineStr">
        <is>
          <r>
            <t xml:space="preserve">FONTE</t>
          </r>
        </is>
      </c>
      <c r="D443" s="21" t="inlineStr">
        <is>
          <r>
            <t xml:space="preserve">UNID</t>
          </r>
        </is>
      </c>
      <c r="E443" s="21" t="inlineStr">
        <is>
          <r>
            <t xml:space="preserve">COEFICIENTE</t>
          </r>
        </is>
      </c>
      <c r="F443" s="21" t="inlineStr">
        <is>
          <r>
            <t xml:space="preserve">PREÇO UNITÁRIO</t>
          </r>
        </is>
      </c>
      <c r="G443" s="21" t="inlineStr">
        <is>
          <r>
            <t xml:space="preserve">TOTAL</t>
          </r>
        </is>
      </c>
    </row>
    <row r="444" customHeight="1" ht="29">
      <c r="A444" s="22" t="inlineStr">
        <is>
          <r>
            <t xml:space="preserve">00000157</t>
          </r>
        </is>
      </c>
      <c r="B444" s="23" t="inlineStr">
        <is>
          <r>
            <t xml:space="preserve">ADESIVO ESTRUTURAL A BASE DE RESINA EPOXI PARA INJECAO EM TRINCAS, BICOMPONENTE, BAIXA VISCOSIDADE</t>
          </r>
        </is>
      </c>
      <c r="C444" s="22" t="inlineStr">
        <is>
          <r>
            <t xml:space="preserve">SINAPI</t>
          </r>
        </is>
      </c>
      <c r="D444" s="22" t="inlineStr">
        <is>
          <r>
            <t xml:space="preserve">KG</t>
          </r>
        </is>
      </c>
      <c r="E444" s="24" t="n">
        <v>1.05</v>
      </c>
      <c r="F444" s="25" t="n">
        <v>167.77</v>
      </c>
      <c r="G444" s="25" t="n">
        <f>ROUND(ROUND(E444,8)*F444,2)</f>
        <v>176.16</v>
      </c>
    </row>
    <row r="445" customHeight="1" ht="15">
      <c r="A445" s="2" t="inlineStr"/>
      <c r="B445" s="2" t="inlineStr"/>
      <c r="C445" s="2" t="inlineStr"/>
      <c r="D445" s="2" t="inlineStr"/>
      <c r="E445" s="26" t="inlineStr">
        <is>
          <r>
            <t xml:space="preserve">TOTAL Material:</t>
          </r>
        </is>
      </c>
      <c r="F445" s="26" t="inlineStr"/>
      <c r="G445" s="27" t="n">
        <f>SUM(G444:G444)</f>
        <v>176.16</v>
      </c>
    </row>
    <row r="446" customHeight="1" ht="15">
      <c r="A446" s="20" t="inlineStr">
        <is>
          <r>
            <t xml:space="preserve">Mão de Obra com Encargos Complementares</t>
          </r>
        </is>
      </c>
      <c r="B446" s="20" t="inlineStr"/>
      <c r="C446" s="21" t="inlineStr">
        <is>
          <r>
            <t xml:space="preserve">FONTE</t>
          </r>
        </is>
      </c>
      <c r="D446" s="21" t="inlineStr">
        <is>
          <r>
            <t xml:space="preserve">UNID</t>
          </r>
        </is>
      </c>
      <c r="E446" s="21" t="inlineStr">
        <is>
          <r>
            <t xml:space="preserve">COEFICIENTE</t>
          </r>
        </is>
      </c>
      <c r="F446" s="21" t="inlineStr">
        <is>
          <r>
            <t xml:space="preserve">PREÇO UNITÁRIO</t>
          </r>
        </is>
      </c>
      <c r="G446" s="21" t="inlineStr">
        <is>
          <r>
            <t xml:space="preserve">TOTAL</t>
          </r>
        </is>
      </c>
    </row>
    <row r="447" customHeight="1" ht="15">
      <c r="A447" s="22" t="inlineStr">
        <is>
          <r>
            <t xml:space="preserve">88309</t>
          </r>
        </is>
      </c>
      <c r="B447" s="23" t="inlineStr">
        <is>
          <r>
            <t xml:space="preserve">PEDREIRO COM ENCARGOS COMPLEMENTARES</t>
          </r>
        </is>
      </c>
      <c r="C447" s="22" t="inlineStr">
        <is>
          <r>
            <t xml:space="preserve">SINAPI</t>
          </r>
        </is>
      </c>
      <c r="D447" s="22" t="inlineStr">
        <is>
          <r>
            <t xml:space="preserve">H</t>
          </r>
        </is>
      </c>
      <c r="E447" s="24" t="n">
        <v>1.0</v>
      </c>
      <c r="F447" s="25" t="n">
        <v>28.88</v>
      </c>
      <c r="G447" s="25" t="n">
        <f>ROUND(ROUND(E447,8)*F447,2)</f>
        <v>28.88</v>
      </c>
    </row>
    <row r="448" customHeight="1" ht="15">
      <c r="A448" s="22" t="inlineStr">
        <is>
          <r>
            <t xml:space="preserve">88316</t>
          </r>
        </is>
      </c>
      <c r="B448" s="23" t="inlineStr">
        <is>
          <r>
            <t xml:space="preserve">SERVENTE COM ENCARGOS COMPLEMENTARES</t>
          </r>
        </is>
      </c>
      <c r="C448" s="22" t="inlineStr">
        <is>
          <r>
            <t xml:space="preserve">SINAPI</t>
          </r>
        </is>
      </c>
      <c r="D448" s="22" t="inlineStr">
        <is>
          <r>
            <t xml:space="preserve">H</t>
          </r>
        </is>
      </c>
      <c r="E448" s="24" t="n">
        <v>5.0</v>
      </c>
      <c r="F448" s="25" t="n">
        <v>22.1</v>
      </c>
      <c r="G448" s="25" t="n">
        <f>ROUND(ROUND(E448,8)*F448,2)</f>
        <v>110.5</v>
      </c>
    </row>
    <row r="449" customHeight="1" ht="18">
      <c r="A449" s="2" t="inlineStr"/>
      <c r="B449" s="2" t="inlineStr"/>
      <c r="C449" s="2" t="inlineStr"/>
      <c r="D449" s="2" t="inlineStr"/>
      <c r="E449" s="26" t="inlineStr">
        <is>
          <r>
            <t xml:space="preserve">TOTAL Mão de Obra com Encargos Complementares:</t>
          </r>
        </is>
      </c>
      <c r="F449" s="26" t="inlineStr"/>
      <c r="G449" s="27" t="n">
        <f>SUM(G447:G448)</f>
        <v>139.38</v>
      </c>
    </row>
    <row r="450" customHeight="1" ht="15">
      <c r="A450" s="2" t="inlineStr"/>
      <c r="B450" s="2" t="inlineStr"/>
      <c r="C450" s="2" t="inlineStr"/>
      <c r="D450" s="2" t="inlineStr"/>
      <c r="E450" s="28" t="inlineStr">
        <is>
          <r>
            <t xml:space="preserve">VALOR:</t>
          </r>
        </is>
      </c>
      <c r="F450" s="28" t="inlineStr"/>
      <c r="G450" s="6" t="n">
        <f>SUM(G445,G449)</f>
        <v>315.54</v>
      </c>
    </row>
    <row r="451" customHeight="1" ht="15">
      <c r="A451" s="2" t="inlineStr"/>
      <c r="B451" s="2" t="inlineStr"/>
      <c r="C451" s="2" t="inlineStr"/>
      <c r="D451" s="2" t="inlineStr"/>
      <c r="E451" s="28" t="inlineStr">
        <is>
          <r>
            <t xml:space="preserve">VALOR BDI (22.23%):</t>
          </r>
        </is>
      </c>
      <c r="F451" s="28" t="inlineStr"/>
      <c r="G451" s="6" t="n">
        <f>ROUND(G450*(22.23/100),2)</f>
        <v>70.14</v>
      </c>
    </row>
    <row r="452" customHeight="1" ht="15">
      <c r="A452" s="2" t="inlineStr"/>
      <c r="B452" s="2" t="inlineStr"/>
      <c r="C452" s="2" t="inlineStr"/>
      <c r="D452" s="2" t="inlineStr"/>
      <c r="E452" s="28" t="inlineStr">
        <is>
          <r>
            <t xml:space="preserve">VALOR COM BDI:</t>
          </r>
        </is>
      </c>
      <c r="F452" s="28" t="inlineStr"/>
      <c r="G452" s="6" t="n">
        <f>G451+G450</f>
        <v>385.68</v>
      </c>
    </row>
    <row r="453" customHeight="1" ht="10">
      <c r="A453" s="2" t="inlineStr"/>
      <c r="B453" s="2" t="inlineStr"/>
      <c r="C453" s="2" t="inlineStr"/>
      <c r="D453" s="2" t="inlineStr"/>
      <c r="E453" s="18" t="inlineStr"/>
      <c r="F453" s="18" t="inlineStr"/>
      <c r="G453" s="18" t="inlineStr"/>
    </row>
    <row r="454" customHeight="1" ht="20">
      <c r="A454" s="19" t="inlineStr">
        <is>
          <r>
            <t xml:space="preserve">3.2.10. 97625 DEMOLIÇÃO DE ALVENARIA PARA QUALQUER TIPO DE BLOCO, DE FORMA MECANIZADA, SEM REAPROVEITAMENTO. AF_09/2023 (M3)</t>
          </r>
        </is>
      </c>
      <c r="B454" s="19" t="inlineStr"/>
      <c r="C454" s="19" t="inlineStr"/>
      <c r="D454" s="19" t="inlineStr"/>
      <c r="E454" s="19" t="inlineStr"/>
      <c r="F454" s="19" t="inlineStr"/>
      <c r="G454" s="19" t="inlineStr"/>
    </row>
    <row r="455" customHeight="1" ht="15">
      <c r="A455" s="20" t="inlineStr">
        <is>
          <r>
            <t xml:space="preserve">Equipamento Custo Horário</t>
          </r>
        </is>
      </c>
      <c r="B455" s="20" t="inlineStr"/>
      <c r="C455" s="21" t="inlineStr">
        <is>
          <r>
            <t xml:space="preserve">FONTE</t>
          </r>
        </is>
      </c>
      <c r="D455" s="21" t="inlineStr">
        <is>
          <r>
            <t xml:space="preserve">UNID</t>
          </r>
        </is>
      </c>
      <c r="E455" s="21" t="inlineStr">
        <is>
          <r>
            <t xml:space="preserve">COEFICIENTE</t>
          </r>
        </is>
      </c>
      <c r="F455" s="21" t="inlineStr">
        <is>
          <r>
            <t xml:space="preserve">PREÇO UNITÁRIO</t>
          </r>
        </is>
      </c>
      <c r="G455" s="21" t="inlineStr">
        <is>
          <r>
            <t xml:space="preserve">TOTAL</t>
          </r>
        </is>
      </c>
    </row>
    <row r="456" customHeight="1" ht="29">
      <c r="A456" s="22" t="inlineStr">
        <is>
          <r>
            <t xml:space="preserve">5942</t>
          </r>
        </is>
      </c>
      <c r="B456" s="23" t="inlineStr">
        <is>
          <r>
            <t xml:space="preserve">PÁ CARREGADEIRA SOBRE RODAS, POTÊNCIA LÍQUIDA 128 HP, CAPACIDADE DA CAÇAMBA 1,7 A 2,8 M3, PESO OPERACIONAL 11632 KG - CHI DIURNO. AF_06/2014</t>
          </r>
        </is>
      </c>
      <c r="C456" s="22" t="inlineStr">
        <is>
          <r>
            <t xml:space="preserve">SINAPI</t>
          </r>
        </is>
      </c>
      <c r="D456" s="22" t="inlineStr">
        <is>
          <r>
            <t xml:space="preserve">CHI</t>
          </r>
        </is>
      </c>
      <c r="E456" s="24" t="n">
        <v>0.1394</v>
      </c>
      <c r="F456" s="25" t="n">
        <v>80.8</v>
      </c>
      <c r="G456" s="25" t="n">
        <f>TRUNC(TRUNC(E456,8)*F456,2)</f>
        <v>11.26</v>
      </c>
    </row>
    <row r="457" customHeight="1" ht="29">
      <c r="A457" s="22" t="inlineStr">
        <is>
          <r>
            <t xml:space="preserve">5940</t>
          </r>
        </is>
      </c>
      <c r="B457" s="23" t="inlineStr">
        <is>
          <r>
            <t xml:space="preserve">PÁ CARREGADEIRA SOBRE RODAS, POTÊNCIA LÍQUIDA 128 HP, CAPACIDADE DA CAÇAMBA 1,7 A 2,8 M3, PESO OPERACIONAL 11632 KG - CHP DIURNO. AF_06/2014</t>
          </r>
        </is>
      </c>
      <c r="C457" s="22" t="inlineStr">
        <is>
          <r>
            <t xml:space="preserve">SINAPI</t>
          </r>
        </is>
      </c>
      <c r="D457" s="22" t="inlineStr">
        <is>
          <r>
            <t xml:space="preserve">CHP</t>
          </r>
        </is>
      </c>
      <c r="E457" s="24" t="n">
        <v>0.24</v>
      </c>
      <c r="F457" s="25" t="n">
        <v>200.05</v>
      </c>
      <c r="G457" s="25" t="n">
        <f>TRUNC(TRUNC(E457,8)*F457,2)</f>
        <v>48.01</v>
      </c>
    </row>
    <row r="458" customHeight="1" ht="18">
      <c r="A458" s="2" t="inlineStr"/>
      <c r="B458" s="2" t="inlineStr"/>
      <c r="C458" s="2" t="inlineStr"/>
      <c r="D458" s="2" t="inlineStr"/>
      <c r="E458" s="26" t="inlineStr">
        <is>
          <r>
            <t xml:space="preserve">TOTAL Equipamento Custo Horário:</t>
          </r>
        </is>
      </c>
      <c r="F458" s="26" t="inlineStr"/>
      <c r="G458" s="27" t="n">
        <f>SUM(G456:G457)</f>
        <v>59.27</v>
      </c>
    </row>
    <row r="459" customHeight="1" ht="15">
      <c r="A459" s="2" t="inlineStr"/>
      <c r="B459" s="2" t="inlineStr"/>
      <c r="C459" s="2" t="inlineStr"/>
      <c r="D459" s="2" t="inlineStr"/>
      <c r="E459" s="28" t="inlineStr">
        <is>
          <r>
            <t xml:space="preserve">VALOR:</t>
          </r>
        </is>
      </c>
      <c r="F459" s="28" t="inlineStr"/>
      <c r="G459" s="6" t="n">
        <f>SUM(G458)</f>
        <v>59.27</v>
      </c>
    </row>
    <row r="460" customHeight="1" ht="15">
      <c r="A460" s="2" t="inlineStr"/>
      <c r="B460" s="2" t="inlineStr"/>
      <c r="C460" s="2" t="inlineStr"/>
      <c r="D460" s="2" t="inlineStr"/>
      <c r="E460" s="28" t="inlineStr">
        <is>
          <r>
            <t xml:space="preserve">VALOR BDI (22.23%):</t>
          </r>
        </is>
      </c>
      <c r="F460" s="28" t="inlineStr"/>
      <c r="G460" s="6" t="n">
        <f>ROUND(G459*(22.23/100),2)</f>
        <v>13.18</v>
      </c>
    </row>
    <row r="461" customHeight="1" ht="15">
      <c r="A461" s="2" t="inlineStr"/>
      <c r="B461" s="2" t="inlineStr"/>
      <c r="C461" s="2" t="inlineStr"/>
      <c r="D461" s="2" t="inlineStr"/>
      <c r="E461" s="28" t="inlineStr">
        <is>
          <r>
            <t xml:space="preserve">VALOR COM BDI:</t>
          </r>
        </is>
      </c>
      <c r="F461" s="28" t="inlineStr"/>
      <c r="G461" s="6" t="n">
        <f>G460+G459</f>
        <v>72.45</v>
      </c>
    </row>
    <row r="462" customHeight="1" ht="10">
      <c r="A462" s="2" t="inlineStr"/>
      <c r="B462" s="2" t="inlineStr"/>
      <c r="C462" s="2" t="inlineStr"/>
      <c r="D462" s="2" t="inlineStr"/>
      <c r="E462" s="18" t="inlineStr"/>
      <c r="F462" s="18" t="inlineStr"/>
      <c r="G462" s="18" t="inlineStr"/>
    </row>
    <row r="463" customHeight="1" ht="20">
      <c r="A463" s="19" t="inlineStr">
        <is>
          <r>
            <t xml:space="preserve">3.2.11. 00034550 TELA DE ACO SOLDADA GALVANIZADA/ZINCADA PARA ALVENARIA, FIO D = *1,20 A 1,70* MM, MALHA 15 X 15 MM, (C X L) *50 X 6* CM (M)</t>
          </r>
        </is>
      </c>
      <c r="B463" s="19" t="inlineStr"/>
      <c r="C463" s="19" t="inlineStr"/>
      <c r="D463" s="19" t="inlineStr"/>
      <c r="E463" s="19" t="inlineStr"/>
      <c r="F463" s="19" t="inlineStr"/>
      <c r="G463" s="19" t="inlineStr"/>
    </row>
    <row r="464" customHeight="1" ht="15">
      <c r="A464" s="20" t="inlineStr">
        <is>
          <r>
            <t xml:space="preserve">Material</t>
          </r>
        </is>
      </c>
      <c r="B464" s="20" t="inlineStr"/>
      <c r="C464" s="21" t="inlineStr">
        <is>
          <r>
            <t xml:space="preserve">FONTE</t>
          </r>
        </is>
      </c>
      <c r="D464" s="21" t="inlineStr">
        <is>
          <r>
            <t xml:space="preserve">UNID</t>
          </r>
        </is>
      </c>
      <c r="E464" s="21" t="inlineStr">
        <is>
          <r>
            <t xml:space="preserve">COEFICIENTE</t>
          </r>
        </is>
      </c>
      <c r="F464" s="21" t="inlineStr">
        <is>
          <r>
            <t xml:space="preserve">PREÇO UNITÁRIO</t>
          </r>
        </is>
      </c>
      <c r="G464" s="21" t="inlineStr">
        <is>
          <r>
            <t xml:space="preserve">TOTAL</t>
          </r>
        </is>
      </c>
    </row>
    <row r="465" customHeight="1" ht="29">
      <c r="A465" s="22" t="inlineStr">
        <is>
          <r>
            <t xml:space="preserve">00034550</t>
          </r>
        </is>
      </c>
      <c r="B465" s="23" t="inlineStr">
        <is>
          <r>
            <t xml:space="preserve">TELA DE ACO SOLDADA GALVANIZADA/ZINCADA PARA ALVENARIA, FIO D = *1,20 A 1,70* MM, MALHA 15 X 15 MM, (C X L) *50 X 6* CM</t>
          </r>
        </is>
      </c>
      <c r="C465" s="22" t="inlineStr">
        <is>
          <r>
            <t xml:space="preserve">SINAPI</t>
          </r>
        </is>
      </c>
      <c r="D465" s="22" t="inlineStr">
        <is>
          <r>
            <t xml:space="preserve">M</t>
          </r>
        </is>
      </c>
      <c r="E465" s="24" t="n">
        <v>1.0</v>
      </c>
      <c r="F465" s="25" t="n">
        <v>1.45</v>
      </c>
      <c r="G465" s="25" t="n">
        <f>TRUNC(TRUNC(E465,8)*F465,2)</f>
        <v>1.45</v>
      </c>
    </row>
    <row r="466" customHeight="1" ht="15">
      <c r="A466" s="2" t="inlineStr"/>
      <c r="B466" s="2" t="inlineStr"/>
      <c r="C466" s="2" t="inlineStr"/>
      <c r="D466" s="2" t="inlineStr"/>
      <c r="E466" s="26" t="inlineStr">
        <is>
          <r>
            <t xml:space="preserve">TOTAL Material:</t>
          </r>
        </is>
      </c>
      <c r="F466" s="26" t="inlineStr"/>
      <c r="G466" s="27" t="n">
        <f>SUM(G465:G465)</f>
        <v>1.45</v>
      </c>
    </row>
    <row r="467" customHeight="1" ht="15">
      <c r="A467" s="2" t="inlineStr"/>
      <c r="B467" s="2" t="inlineStr"/>
      <c r="C467" s="2" t="inlineStr"/>
      <c r="D467" s="2" t="inlineStr"/>
      <c r="E467" s="28" t="inlineStr">
        <is>
          <r>
            <t xml:space="preserve">VALOR:</t>
          </r>
        </is>
      </c>
      <c r="F467" s="28" t="inlineStr"/>
      <c r="G467" s="6" t="n">
        <f>SUM(G466)</f>
        <v>1.45</v>
      </c>
    </row>
    <row r="468" customHeight="1" ht="15">
      <c r="A468" s="2" t="inlineStr"/>
      <c r="B468" s="2" t="inlineStr"/>
      <c r="C468" s="2" t="inlineStr"/>
      <c r="D468" s="2" t="inlineStr"/>
      <c r="E468" s="28" t="inlineStr">
        <is>
          <r>
            <t xml:space="preserve">VALOR BDI (22.23%):</t>
          </r>
        </is>
      </c>
      <c r="F468" s="28" t="inlineStr"/>
      <c r="G468" s="6" t="n">
        <f>ROUND(G467*(22.23/100),2)</f>
        <v>0.32</v>
      </c>
    </row>
    <row r="469" customHeight="1" ht="15">
      <c r="A469" s="2" t="inlineStr"/>
      <c r="B469" s="2" t="inlineStr"/>
      <c r="C469" s="2" t="inlineStr"/>
      <c r="D469" s="2" t="inlineStr"/>
      <c r="E469" s="28" t="inlineStr">
        <is>
          <r>
            <t xml:space="preserve">VALOR COM BDI:</t>
          </r>
        </is>
      </c>
      <c r="F469" s="28" t="inlineStr"/>
      <c r="G469" s="6" t="n">
        <f>G468+G467</f>
        <v>1.77</v>
      </c>
    </row>
    <row r="470" customHeight="1" ht="10">
      <c r="A470" s="2" t="inlineStr"/>
      <c r="B470" s="2" t="inlineStr"/>
      <c r="C470" s="2" t="inlineStr"/>
      <c r="D470" s="2" t="inlineStr"/>
      <c r="E470" s="18" t="inlineStr"/>
      <c r="F470" s="18" t="inlineStr"/>
      <c r="G470" s="18" t="inlineStr"/>
    </row>
    <row r="471" customHeight="1" ht="20">
      <c r="A471" s="19" t="inlineStr">
        <is>
          <r>
            <t xml:space="preserve">3.2.12. 92921 ARMAÇÃO DE ESTRUTURAS DIVERSAS DE CONCRETO ARMADO, EXCETO VIGAS, PILARES, LAJES E FUNDAÇÕES, UTILIZANDO AÇO CA-50 DE 12,5 MM - MONTAGEM. AF_06/2022 (KG)</t>
          </r>
        </is>
      </c>
      <c r="B471" s="19" t="inlineStr"/>
      <c r="C471" s="19" t="inlineStr"/>
      <c r="D471" s="19" t="inlineStr"/>
      <c r="E471" s="19" t="inlineStr"/>
      <c r="F471" s="19" t="inlineStr"/>
      <c r="G471" s="19" t="inlineStr"/>
    </row>
    <row r="472" customHeight="1" ht="15">
      <c r="A472" s="20" t="inlineStr">
        <is>
          <r>
            <t xml:space="preserve">Material</t>
          </r>
        </is>
      </c>
      <c r="B472" s="20" t="inlineStr"/>
      <c r="C472" s="21" t="inlineStr">
        <is>
          <r>
            <t xml:space="preserve">FONTE</t>
          </r>
        </is>
      </c>
      <c r="D472" s="21" t="inlineStr">
        <is>
          <r>
            <t xml:space="preserve">UNID</t>
          </r>
        </is>
      </c>
      <c r="E472" s="21" t="inlineStr">
        <is>
          <r>
            <t xml:space="preserve">COEFICIENTE</t>
          </r>
        </is>
      </c>
      <c r="F472" s="21" t="inlineStr">
        <is>
          <r>
            <t xml:space="preserve">PREÇO UNITÁRIO</t>
          </r>
        </is>
      </c>
      <c r="G472" s="21" t="inlineStr">
        <is>
          <r>
            <t xml:space="preserve">TOTAL</t>
          </r>
        </is>
      </c>
    </row>
    <row r="473" customHeight="1" ht="21">
      <c r="A473" s="22" t="inlineStr">
        <is>
          <r>
            <t xml:space="preserve">00043132</t>
          </r>
        </is>
      </c>
      <c r="B473" s="23" t="inlineStr">
        <is>
          <r>
            <t xml:space="preserve">ARAME RECOZIDO 16 BWG, D = 1,65 MM (0,016 KG/M) OU 18 BWG, D = 1,25 MM (0,01 KG/M)</t>
          </r>
        </is>
      </c>
      <c r="C473" s="22" t="inlineStr">
        <is>
          <r>
            <t xml:space="preserve">SINAPI</t>
          </r>
        </is>
      </c>
      <c r="D473" s="22" t="inlineStr">
        <is>
          <r>
            <t xml:space="preserve">KG</t>
          </r>
        </is>
      </c>
      <c r="E473" s="24" t="n">
        <v>0.025</v>
      </c>
      <c r="F473" s="25" t="n">
        <v>15.73</v>
      </c>
      <c r="G473" s="25" t="n">
        <f>TRUNC(TRUNC(E473,8)*F473,2)</f>
        <v>0.39</v>
      </c>
    </row>
    <row r="474" customHeight="1" ht="29">
      <c r="A474" s="22" t="inlineStr">
        <is>
          <r>
            <t xml:space="preserve">00039017</t>
          </r>
        </is>
      </c>
      <c r="B474" s="23" t="inlineStr">
        <is>
          <r>
            <t xml:space="preserve">ESPACADOR / DISTANCIADOR CIRCULAR COM ENTRADA LATERAL, EM PLASTICO, PARA VERGALHAO *4,2 A 12,5* MM, COBRIMENTO 20 MM</t>
          </r>
        </is>
      </c>
      <c r="C474" s="22" t="inlineStr">
        <is>
          <r>
            <t xml:space="preserve">SINAPI</t>
          </r>
        </is>
      </c>
      <c r="D474" s="22" t="inlineStr">
        <is>
          <r>
            <t xml:space="preserve">UN</t>
          </r>
        </is>
      </c>
      <c r="E474" s="24" t="n">
        <v>0.367</v>
      </c>
      <c r="F474" s="25" t="n">
        <v>0.22</v>
      </c>
      <c r="G474" s="25" t="n">
        <f>TRUNC(TRUNC(E474,8)*F474,2)</f>
        <v>0.08</v>
      </c>
    </row>
    <row r="475" customHeight="1" ht="15">
      <c r="A475" s="2" t="inlineStr"/>
      <c r="B475" s="2" t="inlineStr"/>
      <c r="C475" s="2" t="inlineStr"/>
      <c r="D475" s="2" t="inlineStr"/>
      <c r="E475" s="26" t="inlineStr">
        <is>
          <r>
            <t xml:space="preserve">TOTAL Material:</t>
          </r>
        </is>
      </c>
      <c r="F475" s="26" t="inlineStr"/>
      <c r="G475" s="27" t="n">
        <f>SUM(G473:G474)</f>
        <v>0.47</v>
      </c>
    </row>
    <row r="476" customHeight="1" ht="15">
      <c r="A476" s="20" t="inlineStr">
        <is>
          <r>
            <t xml:space="preserve">Mão de Obra com Encargos Complementares</t>
          </r>
        </is>
      </c>
      <c r="B476" s="20" t="inlineStr"/>
      <c r="C476" s="21" t="inlineStr">
        <is>
          <r>
            <t xml:space="preserve">FONTE</t>
          </r>
        </is>
      </c>
      <c r="D476" s="21" t="inlineStr">
        <is>
          <r>
            <t xml:space="preserve">UNID</t>
          </r>
        </is>
      </c>
      <c r="E476" s="21" t="inlineStr">
        <is>
          <r>
            <t xml:space="preserve">COEFICIENTE</t>
          </r>
        </is>
      </c>
      <c r="F476" s="21" t="inlineStr">
        <is>
          <r>
            <t xml:space="preserve">PREÇO UNITÁRIO</t>
          </r>
        </is>
      </c>
      <c r="G476" s="21" t="inlineStr">
        <is>
          <r>
            <t xml:space="preserve">TOTAL</t>
          </r>
        </is>
      </c>
    </row>
    <row r="477" customHeight="1" ht="21">
      <c r="A477" s="22" t="inlineStr">
        <is>
          <r>
            <t xml:space="preserve">88238</t>
          </r>
        </is>
      </c>
      <c r="B477" s="23" t="inlineStr">
        <is>
          <r>
            <t xml:space="preserve">AJUDANTE DE ARMADOR COM ENCARGOS COMPLEMENTARES</t>
          </r>
        </is>
      </c>
      <c r="C477" s="22" t="inlineStr">
        <is>
          <r>
            <t xml:space="preserve">SINAPI</t>
          </r>
        </is>
      </c>
      <c r="D477" s="22" t="inlineStr">
        <is>
          <r>
            <t xml:space="preserve">H</t>
          </r>
        </is>
      </c>
      <c r="E477" s="24" t="n">
        <v>0.0076</v>
      </c>
      <c r="F477" s="25" t="n">
        <v>23.22</v>
      </c>
      <c r="G477" s="25" t="n">
        <f>TRUNC(TRUNC(E477,8)*F477,2)</f>
        <v>0.17</v>
      </c>
    </row>
    <row r="478" customHeight="1" ht="15">
      <c r="A478" s="22" t="inlineStr">
        <is>
          <r>
            <t xml:space="preserve">88245</t>
          </r>
        </is>
      </c>
      <c r="B478" s="23" t="inlineStr">
        <is>
          <r>
            <t xml:space="preserve">ARMADOR COM ENCARGOS COMPLEMENTARES</t>
          </r>
        </is>
      </c>
      <c r="C478" s="22" t="inlineStr">
        <is>
          <r>
            <t xml:space="preserve">SINAPI</t>
          </r>
        </is>
      </c>
      <c r="D478" s="22" t="inlineStr">
        <is>
          <r>
            <t xml:space="preserve">H</t>
          </r>
        </is>
      </c>
      <c r="E478" s="24" t="n">
        <v>0.0464</v>
      </c>
      <c r="F478" s="25" t="n">
        <v>28.73</v>
      </c>
      <c r="G478" s="25" t="n">
        <f>TRUNC(TRUNC(E478,8)*F478,2)</f>
        <v>1.33</v>
      </c>
    </row>
    <row r="479" customHeight="1" ht="18">
      <c r="A479" s="2" t="inlineStr"/>
      <c r="B479" s="2" t="inlineStr"/>
      <c r="C479" s="2" t="inlineStr"/>
      <c r="D479" s="2" t="inlineStr"/>
      <c r="E479" s="26" t="inlineStr">
        <is>
          <r>
            <t xml:space="preserve">TOTAL Mão de Obra com Encargos Complementares:</t>
          </r>
        </is>
      </c>
      <c r="F479" s="26" t="inlineStr"/>
      <c r="G479" s="27" t="n">
        <f>SUM(G477:G478)</f>
        <v>1.5</v>
      </c>
    </row>
    <row r="480" customHeight="1" ht="15">
      <c r="A480" s="20" t="inlineStr">
        <is>
          <r>
            <t xml:space="preserve">Serviço</t>
          </r>
        </is>
      </c>
      <c r="B480" s="20" t="inlineStr"/>
      <c r="C480" s="21" t="inlineStr">
        <is>
          <r>
            <t xml:space="preserve">FONTE</t>
          </r>
        </is>
      </c>
      <c r="D480" s="21" t="inlineStr">
        <is>
          <r>
            <t xml:space="preserve">UNID</t>
          </r>
        </is>
      </c>
      <c r="E480" s="21" t="inlineStr">
        <is>
          <r>
            <t xml:space="preserve">COEFICIENTE</t>
          </r>
        </is>
      </c>
      <c r="F480" s="21" t="inlineStr">
        <is>
          <r>
            <t xml:space="preserve">PREÇO UNITÁRIO</t>
          </r>
        </is>
      </c>
      <c r="G480" s="21" t="inlineStr">
        <is>
          <r>
            <t xml:space="preserve">TOTAL</t>
          </r>
        </is>
      </c>
    </row>
    <row r="481" customHeight="1" ht="21">
      <c r="A481" s="22" t="inlineStr">
        <is>
          <r>
            <t xml:space="preserve">92804</t>
          </r>
        </is>
      </c>
      <c r="B481" s="23" t="inlineStr">
        <is>
          <r>
            <t xml:space="preserve">CORTE E DOBRA DE AÇO CA-50, DIÂMETRO DE 12,5 MM. AF_06/2022</t>
          </r>
        </is>
      </c>
      <c r="C481" s="22" t="inlineStr">
        <is>
          <r>
            <t xml:space="preserve">SINAPI</t>
          </r>
        </is>
      </c>
      <c r="D481" s="22" t="inlineStr">
        <is>
          <r>
            <t xml:space="preserve">KG</t>
          </r>
        </is>
      </c>
      <c r="E481" s="24" t="n">
        <v>1.0</v>
      </c>
      <c r="F481" s="25" t="n">
        <v>7.86</v>
      </c>
      <c r="G481" s="25" t="n">
        <f>TRUNC(TRUNC(E481,8)*F481,2)</f>
        <v>7.86</v>
      </c>
    </row>
    <row r="482" customHeight="1" ht="15">
      <c r="A482" s="2" t="inlineStr"/>
      <c r="B482" s="2" t="inlineStr"/>
      <c r="C482" s="2" t="inlineStr"/>
      <c r="D482" s="2" t="inlineStr"/>
      <c r="E482" s="26" t="inlineStr">
        <is>
          <r>
            <t xml:space="preserve">TOTAL Serviço:</t>
          </r>
        </is>
      </c>
      <c r="F482" s="26" t="inlineStr"/>
      <c r="G482" s="27" t="n">
        <f>SUM(G481:G481)</f>
        <v>7.86</v>
      </c>
    </row>
    <row r="483" customHeight="1" ht="15">
      <c r="A483" s="2" t="inlineStr"/>
      <c r="B483" s="2" t="inlineStr"/>
      <c r="C483" s="2" t="inlineStr"/>
      <c r="D483" s="2" t="inlineStr"/>
      <c r="E483" s="28" t="inlineStr">
        <is>
          <r>
            <t xml:space="preserve">VALOR:</t>
          </r>
        </is>
      </c>
      <c r="F483" s="28" t="inlineStr"/>
      <c r="G483" s="6" t="n">
        <f>SUM(G475,G479,G482)</f>
        <v>9.83</v>
      </c>
    </row>
    <row r="484" customHeight="1" ht="15">
      <c r="A484" s="2" t="inlineStr"/>
      <c r="B484" s="2" t="inlineStr"/>
      <c r="C484" s="2" t="inlineStr"/>
      <c r="D484" s="2" t="inlineStr"/>
      <c r="E484" s="28" t="inlineStr">
        <is>
          <r>
            <t xml:space="preserve">VALOR BDI (22.23%):</t>
          </r>
        </is>
      </c>
      <c r="F484" s="28" t="inlineStr"/>
      <c r="G484" s="6" t="n">
        <f>ROUND(G483*(22.23/100),2)</f>
        <v>2.19</v>
      </c>
    </row>
    <row r="485" customHeight="1" ht="15">
      <c r="A485" s="2" t="inlineStr"/>
      <c r="B485" s="2" t="inlineStr"/>
      <c r="C485" s="2" t="inlineStr"/>
      <c r="D485" s="2" t="inlineStr"/>
      <c r="E485" s="28" t="inlineStr">
        <is>
          <r>
            <t xml:space="preserve">VALOR COM BDI:</t>
          </r>
        </is>
      </c>
      <c r="F485" s="28" t="inlineStr"/>
      <c r="G485" s="6" t="n">
        <f>G484+G483</f>
        <v>12.02</v>
      </c>
    </row>
    <row r="486" customHeight="1" ht="10">
      <c r="A486" s="2" t="inlineStr"/>
      <c r="B486" s="2" t="inlineStr"/>
      <c r="C486" s="2" t="inlineStr"/>
      <c r="D486" s="2" t="inlineStr"/>
      <c r="E486" s="18" t="inlineStr"/>
      <c r="F486" s="18" t="inlineStr"/>
      <c r="G486" s="18" t="inlineStr"/>
    </row>
    <row r="487" customHeight="1" ht="20">
      <c r="A487" s="19" t="inlineStr">
        <is>
          <r>
            <t xml:space="preserve">3.3.1. 97633 DEMOLIÇÃO DE REVESTIMENTO CERÂMICO, DE FORMA MANUAL, SEM REAPROVEITAMENTO. AF_09/2023 (M2)</t>
          </r>
        </is>
      </c>
      <c r="B487" s="19" t="inlineStr"/>
      <c r="C487" s="19" t="inlineStr"/>
      <c r="D487" s="19" t="inlineStr"/>
      <c r="E487" s="19" t="inlineStr"/>
      <c r="F487" s="19" t="inlineStr"/>
      <c r="G487" s="19" t="inlineStr"/>
    </row>
    <row r="488" customHeight="1" ht="15">
      <c r="A488" s="20" t="inlineStr">
        <is>
          <r>
            <t xml:space="preserve">Mão de Obra com Encargos Complementares</t>
          </r>
        </is>
      </c>
      <c r="B488" s="20" t="inlineStr"/>
      <c r="C488" s="21" t="inlineStr">
        <is>
          <r>
            <t xml:space="preserve">FONTE</t>
          </r>
        </is>
      </c>
      <c r="D488" s="21" t="inlineStr">
        <is>
          <r>
            <t xml:space="preserve">UNID</t>
          </r>
        </is>
      </c>
      <c r="E488" s="21" t="inlineStr">
        <is>
          <r>
            <t xml:space="preserve">COEFICIENTE</t>
          </r>
        </is>
      </c>
      <c r="F488" s="21" t="inlineStr">
        <is>
          <r>
            <t xml:space="preserve">PREÇO UNITÁRIO</t>
          </r>
        </is>
      </c>
      <c r="G488" s="21" t="inlineStr">
        <is>
          <r>
            <t xml:space="preserve">TOTAL</t>
          </r>
        </is>
      </c>
    </row>
    <row r="489" customHeight="1" ht="21">
      <c r="A489" s="22" t="inlineStr">
        <is>
          <r>
            <t xml:space="preserve">88256</t>
          </r>
        </is>
      </c>
      <c r="B489" s="23" t="inlineStr">
        <is>
          <r>
            <t xml:space="preserve">AZULEJISTA OU LADRILHISTA COM ENCARGOS COMPLEMENTARES</t>
          </r>
        </is>
      </c>
      <c r="C489" s="22" t="inlineStr">
        <is>
          <r>
            <t xml:space="preserve">SINAPI</t>
          </r>
        </is>
      </c>
      <c r="D489" s="22" t="inlineStr">
        <is>
          <r>
            <t xml:space="preserve">H</t>
          </r>
        </is>
      </c>
      <c r="E489" s="24" t="n">
        <v>0.2301</v>
      </c>
      <c r="F489" s="25" t="n">
        <v>28.73</v>
      </c>
      <c r="G489" s="25" t="n">
        <f>TRUNC(TRUNC(E489,8)*F489,2)</f>
        <v>6.61</v>
      </c>
    </row>
    <row r="490" customHeight="1" ht="15">
      <c r="A490" s="22" t="inlineStr">
        <is>
          <r>
            <t xml:space="preserve">88316</t>
          </r>
        </is>
      </c>
      <c r="B490" s="23" t="inlineStr">
        <is>
          <r>
            <t xml:space="preserve">SERVENTE COM ENCARGOS COMPLEMENTARES</t>
          </r>
        </is>
      </c>
      <c r="C490" s="22" t="inlineStr">
        <is>
          <r>
            <t xml:space="preserve">SINAPI</t>
          </r>
        </is>
      </c>
      <c r="D490" s="22" t="inlineStr">
        <is>
          <r>
            <t xml:space="preserve">H</t>
          </r>
        </is>
      </c>
      <c r="E490" s="24" t="n">
        <v>0.774</v>
      </c>
      <c r="F490" s="25" t="n">
        <v>22.1</v>
      </c>
      <c r="G490" s="25" t="n">
        <f>TRUNC(TRUNC(E490,8)*F490,2)</f>
        <v>17.1</v>
      </c>
    </row>
    <row r="491" customHeight="1" ht="18">
      <c r="A491" s="2" t="inlineStr"/>
      <c r="B491" s="2" t="inlineStr"/>
      <c r="C491" s="2" t="inlineStr"/>
      <c r="D491" s="2" t="inlineStr"/>
      <c r="E491" s="26" t="inlineStr">
        <is>
          <r>
            <t xml:space="preserve">TOTAL Mão de Obra com Encargos Complementares:</t>
          </r>
        </is>
      </c>
      <c r="F491" s="26" t="inlineStr"/>
      <c r="G491" s="27" t="n">
        <f>SUM(G489:G490)</f>
        <v>23.71</v>
      </c>
    </row>
    <row r="492" customHeight="1" ht="15">
      <c r="A492" s="2" t="inlineStr"/>
      <c r="B492" s="2" t="inlineStr"/>
      <c r="C492" s="2" t="inlineStr"/>
      <c r="D492" s="2" t="inlineStr"/>
      <c r="E492" s="28" t="inlineStr">
        <is>
          <r>
            <t xml:space="preserve">VALOR:</t>
          </r>
        </is>
      </c>
      <c r="F492" s="28" t="inlineStr"/>
      <c r="G492" s="6" t="n">
        <f>SUM(G491)</f>
        <v>23.71</v>
      </c>
    </row>
    <row r="493" customHeight="1" ht="15">
      <c r="A493" s="2" t="inlineStr"/>
      <c r="B493" s="2" t="inlineStr"/>
      <c r="C493" s="2" t="inlineStr"/>
      <c r="D493" s="2" t="inlineStr"/>
      <c r="E493" s="28" t="inlineStr">
        <is>
          <r>
            <t xml:space="preserve">VALOR BDI (22.23%):</t>
          </r>
        </is>
      </c>
      <c r="F493" s="28" t="inlineStr"/>
      <c r="G493" s="6" t="n">
        <f>ROUND(G492*(22.23/100),2)</f>
        <v>5.27</v>
      </c>
    </row>
    <row r="494" customHeight="1" ht="15">
      <c r="A494" s="2" t="inlineStr"/>
      <c r="B494" s="2" t="inlineStr"/>
      <c r="C494" s="2" t="inlineStr"/>
      <c r="D494" s="2" t="inlineStr"/>
      <c r="E494" s="28" t="inlineStr">
        <is>
          <r>
            <t xml:space="preserve">VALOR COM BDI:</t>
          </r>
        </is>
      </c>
      <c r="F494" s="28" t="inlineStr"/>
      <c r="G494" s="6" t="n">
        <f>G493+G492</f>
        <v>28.98</v>
      </c>
    </row>
    <row r="495" customHeight="1" ht="10">
      <c r="A495" s="2" t="inlineStr"/>
      <c r="B495" s="2" t="inlineStr"/>
      <c r="C495" s="2" t="inlineStr"/>
      <c r="D495" s="2" t="inlineStr"/>
      <c r="E495" s="18" t="inlineStr"/>
      <c r="F495" s="18" t="inlineStr"/>
      <c r="G495" s="18" t="inlineStr"/>
    </row>
    <row r="496" customHeight="1" ht="20">
      <c r="A496" s="19" t="inlineStr">
        <is>
          <r>
            <t xml:space="preserve">3.3.2. 97631 DEMOLIÇÃO DE ARGAMASSAS, DE FORMA MANUAL, SEM REAPROVEITAMENTO. AF_09/2023 (M2)</t>
          </r>
        </is>
      </c>
      <c r="B496" s="19" t="inlineStr"/>
      <c r="C496" s="19" t="inlineStr"/>
      <c r="D496" s="19" t="inlineStr"/>
      <c r="E496" s="19" t="inlineStr"/>
      <c r="F496" s="19" t="inlineStr"/>
      <c r="G496" s="19" t="inlineStr"/>
    </row>
    <row r="497" customHeight="1" ht="15">
      <c r="A497" s="20" t="inlineStr">
        <is>
          <r>
            <t xml:space="preserve">Mão de Obra com Encargos Complementares</t>
          </r>
        </is>
      </c>
      <c r="B497" s="20" t="inlineStr"/>
      <c r="C497" s="21" t="inlineStr">
        <is>
          <r>
            <t xml:space="preserve">FONTE</t>
          </r>
        </is>
      </c>
      <c r="D497" s="21" t="inlineStr">
        <is>
          <r>
            <t xml:space="preserve">UNID</t>
          </r>
        </is>
      </c>
      <c r="E497" s="21" t="inlineStr">
        <is>
          <r>
            <t xml:space="preserve">COEFICIENTE</t>
          </r>
        </is>
      </c>
      <c r="F497" s="21" t="inlineStr">
        <is>
          <r>
            <t xml:space="preserve">PREÇO UNITÁRIO</t>
          </r>
        </is>
      </c>
      <c r="G497" s="21" t="inlineStr">
        <is>
          <r>
            <t xml:space="preserve">TOTAL</t>
          </r>
        </is>
      </c>
    </row>
    <row r="498" customHeight="1" ht="15">
      <c r="A498" s="22" t="inlineStr">
        <is>
          <r>
            <t xml:space="preserve">88309</t>
          </r>
        </is>
      </c>
      <c r="B498" s="23" t="inlineStr">
        <is>
          <r>
            <t xml:space="preserve">PEDREIRO COM ENCARGOS COMPLEMENTARES</t>
          </r>
        </is>
      </c>
      <c r="C498" s="22" t="inlineStr">
        <is>
          <r>
            <t xml:space="preserve">SINAPI</t>
          </r>
        </is>
      </c>
      <c r="D498" s="22" t="inlineStr">
        <is>
          <r>
            <t xml:space="preserve">H</t>
          </r>
        </is>
      </c>
      <c r="E498" s="24" t="n">
        <v>0.1151</v>
      </c>
      <c r="F498" s="25" t="n">
        <v>28.88</v>
      </c>
      <c r="G498" s="25" t="n">
        <f>TRUNC(TRUNC(E498,8)*F498,2)</f>
        <v>3.32</v>
      </c>
    </row>
    <row r="499" customHeight="1" ht="15">
      <c r="A499" s="22" t="inlineStr">
        <is>
          <r>
            <t xml:space="preserve">88316</t>
          </r>
        </is>
      </c>
      <c r="B499" s="23" t="inlineStr">
        <is>
          <r>
            <t xml:space="preserve">SERVENTE COM ENCARGOS COMPLEMENTARES</t>
          </r>
        </is>
      </c>
      <c r="C499" s="22" t="inlineStr">
        <is>
          <r>
            <t xml:space="preserve">SINAPI</t>
          </r>
        </is>
      </c>
      <c r="D499" s="22" t="inlineStr">
        <is>
          <r>
            <t xml:space="preserve">H</t>
          </r>
        </is>
      </c>
      <c r="E499" s="24" t="n">
        <v>0.3872</v>
      </c>
      <c r="F499" s="25" t="n">
        <v>22.1</v>
      </c>
      <c r="G499" s="25" t="n">
        <f>TRUNC(TRUNC(E499,8)*F499,2)</f>
        <v>8.55</v>
      </c>
    </row>
    <row r="500" customHeight="1" ht="18">
      <c r="A500" s="2" t="inlineStr"/>
      <c r="B500" s="2" t="inlineStr"/>
      <c r="C500" s="2" t="inlineStr"/>
      <c r="D500" s="2" t="inlineStr"/>
      <c r="E500" s="26" t="inlineStr">
        <is>
          <r>
            <t xml:space="preserve">TOTAL Mão de Obra com Encargos Complementares:</t>
          </r>
        </is>
      </c>
      <c r="F500" s="26" t="inlineStr"/>
      <c r="G500" s="27" t="n">
        <f>SUM(G498:G499)</f>
        <v>11.87</v>
      </c>
    </row>
    <row r="501" customHeight="1" ht="15">
      <c r="A501" s="2" t="inlineStr"/>
      <c r="B501" s="2" t="inlineStr"/>
      <c r="C501" s="2" t="inlineStr"/>
      <c r="D501" s="2" t="inlineStr"/>
      <c r="E501" s="28" t="inlineStr">
        <is>
          <r>
            <t xml:space="preserve">VALOR:</t>
          </r>
        </is>
      </c>
      <c r="F501" s="28" t="inlineStr"/>
      <c r="G501" s="6" t="n">
        <f>SUM(G500)</f>
        <v>11.87</v>
      </c>
    </row>
    <row r="502" customHeight="1" ht="15">
      <c r="A502" s="2" t="inlineStr"/>
      <c r="B502" s="2" t="inlineStr"/>
      <c r="C502" s="2" t="inlineStr"/>
      <c r="D502" s="2" t="inlineStr"/>
      <c r="E502" s="28" t="inlineStr">
        <is>
          <r>
            <t xml:space="preserve">VALOR BDI (22.23%):</t>
          </r>
        </is>
      </c>
      <c r="F502" s="28" t="inlineStr"/>
      <c r="G502" s="6" t="n">
        <f>ROUND(G501*(22.23/100),2)</f>
        <v>2.64</v>
      </c>
    </row>
    <row r="503" customHeight="1" ht="15">
      <c r="A503" s="2" t="inlineStr"/>
      <c r="B503" s="2" t="inlineStr"/>
      <c r="C503" s="2" t="inlineStr"/>
      <c r="D503" s="2" t="inlineStr"/>
      <c r="E503" s="28" t="inlineStr">
        <is>
          <r>
            <t xml:space="preserve">VALOR COM BDI:</t>
          </r>
        </is>
      </c>
      <c r="F503" s="28" t="inlineStr"/>
      <c r="G503" s="6" t="n">
        <f>G502+G501</f>
        <v>14.51</v>
      </c>
    </row>
    <row r="504" customHeight="1" ht="10">
      <c r="A504" s="2" t="inlineStr"/>
      <c r="B504" s="2" t="inlineStr"/>
      <c r="C504" s="2" t="inlineStr"/>
      <c r="D504" s="2" t="inlineStr"/>
      <c r="E504" s="18" t="inlineStr"/>
      <c r="F504" s="18" t="inlineStr"/>
      <c r="G504" s="18" t="inlineStr"/>
    </row>
    <row r="505" customHeight="1" ht="20">
      <c r="A505" s="19" t="inlineStr">
        <is>
          <r>
            <t xml:space="preserve">3.3.3. PE.EST.99814. LIMPEZA DE SUPERFÍCIE COM JATO DE ALTA PRESSÃO, EM HORÁRIO EXTRAORDINÁRIO_50%. (m²)</t>
          </r>
        </is>
      </c>
      <c r="B505" s="19" t="inlineStr"/>
      <c r="C505" s="19" t="inlineStr"/>
      <c r="D505" s="19" t="inlineStr"/>
      <c r="E505" s="19" t="inlineStr"/>
      <c r="F505" s="19" t="inlineStr"/>
      <c r="G505" s="19" t="inlineStr"/>
    </row>
    <row r="506" customHeight="1" ht="15">
      <c r="A506" s="20" t="inlineStr">
        <is>
          <r>
            <t xml:space="preserve">Equipamento Custo Horário</t>
          </r>
        </is>
      </c>
      <c r="B506" s="20" t="inlineStr"/>
      <c r="C506" s="21" t="inlineStr">
        <is>
          <r>
            <t xml:space="preserve">FONTE</t>
          </r>
        </is>
      </c>
      <c r="D506" s="21" t="inlineStr">
        <is>
          <r>
            <t xml:space="preserve">UNID</t>
          </r>
        </is>
      </c>
      <c r="E506" s="21" t="inlineStr">
        <is>
          <r>
            <t xml:space="preserve">COEFICIENTE</t>
          </r>
        </is>
      </c>
      <c r="F506" s="21" t="inlineStr">
        <is>
          <r>
            <t xml:space="preserve">PREÇO UNITÁRIO</t>
          </r>
        </is>
      </c>
      <c r="G506" s="21" t="inlineStr">
        <is>
          <r>
            <t xml:space="preserve">TOTAL</t>
          </r>
        </is>
      </c>
    </row>
    <row r="507" customHeight="1" ht="38">
      <c r="A507" s="22" t="inlineStr">
        <is>
          <r>
            <t xml:space="preserve">99833</t>
          </r>
        </is>
      </c>
      <c r="B507" s="23" t="inlineStr">
        <is>
          <r>
            <t xml:space="preserve">LAVADORA DE ALTA PRESSAO (LAVA-JATO) PARA AGUA FRIA, PRESSAO DE OPERACAO ENTRE 1400 E 1900 LIB/POL2, VAZAO MAXIMA ENTRE 400 E 700 L/H - CHP DIURNO. AF_05/2023</t>
          </r>
        </is>
      </c>
      <c r="C507" s="22" t="inlineStr">
        <is>
          <r>
            <t xml:space="preserve">SINAPI</t>
          </r>
        </is>
      </c>
      <c r="D507" s="22" t="inlineStr">
        <is>
          <r>
            <t xml:space="preserve">CHP</t>
          </r>
        </is>
      </c>
      <c r="E507" s="24" t="n">
        <v>0.015</v>
      </c>
      <c r="F507" s="25" t="n">
        <v>1.99</v>
      </c>
      <c r="G507" s="25" t="n">
        <f>ROUND(ROUND(E507,8)*F507,2)</f>
        <v>0.03</v>
      </c>
    </row>
    <row r="508" customHeight="1" ht="18">
      <c r="A508" s="2" t="inlineStr"/>
      <c r="B508" s="2" t="inlineStr"/>
      <c r="C508" s="2" t="inlineStr"/>
      <c r="D508" s="2" t="inlineStr"/>
      <c r="E508" s="26" t="inlineStr">
        <is>
          <r>
            <t xml:space="preserve">TOTAL Equipamento Custo Horário:</t>
          </r>
        </is>
      </c>
      <c r="F508" s="26" t="inlineStr"/>
      <c r="G508" s="27" t="n">
        <f>SUM(G507:G507)</f>
        <v>0.03</v>
      </c>
    </row>
    <row r="509" customHeight="1" ht="15">
      <c r="A509" s="20" t="inlineStr">
        <is>
          <r>
            <t xml:space="preserve">Mão de Obra</t>
          </r>
        </is>
      </c>
      <c r="B509" s="20" t="inlineStr"/>
      <c r="C509" s="21" t="inlineStr">
        <is>
          <r>
            <t xml:space="preserve">FONTE</t>
          </r>
        </is>
      </c>
      <c r="D509" s="21" t="inlineStr">
        <is>
          <r>
            <t xml:space="preserve">UNID</t>
          </r>
        </is>
      </c>
      <c r="E509" s="21" t="inlineStr">
        <is>
          <r>
            <t xml:space="preserve">COEFICIENTE</t>
          </r>
        </is>
      </c>
      <c r="F509" s="21" t="inlineStr">
        <is>
          <r>
            <t xml:space="preserve">PREÇO UNITÁRIO</t>
          </r>
        </is>
      </c>
      <c r="G509" s="21" t="inlineStr">
        <is>
          <r>
            <t xml:space="preserve">TOTAL</t>
          </r>
        </is>
      </c>
    </row>
    <row r="510" customHeight="1" ht="21">
      <c r="A510" s="22" t="inlineStr">
        <is>
          <r>
            <t xml:space="preserve">PE.88316..HE</t>
          </r>
        </is>
      </c>
      <c r="B510" s="23" t="inlineStr">
        <is>
          <r>
            <t xml:space="preserve">SERVENTE COM ENCARGOS COMPLEMENTARES HORÁRIO EXTRAORDINÁRIO 50%</t>
          </r>
        </is>
      </c>
      <c r="C510" s="22" t="inlineStr">
        <is>
          <r>
            <t xml:space="preserve">Composições </t>
          </r>
        </is>
      </c>
      <c r="D510" s="22" t="inlineStr">
        <is>
          <r>
            <t xml:space="preserve">H</t>
          </r>
        </is>
      </c>
      <c r="E510" s="24" t="n">
        <v>0.089</v>
      </c>
      <c r="F510" s="25" t="n">
        <v>28.24</v>
      </c>
      <c r="G510" s="25" t="n">
        <f>ROUND(ROUND(E510,8)*F510,2)</f>
        <v>2.51</v>
      </c>
    </row>
    <row r="511" customHeight="1" ht="15">
      <c r="A511" s="2" t="inlineStr"/>
      <c r="B511" s="2" t="inlineStr"/>
      <c r="C511" s="2" t="inlineStr"/>
      <c r="D511" s="2" t="inlineStr"/>
      <c r="E511" s="26" t="inlineStr">
        <is>
          <r>
            <t xml:space="preserve">TOTAL Mão de Obra:</t>
          </r>
        </is>
      </c>
      <c r="F511" s="26" t="inlineStr"/>
      <c r="G511" s="27" t="n">
        <f>SUM(G510:G510)</f>
        <v>2.51</v>
      </c>
    </row>
    <row r="512" customHeight="1" ht="15">
      <c r="A512" s="2" t="inlineStr"/>
      <c r="B512" s="2" t="inlineStr"/>
      <c r="C512" s="2" t="inlineStr"/>
      <c r="D512" s="2" t="inlineStr"/>
      <c r="E512" s="28" t="inlineStr">
        <is>
          <r>
            <t xml:space="preserve">VALOR:</t>
          </r>
        </is>
      </c>
      <c r="F512" s="28" t="inlineStr"/>
      <c r="G512" s="6" t="n">
        <f>SUM(G508,G511)</f>
        <v>2.54</v>
      </c>
    </row>
    <row r="513" customHeight="1" ht="15">
      <c r="A513" s="2" t="inlineStr"/>
      <c r="B513" s="2" t="inlineStr"/>
      <c r="C513" s="2" t="inlineStr"/>
      <c r="D513" s="2" t="inlineStr"/>
      <c r="E513" s="28" t="inlineStr">
        <is>
          <r>
            <t xml:space="preserve">VALOR BDI (22.23%):</t>
          </r>
        </is>
      </c>
      <c r="F513" s="28" t="inlineStr"/>
      <c r="G513" s="6" t="n">
        <f>ROUND(G512*(22.23/100),2)</f>
        <v>0.56</v>
      </c>
    </row>
    <row r="514" customHeight="1" ht="15">
      <c r="A514" s="2" t="inlineStr"/>
      <c r="B514" s="2" t="inlineStr"/>
      <c r="C514" s="2" t="inlineStr"/>
      <c r="D514" s="2" t="inlineStr"/>
      <c r="E514" s="28" t="inlineStr">
        <is>
          <r>
            <t xml:space="preserve">VALOR COM BDI:</t>
          </r>
        </is>
      </c>
      <c r="F514" s="28" t="inlineStr"/>
      <c r="G514" s="6" t="n">
        <f>G513+G512</f>
        <v>3.1</v>
      </c>
    </row>
    <row r="515" customHeight="1" ht="10">
      <c r="A515" s="2" t="inlineStr"/>
      <c r="B515" s="2" t="inlineStr"/>
      <c r="C515" s="2" t="inlineStr"/>
      <c r="D515" s="2" t="inlineStr"/>
      <c r="E515" s="18" t="inlineStr"/>
      <c r="F515" s="18" t="inlineStr"/>
      <c r="G515" s="18" t="inlineStr"/>
    </row>
    <row r="516" customHeight="1" ht="20">
      <c r="A516" s="19" t="inlineStr">
        <is>
          <r>
            <t xml:space="preserve">3.3.4. 87894 CHAPISCO APLICADO EM ALVENARIA (SEM PRESENÇA DE VÃOS) E ESTRUTURAS DE CONCRETO DE FACHADA, COM COLHER DE PEDREIRO. ARGAMASSA TRAÇO 1:3 COM PREPARO EM BETONEIRA 400L. AF_10/2022 (M2)</t>
          </r>
        </is>
      </c>
      <c r="B516" s="19" t="inlineStr"/>
      <c r="C516" s="19" t="inlineStr"/>
      <c r="D516" s="19" t="inlineStr"/>
      <c r="E516" s="19" t="inlineStr"/>
      <c r="F516" s="19" t="inlineStr"/>
      <c r="G516" s="19" t="inlineStr"/>
    </row>
    <row r="517" customHeight="1" ht="15">
      <c r="A517" s="20" t="inlineStr">
        <is>
          <r>
            <t xml:space="preserve">Mão de Obra com Encargos Complementares</t>
          </r>
        </is>
      </c>
      <c r="B517" s="20" t="inlineStr"/>
      <c r="C517" s="21" t="inlineStr">
        <is>
          <r>
            <t xml:space="preserve">FONTE</t>
          </r>
        </is>
      </c>
      <c r="D517" s="21" t="inlineStr">
        <is>
          <r>
            <t xml:space="preserve">UNID</t>
          </r>
        </is>
      </c>
      <c r="E517" s="21" t="inlineStr">
        <is>
          <r>
            <t xml:space="preserve">COEFICIENTE</t>
          </r>
        </is>
      </c>
      <c r="F517" s="21" t="inlineStr">
        <is>
          <r>
            <t xml:space="preserve">PREÇO UNITÁRIO</t>
          </r>
        </is>
      </c>
      <c r="G517" s="21" t="inlineStr">
        <is>
          <r>
            <t xml:space="preserve">TOTAL</t>
          </r>
        </is>
      </c>
    </row>
    <row r="518" customHeight="1" ht="15">
      <c r="A518" s="22" t="inlineStr">
        <is>
          <r>
            <t xml:space="preserve">88309</t>
          </r>
        </is>
      </c>
      <c r="B518" s="23" t="inlineStr">
        <is>
          <r>
            <t xml:space="preserve">PEDREIRO COM ENCARGOS COMPLEMENTARES</t>
          </r>
        </is>
      </c>
      <c r="C518" s="22" t="inlineStr">
        <is>
          <r>
            <t xml:space="preserve">SINAPI</t>
          </r>
        </is>
      </c>
      <c r="D518" s="22" t="inlineStr">
        <is>
          <r>
            <t xml:space="preserve">H</t>
          </r>
        </is>
      </c>
      <c r="E518" s="24" t="n">
        <v>0.1394</v>
      </c>
      <c r="F518" s="25" t="n">
        <v>28.88</v>
      </c>
      <c r="G518" s="25" t="n">
        <f>TRUNC(TRUNC(E518,8)*F518,2)</f>
        <v>4.02</v>
      </c>
    </row>
    <row r="519" customHeight="1" ht="15">
      <c r="A519" s="22" t="inlineStr">
        <is>
          <r>
            <t xml:space="preserve">88316</t>
          </r>
        </is>
      </c>
      <c r="B519" s="23" t="inlineStr">
        <is>
          <r>
            <t xml:space="preserve">SERVENTE COM ENCARGOS COMPLEMENTARES</t>
          </r>
        </is>
      </c>
      <c r="C519" s="22" t="inlineStr">
        <is>
          <r>
            <t xml:space="preserve">SINAPI</t>
          </r>
        </is>
      </c>
      <c r="D519" s="22" t="inlineStr">
        <is>
          <r>
            <t xml:space="preserve">H</t>
          </r>
        </is>
      </c>
      <c r="E519" s="24" t="n">
        <v>0.0465</v>
      </c>
      <c r="F519" s="25" t="n">
        <v>22.1</v>
      </c>
      <c r="G519" s="25" t="n">
        <f>TRUNC(TRUNC(E519,8)*F519,2)</f>
        <v>1.02</v>
      </c>
    </row>
    <row r="520" customHeight="1" ht="18">
      <c r="A520" s="2" t="inlineStr"/>
      <c r="B520" s="2" t="inlineStr"/>
      <c r="C520" s="2" t="inlineStr"/>
      <c r="D520" s="2" t="inlineStr"/>
      <c r="E520" s="26" t="inlineStr">
        <is>
          <r>
            <t xml:space="preserve">TOTAL Mão de Obra com Encargos Complementares:</t>
          </r>
        </is>
      </c>
      <c r="F520" s="26" t="inlineStr"/>
      <c r="G520" s="27" t="n">
        <f>SUM(G518:G519)</f>
        <v>5.04</v>
      </c>
    </row>
    <row r="521" customHeight="1" ht="15">
      <c r="A521" s="20" t="inlineStr">
        <is>
          <r>
            <t xml:space="preserve">Serviço</t>
          </r>
        </is>
      </c>
      <c r="B521" s="20" t="inlineStr"/>
      <c r="C521" s="21" t="inlineStr">
        <is>
          <r>
            <t xml:space="preserve">FONTE</t>
          </r>
        </is>
      </c>
      <c r="D521" s="21" t="inlineStr">
        <is>
          <r>
            <t xml:space="preserve">UNID</t>
          </r>
        </is>
      </c>
      <c r="E521" s="21" t="inlineStr">
        <is>
          <r>
            <t xml:space="preserve">COEFICIENTE</t>
          </r>
        </is>
      </c>
      <c r="F521" s="21" t="inlineStr">
        <is>
          <r>
            <t xml:space="preserve">PREÇO UNITÁRIO</t>
          </r>
        </is>
      </c>
      <c r="G521" s="21" t="inlineStr">
        <is>
          <r>
            <t xml:space="preserve">TOTAL</t>
          </r>
        </is>
      </c>
    </row>
    <row r="522" customHeight="1" ht="29">
      <c r="A522" s="22" t="inlineStr">
        <is>
          <r>
            <t xml:space="preserve">87313</t>
          </r>
        </is>
      </c>
      <c r="B522" s="23" t="inlineStr">
        <is>
          <r>
            <t xml:space="preserve">ARGAMASSA TRAÇO 1:3 (EM VOLUME DE CIMENTO E AREIA GROSSA ÚMIDA) PARA CHAPISCO CONVENCIONAL, PREPARO MECÂNICO COM BETONEIRA 400 L. AF_08/2019</t>
          </r>
        </is>
      </c>
      <c r="C522" s="22" t="inlineStr">
        <is>
          <r>
            <t xml:space="preserve">SINAPI</t>
          </r>
        </is>
      </c>
      <c r="D522" s="22" t="inlineStr">
        <is>
          <r>
            <t xml:space="preserve">M3</t>
          </r>
        </is>
      </c>
      <c r="E522" s="24" t="n">
        <v>0.0037</v>
      </c>
      <c r="F522" s="25" t="n">
        <v>550.56</v>
      </c>
      <c r="G522" s="25" t="n">
        <f>TRUNC(TRUNC(E522,8)*F522,2)</f>
        <v>2.03</v>
      </c>
    </row>
    <row r="523" customHeight="1" ht="15">
      <c r="A523" s="2" t="inlineStr"/>
      <c r="B523" s="2" t="inlineStr"/>
      <c r="C523" s="2" t="inlineStr"/>
      <c r="D523" s="2" t="inlineStr"/>
      <c r="E523" s="26" t="inlineStr">
        <is>
          <r>
            <t xml:space="preserve">TOTAL Serviço:</t>
          </r>
        </is>
      </c>
      <c r="F523" s="26" t="inlineStr"/>
      <c r="G523" s="27" t="n">
        <f>SUM(G522:G522)</f>
        <v>2.03</v>
      </c>
    </row>
    <row r="524" customHeight="1" ht="15">
      <c r="A524" s="2" t="inlineStr"/>
      <c r="B524" s="2" t="inlineStr"/>
      <c r="C524" s="2" t="inlineStr"/>
      <c r="D524" s="2" t="inlineStr"/>
      <c r="E524" s="28" t="inlineStr">
        <is>
          <r>
            <t xml:space="preserve">VALOR:</t>
          </r>
        </is>
      </c>
      <c r="F524" s="28" t="inlineStr"/>
      <c r="G524" s="6" t="n">
        <f>SUM(G520,G523)</f>
        <v>7.07</v>
      </c>
    </row>
    <row r="525" customHeight="1" ht="15">
      <c r="A525" s="2" t="inlineStr"/>
      <c r="B525" s="2" t="inlineStr"/>
      <c r="C525" s="2" t="inlineStr"/>
      <c r="D525" s="2" t="inlineStr"/>
      <c r="E525" s="28" t="inlineStr">
        <is>
          <r>
            <t xml:space="preserve">VALOR BDI (22.23%):</t>
          </r>
        </is>
      </c>
      <c r="F525" s="28" t="inlineStr"/>
      <c r="G525" s="6" t="n">
        <f>ROUND(G524*(22.23/100),2)</f>
        <v>1.57</v>
      </c>
    </row>
    <row r="526" customHeight="1" ht="15">
      <c r="A526" s="2" t="inlineStr"/>
      <c r="B526" s="2" t="inlineStr"/>
      <c r="C526" s="2" t="inlineStr"/>
      <c r="D526" s="2" t="inlineStr"/>
      <c r="E526" s="28" t="inlineStr">
        <is>
          <r>
            <t xml:space="preserve">VALOR COM BDI:</t>
          </r>
        </is>
      </c>
      <c r="F526" s="28" t="inlineStr"/>
      <c r="G526" s="6" t="n">
        <f>G525+G524</f>
        <v>8.64</v>
      </c>
    </row>
    <row r="527" customHeight="1" ht="10">
      <c r="A527" s="2" t="inlineStr"/>
      <c r="B527" s="2" t="inlineStr"/>
      <c r="C527" s="2" t="inlineStr"/>
      <c r="D527" s="2" t="inlineStr"/>
      <c r="E527" s="18" t="inlineStr"/>
      <c r="F527" s="18" t="inlineStr"/>
      <c r="G527" s="18" t="inlineStr"/>
    </row>
    <row r="528" customHeight="1" ht="20">
      <c r="A528" s="19" t="inlineStr">
        <is>
          <r>
            <t xml:space="preserve">3.3.5. 104237 EMBOÇO OU MASSA ÚNICA EM ARGAMASSA TRAÇO 1:2:8, PREPARO MECÂNICA COM BETONEIRA 400 L, APLICADA MANUALMENTE EM PANOS DE FACHADA SEM PRESENÇA DE VÃOS, ESPESSURA DE 35 MM, ACESSO POR ANDAIME. AF_08/2022 (M2)</t>
          </r>
        </is>
      </c>
      <c r="B528" s="19" t="inlineStr"/>
      <c r="C528" s="19" t="inlineStr"/>
      <c r="D528" s="19" t="inlineStr"/>
      <c r="E528" s="19" t="inlineStr"/>
      <c r="F528" s="19" t="inlineStr"/>
      <c r="G528" s="19" t="inlineStr"/>
    </row>
    <row r="529" customHeight="1" ht="15">
      <c r="A529" s="20" t="inlineStr">
        <is>
          <r>
            <t xml:space="preserve">Material</t>
          </r>
        </is>
      </c>
      <c r="B529" s="20" t="inlineStr"/>
      <c r="C529" s="21" t="inlineStr">
        <is>
          <r>
            <t xml:space="preserve">FONTE</t>
          </r>
        </is>
      </c>
      <c r="D529" s="21" t="inlineStr">
        <is>
          <r>
            <t xml:space="preserve">UNID</t>
          </r>
        </is>
      </c>
      <c r="E529" s="21" t="inlineStr">
        <is>
          <r>
            <t xml:space="preserve">COEFICIENTE</t>
          </r>
        </is>
      </c>
      <c r="F529" s="21" t="inlineStr">
        <is>
          <r>
            <t xml:space="preserve">PREÇO UNITÁRIO</t>
          </r>
        </is>
      </c>
      <c r="G529" s="21" t="inlineStr">
        <is>
          <r>
            <t xml:space="preserve">TOTAL</t>
          </r>
        </is>
      </c>
    </row>
    <row r="530" customHeight="1" ht="21">
      <c r="A530" s="22" t="inlineStr">
        <is>
          <r>
            <t xml:space="preserve">00037411</t>
          </r>
        </is>
      </c>
      <c r="B530" s="23" t="inlineStr">
        <is>
          <r>
            <t xml:space="preserve">TELA DE ACO SOLDADA GALVANIZADA/ZINCADA PARA ALVENARIA, FIO D = *1,24 MM, MALHA 25 X 25 MM</t>
          </r>
        </is>
      </c>
      <c r="C530" s="22" t="inlineStr">
        <is>
          <r>
            <t xml:space="preserve">SINAPI</t>
          </r>
        </is>
      </c>
      <c r="D530" s="22" t="inlineStr">
        <is>
          <r>
            <t xml:space="preserve">M2</t>
          </r>
        </is>
      </c>
      <c r="E530" s="24" t="n">
        <v>0.1581</v>
      </c>
      <c r="F530" s="25" t="n">
        <v>15.57</v>
      </c>
      <c r="G530" s="25" t="n">
        <f>TRUNC(TRUNC(E530,8)*F530,2)</f>
        <v>2.46</v>
      </c>
    </row>
    <row r="531" customHeight="1" ht="15">
      <c r="A531" s="2" t="inlineStr"/>
      <c r="B531" s="2" t="inlineStr"/>
      <c r="C531" s="2" t="inlineStr"/>
      <c r="D531" s="2" t="inlineStr"/>
      <c r="E531" s="26" t="inlineStr">
        <is>
          <r>
            <t xml:space="preserve">TOTAL Material:</t>
          </r>
        </is>
      </c>
      <c r="F531" s="26" t="inlineStr"/>
      <c r="G531" s="27" t="n">
        <f>SUM(G530:G530)</f>
        <v>2.46</v>
      </c>
    </row>
    <row r="532" customHeight="1" ht="15">
      <c r="A532" s="20" t="inlineStr">
        <is>
          <r>
            <t xml:space="preserve">Mão de Obra com Encargos Complementares</t>
          </r>
        </is>
      </c>
      <c r="B532" s="20" t="inlineStr"/>
      <c r="C532" s="21" t="inlineStr">
        <is>
          <r>
            <t xml:space="preserve">FONTE</t>
          </r>
        </is>
      </c>
      <c r="D532" s="21" t="inlineStr">
        <is>
          <r>
            <t xml:space="preserve">UNID</t>
          </r>
        </is>
      </c>
      <c r="E532" s="21" t="inlineStr">
        <is>
          <r>
            <t xml:space="preserve">COEFICIENTE</t>
          </r>
        </is>
      </c>
      <c r="F532" s="21" t="inlineStr">
        <is>
          <r>
            <t xml:space="preserve">PREÇO UNITÁRIO</t>
          </r>
        </is>
      </c>
      <c r="G532" s="21" t="inlineStr">
        <is>
          <r>
            <t xml:space="preserve">TOTAL</t>
          </r>
        </is>
      </c>
    </row>
    <row r="533" customHeight="1" ht="15">
      <c r="A533" s="22" t="inlineStr">
        <is>
          <r>
            <t xml:space="preserve">88309</t>
          </r>
        </is>
      </c>
      <c r="B533" s="23" t="inlineStr">
        <is>
          <r>
            <t xml:space="preserve">PEDREIRO COM ENCARGOS COMPLEMENTARES</t>
          </r>
        </is>
      </c>
      <c r="C533" s="22" t="inlineStr">
        <is>
          <r>
            <t xml:space="preserve">SINAPI</t>
          </r>
        </is>
      </c>
      <c r="D533" s="22" t="inlineStr">
        <is>
          <r>
            <t xml:space="preserve">H</t>
          </r>
        </is>
      </c>
      <c r="E533" s="24" t="n">
        <v>0.532</v>
      </c>
      <c r="F533" s="25" t="n">
        <v>28.88</v>
      </c>
      <c r="G533" s="25" t="n">
        <f>TRUNC(TRUNC(E533,8)*F533,2)</f>
        <v>15.36</v>
      </c>
    </row>
    <row r="534" customHeight="1" ht="15">
      <c r="A534" s="22" t="inlineStr">
        <is>
          <r>
            <t xml:space="preserve">88316</t>
          </r>
        </is>
      </c>
      <c r="B534" s="23" t="inlineStr">
        <is>
          <r>
            <t xml:space="preserve">SERVENTE COM ENCARGOS COMPLEMENTARES</t>
          </r>
        </is>
      </c>
      <c r="C534" s="22" t="inlineStr">
        <is>
          <r>
            <t xml:space="preserve">SINAPI</t>
          </r>
        </is>
      </c>
      <c r="D534" s="22" t="inlineStr">
        <is>
          <r>
            <t xml:space="preserve">H</t>
          </r>
        </is>
      </c>
      <c r="E534" s="24" t="n">
        <v>0.532</v>
      </c>
      <c r="F534" s="25" t="n">
        <v>22.1</v>
      </c>
      <c r="G534" s="25" t="n">
        <f>TRUNC(TRUNC(E534,8)*F534,2)</f>
        <v>11.75</v>
      </c>
    </row>
    <row r="535" customHeight="1" ht="18">
      <c r="A535" s="2" t="inlineStr"/>
      <c r="B535" s="2" t="inlineStr"/>
      <c r="C535" s="2" t="inlineStr"/>
      <c r="D535" s="2" t="inlineStr"/>
      <c r="E535" s="26" t="inlineStr">
        <is>
          <r>
            <t xml:space="preserve">TOTAL Mão de Obra com Encargos Complementares:</t>
          </r>
        </is>
      </c>
      <c r="F535" s="26" t="inlineStr"/>
      <c r="G535" s="27" t="n">
        <f>SUM(G533:G534)</f>
        <v>27.11</v>
      </c>
    </row>
    <row r="536" customHeight="1" ht="15">
      <c r="A536" s="20" t="inlineStr">
        <is>
          <r>
            <t xml:space="preserve">Serviço</t>
          </r>
        </is>
      </c>
      <c r="B536" s="20" t="inlineStr"/>
      <c r="C536" s="21" t="inlineStr">
        <is>
          <r>
            <t xml:space="preserve">FONTE</t>
          </r>
        </is>
      </c>
      <c r="D536" s="21" t="inlineStr">
        <is>
          <r>
            <t xml:space="preserve">UNID</t>
          </r>
        </is>
      </c>
      <c r="E536" s="21" t="inlineStr">
        <is>
          <r>
            <t xml:space="preserve">COEFICIENTE</t>
          </r>
        </is>
      </c>
      <c r="F536" s="21" t="inlineStr">
        <is>
          <r>
            <t xml:space="preserve">PREÇO UNITÁRIO</t>
          </r>
        </is>
      </c>
      <c r="G536" s="21" t="inlineStr">
        <is>
          <r>
            <t xml:space="preserve">TOTAL</t>
          </r>
        </is>
      </c>
    </row>
    <row r="537" customHeight="1" ht="38">
      <c r="A537" s="22" t="inlineStr">
        <is>
          <r>
            <t xml:space="preserve">87292</t>
          </r>
        </is>
      </c>
      <c r="B537" s="23" t="inlineStr">
        <is>
          <r>
            <t xml:space="preserve">ARGAMASSA TRAÇO 1:2:8 (EM VOLUME DE CIMENTO, CAL E AREIA MÉDIA ÚMIDA) PARA EMBOÇO/MASSA ÚNICA/ASSENTAMENTO DE ALVENARIA DE VEDAÇÃO, PREPARO MECÂNICO COM BETONEIRA 400 L. AF_08/2019</t>
          </r>
        </is>
      </c>
      <c r="C537" s="22" t="inlineStr">
        <is>
          <r>
            <t xml:space="preserve">SINAPI</t>
          </r>
        </is>
      </c>
      <c r="D537" s="22" t="inlineStr">
        <is>
          <r>
            <t xml:space="preserve">M3</t>
          </r>
        </is>
      </c>
      <c r="E537" s="24" t="n">
        <v>0.0393</v>
      </c>
      <c r="F537" s="25" t="n">
        <v>615.35</v>
      </c>
      <c r="G537" s="25" t="n">
        <f>TRUNC(TRUNC(E537,8)*F537,2)</f>
        <v>24.18</v>
      </c>
    </row>
    <row r="538" customHeight="1" ht="15">
      <c r="A538" s="2" t="inlineStr"/>
      <c r="B538" s="2" t="inlineStr"/>
      <c r="C538" s="2" t="inlineStr"/>
      <c r="D538" s="2" t="inlineStr"/>
      <c r="E538" s="26" t="inlineStr">
        <is>
          <r>
            <t xml:space="preserve">TOTAL Serviço:</t>
          </r>
        </is>
      </c>
      <c r="F538" s="26" t="inlineStr"/>
      <c r="G538" s="27" t="n">
        <f>SUM(G537:G537)</f>
        <v>24.18</v>
      </c>
    </row>
    <row r="539" customHeight="1" ht="15">
      <c r="A539" s="2" t="inlineStr"/>
      <c r="B539" s="2" t="inlineStr"/>
      <c r="C539" s="2" t="inlineStr"/>
      <c r="D539" s="2" t="inlineStr"/>
      <c r="E539" s="28" t="inlineStr">
        <is>
          <r>
            <t xml:space="preserve">VALOR:</t>
          </r>
        </is>
      </c>
      <c r="F539" s="28" t="inlineStr"/>
      <c r="G539" s="6" t="n">
        <f>SUM(G531,G535,G538)</f>
        <v>53.75</v>
      </c>
    </row>
    <row r="540" customHeight="1" ht="15">
      <c r="A540" s="2" t="inlineStr"/>
      <c r="B540" s="2" t="inlineStr"/>
      <c r="C540" s="2" t="inlineStr"/>
      <c r="D540" s="2" t="inlineStr"/>
      <c r="E540" s="28" t="inlineStr">
        <is>
          <r>
            <t xml:space="preserve">VALOR BDI (22.23%):</t>
          </r>
        </is>
      </c>
      <c r="F540" s="28" t="inlineStr"/>
      <c r="G540" s="6" t="n">
        <f>ROUND(G539*(22.23/100),2)</f>
        <v>11.95</v>
      </c>
    </row>
    <row r="541" customHeight="1" ht="15">
      <c r="A541" s="2" t="inlineStr"/>
      <c r="B541" s="2" t="inlineStr"/>
      <c r="C541" s="2" t="inlineStr"/>
      <c r="D541" s="2" t="inlineStr"/>
      <c r="E541" s="28" t="inlineStr">
        <is>
          <r>
            <t xml:space="preserve">VALOR COM BDI:</t>
          </r>
        </is>
      </c>
      <c r="F541" s="28" t="inlineStr"/>
      <c r="G541" s="6" t="n">
        <f>G540+G539</f>
        <v>65.7</v>
      </c>
    </row>
    <row r="542" customHeight="1" ht="10">
      <c r="A542" s="2" t="inlineStr"/>
      <c r="B542" s="2" t="inlineStr"/>
      <c r="C542" s="2" t="inlineStr"/>
      <c r="D542" s="2" t="inlineStr"/>
      <c r="E542" s="18" t="inlineStr"/>
      <c r="F542" s="18" t="inlineStr"/>
      <c r="G542" s="18" t="inlineStr"/>
    </row>
    <row r="543" customHeight="1" ht="20">
      <c r="A543" s="19" t="inlineStr">
        <is>
          <r>
            <t xml:space="preserve">3.3.6. CP ADAP. 031 APLICAÇÃO DE JUNTA DE DILATAÇÃO ELÁSTICA PARA CONCRETO (FUGENBAND) (M)</t>
          </r>
        </is>
      </c>
      <c r="B543" s="19" t="inlineStr"/>
      <c r="C543" s="19" t="inlineStr"/>
      <c r="D543" s="19" t="inlineStr"/>
      <c r="E543" s="19" t="inlineStr"/>
      <c r="F543" s="19" t="inlineStr"/>
      <c r="G543" s="19" t="inlineStr"/>
    </row>
    <row r="544" customHeight="1" ht="15">
      <c r="A544" s="20" t="inlineStr">
        <is>
          <r>
            <t xml:space="preserve">Material</t>
          </r>
        </is>
      </c>
      <c r="B544" s="20" t="inlineStr"/>
      <c r="C544" s="21" t="inlineStr">
        <is>
          <r>
            <t xml:space="preserve">FONTE</t>
          </r>
        </is>
      </c>
      <c r="D544" s="21" t="inlineStr">
        <is>
          <r>
            <t xml:space="preserve">UNID</t>
          </r>
        </is>
      </c>
      <c r="E544" s="21" t="inlineStr">
        <is>
          <r>
            <t xml:space="preserve">COEFICIENTE</t>
          </r>
        </is>
      </c>
      <c r="F544" s="21" t="inlineStr">
        <is>
          <r>
            <t xml:space="preserve">PREÇO UNITÁRIO</t>
          </r>
        </is>
      </c>
      <c r="G544" s="21" t="inlineStr">
        <is>
          <r>
            <t xml:space="preserve">TOTAL</t>
          </r>
        </is>
      </c>
    </row>
    <row r="545" customHeight="1" ht="21">
      <c r="A545" s="22" t="inlineStr">
        <is>
          <r>
            <t xml:space="preserve">00003674</t>
          </r>
        </is>
      </c>
      <c r="B545" s="23" t="inlineStr">
        <is>
          <r>
            <t xml:space="preserve">JUNTA DILATACAO ELASTICA PARA CONCRETO (FUGENBAND) O-12, ATE 5 MCA</t>
          </r>
        </is>
      </c>
      <c r="C545" s="22" t="inlineStr">
        <is>
          <r>
            <t xml:space="preserve">SINAPI</t>
          </r>
        </is>
      </c>
      <c r="D545" s="22" t="inlineStr">
        <is>
          <r>
            <t xml:space="preserve">M</t>
          </r>
        </is>
      </c>
      <c r="E545" s="24" t="n">
        <v>1.0</v>
      </c>
      <c r="F545" s="25" t="n">
        <v>86.56</v>
      </c>
      <c r="G545" s="25" t="n">
        <f>ROUND(ROUND(E545,8)*F545,2)</f>
        <v>86.56</v>
      </c>
    </row>
    <row r="546" customHeight="1" ht="15">
      <c r="A546" s="2" t="inlineStr"/>
      <c r="B546" s="2" t="inlineStr"/>
      <c r="C546" s="2" t="inlineStr"/>
      <c r="D546" s="2" t="inlineStr"/>
      <c r="E546" s="26" t="inlineStr">
        <is>
          <r>
            <t xml:space="preserve">TOTAL Material:</t>
          </r>
        </is>
      </c>
      <c r="F546" s="26" t="inlineStr"/>
      <c r="G546" s="27" t="n">
        <f>SUM(G545:G545)</f>
        <v>86.56</v>
      </c>
    </row>
    <row r="547" customHeight="1" ht="15">
      <c r="A547" s="20" t="inlineStr">
        <is>
          <r>
            <t xml:space="preserve">Mão de Obra com Encargos Complementares</t>
          </r>
        </is>
      </c>
      <c r="B547" s="20" t="inlineStr"/>
      <c r="C547" s="21" t="inlineStr">
        <is>
          <r>
            <t xml:space="preserve">FONTE</t>
          </r>
        </is>
      </c>
      <c r="D547" s="21" t="inlineStr">
        <is>
          <r>
            <t xml:space="preserve">UNID</t>
          </r>
        </is>
      </c>
      <c r="E547" s="21" t="inlineStr">
        <is>
          <r>
            <t xml:space="preserve">COEFICIENTE</t>
          </r>
        </is>
      </c>
      <c r="F547" s="21" t="inlineStr">
        <is>
          <r>
            <t xml:space="preserve">PREÇO UNITÁRIO</t>
          </r>
        </is>
      </c>
      <c r="G547" s="21" t="inlineStr">
        <is>
          <r>
            <t xml:space="preserve">TOTAL</t>
          </r>
        </is>
      </c>
    </row>
    <row r="548" customHeight="1" ht="15">
      <c r="A548" s="22" t="inlineStr">
        <is>
          <r>
            <t xml:space="preserve">88309</t>
          </r>
        </is>
      </c>
      <c r="B548" s="23" t="inlineStr">
        <is>
          <r>
            <t xml:space="preserve">PEDREIRO COM ENCARGOS COMPLEMENTARES</t>
          </r>
        </is>
      </c>
      <c r="C548" s="22" t="inlineStr">
        <is>
          <r>
            <t xml:space="preserve">SINAPI</t>
          </r>
        </is>
      </c>
      <c r="D548" s="22" t="inlineStr">
        <is>
          <r>
            <t xml:space="preserve">H</t>
          </r>
        </is>
      </c>
      <c r="E548" s="24" t="n">
        <v>0.417</v>
      </c>
      <c r="F548" s="25" t="n">
        <v>28.88</v>
      </c>
      <c r="G548" s="25" t="n">
        <f>ROUND(ROUND(E548,8)*F548,2)</f>
        <v>12.04</v>
      </c>
    </row>
    <row r="549" customHeight="1" ht="15">
      <c r="A549" s="22" t="inlineStr">
        <is>
          <r>
            <t xml:space="preserve">88316</t>
          </r>
        </is>
      </c>
      <c r="B549" s="23" t="inlineStr">
        <is>
          <r>
            <t xml:space="preserve">SERVENTE COM ENCARGOS COMPLEMENTARES</t>
          </r>
        </is>
      </c>
      <c r="C549" s="22" t="inlineStr">
        <is>
          <r>
            <t xml:space="preserve">SINAPI</t>
          </r>
        </is>
      </c>
      <c r="D549" s="22" t="inlineStr">
        <is>
          <r>
            <t xml:space="preserve">H</t>
          </r>
        </is>
      </c>
      <c r="E549" s="24" t="n">
        <v>0.417</v>
      </c>
      <c r="F549" s="25" t="n">
        <v>22.1</v>
      </c>
      <c r="G549" s="25" t="n">
        <f>ROUND(ROUND(E549,8)*F549,2)</f>
        <v>9.22</v>
      </c>
    </row>
    <row r="550" customHeight="1" ht="18">
      <c r="A550" s="2" t="inlineStr"/>
      <c r="B550" s="2" t="inlineStr"/>
      <c r="C550" s="2" t="inlineStr"/>
      <c r="D550" s="2" t="inlineStr"/>
      <c r="E550" s="26" t="inlineStr">
        <is>
          <r>
            <t xml:space="preserve">TOTAL Mão de Obra com Encargos Complementares:</t>
          </r>
        </is>
      </c>
      <c r="F550" s="26" t="inlineStr"/>
      <c r="G550" s="27" t="n">
        <f>SUM(G548:G549)</f>
        <v>21.26</v>
      </c>
    </row>
    <row r="551" customHeight="1" ht="15">
      <c r="A551" s="2" t="inlineStr"/>
      <c r="B551" s="2" t="inlineStr"/>
      <c r="C551" s="2" t="inlineStr"/>
      <c r="D551" s="2" t="inlineStr"/>
      <c r="E551" s="28" t="inlineStr">
        <is>
          <r>
            <t xml:space="preserve">VALOR:</t>
          </r>
        </is>
      </c>
      <c r="F551" s="28" t="inlineStr"/>
      <c r="G551" s="6" t="n">
        <f>SUM(G546,G550)</f>
        <v>107.82</v>
      </c>
    </row>
    <row r="552" customHeight="1" ht="15">
      <c r="A552" s="2" t="inlineStr"/>
      <c r="B552" s="2" t="inlineStr"/>
      <c r="C552" s="2" t="inlineStr"/>
      <c r="D552" s="2" t="inlineStr"/>
      <c r="E552" s="28" t="inlineStr">
        <is>
          <r>
            <t xml:space="preserve">VALOR BDI (22.23%):</t>
          </r>
        </is>
      </c>
      <c r="F552" s="28" t="inlineStr"/>
      <c r="G552" s="6" t="n">
        <f>ROUND(G551*(22.23/100),2)</f>
        <v>23.97</v>
      </c>
    </row>
    <row r="553" customHeight="1" ht="15">
      <c r="A553" s="2" t="inlineStr"/>
      <c r="B553" s="2" t="inlineStr"/>
      <c r="C553" s="2" t="inlineStr"/>
      <c r="D553" s="2" t="inlineStr"/>
      <c r="E553" s="28" t="inlineStr">
        <is>
          <r>
            <t xml:space="preserve">VALOR COM BDI:</t>
          </r>
        </is>
      </c>
      <c r="F553" s="28" t="inlineStr"/>
      <c r="G553" s="6" t="n">
        <f>G552+G551</f>
        <v>131.79</v>
      </c>
    </row>
    <row r="554" customHeight="1" ht="10">
      <c r="A554" s="2" t="inlineStr"/>
      <c r="B554" s="2" t="inlineStr"/>
      <c r="C554" s="2" t="inlineStr"/>
      <c r="D554" s="2" t="inlineStr"/>
      <c r="E554" s="18" t="inlineStr"/>
      <c r="F554" s="18" t="inlineStr"/>
      <c r="G554" s="18" t="inlineStr"/>
    </row>
    <row r="555" customHeight="1" ht="20">
      <c r="A555" s="19" t="inlineStr">
        <is>
          <r>
            <t xml:space="preserve">3.3.7. CP ADAP. 036 REVESTIMENTO CERÂMICO 5 X 5, COR AZUL DANÚBIO FOSCO (GALPÃO DMA) (M2)</t>
          </r>
        </is>
      </c>
      <c r="B555" s="19" t="inlineStr"/>
      <c r="C555" s="19" t="inlineStr"/>
      <c r="D555" s="19" t="inlineStr"/>
      <c r="E555" s="19" t="inlineStr"/>
      <c r="F555" s="19" t="inlineStr"/>
      <c r="G555" s="19" t="inlineStr"/>
    </row>
    <row r="556" customHeight="1" ht="15">
      <c r="A556" s="20" t="inlineStr">
        <is>
          <r>
            <t xml:space="preserve">Cotação</t>
          </r>
        </is>
      </c>
      <c r="B556" s="20" t="inlineStr"/>
      <c r="C556" s="21" t="inlineStr">
        <is>
          <r>
            <t xml:space="preserve">FONTE</t>
          </r>
        </is>
      </c>
      <c r="D556" s="21" t="inlineStr">
        <is>
          <r>
            <t xml:space="preserve">UNID</t>
          </r>
        </is>
      </c>
      <c r="E556" s="21" t="inlineStr">
        <is>
          <r>
            <t xml:space="preserve">COEFICIENTE</t>
          </r>
        </is>
      </c>
      <c r="F556" s="21" t="inlineStr">
        <is>
          <r>
            <t xml:space="preserve">PREÇO UNITÁRIO</t>
          </r>
        </is>
      </c>
      <c r="G556" s="21" t="inlineStr">
        <is>
          <r>
            <t xml:space="preserve">TOTAL</t>
          </r>
        </is>
      </c>
    </row>
    <row r="557" customHeight="1" ht="15">
      <c r="A557" s="22" t="inlineStr">
        <is>
          <r>
            <t xml:space="preserve">REV.1..</t>
          </r>
        </is>
      </c>
      <c r="B557" s="23" t="inlineStr">
        <is>
          <r>
            <t xml:space="preserve">REVESTIMENTO AZUL DANÚBIO FOSCO 5x5cm</t>
          </r>
        </is>
      </c>
      <c r="C557" s="22" t="inlineStr">
        <is>
          <r>
            <t xml:space="preserve">Composições </t>
          </r>
        </is>
      </c>
      <c r="D557" s="22" t="inlineStr">
        <is>
          <r>
            <t xml:space="preserve">M2</t>
          </r>
        </is>
      </c>
      <c r="E557" s="24" t="n">
        <v>1.05</v>
      </c>
      <c r="F557" s="25" t="n">
        <v>165.0</v>
      </c>
      <c r="G557" s="25" t="n">
        <f>ROUND(ROUND(E557,8)*F557,2)</f>
        <v>173.25</v>
      </c>
    </row>
    <row r="558" customHeight="1" ht="15">
      <c r="A558" s="2" t="inlineStr"/>
      <c r="B558" s="2" t="inlineStr"/>
      <c r="C558" s="2" t="inlineStr"/>
      <c r="D558" s="2" t="inlineStr"/>
      <c r="E558" s="26" t="inlineStr">
        <is>
          <r>
            <t xml:space="preserve">TOTAL Cotação:</t>
          </r>
        </is>
      </c>
      <c r="F558" s="26" t="inlineStr"/>
      <c r="G558" s="27" t="n">
        <f>SUM(G557:G557)</f>
        <v>173.25</v>
      </c>
    </row>
    <row r="559" customHeight="1" ht="15">
      <c r="A559" s="20" t="inlineStr">
        <is>
          <r>
            <t xml:space="preserve">Material</t>
          </r>
        </is>
      </c>
      <c r="B559" s="20" t="inlineStr"/>
      <c r="C559" s="21" t="inlineStr">
        <is>
          <r>
            <t xml:space="preserve">FONTE</t>
          </r>
        </is>
      </c>
      <c r="D559" s="21" t="inlineStr">
        <is>
          <r>
            <t xml:space="preserve">UNID</t>
          </r>
        </is>
      </c>
      <c r="E559" s="21" t="inlineStr">
        <is>
          <r>
            <t xml:space="preserve">COEFICIENTE</t>
          </r>
        </is>
      </c>
      <c r="F559" s="21" t="inlineStr">
        <is>
          <r>
            <t xml:space="preserve">PREÇO UNITÁRIO</t>
          </r>
        </is>
      </c>
      <c r="G559" s="21" t="inlineStr">
        <is>
          <r>
            <t xml:space="preserve">TOTAL</t>
          </r>
        </is>
      </c>
    </row>
    <row r="560" customHeight="1" ht="15">
      <c r="A560" s="22" t="inlineStr">
        <is>
          <r>
            <t xml:space="preserve">00037596</t>
          </r>
        </is>
      </c>
      <c r="B560" s="23" t="inlineStr">
        <is>
          <r>
            <t xml:space="preserve">ARGAMASSA COLANTE TIPO AC III E</t>
          </r>
        </is>
      </c>
      <c r="C560" s="22" t="inlineStr">
        <is>
          <r>
            <t xml:space="preserve">SINAPI</t>
          </r>
        </is>
      </c>
      <c r="D560" s="22" t="inlineStr">
        <is>
          <r>
            <t xml:space="preserve">KG</t>
          </r>
        </is>
      </c>
      <c r="E560" s="24" t="n">
        <v>7.73</v>
      </c>
      <c r="F560" s="25" t="n">
        <v>3.95</v>
      </c>
      <c r="G560" s="25" t="n">
        <f>ROUND(ROUND(E560,8)*F560,2)</f>
        <v>30.53</v>
      </c>
    </row>
    <row r="561" customHeight="1" ht="15">
      <c r="A561" s="2" t="inlineStr"/>
      <c r="B561" s="2" t="inlineStr"/>
      <c r="C561" s="2" t="inlineStr"/>
      <c r="D561" s="2" t="inlineStr"/>
      <c r="E561" s="26" t="inlineStr">
        <is>
          <r>
            <t xml:space="preserve">TOTAL Material:</t>
          </r>
        </is>
      </c>
      <c r="F561" s="26" t="inlineStr"/>
      <c r="G561" s="27" t="n">
        <f>SUM(G560:G560)</f>
        <v>30.53</v>
      </c>
    </row>
    <row r="562" customHeight="1" ht="15">
      <c r="A562" s="20" t="inlineStr">
        <is>
          <r>
            <t xml:space="preserve">Mão de Obra com Encargos Complementares</t>
          </r>
        </is>
      </c>
      <c r="B562" s="20" t="inlineStr"/>
      <c r="C562" s="21" t="inlineStr">
        <is>
          <r>
            <t xml:space="preserve">FONTE</t>
          </r>
        </is>
      </c>
      <c r="D562" s="21" t="inlineStr">
        <is>
          <r>
            <t xml:space="preserve">UNID</t>
          </r>
        </is>
      </c>
      <c r="E562" s="21" t="inlineStr">
        <is>
          <r>
            <t xml:space="preserve">COEFICIENTE</t>
          </r>
        </is>
      </c>
      <c r="F562" s="21" t="inlineStr">
        <is>
          <r>
            <t xml:space="preserve">PREÇO UNITÁRIO</t>
          </r>
        </is>
      </c>
      <c r="G562" s="21" t="inlineStr">
        <is>
          <r>
            <t xml:space="preserve">TOTAL</t>
          </r>
        </is>
      </c>
    </row>
    <row r="563" customHeight="1" ht="21">
      <c r="A563" s="22" t="inlineStr">
        <is>
          <r>
            <t xml:space="preserve">88256</t>
          </r>
        </is>
      </c>
      <c r="B563" s="23" t="inlineStr">
        <is>
          <r>
            <t xml:space="preserve">AZULEJISTA OU LADRILHISTA COM ENCARGOS COMPLEMENTARES</t>
          </r>
        </is>
      </c>
      <c r="C563" s="22" t="inlineStr">
        <is>
          <r>
            <t xml:space="preserve">SINAPI</t>
          </r>
        </is>
      </c>
      <c r="D563" s="22" t="inlineStr">
        <is>
          <r>
            <t xml:space="preserve">H</t>
          </r>
        </is>
      </c>
      <c r="E563" s="24" t="n">
        <v>1.156</v>
      </c>
      <c r="F563" s="25" t="n">
        <v>28.73</v>
      </c>
      <c r="G563" s="25" t="n">
        <f>ROUND(ROUND(E563,8)*F563,2)</f>
        <v>33.21</v>
      </c>
    </row>
    <row r="564" customHeight="1" ht="15">
      <c r="A564" s="22" t="inlineStr">
        <is>
          <r>
            <t xml:space="preserve">88316</t>
          </r>
        </is>
      </c>
      <c r="B564" s="23" t="inlineStr">
        <is>
          <r>
            <t xml:space="preserve">SERVENTE COM ENCARGOS COMPLEMENTARES</t>
          </r>
        </is>
      </c>
      <c r="C564" s="22" t="inlineStr">
        <is>
          <r>
            <t xml:space="preserve">SINAPI</t>
          </r>
        </is>
      </c>
      <c r="D564" s="22" t="inlineStr">
        <is>
          <r>
            <t xml:space="preserve">H</t>
          </r>
        </is>
      </c>
      <c r="E564" s="24" t="n">
        <v>0.578</v>
      </c>
      <c r="F564" s="25" t="n">
        <v>22.1</v>
      </c>
      <c r="G564" s="25" t="n">
        <f>ROUND(ROUND(E564,8)*F564,2)</f>
        <v>12.77</v>
      </c>
    </row>
    <row r="565" customHeight="1" ht="18">
      <c r="A565" s="2" t="inlineStr"/>
      <c r="B565" s="2" t="inlineStr"/>
      <c r="C565" s="2" t="inlineStr"/>
      <c r="D565" s="2" t="inlineStr"/>
      <c r="E565" s="26" t="inlineStr">
        <is>
          <r>
            <t xml:space="preserve">TOTAL Mão de Obra com Encargos Complementares:</t>
          </r>
        </is>
      </c>
      <c r="F565" s="26" t="inlineStr"/>
      <c r="G565" s="27" t="n">
        <f>SUM(G563:G564)</f>
        <v>45.98</v>
      </c>
    </row>
    <row r="566" customHeight="1" ht="15">
      <c r="A566" s="2" t="inlineStr"/>
      <c r="B566" s="2" t="inlineStr"/>
      <c r="C566" s="2" t="inlineStr"/>
      <c r="D566" s="2" t="inlineStr"/>
      <c r="E566" s="28" t="inlineStr">
        <is>
          <r>
            <t xml:space="preserve">VALOR:</t>
          </r>
        </is>
      </c>
      <c r="F566" s="28" t="inlineStr"/>
      <c r="G566" s="6" t="n">
        <f>SUM(G558,G561,G565)</f>
        <v>249.76</v>
      </c>
    </row>
    <row r="567" customHeight="1" ht="15">
      <c r="A567" s="2" t="inlineStr"/>
      <c r="B567" s="2" t="inlineStr"/>
      <c r="C567" s="2" t="inlineStr"/>
      <c r="D567" s="2" t="inlineStr"/>
      <c r="E567" s="28" t="inlineStr">
        <is>
          <r>
            <t xml:space="preserve">VALOR BDI (22.23%):</t>
          </r>
        </is>
      </c>
      <c r="F567" s="28" t="inlineStr"/>
      <c r="G567" s="6" t="n">
        <f>ROUND(G566*(22.23/100),2)</f>
        <v>55.52</v>
      </c>
    </row>
    <row r="568" customHeight="1" ht="15">
      <c r="A568" s="2" t="inlineStr"/>
      <c r="B568" s="2" t="inlineStr"/>
      <c r="C568" s="2" t="inlineStr"/>
      <c r="D568" s="2" t="inlineStr"/>
      <c r="E568" s="28" t="inlineStr">
        <is>
          <r>
            <t xml:space="preserve">VALOR COM BDI:</t>
          </r>
        </is>
      </c>
      <c r="F568" s="28" t="inlineStr"/>
      <c r="G568" s="6" t="n">
        <f>G567+G566</f>
        <v>305.28</v>
      </c>
    </row>
    <row r="569" customHeight="1" ht="10">
      <c r="A569" s="2" t="inlineStr"/>
      <c r="B569" s="2" t="inlineStr"/>
      <c r="C569" s="2" t="inlineStr"/>
      <c r="D569" s="2" t="inlineStr"/>
      <c r="E569" s="18" t="inlineStr"/>
      <c r="F569" s="18" t="inlineStr"/>
      <c r="G569" s="18" t="inlineStr"/>
    </row>
    <row r="570" customHeight="1" ht="20">
      <c r="A570" s="19" t="inlineStr">
        <is>
          <r>
            <t xml:space="preserve">3.3.8. CP ADAP. 037 REVESTIMENTO CERÂMINO 5 X 5 CM, COR PRETO BERLIN (GALPÃO DMA) (M2)</t>
          </r>
        </is>
      </c>
      <c r="B570" s="19" t="inlineStr"/>
      <c r="C570" s="19" t="inlineStr"/>
      <c r="D570" s="19" t="inlineStr"/>
      <c r="E570" s="19" t="inlineStr"/>
      <c r="F570" s="19" t="inlineStr"/>
      <c r="G570" s="19" t="inlineStr"/>
    </row>
    <row r="571" customHeight="1" ht="15">
      <c r="A571" s="20" t="inlineStr">
        <is>
          <r>
            <t xml:space="preserve">Material</t>
          </r>
        </is>
      </c>
      <c r="B571" s="20" t="inlineStr"/>
      <c r="C571" s="21" t="inlineStr">
        <is>
          <r>
            <t xml:space="preserve">FONTE</t>
          </r>
        </is>
      </c>
      <c r="D571" s="21" t="inlineStr">
        <is>
          <r>
            <t xml:space="preserve">UNID</t>
          </r>
        </is>
      </c>
      <c r="E571" s="21" t="inlineStr">
        <is>
          <r>
            <t xml:space="preserve">COEFICIENTE</t>
          </r>
        </is>
      </c>
      <c r="F571" s="21" t="inlineStr">
        <is>
          <r>
            <t xml:space="preserve">PREÇO UNITÁRIO</t>
          </r>
        </is>
      </c>
      <c r="G571" s="21" t="inlineStr">
        <is>
          <r>
            <t xml:space="preserve">TOTAL</t>
          </r>
        </is>
      </c>
    </row>
    <row r="572" customHeight="1" ht="15">
      <c r="A572" s="22" t="inlineStr">
        <is>
          <r>
            <t xml:space="preserve">00037596</t>
          </r>
        </is>
      </c>
      <c r="B572" s="23" t="inlineStr">
        <is>
          <r>
            <t xml:space="preserve">ARGAMASSA COLANTE TIPO AC III E</t>
          </r>
        </is>
      </c>
      <c r="C572" s="22" t="inlineStr">
        <is>
          <r>
            <t xml:space="preserve">SINAPI</t>
          </r>
        </is>
      </c>
      <c r="D572" s="22" t="inlineStr">
        <is>
          <r>
            <t xml:space="preserve">KG</t>
          </r>
        </is>
      </c>
      <c r="E572" s="24" t="n">
        <v>7.73</v>
      </c>
      <c r="F572" s="25" t="n">
        <v>3.95</v>
      </c>
      <c r="G572" s="25" t="n">
        <f>ROUND(ROUND(E572,8)*F572,2)</f>
        <v>30.53</v>
      </c>
    </row>
    <row r="573" customHeight="1" ht="15">
      <c r="A573" s="22" t="inlineStr">
        <is>
          <r>
            <t xml:space="preserve">REV.2</t>
          </r>
        </is>
      </c>
      <c r="B573" s="23" t="inlineStr">
        <is>
          <r>
            <t xml:space="preserve">REVESTIMENTO PRETO BERLIN 5x5cm</t>
          </r>
        </is>
      </c>
      <c r="C573" s="22" t="inlineStr">
        <is>
          <r>
            <t xml:space="preserve">Composições </t>
          </r>
        </is>
      </c>
      <c r="D573" s="22" t="inlineStr">
        <is>
          <r>
            <t xml:space="preserve">M2</t>
          </r>
        </is>
      </c>
      <c r="E573" s="24" t="n">
        <v>1.05</v>
      </c>
      <c r="F573" s="25" t="n">
        <v>150.0</v>
      </c>
      <c r="G573" s="25" t="n">
        <f>ROUND(ROUND(E573,8)*F573,2)</f>
        <v>157.5</v>
      </c>
    </row>
    <row r="574" customHeight="1" ht="15">
      <c r="A574" s="2" t="inlineStr"/>
      <c r="B574" s="2" t="inlineStr"/>
      <c r="C574" s="2" t="inlineStr"/>
      <c r="D574" s="2" t="inlineStr"/>
      <c r="E574" s="26" t="inlineStr">
        <is>
          <r>
            <t xml:space="preserve">TOTAL Material:</t>
          </r>
        </is>
      </c>
      <c r="F574" s="26" t="inlineStr"/>
      <c r="G574" s="27" t="n">
        <f>SUM(G572:G573)</f>
        <v>188.03</v>
      </c>
    </row>
    <row r="575" customHeight="1" ht="15">
      <c r="A575" s="20" t="inlineStr">
        <is>
          <r>
            <t xml:space="preserve">Mão de Obra com Encargos Complementares</t>
          </r>
        </is>
      </c>
      <c r="B575" s="20" t="inlineStr"/>
      <c r="C575" s="21" t="inlineStr">
        <is>
          <r>
            <t xml:space="preserve">FONTE</t>
          </r>
        </is>
      </c>
      <c r="D575" s="21" t="inlineStr">
        <is>
          <r>
            <t xml:space="preserve">UNID</t>
          </r>
        </is>
      </c>
      <c r="E575" s="21" t="inlineStr">
        <is>
          <r>
            <t xml:space="preserve">COEFICIENTE</t>
          </r>
        </is>
      </c>
      <c r="F575" s="21" t="inlineStr">
        <is>
          <r>
            <t xml:space="preserve">PREÇO UNITÁRIO</t>
          </r>
        </is>
      </c>
      <c r="G575" s="21" t="inlineStr">
        <is>
          <r>
            <t xml:space="preserve">TOTAL</t>
          </r>
        </is>
      </c>
    </row>
    <row r="576" customHeight="1" ht="21">
      <c r="A576" s="22" t="inlineStr">
        <is>
          <r>
            <t xml:space="preserve">88256</t>
          </r>
        </is>
      </c>
      <c r="B576" s="23" t="inlineStr">
        <is>
          <r>
            <t xml:space="preserve">AZULEJISTA OU LADRILHISTA COM ENCARGOS COMPLEMENTARES</t>
          </r>
        </is>
      </c>
      <c r="C576" s="22" t="inlineStr">
        <is>
          <r>
            <t xml:space="preserve">SINAPI</t>
          </r>
        </is>
      </c>
      <c r="D576" s="22" t="inlineStr">
        <is>
          <r>
            <t xml:space="preserve">H</t>
          </r>
        </is>
      </c>
      <c r="E576" s="24" t="n">
        <v>1.156</v>
      </c>
      <c r="F576" s="25" t="n">
        <v>28.73</v>
      </c>
      <c r="G576" s="25" t="n">
        <f>ROUND(ROUND(E576,8)*F576,2)</f>
        <v>33.21</v>
      </c>
    </row>
    <row r="577" customHeight="1" ht="15">
      <c r="A577" s="22" t="inlineStr">
        <is>
          <r>
            <t xml:space="preserve">88316</t>
          </r>
        </is>
      </c>
      <c r="B577" s="23" t="inlineStr">
        <is>
          <r>
            <t xml:space="preserve">SERVENTE COM ENCARGOS COMPLEMENTARES</t>
          </r>
        </is>
      </c>
      <c r="C577" s="22" t="inlineStr">
        <is>
          <r>
            <t xml:space="preserve">SINAPI</t>
          </r>
        </is>
      </c>
      <c r="D577" s="22" t="inlineStr">
        <is>
          <r>
            <t xml:space="preserve">H</t>
          </r>
        </is>
      </c>
      <c r="E577" s="24" t="n">
        <v>0.578</v>
      </c>
      <c r="F577" s="25" t="n">
        <v>22.1</v>
      </c>
      <c r="G577" s="25" t="n">
        <f>ROUND(ROUND(E577,8)*F577,2)</f>
        <v>12.77</v>
      </c>
    </row>
    <row r="578" customHeight="1" ht="18">
      <c r="A578" s="2" t="inlineStr"/>
      <c r="B578" s="2" t="inlineStr"/>
      <c r="C578" s="2" t="inlineStr"/>
      <c r="D578" s="2" t="inlineStr"/>
      <c r="E578" s="26" t="inlineStr">
        <is>
          <r>
            <t xml:space="preserve">TOTAL Mão de Obra com Encargos Complementares:</t>
          </r>
        </is>
      </c>
      <c r="F578" s="26" t="inlineStr"/>
      <c r="G578" s="27" t="n">
        <f>SUM(G576:G577)</f>
        <v>45.98</v>
      </c>
    </row>
    <row r="579" customHeight="1" ht="15">
      <c r="A579" s="2" t="inlineStr"/>
      <c r="B579" s="2" t="inlineStr"/>
      <c r="C579" s="2" t="inlineStr"/>
      <c r="D579" s="2" t="inlineStr"/>
      <c r="E579" s="28" t="inlineStr">
        <is>
          <r>
            <t xml:space="preserve">VALOR:</t>
          </r>
        </is>
      </c>
      <c r="F579" s="28" t="inlineStr"/>
      <c r="G579" s="6" t="n">
        <f>SUM(G574,G578)</f>
        <v>234.01</v>
      </c>
    </row>
    <row r="580" customHeight="1" ht="15">
      <c r="A580" s="2" t="inlineStr"/>
      <c r="B580" s="2" t="inlineStr"/>
      <c r="C580" s="2" t="inlineStr"/>
      <c r="D580" s="2" t="inlineStr"/>
      <c r="E580" s="28" t="inlineStr">
        <is>
          <r>
            <t xml:space="preserve">VALOR BDI (22.23%):</t>
          </r>
        </is>
      </c>
      <c r="F580" s="28" t="inlineStr"/>
      <c r="G580" s="6" t="n">
        <f>ROUND(G579*(22.23/100),2)</f>
        <v>52.02</v>
      </c>
    </row>
    <row r="581" customHeight="1" ht="15">
      <c r="A581" s="2" t="inlineStr"/>
      <c r="B581" s="2" t="inlineStr"/>
      <c r="C581" s="2" t="inlineStr"/>
      <c r="D581" s="2" t="inlineStr"/>
      <c r="E581" s="28" t="inlineStr">
        <is>
          <r>
            <t xml:space="preserve">VALOR COM BDI:</t>
          </r>
        </is>
      </c>
      <c r="F581" s="28" t="inlineStr"/>
      <c r="G581" s="6" t="n">
        <f>G580+G579</f>
        <v>286.03</v>
      </c>
    </row>
    <row r="582" customHeight="1" ht="10">
      <c r="A582" s="2" t="inlineStr"/>
      <c r="B582" s="2" t="inlineStr"/>
      <c r="C582" s="2" t="inlineStr"/>
      <c r="D582" s="2" t="inlineStr"/>
      <c r="E582" s="18" t="inlineStr"/>
      <c r="F582" s="18" t="inlineStr"/>
      <c r="G582" s="18" t="inlineStr"/>
    </row>
    <row r="583" customHeight="1" ht="20">
      <c r="A583" s="19" t="inlineStr">
        <is>
          <r>
            <t xml:space="preserve">3.3.9. CP ADAP. 018 REJUNTAMENTO P/CERÂMICA C/ EPOXI (PAREDE/PISO) (M2)</t>
          </r>
        </is>
      </c>
      <c r="B583" s="19" t="inlineStr"/>
      <c r="C583" s="19" t="inlineStr"/>
      <c r="D583" s="19" t="inlineStr"/>
      <c r="E583" s="19" t="inlineStr"/>
      <c r="F583" s="19" t="inlineStr"/>
      <c r="G583" s="19" t="inlineStr"/>
    </row>
    <row r="584" customHeight="1" ht="15">
      <c r="A584" s="20" t="inlineStr">
        <is>
          <r>
            <t xml:space="preserve">Material</t>
          </r>
        </is>
      </c>
      <c r="B584" s="20" t="inlineStr"/>
      <c r="C584" s="21" t="inlineStr">
        <is>
          <r>
            <t xml:space="preserve">FONTE</t>
          </r>
        </is>
      </c>
      <c r="D584" s="21" t="inlineStr">
        <is>
          <r>
            <t xml:space="preserve">UNID</t>
          </r>
        </is>
      </c>
      <c r="E584" s="21" t="inlineStr">
        <is>
          <r>
            <t xml:space="preserve">COEFICIENTE</t>
          </r>
        </is>
      </c>
      <c r="F584" s="21" t="inlineStr">
        <is>
          <r>
            <t xml:space="preserve">PREÇO UNITÁRIO</t>
          </r>
        </is>
      </c>
      <c r="G584" s="21" t="inlineStr">
        <is>
          <r>
            <t xml:space="preserve">TOTAL</t>
          </r>
        </is>
      </c>
    </row>
    <row r="585" customHeight="1" ht="15">
      <c r="A585" s="22" t="inlineStr">
        <is>
          <r>
            <t xml:space="preserve">00037329</t>
          </r>
        </is>
      </c>
      <c r="B585" s="23" t="inlineStr">
        <is>
          <r>
            <t xml:space="preserve">REJUNTE EPOXI, QUALQUER COR</t>
          </r>
        </is>
      </c>
      <c r="C585" s="22" t="inlineStr">
        <is>
          <r>
            <t xml:space="preserve">SINAPI</t>
          </r>
        </is>
      </c>
      <c r="D585" s="22" t="inlineStr">
        <is>
          <r>
            <t xml:space="preserve">KG</t>
          </r>
        </is>
      </c>
      <c r="E585" s="24" t="n">
        <v>0.28</v>
      </c>
      <c r="F585" s="25" t="n">
        <v>138.51</v>
      </c>
      <c r="G585" s="25" t="n">
        <f>ROUND(ROUND(E585,8)*F585,2)</f>
        <v>38.78</v>
      </c>
    </row>
    <row r="586" customHeight="1" ht="15">
      <c r="A586" s="2" t="inlineStr"/>
      <c r="B586" s="2" t="inlineStr"/>
      <c r="C586" s="2" t="inlineStr"/>
      <c r="D586" s="2" t="inlineStr"/>
      <c r="E586" s="26" t="inlineStr">
        <is>
          <r>
            <t xml:space="preserve">TOTAL Material:</t>
          </r>
        </is>
      </c>
      <c r="F586" s="26" t="inlineStr"/>
      <c r="G586" s="27" t="n">
        <f>SUM(G585:G585)</f>
        <v>38.78</v>
      </c>
    </row>
    <row r="587" customHeight="1" ht="15">
      <c r="A587" s="20" t="inlineStr">
        <is>
          <r>
            <t xml:space="preserve">Mão de Obra com Encargos Complementares</t>
          </r>
        </is>
      </c>
      <c r="B587" s="20" t="inlineStr"/>
      <c r="C587" s="21" t="inlineStr">
        <is>
          <r>
            <t xml:space="preserve">FONTE</t>
          </r>
        </is>
      </c>
      <c r="D587" s="21" t="inlineStr">
        <is>
          <r>
            <t xml:space="preserve">UNID</t>
          </r>
        </is>
      </c>
      <c r="E587" s="21" t="inlineStr">
        <is>
          <r>
            <t xml:space="preserve">COEFICIENTE</t>
          </r>
        </is>
      </c>
      <c r="F587" s="21" t="inlineStr">
        <is>
          <r>
            <t xml:space="preserve">PREÇO UNITÁRIO</t>
          </r>
        </is>
      </c>
      <c r="G587" s="21" t="inlineStr">
        <is>
          <r>
            <t xml:space="preserve">TOTAL</t>
          </r>
        </is>
      </c>
    </row>
    <row r="588" customHeight="1" ht="21">
      <c r="A588" s="22" t="inlineStr">
        <is>
          <r>
            <t xml:space="preserve">88256</t>
          </r>
        </is>
      </c>
      <c r="B588" s="23" t="inlineStr">
        <is>
          <r>
            <t xml:space="preserve">AZULEJISTA OU LADRILHISTA COM ENCARGOS COMPLEMENTARES</t>
          </r>
        </is>
      </c>
      <c r="C588" s="22" t="inlineStr">
        <is>
          <r>
            <t xml:space="preserve">SINAPI</t>
          </r>
        </is>
      </c>
      <c r="D588" s="22" t="inlineStr">
        <is>
          <r>
            <t xml:space="preserve">H</t>
          </r>
        </is>
      </c>
      <c r="E588" s="24" t="n">
        <v>0.23</v>
      </c>
      <c r="F588" s="25" t="n">
        <v>28.73</v>
      </c>
      <c r="G588" s="25" t="n">
        <f>ROUND(ROUND(E588,8)*F588,2)</f>
        <v>6.61</v>
      </c>
    </row>
    <row r="589" customHeight="1" ht="15">
      <c r="A589" s="22" t="inlineStr">
        <is>
          <r>
            <t xml:space="preserve">88316</t>
          </r>
        </is>
      </c>
      <c r="B589" s="23" t="inlineStr">
        <is>
          <r>
            <t xml:space="preserve">SERVENTE COM ENCARGOS COMPLEMENTARES</t>
          </r>
        </is>
      </c>
      <c r="C589" s="22" t="inlineStr">
        <is>
          <r>
            <t xml:space="preserve">SINAPI</t>
          </r>
        </is>
      </c>
      <c r="D589" s="22" t="inlineStr">
        <is>
          <r>
            <t xml:space="preserve">H</t>
          </r>
        </is>
      </c>
      <c r="E589" s="24" t="n">
        <v>0.23</v>
      </c>
      <c r="F589" s="25" t="n">
        <v>22.1</v>
      </c>
      <c r="G589" s="25" t="n">
        <f>ROUND(ROUND(E589,8)*F589,2)</f>
        <v>5.08</v>
      </c>
    </row>
    <row r="590" customHeight="1" ht="18">
      <c r="A590" s="2" t="inlineStr"/>
      <c r="B590" s="2" t="inlineStr"/>
      <c r="C590" s="2" t="inlineStr"/>
      <c r="D590" s="2" t="inlineStr"/>
      <c r="E590" s="26" t="inlineStr">
        <is>
          <r>
            <t xml:space="preserve">TOTAL Mão de Obra com Encargos Complementares:</t>
          </r>
        </is>
      </c>
      <c r="F590" s="26" t="inlineStr"/>
      <c r="G590" s="27" t="n">
        <f>SUM(G588:G589)</f>
        <v>11.69</v>
      </c>
    </row>
    <row r="591" customHeight="1" ht="15">
      <c r="A591" s="2" t="inlineStr"/>
      <c r="B591" s="2" t="inlineStr"/>
      <c r="C591" s="2" t="inlineStr"/>
      <c r="D591" s="2" t="inlineStr"/>
      <c r="E591" s="28" t="inlineStr">
        <is>
          <r>
            <t xml:space="preserve">VALOR:</t>
          </r>
        </is>
      </c>
      <c r="F591" s="28" t="inlineStr"/>
      <c r="G591" s="6" t="n">
        <f>SUM(G586,G590)</f>
        <v>50.47</v>
      </c>
    </row>
    <row r="592" customHeight="1" ht="15">
      <c r="A592" s="2" t="inlineStr"/>
      <c r="B592" s="2" t="inlineStr"/>
      <c r="C592" s="2" t="inlineStr"/>
      <c r="D592" s="2" t="inlineStr"/>
      <c r="E592" s="28" t="inlineStr">
        <is>
          <r>
            <t xml:space="preserve">VALOR BDI (22.23%):</t>
          </r>
        </is>
      </c>
      <c r="F592" s="28" t="inlineStr"/>
      <c r="G592" s="6" t="n">
        <f>ROUND(G591*(22.23/100),2)</f>
        <v>11.22</v>
      </c>
    </row>
    <row r="593" customHeight="1" ht="15">
      <c r="A593" s="2" t="inlineStr"/>
      <c r="B593" s="2" t="inlineStr"/>
      <c r="C593" s="2" t="inlineStr"/>
      <c r="D593" s="2" t="inlineStr"/>
      <c r="E593" s="28" t="inlineStr">
        <is>
          <r>
            <t xml:space="preserve">VALOR COM BDI:</t>
          </r>
        </is>
      </c>
      <c r="F593" s="28" t="inlineStr"/>
      <c r="G593" s="6" t="n">
        <f>G592+G591</f>
        <v>61.69</v>
      </c>
    </row>
    <row r="594" customHeight="1" ht="10">
      <c r="A594" s="2" t="inlineStr"/>
      <c r="B594" s="2" t="inlineStr"/>
      <c r="C594" s="2" t="inlineStr"/>
      <c r="D594" s="2" t="inlineStr"/>
      <c r="E594" s="18" t="inlineStr"/>
      <c r="F594" s="18" t="inlineStr"/>
      <c r="G594" s="18" t="inlineStr"/>
    </row>
    <row r="595" customHeight="1" ht="20">
      <c r="A595" s="19" t="inlineStr">
        <is>
          <r>
            <t xml:space="preserve">3.3.10. S08637 Chapim de concreto pré-moldado (m)</t>
          </r>
        </is>
      </c>
      <c r="B595" s="19" t="inlineStr"/>
      <c r="C595" s="19" t="inlineStr"/>
      <c r="D595" s="19" t="inlineStr"/>
      <c r="E595" s="19" t="inlineStr"/>
      <c r="F595" s="19" t="inlineStr"/>
      <c r="G595" s="19" t="inlineStr"/>
    </row>
    <row r="596" customHeight="1" ht="15">
      <c r="A596" s="20" t="inlineStr">
        <is>
          <r>
            <t xml:space="preserve">Serviço</t>
          </r>
        </is>
      </c>
      <c r="B596" s="20" t="inlineStr"/>
      <c r="C596" s="21" t="inlineStr">
        <is>
          <r>
            <t xml:space="preserve">FONTE</t>
          </r>
        </is>
      </c>
      <c r="D596" s="21" t="inlineStr">
        <is>
          <r>
            <t xml:space="preserve">UNID</t>
          </r>
        </is>
      </c>
      <c r="E596" s="21" t="inlineStr">
        <is>
          <r>
            <t xml:space="preserve">COEFICIENTE</t>
          </r>
        </is>
      </c>
      <c r="F596" s="21" t="inlineStr">
        <is>
          <r>
            <t xml:space="preserve">PREÇO UNITÁRIO</t>
          </r>
        </is>
      </c>
      <c r="G596" s="21" t="inlineStr">
        <is>
          <r>
            <t xml:space="preserve">TOTAL</t>
          </r>
        </is>
      </c>
    </row>
    <row r="597" customHeight="1" ht="21">
      <c r="A597" s="22" t="inlineStr">
        <is>
          <r>
            <t xml:space="preserve">S00127</t>
          </r>
        </is>
      </c>
      <c r="B597" s="23" t="inlineStr">
        <is>
          <r>
            <t xml:space="preserve">Concreto simples usinado fck=21mpa, bombeado, lançado e adensado em superestrutura</t>
          </r>
        </is>
      </c>
      <c r="C597" s="22" t="inlineStr">
        <is>
          <r>
            <t xml:space="preserve">ORSE</t>
          </r>
        </is>
      </c>
      <c r="D597" s="22" t="inlineStr">
        <is>
          <r>
            <t xml:space="preserve">m3</t>
          </r>
        </is>
      </c>
      <c r="E597" s="24" t="n">
        <v>0.01</v>
      </c>
      <c r="F597" s="25" t="n">
        <v>658.14</v>
      </c>
      <c r="G597" s="25" t="n">
        <f>ROUND(ROUND(E597,8)*F597,2)</f>
        <v>6.58</v>
      </c>
    </row>
    <row r="598" customHeight="1" ht="29">
      <c r="A598" s="22" t="inlineStr">
        <is>
          <r>
            <t xml:space="preserve">S11640</t>
          </r>
        </is>
      </c>
      <c r="B598" s="23" t="inlineStr">
        <is>
          <r>
            <t xml:space="preserve">Forma plana para estruturas, em compensado plastificado de 10mm, 02 usos, inclusive escoramento - Revisada 07.2015</t>
          </r>
        </is>
      </c>
      <c r="C598" s="22" t="inlineStr">
        <is>
          <r>
            <t xml:space="preserve">ORSE</t>
          </r>
        </is>
      </c>
      <c r="D598" s="22" t="inlineStr">
        <is>
          <r>
            <t xml:space="preserve">m2</t>
          </r>
        </is>
      </c>
      <c r="E598" s="24" t="n">
        <v>0.35</v>
      </c>
      <c r="F598" s="25" t="n">
        <v>124.65</v>
      </c>
      <c r="G598" s="25" t="n">
        <f>ROUND(ROUND(E598,8)*F598,2)</f>
        <v>43.63</v>
      </c>
    </row>
    <row r="599" customHeight="1" ht="15">
      <c r="A599" s="22" t="inlineStr">
        <is>
          <r>
            <t xml:space="preserve">S00081</t>
          </r>
        </is>
      </c>
      <c r="B599" s="23" t="inlineStr">
        <is>
          <r>
            <t xml:space="preserve">Forma plana para fundações, em tábuas de pinho, 01 uso</t>
          </r>
        </is>
      </c>
      <c r="C599" s="22" t="inlineStr">
        <is>
          <r>
            <t xml:space="preserve">ORSE</t>
          </r>
        </is>
      </c>
      <c r="D599" s="22" t="inlineStr">
        <is>
          <r>
            <t xml:space="preserve">m2</t>
          </r>
        </is>
      </c>
      <c r="E599" s="24" t="n">
        <v>0.8</v>
      </c>
      <c r="F599" s="25" t="n">
        <v>186.75</v>
      </c>
      <c r="G599" s="25" t="n">
        <f>ROUND(ROUND(E599,8)*F599,2)</f>
        <v>149.4</v>
      </c>
    </row>
    <row r="600" customHeight="1" ht="15">
      <c r="A600" s="2" t="inlineStr"/>
      <c r="B600" s="2" t="inlineStr"/>
      <c r="C600" s="2" t="inlineStr"/>
      <c r="D600" s="2" t="inlineStr"/>
      <c r="E600" s="26" t="inlineStr">
        <is>
          <r>
            <t xml:space="preserve">TOTAL Serviço:</t>
          </r>
        </is>
      </c>
      <c r="F600" s="26" t="inlineStr"/>
      <c r="G600" s="27" t="n">
        <f>SUM(G597:G599)</f>
        <v>199.61</v>
      </c>
    </row>
    <row r="601" customHeight="1" ht="15">
      <c r="A601" s="2" t="inlineStr"/>
      <c r="B601" s="2" t="inlineStr"/>
      <c r="C601" s="2" t="inlineStr"/>
      <c r="D601" s="2" t="inlineStr"/>
      <c r="E601" s="28" t="inlineStr">
        <is>
          <r>
            <t xml:space="preserve">VALOR:</t>
          </r>
        </is>
      </c>
      <c r="F601" s="28" t="inlineStr"/>
      <c r="G601" s="6" t="n">
        <f>SUM(G600)</f>
        <v>199.61</v>
      </c>
    </row>
    <row r="602" customHeight="1" ht="15">
      <c r="A602" s="2" t="inlineStr"/>
      <c r="B602" s="2" t="inlineStr"/>
      <c r="C602" s="2" t="inlineStr"/>
      <c r="D602" s="2" t="inlineStr"/>
      <c r="E602" s="28" t="inlineStr">
        <is>
          <r>
            <t xml:space="preserve">VALOR BDI (22.23%):</t>
          </r>
        </is>
      </c>
      <c r="F602" s="28" t="inlineStr"/>
      <c r="G602" s="6" t="n">
        <f>ROUND(G601*(22.23/100),2)</f>
        <v>44.37</v>
      </c>
    </row>
    <row r="603" customHeight="1" ht="15">
      <c r="A603" s="2" t="inlineStr"/>
      <c r="B603" s="2" t="inlineStr"/>
      <c r="C603" s="2" t="inlineStr"/>
      <c r="D603" s="2" t="inlineStr"/>
      <c r="E603" s="28" t="inlineStr">
        <is>
          <r>
            <t xml:space="preserve">VALOR COM BDI:</t>
          </r>
        </is>
      </c>
      <c r="F603" s="28" t="inlineStr"/>
      <c r="G603" s="6" t="n">
        <f>G602+G601</f>
        <v>243.98</v>
      </c>
    </row>
    <row r="604" customHeight="1" ht="10">
      <c r="A604" s="2" t="inlineStr"/>
      <c r="B604" s="2" t="inlineStr"/>
      <c r="C604" s="2" t="inlineStr"/>
      <c r="D604" s="2" t="inlineStr"/>
      <c r="E604" s="18" t="inlineStr"/>
      <c r="F604" s="18" t="inlineStr"/>
      <c r="G604" s="18" t="inlineStr"/>
    </row>
    <row r="605" customHeight="1" ht="20">
      <c r="A605" s="19" t="inlineStr">
        <is>
          <r>
            <t xml:space="preserve">3.4.1. 99814 LIMPEZA DE SUPERFÍCIE COM JATO DE ALTA PRESSÃO. AF_04/2019 (M2)</t>
          </r>
        </is>
      </c>
      <c r="B605" s="19" t="inlineStr"/>
      <c r="C605" s="19" t="inlineStr"/>
      <c r="D605" s="19" t="inlineStr"/>
      <c r="E605" s="19" t="inlineStr"/>
      <c r="F605" s="19" t="inlineStr"/>
      <c r="G605" s="19" t="inlineStr"/>
    </row>
    <row r="606" customHeight="1" ht="15">
      <c r="A606" s="20" t="inlineStr">
        <is>
          <r>
            <t xml:space="preserve">Equipamento Custo Horário</t>
          </r>
        </is>
      </c>
      <c r="B606" s="20" t="inlineStr"/>
      <c r="C606" s="21" t="inlineStr">
        <is>
          <r>
            <t xml:space="preserve">FONTE</t>
          </r>
        </is>
      </c>
      <c r="D606" s="21" t="inlineStr">
        <is>
          <r>
            <t xml:space="preserve">UNID</t>
          </r>
        </is>
      </c>
      <c r="E606" s="21" t="inlineStr">
        <is>
          <r>
            <t xml:space="preserve">COEFICIENTE</t>
          </r>
        </is>
      </c>
      <c r="F606" s="21" t="inlineStr">
        <is>
          <r>
            <t xml:space="preserve">PREÇO UNITÁRIO</t>
          </r>
        </is>
      </c>
      <c r="G606" s="21" t="inlineStr">
        <is>
          <r>
            <t xml:space="preserve">TOTAL</t>
          </r>
        </is>
      </c>
    </row>
    <row r="607" customHeight="1" ht="38">
      <c r="A607" s="22" t="inlineStr">
        <is>
          <r>
            <t xml:space="preserve">99833</t>
          </r>
        </is>
      </c>
      <c r="B607" s="23" t="inlineStr">
        <is>
          <r>
            <t xml:space="preserve">LAVADORA DE ALTA PRESSAO (LAVA-JATO) PARA AGUA FRIA, PRESSAO DE OPERACAO ENTRE 1400 E 1900 LIB/POL2, VAZAO MAXIMA ENTRE 400 E 700 L/H - CHP DIURNO. AF_05/2023</t>
          </r>
        </is>
      </c>
      <c r="C607" s="22" t="inlineStr">
        <is>
          <r>
            <t xml:space="preserve">SINAPI</t>
          </r>
        </is>
      </c>
      <c r="D607" s="22" t="inlineStr">
        <is>
          <r>
            <t xml:space="preserve">CHP</t>
          </r>
        </is>
      </c>
      <c r="E607" s="24" t="n">
        <v>0.015</v>
      </c>
      <c r="F607" s="25" t="n">
        <v>1.99</v>
      </c>
      <c r="G607" s="25" t="n">
        <f>TRUNC(TRUNC(E607,8)*F607,2)</f>
        <v>0.02</v>
      </c>
    </row>
    <row r="608" customHeight="1" ht="18">
      <c r="A608" s="2" t="inlineStr"/>
      <c r="B608" s="2" t="inlineStr"/>
      <c r="C608" s="2" t="inlineStr"/>
      <c r="D608" s="2" t="inlineStr"/>
      <c r="E608" s="26" t="inlineStr">
        <is>
          <r>
            <t xml:space="preserve">TOTAL Equipamento Custo Horário:</t>
          </r>
        </is>
      </c>
      <c r="F608" s="26" t="inlineStr"/>
      <c r="G608" s="27" t="n">
        <f>SUM(G607:G607)</f>
        <v>0.02</v>
      </c>
    </row>
    <row r="609" customHeight="1" ht="15">
      <c r="A609" s="20" t="inlineStr">
        <is>
          <r>
            <t xml:space="preserve">Mão de Obra com Encargos Complementares</t>
          </r>
        </is>
      </c>
      <c r="B609" s="20" t="inlineStr"/>
      <c r="C609" s="21" t="inlineStr">
        <is>
          <r>
            <t xml:space="preserve">FONTE</t>
          </r>
        </is>
      </c>
      <c r="D609" s="21" t="inlineStr">
        <is>
          <r>
            <t xml:space="preserve">UNID</t>
          </r>
        </is>
      </c>
      <c r="E609" s="21" t="inlineStr">
        <is>
          <r>
            <t xml:space="preserve">COEFICIENTE</t>
          </r>
        </is>
      </c>
      <c r="F609" s="21" t="inlineStr">
        <is>
          <r>
            <t xml:space="preserve">PREÇO UNITÁRIO</t>
          </r>
        </is>
      </c>
      <c r="G609" s="21" t="inlineStr">
        <is>
          <r>
            <t xml:space="preserve">TOTAL</t>
          </r>
        </is>
      </c>
    </row>
    <row r="610" customHeight="1" ht="15">
      <c r="A610" s="22" t="inlineStr">
        <is>
          <r>
            <t xml:space="preserve">88316</t>
          </r>
        </is>
      </c>
      <c r="B610" s="23" t="inlineStr">
        <is>
          <r>
            <t xml:space="preserve">SERVENTE COM ENCARGOS COMPLEMENTARES</t>
          </r>
        </is>
      </c>
      <c r="C610" s="22" t="inlineStr">
        <is>
          <r>
            <t xml:space="preserve">SINAPI</t>
          </r>
        </is>
      </c>
      <c r="D610" s="22" t="inlineStr">
        <is>
          <r>
            <t xml:space="preserve">H</t>
          </r>
        </is>
      </c>
      <c r="E610" s="24" t="n">
        <v>0.089</v>
      </c>
      <c r="F610" s="25" t="n">
        <v>22.1</v>
      </c>
      <c r="G610" s="25" t="n">
        <f>TRUNC(TRUNC(E610,8)*F610,2)</f>
        <v>1.96</v>
      </c>
    </row>
    <row r="611" customHeight="1" ht="18">
      <c r="A611" s="2" t="inlineStr"/>
      <c r="B611" s="2" t="inlineStr"/>
      <c r="C611" s="2" t="inlineStr"/>
      <c r="D611" s="2" t="inlineStr"/>
      <c r="E611" s="26" t="inlineStr">
        <is>
          <r>
            <t xml:space="preserve">TOTAL Mão de Obra com Encargos Complementares:</t>
          </r>
        </is>
      </c>
      <c r="F611" s="26" t="inlineStr"/>
      <c r="G611" s="27" t="n">
        <f>SUM(G610:G610)</f>
        <v>1.96</v>
      </c>
    </row>
    <row r="612" customHeight="1" ht="15">
      <c r="A612" s="2" t="inlineStr"/>
      <c r="B612" s="2" t="inlineStr"/>
      <c r="C612" s="2" t="inlineStr"/>
      <c r="D612" s="2" t="inlineStr"/>
      <c r="E612" s="28" t="inlineStr">
        <is>
          <r>
            <t xml:space="preserve">VALOR:</t>
          </r>
        </is>
      </c>
      <c r="F612" s="28" t="inlineStr"/>
      <c r="G612" s="6" t="n">
        <f>SUM(G608,G611)</f>
        <v>1.98</v>
      </c>
    </row>
    <row r="613" customHeight="1" ht="15">
      <c r="A613" s="2" t="inlineStr"/>
      <c r="B613" s="2" t="inlineStr"/>
      <c r="C613" s="2" t="inlineStr"/>
      <c r="D613" s="2" t="inlineStr"/>
      <c r="E613" s="28" t="inlineStr">
        <is>
          <r>
            <t xml:space="preserve">VALOR BDI (22.23%):</t>
          </r>
        </is>
      </c>
      <c r="F613" s="28" t="inlineStr"/>
      <c r="G613" s="6" t="n">
        <f>ROUND(G612*(22.23/100),2)</f>
        <v>0.44</v>
      </c>
    </row>
    <row r="614" customHeight="1" ht="15">
      <c r="A614" s="2" t="inlineStr"/>
      <c r="B614" s="2" t="inlineStr"/>
      <c r="C614" s="2" t="inlineStr"/>
      <c r="D614" s="2" t="inlineStr"/>
      <c r="E614" s="28" t="inlineStr">
        <is>
          <r>
            <t xml:space="preserve">VALOR COM BDI:</t>
          </r>
        </is>
      </c>
      <c r="F614" s="28" t="inlineStr"/>
      <c r="G614" s="6" t="n">
        <f>G613+G612</f>
        <v>2.42</v>
      </c>
    </row>
    <row r="615" customHeight="1" ht="10">
      <c r="A615" s="2" t="inlineStr"/>
      <c r="B615" s="2" t="inlineStr"/>
      <c r="C615" s="2" t="inlineStr"/>
      <c r="D615" s="2" t="inlineStr"/>
      <c r="E615" s="18" t="inlineStr"/>
      <c r="F615" s="18" t="inlineStr"/>
      <c r="G615" s="18" t="inlineStr"/>
    </row>
    <row r="616" customHeight="1" ht="20">
      <c r="A616" s="19" t="inlineStr">
        <is>
          <r>
            <t xml:space="preserve">3.4.2. CP ADAP. 019 IMPERMEABILIZAÇÃO DE SUPERFÍCIE C/ CRISTALIZANTE , 2 DEMÃOS (M2)</t>
          </r>
        </is>
      </c>
      <c r="B616" s="19" t="inlineStr"/>
      <c r="C616" s="19" t="inlineStr"/>
      <c r="D616" s="19" t="inlineStr"/>
      <c r="E616" s="19" t="inlineStr"/>
      <c r="F616" s="19" t="inlineStr"/>
      <c r="G616" s="19" t="inlineStr"/>
    </row>
    <row r="617" customHeight="1" ht="15">
      <c r="A617" s="20" t="inlineStr">
        <is>
          <r>
            <t xml:space="preserve">Material</t>
          </r>
        </is>
      </c>
      <c r="B617" s="20" t="inlineStr"/>
      <c r="C617" s="21" t="inlineStr">
        <is>
          <r>
            <t xml:space="preserve">FONTE</t>
          </r>
        </is>
      </c>
      <c r="D617" s="21" t="inlineStr">
        <is>
          <r>
            <t xml:space="preserve">UNID</t>
          </r>
        </is>
      </c>
      <c r="E617" s="21" t="inlineStr">
        <is>
          <r>
            <t xml:space="preserve">COEFICIENTE</t>
          </r>
        </is>
      </c>
      <c r="F617" s="21" t="inlineStr">
        <is>
          <r>
            <t xml:space="preserve">PREÇO UNITÁRIO</t>
          </r>
        </is>
      </c>
      <c r="G617" s="21" t="inlineStr">
        <is>
          <r>
            <t xml:space="preserve">TOTAL</t>
          </r>
        </is>
      </c>
    </row>
    <row r="618" customHeight="1" ht="21">
      <c r="A618" s="22" t="inlineStr">
        <is>
          <r>
            <t xml:space="preserve">00045146</t>
          </r>
        </is>
      </c>
      <c r="B618" s="23" t="inlineStr">
        <is>
          <r>
            <t xml:space="preserve">ADITIVO IMPERMEABILIZANTE CRISTALIZANTE PARA CONCRETO</t>
          </r>
        </is>
      </c>
      <c r="C618" s="22" t="inlineStr">
        <is>
          <r>
            <t xml:space="preserve">SINAPI</t>
          </r>
        </is>
      </c>
      <c r="D618" s="22" t="inlineStr">
        <is>
          <r>
            <t xml:space="preserve">KG</t>
          </r>
        </is>
      </c>
      <c r="E618" s="24" t="n">
        <v>1.6</v>
      </c>
      <c r="F618" s="25" t="n">
        <v>37.77</v>
      </c>
      <c r="G618" s="25" t="n">
        <f>ROUND(ROUND(E618,8)*F618,2)</f>
        <v>60.43</v>
      </c>
    </row>
    <row r="619" customHeight="1" ht="15">
      <c r="A619" s="2" t="inlineStr"/>
      <c r="B619" s="2" t="inlineStr"/>
      <c r="C619" s="2" t="inlineStr"/>
      <c r="D619" s="2" t="inlineStr"/>
      <c r="E619" s="26" t="inlineStr">
        <is>
          <r>
            <t xml:space="preserve">TOTAL Material:</t>
          </r>
        </is>
      </c>
      <c r="F619" s="26" t="inlineStr"/>
      <c r="G619" s="27" t="n">
        <f>SUM(G618:G618)</f>
        <v>60.43</v>
      </c>
    </row>
    <row r="620" customHeight="1" ht="15">
      <c r="A620" s="20" t="inlineStr">
        <is>
          <r>
            <t xml:space="preserve">Mão de Obra com Encargos Complementares</t>
          </r>
        </is>
      </c>
      <c r="B620" s="20" t="inlineStr"/>
      <c r="C620" s="21" t="inlineStr">
        <is>
          <r>
            <t xml:space="preserve">FONTE</t>
          </r>
        </is>
      </c>
      <c r="D620" s="21" t="inlineStr">
        <is>
          <r>
            <t xml:space="preserve">UNID</t>
          </r>
        </is>
      </c>
      <c r="E620" s="21" t="inlineStr">
        <is>
          <r>
            <t xml:space="preserve">COEFICIENTE</t>
          </r>
        </is>
      </c>
      <c r="F620" s="21" t="inlineStr">
        <is>
          <r>
            <t xml:space="preserve">PREÇO UNITÁRIO</t>
          </r>
        </is>
      </c>
      <c r="G620" s="21" t="inlineStr">
        <is>
          <r>
            <t xml:space="preserve">TOTAL</t>
          </r>
        </is>
      </c>
    </row>
    <row r="621" customHeight="1" ht="21">
      <c r="A621" s="22" t="inlineStr">
        <is>
          <r>
            <t xml:space="preserve">88243</t>
          </r>
        </is>
      </c>
      <c r="B621" s="23" t="inlineStr">
        <is>
          <r>
            <t xml:space="preserve">AJUDANTE ESPECIALIZADO COM ENCARGOS COMPLEMENTARES</t>
          </r>
        </is>
      </c>
      <c r="C621" s="22" t="inlineStr">
        <is>
          <r>
            <t xml:space="preserve">SINAPI</t>
          </r>
        </is>
      </c>
      <c r="D621" s="22" t="inlineStr">
        <is>
          <r>
            <t xml:space="preserve">H</t>
          </r>
        </is>
      </c>
      <c r="E621" s="24" t="n">
        <v>0.96</v>
      </c>
      <c r="F621" s="25" t="n">
        <v>22.26</v>
      </c>
      <c r="G621" s="25" t="n">
        <f>ROUND(ROUND(E621,8)*F621,2)</f>
        <v>21.37</v>
      </c>
    </row>
    <row r="622" customHeight="1" ht="15">
      <c r="A622" s="22" t="inlineStr">
        <is>
          <r>
            <t xml:space="preserve">88270</t>
          </r>
        </is>
      </c>
      <c r="B622" s="23" t="inlineStr">
        <is>
          <r>
            <t xml:space="preserve">IMPERMEABILIZADOR COM ENCARGOS COMPLEMENTARES</t>
          </r>
        </is>
      </c>
      <c r="C622" s="22" t="inlineStr">
        <is>
          <r>
            <t xml:space="preserve">SINAPI</t>
          </r>
        </is>
      </c>
      <c r="D622" s="22" t="inlineStr">
        <is>
          <r>
            <t xml:space="preserve">H</t>
          </r>
        </is>
      </c>
      <c r="E622" s="24" t="n">
        <v>0.476</v>
      </c>
      <c r="F622" s="25" t="n">
        <v>28.88</v>
      </c>
      <c r="G622" s="25" t="n">
        <f>ROUND(ROUND(E622,8)*F622,2)</f>
        <v>13.75</v>
      </c>
    </row>
    <row r="623" customHeight="1" ht="18">
      <c r="A623" s="2" t="inlineStr"/>
      <c r="B623" s="2" t="inlineStr"/>
      <c r="C623" s="2" t="inlineStr"/>
      <c r="D623" s="2" t="inlineStr"/>
      <c r="E623" s="26" t="inlineStr">
        <is>
          <r>
            <t xml:space="preserve">TOTAL Mão de Obra com Encargos Complementares:</t>
          </r>
        </is>
      </c>
      <c r="F623" s="26" t="inlineStr"/>
      <c r="G623" s="27" t="n">
        <f>SUM(G621:G622)</f>
        <v>35.12</v>
      </c>
    </row>
    <row r="624" customHeight="1" ht="15">
      <c r="A624" s="2" t="inlineStr"/>
      <c r="B624" s="2" t="inlineStr"/>
      <c r="C624" s="2" t="inlineStr"/>
      <c r="D624" s="2" t="inlineStr"/>
      <c r="E624" s="28" t="inlineStr">
        <is>
          <r>
            <t xml:space="preserve">VALOR:</t>
          </r>
        </is>
      </c>
      <c r="F624" s="28" t="inlineStr"/>
      <c r="G624" s="6" t="n">
        <f>SUM(G619,G623)</f>
        <v>95.55</v>
      </c>
    </row>
    <row r="625" customHeight="1" ht="15">
      <c r="A625" s="2" t="inlineStr"/>
      <c r="B625" s="2" t="inlineStr"/>
      <c r="C625" s="2" t="inlineStr"/>
      <c r="D625" s="2" t="inlineStr"/>
      <c r="E625" s="28" t="inlineStr">
        <is>
          <r>
            <t xml:space="preserve">VALOR BDI (22.23%):</t>
          </r>
        </is>
      </c>
      <c r="F625" s="28" t="inlineStr"/>
      <c r="G625" s="6" t="n">
        <f>ROUND(G624*(22.23/100),2)</f>
        <v>21.24</v>
      </c>
    </row>
    <row r="626" customHeight="1" ht="15">
      <c r="A626" s="2" t="inlineStr"/>
      <c r="B626" s="2" t="inlineStr"/>
      <c r="C626" s="2" t="inlineStr"/>
      <c r="D626" s="2" t="inlineStr"/>
      <c r="E626" s="28" t="inlineStr">
        <is>
          <r>
            <t xml:space="preserve">VALOR COM BDI:</t>
          </r>
        </is>
      </c>
      <c r="F626" s="28" t="inlineStr"/>
      <c r="G626" s="6" t="n">
        <f>G625+G624</f>
        <v>116.79</v>
      </c>
    </row>
    <row r="627" customHeight="1" ht="10">
      <c r="A627" s="2" t="inlineStr"/>
      <c r="B627" s="2" t="inlineStr"/>
      <c r="C627" s="2" t="inlineStr"/>
      <c r="D627" s="2" t="inlineStr"/>
      <c r="E627" s="18" t="inlineStr"/>
      <c r="F627" s="18" t="inlineStr"/>
      <c r="G627" s="18" t="inlineStr"/>
    </row>
    <row r="628" customHeight="1" ht="20">
      <c r="A628" s="19" t="inlineStr">
        <is>
          <r>
            <t xml:space="preserve">3.5.1. 99814 LIMPEZA DE SUPERFÍCIE COM JATO DE ALTA PRESSÃO. AF_04/2019 (M2)</t>
          </r>
        </is>
      </c>
      <c r="B628" s="19" t="inlineStr"/>
      <c r="C628" s="19" t="inlineStr"/>
      <c r="D628" s="19" t="inlineStr"/>
      <c r="E628" s="19" t="inlineStr"/>
      <c r="F628" s="19" t="inlineStr"/>
      <c r="G628" s="19" t="inlineStr"/>
    </row>
    <row r="629" customHeight="1" ht="15">
      <c r="A629" s="20" t="inlineStr">
        <is>
          <r>
            <t xml:space="preserve">Equipamento Custo Horário</t>
          </r>
        </is>
      </c>
      <c r="B629" s="20" t="inlineStr"/>
      <c r="C629" s="21" t="inlineStr">
        <is>
          <r>
            <t xml:space="preserve">FONTE</t>
          </r>
        </is>
      </c>
      <c r="D629" s="21" t="inlineStr">
        <is>
          <r>
            <t xml:space="preserve">UNID</t>
          </r>
        </is>
      </c>
      <c r="E629" s="21" t="inlineStr">
        <is>
          <r>
            <t xml:space="preserve">COEFICIENTE</t>
          </r>
        </is>
      </c>
      <c r="F629" s="21" t="inlineStr">
        <is>
          <r>
            <t xml:space="preserve">PREÇO UNITÁRIO</t>
          </r>
        </is>
      </c>
      <c r="G629" s="21" t="inlineStr">
        <is>
          <r>
            <t xml:space="preserve">TOTAL</t>
          </r>
        </is>
      </c>
    </row>
    <row r="630" customHeight="1" ht="38">
      <c r="A630" s="22" t="inlineStr">
        <is>
          <r>
            <t xml:space="preserve">99833</t>
          </r>
        </is>
      </c>
      <c r="B630" s="23" t="inlineStr">
        <is>
          <r>
            <t xml:space="preserve">LAVADORA DE ALTA PRESSAO (LAVA-JATO) PARA AGUA FRIA, PRESSAO DE OPERACAO ENTRE 1400 E 1900 LIB/POL2, VAZAO MAXIMA ENTRE 400 E 700 L/H - CHP DIURNO. AF_05/2023</t>
          </r>
        </is>
      </c>
      <c r="C630" s="22" t="inlineStr">
        <is>
          <r>
            <t xml:space="preserve">SINAPI</t>
          </r>
        </is>
      </c>
      <c r="D630" s="22" t="inlineStr">
        <is>
          <r>
            <t xml:space="preserve">CHP</t>
          </r>
        </is>
      </c>
      <c r="E630" s="24" t="n">
        <v>0.015</v>
      </c>
      <c r="F630" s="25" t="n">
        <v>1.99</v>
      </c>
      <c r="G630" s="25" t="n">
        <f>TRUNC(TRUNC(E630,8)*F630,2)</f>
        <v>0.02</v>
      </c>
    </row>
    <row r="631" customHeight="1" ht="18">
      <c r="A631" s="2" t="inlineStr"/>
      <c r="B631" s="2" t="inlineStr"/>
      <c r="C631" s="2" t="inlineStr"/>
      <c r="D631" s="2" t="inlineStr"/>
      <c r="E631" s="26" t="inlineStr">
        <is>
          <r>
            <t xml:space="preserve">TOTAL Equipamento Custo Horário:</t>
          </r>
        </is>
      </c>
      <c r="F631" s="26" t="inlineStr"/>
      <c r="G631" s="27" t="n">
        <f>SUM(G630:G630)</f>
        <v>0.02</v>
      </c>
    </row>
    <row r="632" customHeight="1" ht="15">
      <c r="A632" s="20" t="inlineStr">
        <is>
          <r>
            <t xml:space="preserve">Mão de Obra com Encargos Complementares</t>
          </r>
        </is>
      </c>
      <c r="B632" s="20" t="inlineStr"/>
      <c r="C632" s="21" t="inlineStr">
        <is>
          <r>
            <t xml:space="preserve">FONTE</t>
          </r>
        </is>
      </c>
      <c r="D632" s="21" t="inlineStr">
        <is>
          <r>
            <t xml:space="preserve">UNID</t>
          </r>
        </is>
      </c>
      <c r="E632" s="21" t="inlineStr">
        <is>
          <r>
            <t xml:space="preserve">COEFICIENTE</t>
          </r>
        </is>
      </c>
      <c r="F632" s="21" t="inlineStr">
        <is>
          <r>
            <t xml:space="preserve">PREÇO UNITÁRIO</t>
          </r>
        </is>
      </c>
      <c r="G632" s="21" t="inlineStr">
        <is>
          <r>
            <t xml:space="preserve">TOTAL</t>
          </r>
        </is>
      </c>
    </row>
    <row r="633" customHeight="1" ht="15">
      <c r="A633" s="22" t="inlineStr">
        <is>
          <r>
            <t xml:space="preserve">88316</t>
          </r>
        </is>
      </c>
      <c r="B633" s="23" t="inlineStr">
        <is>
          <r>
            <t xml:space="preserve">SERVENTE COM ENCARGOS COMPLEMENTARES</t>
          </r>
        </is>
      </c>
      <c r="C633" s="22" t="inlineStr">
        <is>
          <r>
            <t xml:space="preserve">SINAPI</t>
          </r>
        </is>
      </c>
      <c r="D633" s="22" t="inlineStr">
        <is>
          <r>
            <t xml:space="preserve">H</t>
          </r>
        </is>
      </c>
      <c r="E633" s="24" t="n">
        <v>0.089</v>
      </c>
      <c r="F633" s="25" t="n">
        <v>22.1</v>
      </c>
      <c r="G633" s="25" t="n">
        <f>TRUNC(TRUNC(E633,8)*F633,2)</f>
        <v>1.96</v>
      </c>
    </row>
    <row r="634" customHeight="1" ht="18">
      <c r="A634" s="2" t="inlineStr"/>
      <c r="B634" s="2" t="inlineStr"/>
      <c r="C634" s="2" t="inlineStr"/>
      <c r="D634" s="2" t="inlineStr"/>
      <c r="E634" s="26" t="inlineStr">
        <is>
          <r>
            <t xml:space="preserve">TOTAL Mão de Obra com Encargos Complementares:</t>
          </r>
        </is>
      </c>
      <c r="F634" s="26" t="inlineStr"/>
      <c r="G634" s="27" t="n">
        <f>SUM(G633:G633)</f>
        <v>1.96</v>
      </c>
    </row>
    <row r="635" customHeight="1" ht="15">
      <c r="A635" s="2" t="inlineStr"/>
      <c r="B635" s="2" t="inlineStr"/>
      <c r="C635" s="2" t="inlineStr"/>
      <c r="D635" s="2" t="inlineStr"/>
      <c r="E635" s="28" t="inlineStr">
        <is>
          <r>
            <t xml:space="preserve">VALOR:</t>
          </r>
        </is>
      </c>
      <c r="F635" s="28" t="inlineStr"/>
      <c r="G635" s="6" t="n">
        <f>SUM(G631,G634)</f>
        <v>1.98</v>
      </c>
    </row>
    <row r="636" customHeight="1" ht="15">
      <c r="A636" s="2" t="inlineStr"/>
      <c r="B636" s="2" t="inlineStr"/>
      <c r="C636" s="2" t="inlineStr"/>
      <c r="D636" s="2" t="inlineStr"/>
      <c r="E636" s="28" t="inlineStr">
        <is>
          <r>
            <t xml:space="preserve">VALOR BDI (22.23%):</t>
          </r>
        </is>
      </c>
      <c r="F636" s="28" t="inlineStr"/>
      <c r="G636" s="6" t="n">
        <f>ROUND(G635*(22.23/100),2)</f>
        <v>0.44</v>
      </c>
    </row>
    <row r="637" customHeight="1" ht="15">
      <c r="A637" s="2" t="inlineStr"/>
      <c r="B637" s="2" t="inlineStr"/>
      <c r="C637" s="2" t="inlineStr"/>
      <c r="D637" s="2" t="inlineStr"/>
      <c r="E637" s="28" t="inlineStr">
        <is>
          <r>
            <t xml:space="preserve">VALOR COM BDI:</t>
          </r>
        </is>
      </c>
      <c r="F637" s="28" t="inlineStr"/>
      <c r="G637" s="6" t="n">
        <f>G636+G635</f>
        <v>2.42</v>
      </c>
    </row>
    <row r="638" customHeight="1" ht="10">
      <c r="A638" s="2" t="inlineStr"/>
      <c r="B638" s="2" t="inlineStr"/>
      <c r="C638" s="2" t="inlineStr"/>
      <c r="D638" s="2" t="inlineStr"/>
      <c r="E638" s="18" t="inlineStr"/>
      <c r="F638" s="18" t="inlineStr"/>
      <c r="G638" s="18" t="inlineStr"/>
    </row>
    <row r="639" customHeight="1" ht="20">
      <c r="A639" s="19" t="inlineStr">
        <is>
          <r>
            <t xml:space="preserve">3.5.2. S07218 Remoção de impermeabilização com manta asfaltica (m2)</t>
          </r>
        </is>
      </c>
      <c r="B639" s="19" t="inlineStr"/>
      <c r="C639" s="19" t="inlineStr"/>
      <c r="D639" s="19" t="inlineStr"/>
      <c r="E639" s="19" t="inlineStr"/>
      <c r="F639" s="19" t="inlineStr"/>
      <c r="G639" s="19" t="inlineStr"/>
    </row>
    <row r="640" customHeight="1" ht="15">
      <c r="A640" s="20" t="inlineStr">
        <is>
          <r>
            <t xml:space="preserve">Mão de Obra com Encargos Complementares</t>
          </r>
        </is>
      </c>
      <c r="B640" s="20" t="inlineStr"/>
      <c r="C640" s="21" t="inlineStr">
        <is>
          <r>
            <t xml:space="preserve">FONTE</t>
          </r>
        </is>
      </c>
      <c r="D640" s="21" t="inlineStr">
        <is>
          <r>
            <t xml:space="preserve">UNID</t>
          </r>
        </is>
      </c>
      <c r="E640" s="21" t="inlineStr">
        <is>
          <r>
            <t xml:space="preserve">COEFICIENTE</t>
          </r>
        </is>
      </c>
      <c r="F640" s="21" t="inlineStr">
        <is>
          <r>
            <t xml:space="preserve">PREÇO UNITÁRIO</t>
          </r>
        </is>
      </c>
      <c r="G640" s="21" t="inlineStr">
        <is>
          <r>
            <t xml:space="preserve">TOTAL</t>
          </r>
        </is>
      </c>
    </row>
    <row r="641" customHeight="1" ht="15">
      <c r="A641" s="22" t="inlineStr">
        <is>
          <r>
            <t xml:space="preserve">88309</t>
          </r>
        </is>
      </c>
      <c r="B641" s="23" t="inlineStr">
        <is>
          <r>
            <t xml:space="preserve">PEDREIRO COM ENCARGOS COMPLEMENTARES</t>
          </r>
        </is>
      </c>
      <c r="C641" s="22" t="inlineStr">
        <is>
          <r>
            <t xml:space="preserve">SINAPI</t>
          </r>
        </is>
      </c>
      <c r="D641" s="22" t="inlineStr">
        <is>
          <r>
            <t xml:space="preserve">H</t>
          </r>
        </is>
      </c>
      <c r="E641" s="24" t="n">
        <v>0.1</v>
      </c>
      <c r="F641" s="25" t="n">
        <v>28.88</v>
      </c>
      <c r="G641" s="25" t="n">
        <f>ROUND(ROUND(E641,8)*F641,2)</f>
        <v>2.89</v>
      </c>
    </row>
    <row r="642" customHeight="1" ht="15">
      <c r="A642" s="22" t="inlineStr">
        <is>
          <r>
            <t xml:space="preserve">88316</t>
          </r>
        </is>
      </c>
      <c r="B642" s="23" t="inlineStr">
        <is>
          <r>
            <t xml:space="preserve">SERVENTE COM ENCARGOS COMPLEMENTARES</t>
          </r>
        </is>
      </c>
      <c r="C642" s="22" t="inlineStr">
        <is>
          <r>
            <t xml:space="preserve">SINAPI</t>
          </r>
        </is>
      </c>
      <c r="D642" s="22" t="inlineStr">
        <is>
          <r>
            <t xml:space="preserve">H</t>
          </r>
        </is>
      </c>
      <c r="E642" s="24" t="n">
        <v>0.26</v>
      </c>
      <c r="F642" s="25" t="n">
        <v>22.1</v>
      </c>
      <c r="G642" s="25" t="n">
        <f>ROUND(ROUND(E642,8)*F642,2)</f>
        <v>5.75</v>
      </c>
    </row>
    <row r="643" customHeight="1" ht="18">
      <c r="A643" s="2" t="inlineStr"/>
      <c r="B643" s="2" t="inlineStr"/>
      <c r="C643" s="2" t="inlineStr"/>
      <c r="D643" s="2" t="inlineStr"/>
      <c r="E643" s="26" t="inlineStr">
        <is>
          <r>
            <t xml:space="preserve">TOTAL Mão de Obra com Encargos Complementares:</t>
          </r>
        </is>
      </c>
      <c r="F643" s="26" t="inlineStr"/>
      <c r="G643" s="27" t="n">
        <f>SUM(G641:G642)</f>
        <v>8.64</v>
      </c>
    </row>
    <row r="644" customHeight="1" ht="15">
      <c r="A644" s="2" t="inlineStr"/>
      <c r="B644" s="2" t="inlineStr"/>
      <c r="C644" s="2" t="inlineStr"/>
      <c r="D644" s="2" t="inlineStr"/>
      <c r="E644" s="28" t="inlineStr">
        <is>
          <r>
            <t xml:space="preserve">VALOR:</t>
          </r>
        </is>
      </c>
      <c r="F644" s="28" t="inlineStr"/>
      <c r="G644" s="6" t="n">
        <f>SUM(G643)</f>
        <v>8.64</v>
      </c>
    </row>
    <row r="645" customHeight="1" ht="15">
      <c r="A645" s="2" t="inlineStr"/>
      <c r="B645" s="2" t="inlineStr"/>
      <c r="C645" s="2" t="inlineStr"/>
      <c r="D645" s="2" t="inlineStr"/>
      <c r="E645" s="28" t="inlineStr">
        <is>
          <r>
            <t xml:space="preserve">VALOR BDI (22.23%):</t>
          </r>
        </is>
      </c>
      <c r="F645" s="28" t="inlineStr"/>
      <c r="G645" s="6" t="n">
        <f>ROUND(G644*(22.23/100),2)</f>
        <v>1.92</v>
      </c>
    </row>
    <row r="646" customHeight="1" ht="15">
      <c r="A646" s="2" t="inlineStr"/>
      <c r="B646" s="2" t="inlineStr"/>
      <c r="C646" s="2" t="inlineStr"/>
      <c r="D646" s="2" t="inlineStr"/>
      <c r="E646" s="28" t="inlineStr">
        <is>
          <r>
            <t xml:space="preserve">VALOR COM BDI:</t>
          </r>
        </is>
      </c>
      <c r="F646" s="28" t="inlineStr"/>
      <c r="G646" s="6" t="n">
        <f>G645+G644</f>
        <v>10.56</v>
      </c>
    </row>
    <row r="647" customHeight="1" ht="10">
      <c r="A647" s="2" t="inlineStr"/>
      <c r="B647" s="2" t="inlineStr"/>
      <c r="C647" s="2" t="inlineStr"/>
      <c r="D647" s="2" t="inlineStr"/>
      <c r="E647" s="18" t="inlineStr"/>
      <c r="F647" s="18" t="inlineStr"/>
      <c r="G647" s="18" t="inlineStr"/>
    </row>
    <row r="648" customHeight="1" ht="20">
      <c r="A648" s="19" t="inlineStr">
        <is>
          <r>
            <t xml:space="preserve">3.5.3. 87682 CONTRAPISO EM ARGAMASSA TRAÇO 1:4 (CIMENTO E AREIA), PREPARO MANUAL, APLICADO EM ÁREAS SECAS SOBRE LAJE, NÃO ADERIDO, ACABAMENTO NÃO REFORÇADO, ESPESSURA 4CM. AF_07/2021 (M2)</t>
          </r>
        </is>
      </c>
      <c r="B648" s="19" t="inlineStr"/>
      <c r="C648" s="19" t="inlineStr"/>
      <c r="D648" s="19" t="inlineStr"/>
      <c r="E648" s="19" t="inlineStr"/>
      <c r="F648" s="19" t="inlineStr"/>
      <c r="G648" s="19" t="inlineStr"/>
    </row>
    <row r="649" customHeight="1" ht="15">
      <c r="A649" s="20" t="inlineStr">
        <is>
          <r>
            <t xml:space="preserve">Mão de Obra com Encargos Complementares</t>
          </r>
        </is>
      </c>
      <c r="B649" s="20" t="inlineStr"/>
      <c r="C649" s="21" t="inlineStr">
        <is>
          <r>
            <t xml:space="preserve">FONTE</t>
          </r>
        </is>
      </c>
      <c r="D649" s="21" t="inlineStr">
        <is>
          <r>
            <t xml:space="preserve">UNID</t>
          </r>
        </is>
      </c>
      <c r="E649" s="21" t="inlineStr">
        <is>
          <r>
            <t xml:space="preserve">COEFICIENTE</t>
          </r>
        </is>
      </c>
      <c r="F649" s="21" t="inlineStr">
        <is>
          <r>
            <t xml:space="preserve">PREÇO UNITÁRIO</t>
          </r>
        </is>
      </c>
      <c r="G649" s="21" t="inlineStr">
        <is>
          <r>
            <t xml:space="preserve">TOTAL</t>
          </r>
        </is>
      </c>
    </row>
    <row r="650" customHeight="1" ht="15">
      <c r="A650" s="22" t="inlineStr">
        <is>
          <r>
            <t xml:space="preserve">88309</t>
          </r>
        </is>
      </c>
      <c r="B650" s="23" t="inlineStr">
        <is>
          <r>
            <t xml:space="preserve">PEDREIRO COM ENCARGOS COMPLEMENTARES</t>
          </r>
        </is>
      </c>
      <c r="C650" s="22" t="inlineStr">
        <is>
          <r>
            <t xml:space="preserve">SINAPI</t>
          </r>
        </is>
      </c>
      <c r="D650" s="22" t="inlineStr">
        <is>
          <r>
            <t xml:space="preserve">H</t>
          </r>
        </is>
      </c>
      <c r="E650" s="24" t="n">
        <v>0.248</v>
      </c>
      <c r="F650" s="25" t="n">
        <v>28.88</v>
      </c>
      <c r="G650" s="25" t="n">
        <f>TRUNC(TRUNC(E650,8)*F650,2)</f>
        <v>7.16</v>
      </c>
    </row>
    <row r="651" customHeight="1" ht="15">
      <c r="A651" s="22" t="inlineStr">
        <is>
          <r>
            <t xml:space="preserve">88316</t>
          </r>
        </is>
      </c>
      <c r="B651" s="23" t="inlineStr">
        <is>
          <r>
            <t xml:space="preserve">SERVENTE COM ENCARGOS COMPLEMENTARES</t>
          </r>
        </is>
      </c>
      <c r="C651" s="22" t="inlineStr">
        <is>
          <r>
            <t xml:space="preserve">SINAPI</t>
          </r>
        </is>
      </c>
      <c r="D651" s="22" t="inlineStr">
        <is>
          <r>
            <t xml:space="preserve">H</t>
          </r>
        </is>
      </c>
      <c r="E651" s="24" t="n">
        <v>0.124</v>
      </c>
      <c r="F651" s="25" t="n">
        <v>22.1</v>
      </c>
      <c r="G651" s="25" t="n">
        <f>TRUNC(TRUNC(E651,8)*F651,2)</f>
        <v>2.74</v>
      </c>
    </row>
    <row r="652" customHeight="1" ht="18">
      <c r="A652" s="2" t="inlineStr"/>
      <c r="B652" s="2" t="inlineStr"/>
      <c r="C652" s="2" t="inlineStr"/>
      <c r="D652" s="2" t="inlineStr"/>
      <c r="E652" s="26" t="inlineStr">
        <is>
          <r>
            <t xml:space="preserve">TOTAL Mão de Obra com Encargos Complementares:</t>
          </r>
        </is>
      </c>
      <c r="F652" s="26" t="inlineStr"/>
      <c r="G652" s="27" t="n">
        <f>SUM(G650:G651)</f>
        <v>9.9</v>
      </c>
    </row>
    <row r="653" customHeight="1" ht="15">
      <c r="A653" s="20" t="inlineStr">
        <is>
          <r>
            <t xml:space="preserve">Serviço</t>
          </r>
        </is>
      </c>
      <c r="B653" s="20" t="inlineStr"/>
      <c r="C653" s="21" t="inlineStr">
        <is>
          <r>
            <t xml:space="preserve">FONTE</t>
          </r>
        </is>
      </c>
      <c r="D653" s="21" t="inlineStr">
        <is>
          <r>
            <t xml:space="preserve">UNID</t>
          </r>
        </is>
      </c>
      <c r="E653" s="21" t="inlineStr">
        <is>
          <r>
            <t xml:space="preserve">COEFICIENTE</t>
          </r>
        </is>
      </c>
      <c r="F653" s="21" t="inlineStr">
        <is>
          <r>
            <t xml:space="preserve">PREÇO UNITÁRIO</t>
          </r>
        </is>
      </c>
      <c r="G653" s="21" t="inlineStr">
        <is>
          <r>
            <t xml:space="preserve">TOTAL</t>
          </r>
        </is>
      </c>
    </row>
    <row r="654" customHeight="1" ht="29">
      <c r="A654" s="22" t="inlineStr">
        <is>
          <r>
            <t xml:space="preserve">87373</t>
          </r>
        </is>
      </c>
      <c r="B654" s="23" t="inlineStr">
        <is>
          <r>
            <t xml:space="preserve">ARGAMASSA TRAÇO 1:4 (EM VOLUME DE CIMENTO E AREIA MÉDIA ÚMIDA) PARA CONTRAPISO, PREPARO MANUAL. AF_08/2019</t>
          </r>
        </is>
      </c>
      <c r="C654" s="22" t="inlineStr">
        <is>
          <r>
            <t xml:space="preserve">SINAPI</t>
          </r>
        </is>
      </c>
      <c r="D654" s="22" t="inlineStr">
        <is>
          <r>
            <t xml:space="preserve">M3</t>
          </r>
        </is>
      </c>
      <c r="E654" s="24" t="n">
        <v>0.053</v>
      </c>
      <c r="F654" s="25" t="n">
        <v>746.33</v>
      </c>
      <c r="G654" s="25" t="n">
        <f>TRUNC(TRUNC(E654,8)*F654,2)</f>
        <v>39.55</v>
      </c>
    </row>
    <row r="655" customHeight="1" ht="15">
      <c r="A655" s="2" t="inlineStr"/>
      <c r="B655" s="2" t="inlineStr"/>
      <c r="C655" s="2" t="inlineStr"/>
      <c r="D655" s="2" t="inlineStr"/>
      <c r="E655" s="26" t="inlineStr">
        <is>
          <r>
            <t xml:space="preserve">TOTAL Serviço:</t>
          </r>
        </is>
      </c>
      <c r="F655" s="26" t="inlineStr"/>
      <c r="G655" s="27" t="n">
        <f>SUM(G654:G654)</f>
        <v>39.55</v>
      </c>
    </row>
    <row r="656" customHeight="1" ht="15">
      <c r="A656" s="2" t="inlineStr"/>
      <c r="B656" s="2" t="inlineStr"/>
      <c r="C656" s="2" t="inlineStr"/>
      <c r="D656" s="2" t="inlineStr"/>
      <c r="E656" s="28" t="inlineStr">
        <is>
          <r>
            <t xml:space="preserve">VALOR:</t>
          </r>
        </is>
      </c>
      <c r="F656" s="28" t="inlineStr"/>
      <c r="G656" s="6" t="n">
        <f>SUM(G652,G655)</f>
        <v>49.45</v>
      </c>
    </row>
    <row r="657" customHeight="1" ht="15">
      <c r="A657" s="2" t="inlineStr"/>
      <c r="B657" s="2" t="inlineStr"/>
      <c r="C657" s="2" t="inlineStr"/>
      <c r="D657" s="2" t="inlineStr"/>
      <c r="E657" s="28" t="inlineStr">
        <is>
          <r>
            <t xml:space="preserve">VALOR BDI (22.23%):</t>
          </r>
        </is>
      </c>
      <c r="F657" s="28" t="inlineStr"/>
      <c r="G657" s="6" t="n">
        <f>ROUND(G656*(22.23/100),2)</f>
        <v>10.99</v>
      </c>
    </row>
    <row r="658" customHeight="1" ht="15">
      <c r="A658" s="2" t="inlineStr"/>
      <c r="B658" s="2" t="inlineStr"/>
      <c r="C658" s="2" t="inlineStr"/>
      <c r="D658" s="2" t="inlineStr"/>
      <c r="E658" s="28" t="inlineStr">
        <is>
          <r>
            <t xml:space="preserve">VALOR COM BDI:</t>
          </r>
        </is>
      </c>
      <c r="F658" s="28" t="inlineStr"/>
      <c r="G658" s="6" t="n">
        <f>G657+G656</f>
        <v>60.44</v>
      </c>
    </row>
    <row r="659" customHeight="1" ht="10">
      <c r="A659" s="2" t="inlineStr"/>
      <c r="B659" s="2" t="inlineStr"/>
      <c r="C659" s="2" t="inlineStr"/>
      <c r="D659" s="2" t="inlineStr"/>
      <c r="E659" s="18" t="inlineStr"/>
      <c r="F659" s="18" t="inlineStr"/>
      <c r="G659" s="18" t="inlineStr"/>
    </row>
    <row r="660" customHeight="1" ht="20">
      <c r="A660" s="19" t="inlineStr">
        <is>
          <r>
            <t xml:space="preserve">3.5.4. CP ADAP. 50 IMPERMEABILIZAÇÃO COM MANTA ASFÁLTICA ALUMINIZADA, E=3MM TIPO II CLASSE B (M2)</t>
          </r>
        </is>
      </c>
      <c r="B660" s="19" t="inlineStr"/>
      <c r="C660" s="19" t="inlineStr"/>
      <c r="D660" s="19" t="inlineStr"/>
      <c r="E660" s="19" t="inlineStr"/>
      <c r="F660" s="19" t="inlineStr"/>
      <c r="G660" s="19" t="inlineStr"/>
    </row>
    <row r="661" customHeight="1" ht="15">
      <c r="A661" s="20" t="inlineStr">
        <is>
          <r>
            <t xml:space="preserve">Material</t>
          </r>
        </is>
      </c>
      <c r="B661" s="20" t="inlineStr"/>
      <c r="C661" s="21" t="inlineStr">
        <is>
          <r>
            <t xml:space="preserve">FONTE</t>
          </r>
        </is>
      </c>
      <c r="D661" s="21" t="inlineStr">
        <is>
          <r>
            <t xml:space="preserve">UNID</t>
          </r>
        </is>
      </c>
      <c r="E661" s="21" t="inlineStr">
        <is>
          <r>
            <t xml:space="preserve">COEFICIENTE</t>
          </r>
        </is>
      </c>
      <c r="F661" s="21" t="inlineStr">
        <is>
          <r>
            <t xml:space="preserve">PREÇO UNITÁRIO</t>
          </r>
        </is>
      </c>
      <c r="G661" s="21" t="inlineStr">
        <is>
          <r>
            <t xml:space="preserve">TOTAL</t>
          </r>
        </is>
      </c>
    </row>
    <row r="662" customHeight="1" ht="15">
      <c r="A662" s="22" t="inlineStr">
        <is>
          <r>
            <t xml:space="preserve">00004226</t>
          </r>
        </is>
      </c>
      <c r="B662" s="23" t="inlineStr">
        <is>
          <r>
            <t xml:space="preserve">GAS DE COZINHA - GLP</t>
          </r>
        </is>
      </c>
      <c r="C662" s="22" t="inlineStr">
        <is>
          <r>
            <t xml:space="preserve">SINAPI</t>
          </r>
        </is>
      </c>
      <c r="D662" s="22" t="inlineStr">
        <is>
          <r>
            <t xml:space="preserve">KG</t>
          </r>
        </is>
      </c>
      <c r="E662" s="24" t="n">
        <v>0.26</v>
      </c>
      <c r="F662" s="25" t="n">
        <v>8.01</v>
      </c>
      <c r="G662" s="25" t="n">
        <f>ROUND(ROUND(E662,8)*F662,2)</f>
        <v>2.08</v>
      </c>
    </row>
    <row r="663" customHeight="1" ht="21">
      <c r="A663" s="22" t="inlineStr">
        <is>
          <r>
            <t xml:space="preserve">00011621</t>
          </r>
        </is>
      </c>
      <c r="B663" s="23" t="inlineStr">
        <is>
          <r>
            <t xml:space="preserve">MANTA ASFALTICA ELASTOMERICA EM POLIESTER ALUMINIZADA 3 MM, TIPO III, CLASSE B (NBR 9952)</t>
          </r>
        </is>
      </c>
      <c r="C663" s="22" t="inlineStr">
        <is>
          <r>
            <t xml:space="preserve">SINAPI</t>
          </r>
        </is>
      </c>
      <c r="D663" s="22" t="inlineStr">
        <is>
          <r>
            <t xml:space="preserve">M2</t>
          </r>
        </is>
      </c>
      <c r="E663" s="24" t="n">
        <v>1.15</v>
      </c>
      <c r="F663" s="25" t="n">
        <v>68.2</v>
      </c>
      <c r="G663" s="25" t="n">
        <f>ROUND(ROUND(E663,8)*F663,2)</f>
        <v>78.43</v>
      </c>
    </row>
    <row r="664" customHeight="1" ht="21">
      <c r="A664" s="22" t="inlineStr">
        <is>
          <r>
            <t xml:space="preserve">00000511</t>
          </r>
        </is>
      </c>
      <c r="B664" s="23" t="inlineStr">
        <is>
          <r>
            <t xml:space="preserve">PRIMER PARA MANTA ASFALTICA A BASE DE ASFALTO MODIFICADO DILUIDO EM SOLVENTE, APLICACAO A FRIO</t>
          </r>
        </is>
      </c>
      <c r="C664" s="22" t="inlineStr">
        <is>
          <r>
            <t xml:space="preserve">SINAPI</t>
          </r>
        </is>
      </c>
      <c r="D664" s="22" t="inlineStr">
        <is>
          <r>
            <t xml:space="preserve">L</t>
          </r>
        </is>
      </c>
      <c r="E664" s="24" t="n">
        <v>0.615</v>
      </c>
      <c r="F664" s="25" t="n">
        <v>21.59</v>
      </c>
      <c r="G664" s="25" t="n">
        <f>ROUND(ROUND(E664,8)*F664,2)</f>
        <v>13.28</v>
      </c>
    </row>
    <row r="665" customHeight="1" ht="15">
      <c r="A665" s="2" t="inlineStr"/>
      <c r="B665" s="2" t="inlineStr"/>
      <c r="C665" s="2" t="inlineStr"/>
      <c r="D665" s="2" t="inlineStr"/>
      <c r="E665" s="26" t="inlineStr">
        <is>
          <r>
            <t xml:space="preserve">TOTAL Material:</t>
          </r>
        </is>
      </c>
      <c r="F665" s="26" t="inlineStr"/>
      <c r="G665" s="27" t="n">
        <f>SUM(G662:G664)</f>
        <v>93.79</v>
      </c>
    </row>
    <row r="666" customHeight="1" ht="15">
      <c r="A666" s="20" t="inlineStr">
        <is>
          <r>
            <t xml:space="preserve">Mão de Obra com Encargos Complementares</t>
          </r>
        </is>
      </c>
      <c r="B666" s="20" t="inlineStr"/>
      <c r="C666" s="21" t="inlineStr">
        <is>
          <r>
            <t xml:space="preserve">FONTE</t>
          </r>
        </is>
      </c>
      <c r="D666" s="21" t="inlineStr">
        <is>
          <r>
            <t xml:space="preserve">UNID</t>
          </r>
        </is>
      </c>
      <c r="E666" s="21" t="inlineStr">
        <is>
          <r>
            <t xml:space="preserve">COEFICIENTE</t>
          </r>
        </is>
      </c>
      <c r="F666" s="21" t="inlineStr">
        <is>
          <r>
            <t xml:space="preserve">PREÇO UNITÁRIO</t>
          </r>
        </is>
      </c>
      <c r="G666" s="21" t="inlineStr">
        <is>
          <r>
            <t xml:space="preserve">TOTAL</t>
          </r>
        </is>
      </c>
    </row>
    <row r="667" customHeight="1" ht="21">
      <c r="A667" s="22" t="inlineStr">
        <is>
          <r>
            <t xml:space="preserve">88243</t>
          </r>
        </is>
      </c>
      <c r="B667" s="23" t="inlineStr">
        <is>
          <r>
            <t xml:space="preserve">AJUDANTE ESPECIALIZADO COM ENCARGOS COMPLEMENTARES</t>
          </r>
        </is>
      </c>
      <c r="C667" s="22" t="inlineStr">
        <is>
          <r>
            <t xml:space="preserve">SINAPI</t>
          </r>
        </is>
      </c>
      <c r="D667" s="22" t="inlineStr">
        <is>
          <r>
            <t xml:space="preserve">H</t>
          </r>
        </is>
      </c>
      <c r="E667" s="24" t="n">
        <v>0.192</v>
      </c>
      <c r="F667" s="25" t="n">
        <v>22.26</v>
      </c>
      <c r="G667" s="25" t="n">
        <f>ROUND(ROUND(E667,8)*F667,2)</f>
        <v>4.27</v>
      </c>
    </row>
    <row r="668" customHeight="1" ht="15">
      <c r="A668" s="22" t="inlineStr">
        <is>
          <r>
            <t xml:space="preserve">88270</t>
          </r>
        </is>
      </c>
      <c r="B668" s="23" t="inlineStr">
        <is>
          <r>
            <t xml:space="preserve">IMPERMEABILIZADOR COM ENCARGOS COMPLEMENTARES</t>
          </r>
        </is>
      </c>
      <c r="C668" s="22" t="inlineStr">
        <is>
          <r>
            <t xml:space="preserve">SINAPI</t>
          </r>
        </is>
      </c>
      <c r="D668" s="22" t="inlineStr">
        <is>
          <r>
            <t xml:space="preserve">H</t>
          </r>
        </is>
      </c>
      <c r="E668" s="24" t="n">
        <v>0.948</v>
      </c>
      <c r="F668" s="25" t="n">
        <v>28.88</v>
      </c>
      <c r="G668" s="25" t="n">
        <f>ROUND(ROUND(E668,8)*F668,2)</f>
        <v>27.38</v>
      </c>
    </row>
    <row r="669" customHeight="1" ht="18">
      <c r="A669" s="2" t="inlineStr"/>
      <c r="B669" s="2" t="inlineStr"/>
      <c r="C669" s="2" t="inlineStr"/>
      <c r="D669" s="2" t="inlineStr"/>
      <c r="E669" s="26" t="inlineStr">
        <is>
          <r>
            <t xml:space="preserve">TOTAL Mão de Obra com Encargos Complementares:</t>
          </r>
        </is>
      </c>
      <c r="F669" s="26" t="inlineStr"/>
      <c r="G669" s="27" t="n">
        <f>SUM(G667:G668)</f>
        <v>31.65</v>
      </c>
    </row>
    <row r="670" customHeight="1" ht="15">
      <c r="A670" s="2" t="inlineStr"/>
      <c r="B670" s="2" t="inlineStr"/>
      <c r="C670" s="2" t="inlineStr"/>
      <c r="D670" s="2" t="inlineStr"/>
      <c r="E670" s="28" t="inlineStr">
        <is>
          <r>
            <t xml:space="preserve">VALOR:</t>
          </r>
        </is>
      </c>
      <c r="F670" s="28" t="inlineStr"/>
      <c r="G670" s="6" t="n">
        <f>SUM(G665,G669)</f>
        <v>125.44</v>
      </c>
    </row>
    <row r="671" customHeight="1" ht="15">
      <c r="A671" s="2" t="inlineStr"/>
      <c r="B671" s="2" t="inlineStr"/>
      <c r="C671" s="2" t="inlineStr"/>
      <c r="D671" s="2" t="inlineStr"/>
      <c r="E671" s="28" t="inlineStr">
        <is>
          <r>
            <t xml:space="preserve">VALOR BDI (22.23%):</t>
          </r>
        </is>
      </c>
      <c r="F671" s="28" t="inlineStr"/>
      <c r="G671" s="6" t="n">
        <f>ROUND(G670*(22.23/100),2)</f>
        <v>27.89</v>
      </c>
    </row>
    <row r="672" customHeight="1" ht="15">
      <c r="A672" s="2" t="inlineStr"/>
      <c r="B672" s="2" t="inlineStr"/>
      <c r="C672" s="2" t="inlineStr"/>
      <c r="D672" s="2" t="inlineStr"/>
      <c r="E672" s="28" t="inlineStr">
        <is>
          <r>
            <t xml:space="preserve">VALOR COM BDI:</t>
          </r>
        </is>
      </c>
      <c r="F672" s="28" t="inlineStr"/>
      <c r="G672" s="6" t="n">
        <f>G671+G670</f>
        <v>153.33</v>
      </c>
    </row>
    <row r="673" customHeight="1" ht="10">
      <c r="A673" s="2" t="inlineStr"/>
      <c r="B673" s="2" t="inlineStr"/>
      <c r="C673" s="2" t="inlineStr"/>
      <c r="D673" s="2" t="inlineStr"/>
      <c r="E673" s="18" t="inlineStr"/>
      <c r="F673" s="18" t="inlineStr"/>
      <c r="G673" s="18" t="inlineStr"/>
    </row>
    <row r="674" customHeight="1" ht="20">
      <c r="A674" s="19" t="inlineStr">
        <is>
          <r>
            <t xml:space="preserve">3.5.5. S08637 Chapim de concreto pré-moldado (m)</t>
          </r>
        </is>
      </c>
      <c r="B674" s="19" t="inlineStr"/>
      <c r="C674" s="19" t="inlineStr"/>
      <c r="D674" s="19" t="inlineStr"/>
      <c r="E674" s="19" t="inlineStr"/>
      <c r="F674" s="19" t="inlineStr"/>
      <c r="G674" s="19" t="inlineStr"/>
    </row>
    <row r="675" customHeight="1" ht="15">
      <c r="A675" s="20" t="inlineStr">
        <is>
          <r>
            <t xml:space="preserve">Material</t>
          </r>
        </is>
      </c>
      <c r="B675" s="20" t="inlineStr"/>
      <c r="C675" s="21" t="inlineStr">
        <is>
          <r>
            <t xml:space="preserve">FONTE</t>
          </r>
        </is>
      </c>
      <c r="D675" s="21" t="inlineStr">
        <is>
          <r>
            <t xml:space="preserve">UNID</t>
          </r>
        </is>
      </c>
      <c r="E675" s="21" t="inlineStr">
        <is>
          <r>
            <t xml:space="preserve">COEFICIENTE</t>
          </r>
        </is>
      </c>
      <c r="F675" s="21" t="inlineStr">
        <is>
          <r>
            <t xml:space="preserve">PREÇO UNITÁRIO</t>
          </r>
        </is>
      </c>
      <c r="G675" s="21" t="inlineStr">
        <is>
          <r>
            <t xml:space="preserve">TOTAL</t>
          </r>
        </is>
      </c>
    </row>
    <row r="676" customHeight="1" ht="15">
      <c r="A676" s="22" t="inlineStr">
        <is>
          <r>
            <t xml:space="preserve">I00081</t>
          </r>
        </is>
      </c>
      <c r="B676" s="23" t="inlineStr">
        <is>
          <r>
            <t xml:space="preserve">Aço ca-50 6,3 a 12,5 mm</t>
          </r>
        </is>
      </c>
      <c r="C676" s="22" t="inlineStr">
        <is>
          <r>
            <t xml:space="preserve">ORSE</t>
          </r>
        </is>
      </c>
      <c r="D676" s="22" t="inlineStr">
        <is>
          <r>
            <t xml:space="preserve">kg</t>
          </r>
        </is>
      </c>
      <c r="E676" s="24" t="n">
        <v>0.8</v>
      </c>
      <c r="F676" s="25" t="n">
        <v>9.3</v>
      </c>
      <c r="G676" s="25" t="n">
        <f>ROUND(ROUND(E676,8)*F676,2)</f>
        <v>7.44</v>
      </c>
    </row>
    <row r="677" customHeight="1" ht="15">
      <c r="A677" s="2" t="inlineStr"/>
      <c r="B677" s="2" t="inlineStr"/>
      <c r="C677" s="2" t="inlineStr"/>
      <c r="D677" s="2" t="inlineStr"/>
      <c r="E677" s="26" t="inlineStr">
        <is>
          <r>
            <t xml:space="preserve">TOTAL Material:</t>
          </r>
        </is>
      </c>
      <c r="F677" s="26" t="inlineStr"/>
      <c r="G677" s="27" t="n">
        <f>SUM(G676:G676)</f>
        <v>7.44</v>
      </c>
    </row>
    <row r="678" customHeight="1" ht="15">
      <c r="A678" s="20" t="inlineStr">
        <is>
          <r>
            <t xml:space="preserve">Serviço</t>
          </r>
        </is>
      </c>
      <c r="B678" s="20" t="inlineStr"/>
      <c r="C678" s="21" t="inlineStr">
        <is>
          <r>
            <t xml:space="preserve">FONTE</t>
          </r>
        </is>
      </c>
      <c r="D678" s="21" t="inlineStr">
        <is>
          <r>
            <t xml:space="preserve">UNID</t>
          </r>
        </is>
      </c>
      <c r="E678" s="21" t="inlineStr">
        <is>
          <r>
            <t xml:space="preserve">COEFICIENTE</t>
          </r>
        </is>
      </c>
      <c r="F678" s="21" t="inlineStr">
        <is>
          <r>
            <t xml:space="preserve">PREÇO UNITÁRIO</t>
          </r>
        </is>
      </c>
      <c r="G678" s="21" t="inlineStr">
        <is>
          <r>
            <t xml:space="preserve">TOTAL</t>
          </r>
        </is>
      </c>
    </row>
    <row r="679" customHeight="1" ht="21">
      <c r="A679" s="22" t="inlineStr">
        <is>
          <r>
            <t xml:space="preserve">S00127</t>
          </r>
        </is>
      </c>
      <c r="B679" s="23" t="inlineStr">
        <is>
          <r>
            <t xml:space="preserve">Concreto simples usinado fck=21mpa, bombeado, lançado e adensado em superestrutura</t>
          </r>
        </is>
      </c>
      <c r="C679" s="22" t="inlineStr">
        <is>
          <r>
            <t xml:space="preserve">ORSE</t>
          </r>
        </is>
      </c>
      <c r="D679" s="22" t="inlineStr">
        <is>
          <r>
            <t xml:space="preserve">m3</t>
          </r>
        </is>
      </c>
      <c r="E679" s="24" t="n">
        <v>0.01</v>
      </c>
      <c r="F679" s="25" t="n">
        <v>658.14</v>
      </c>
      <c r="G679" s="25" t="n">
        <f>ROUND(ROUND(E679,8)*F679,2)</f>
        <v>6.58</v>
      </c>
    </row>
    <row r="680" customHeight="1" ht="29">
      <c r="A680" s="22" t="inlineStr">
        <is>
          <r>
            <t xml:space="preserve">S11640</t>
          </r>
        </is>
      </c>
      <c r="B680" s="23" t="inlineStr">
        <is>
          <r>
            <t xml:space="preserve">Forma plana para estruturas, em compensado plastificado de 10mm, 02 usos, inclusive escoramento - Revisada 07.2015</t>
          </r>
        </is>
      </c>
      <c r="C680" s="22" t="inlineStr">
        <is>
          <r>
            <t xml:space="preserve">ORSE</t>
          </r>
        </is>
      </c>
      <c r="D680" s="22" t="inlineStr">
        <is>
          <r>
            <t xml:space="preserve">m2</t>
          </r>
        </is>
      </c>
      <c r="E680" s="24" t="n">
        <v>0.35</v>
      </c>
      <c r="F680" s="25" t="n">
        <v>124.65</v>
      </c>
      <c r="G680" s="25" t="n">
        <f>ROUND(ROUND(E680,8)*F680,2)</f>
        <v>43.63</v>
      </c>
    </row>
    <row r="681" customHeight="1" ht="15">
      <c r="A681" s="2" t="inlineStr"/>
      <c r="B681" s="2" t="inlineStr"/>
      <c r="C681" s="2" t="inlineStr"/>
      <c r="D681" s="2" t="inlineStr"/>
      <c r="E681" s="26" t="inlineStr">
        <is>
          <r>
            <t xml:space="preserve">TOTAL Serviço:</t>
          </r>
        </is>
      </c>
      <c r="F681" s="26" t="inlineStr"/>
      <c r="G681" s="27" t="n">
        <f>SUM(G679:G680)</f>
        <v>50.21</v>
      </c>
    </row>
    <row r="682" customHeight="1" ht="15">
      <c r="A682" s="2" t="inlineStr"/>
      <c r="B682" s="2" t="inlineStr"/>
      <c r="C682" s="2" t="inlineStr"/>
      <c r="D682" s="2" t="inlineStr"/>
      <c r="E682" s="28" t="inlineStr">
        <is>
          <r>
            <t xml:space="preserve">VALOR:</t>
          </r>
        </is>
      </c>
      <c r="F682" s="28" t="inlineStr"/>
      <c r="G682" s="6" t="n">
        <f>SUM(G677,G681)</f>
        <v>57.65</v>
      </c>
    </row>
    <row r="683" customHeight="1" ht="15">
      <c r="A683" s="2" t="inlineStr"/>
      <c r="B683" s="2" t="inlineStr"/>
      <c r="C683" s="2" t="inlineStr"/>
      <c r="D683" s="2" t="inlineStr"/>
      <c r="E683" s="28" t="inlineStr">
        <is>
          <r>
            <t xml:space="preserve">VALOR BDI (22.23%):</t>
          </r>
        </is>
      </c>
      <c r="F683" s="28" t="inlineStr"/>
      <c r="G683" s="6" t="n">
        <f>ROUND(G682*(22.23/100),2)</f>
        <v>12.82</v>
      </c>
    </row>
    <row r="684" customHeight="1" ht="15">
      <c r="A684" s="2" t="inlineStr"/>
      <c r="B684" s="2" t="inlineStr"/>
      <c r="C684" s="2" t="inlineStr"/>
      <c r="D684" s="2" t="inlineStr"/>
      <c r="E684" s="28" t="inlineStr">
        <is>
          <r>
            <t xml:space="preserve">VALOR COM BDI:</t>
          </r>
        </is>
      </c>
      <c r="F684" s="28" t="inlineStr"/>
      <c r="G684" s="6" t="n">
        <f>G683+G682</f>
        <v>70.47</v>
      </c>
    </row>
    <row r="685" customHeight="1" ht="10">
      <c r="A685" s="2" t="inlineStr"/>
      <c r="B685" s="2" t="inlineStr"/>
      <c r="C685" s="2" t="inlineStr"/>
      <c r="D685" s="2" t="inlineStr"/>
      <c r="E685" s="18" t="inlineStr"/>
      <c r="F685" s="18" t="inlineStr"/>
      <c r="G685" s="18" t="inlineStr"/>
    </row>
    <row r="686" customHeight="1" ht="20">
      <c r="A686" s="19" t="inlineStr">
        <is>
          <r>
            <t xml:space="preserve">3.6.1. 97647 REMOÇÃO DE TELHAS DE FIBROCIMENTO METÁLICA E CERÂMICA, DE FORMA MANUAL, SEM REAPROVEITAMENTO. AF_09/2023 (M2)</t>
          </r>
        </is>
      </c>
      <c r="B686" s="19" t="inlineStr"/>
      <c r="C686" s="19" t="inlineStr"/>
      <c r="D686" s="19" t="inlineStr"/>
      <c r="E686" s="19" t="inlineStr"/>
      <c r="F686" s="19" t="inlineStr"/>
      <c r="G686" s="19" t="inlineStr"/>
    </row>
    <row r="687" customHeight="1" ht="15">
      <c r="A687" s="20" t="inlineStr">
        <is>
          <r>
            <t xml:space="preserve">Mão de Obra com Encargos Complementares</t>
          </r>
        </is>
      </c>
      <c r="B687" s="20" t="inlineStr"/>
      <c r="C687" s="21" t="inlineStr">
        <is>
          <r>
            <t xml:space="preserve">FONTE</t>
          </r>
        </is>
      </c>
      <c r="D687" s="21" t="inlineStr">
        <is>
          <r>
            <t xml:space="preserve">UNID</t>
          </r>
        </is>
      </c>
      <c r="E687" s="21" t="inlineStr">
        <is>
          <r>
            <t xml:space="preserve">COEFICIENTE</t>
          </r>
        </is>
      </c>
      <c r="F687" s="21" t="inlineStr">
        <is>
          <r>
            <t xml:space="preserve">PREÇO UNITÁRIO</t>
          </r>
        </is>
      </c>
      <c r="G687" s="21" t="inlineStr">
        <is>
          <r>
            <t xml:space="preserve">TOTAL</t>
          </r>
        </is>
      </c>
    </row>
    <row r="688" customHeight="1" ht="15">
      <c r="A688" s="22" t="inlineStr">
        <is>
          <r>
            <t xml:space="preserve">88316</t>
          </r>
        </is>
      </c>
      <c r="B688" s="23" t="inlineStr">
        <is>
          <r>
            <t xml:space="preserve">SERVENTE COM ENCARGOS COMPLEMENTARES</t>
          </r>
        </is>
      </c>
      <c r="C688" s="22" t="inlineStr">
        <is>
          <r>
            <t xml:space="preserve">SINAPI</t>
          </r>
        </is>
      </c>
      <c r="D688" s="22" t="inlineStr">
        <is>
          <r>
            <t xml:space="preserve">H</t>
          </r>
        </is>
      </c>
      <c r="E688" s="24" t="n">
        <v>0.1153</v>
      </c>
      <c r="F688" s="25" t="n">
        <v>22.1</v>
      </c>
      <c r="G688" s="25" t="n">
        <f>TRUNC(TRUNC(E688,8)*F688,2)</f>
        <v>2.54</v>
      </c>
    </row>
    <row r="689" customHeight="1" ht="15">
      <c r="A689" s="22" t="inlineStr">
        <is>
          <r>
            <t xml:space="preserve">88323</t>
          </r>
        </is>
      </c>
      <c r="B689" s="23" t="inlineStr">
        <is>
          <r>
            <t xml:space="preserve">TELHADISTA COM ENCARGOS COMPLEMENTARES</t>
          </r>
        </is>
      </c>
      <c r="C689" s="22" t="inlineStr">
        <is>
          <r>
            <t xml:space="preserve">SINAPI</t>
          </r>
        </is>
      </c>
      <c r="D689" s="22" t="inlineStr">
        <is>
          <r>
            <t xml:space="preserve">H</t>
          </r>
        </is>
      </c>
      <c r="E689" s="24" t="n">
        <v>0.0408</v>
      </c>
      <c r="F689" s="25" t="n">
        <v>28.26</v>
      </c>
      <c r="G689" s="25" t="n">
        <f>TRUNC(TRUNC(E689,8)*F689,2)</f>
        <v>1.15</v>
      </c>
    </row>
    <row r="690" customHeight="1" ht="18">
      <c r="A690" s="2" t="inlineStr"/>
      <c r="B690" s="2" t="inlineStr"/>
      <c r="C690" s="2" t="inlineStr"/>
      <c r="D690" s="2" t="inlineStr"/>
      <c r="E690" s="26" t="inlineStr">
        <is>
          <r>
            <t xml:space="preserve">TOTAL Mão de Obra com Encargos Complementares:</t>
          </r>
        </is>
      </c>
      <c r="F690" s="26" t="inlineStr"/>
      <c r="G690" s="27" t="n">
        <f>SUM(G688:G689)</f>
        <v>3.69</v>
      </c>
    </row>
    <row r="691" customHeight="1" ht="15">
      <c r="A691" s="2" t="inlineStr"/>
      <c r="B691" s="2" t="inlineStr"/>
      <c r="C691" s="2" t="inlineStr"/>
      <c r="D691" s="2" t="inlineStr"/>
      <c r="E691" s="28" t="inlineStr">
        <is>
          <r>
            <t xml:space="preserve">VALOR:</t>
          </r>
        </is>
      </c>
      <c r="F691" s="28" t="inlineStr"/>
      <c r="G691" s="6" t="n">
        <f>SUM(G690)</f>
        <v>3.69</v>
      </c>
    </row>
    <row r="692" customHeight="1" ht="15">
      <c r="A692" s="2" t="inlineStr"/>
      <c r="B692" s="2" t="inlineStr"/>
      <c r="C692" s="2" t="inlineStr"/>
      <c r="D692" s="2" t="inlineStr"/>
      <c r="E692" s="28" t="inlineStr">
        <is>
          <r>
            <t xml:space="preserve">VALOR BDI (22.23%):</t>
          </r>
        </is>
      </c>
      <c r="F692" s="28" t="inlineStr"/>
      <c r="G692" s="6" t="n">
        <f>ROUND(G691*(22.23/100),2)</f>
        <v>0.82</v>
      </c>
    </row>
    <row r="693" customHeight="1" ht="15">
      <c r="A693" s="2" t="inlineStr"/>
      <c r="B693" s="2" t="inlineStr"/>
      <c r="C693" s="2" t="inlineStr"/>
      <c r="D693" s="2" t="inlineStr"/>
      <c r="E693" s="28" t="inlineStr">
        <is>
          <r>
            <t xml:space="preserve">VALOR COM BDI:</t>
          </r>
        </is>
      </c>
      <c r="F693" s="28" t="inlineStr"/>
      <c r="G693" s="6" t="n">
        <f>G692+G691</f>
        <v>4.51</v>
      </c>
    </row>
    <row r="694" customHeight="1" ht="10">
      <c r="A694" s="2" t="inlineStr"/>
      <c r="B694" s="2" t="inlineStr"/>
      <c r="C694" s="2" t="inlineStr"/>
      <c r="D694" s="2" t="inlineStr"/>
      <c r="E694" s="18" t="inlineStr"/>
      <c r="F694" s="18" t="inlineStr"/>
      <c r="G694" s="18" t="inlineStr"/>
    </row>
    <row r="695" customHeight="1" ht="20">
      <c r="A695" s="19" t="inlineStr">
        <is>
          <r>
            <t xml:space="preserve">3.6.2. CP ADAP. 064 TELHAMENTO COM TELHA TERMO ACÚSTICA EM ALUMÍNIO ONDULADA COM 30MM DE PREENCHIMENTO / POLIURETANO RÍGIDO (M2)</t>
          </r>
        </is>
      </c>
      <c r="B695" s="19" t="inlineStr"/>
      <c r="C695" s="19" t="inlineStr"/>
      <c r="D695" s="19" t="inlineStr"/>
      <c r="E695" s="19" t="inlineStr"/>
      <c r="F695" s="19" t="inlineStr"/>
      <c r="G695" s="19" t="inlineStr"/>
    </row>
    <row r="696" customHeight="1" ht="15">
      <c r="A696" s="20" t="inlineStr">
        <is>
          <r>
            <t xml:space="preserve">Equipamento Custo Horário</t>
          </r>
        </is>
      </c>
      <c r="B696" s="20" t="inlineStr"/>
      <c r="C696" s="21" t="inlineStr">
        <is>
          <r>
            <t xml:space="preserve">FONTE</t>
          </r>
        </is>
      </c>
      <c r="D696" s="21" t="inlineStr">
        <is>
          <r>
            <t xml:space="preserve">UNID</t>
          </r>
        </is>
      </c>
      <c r="E696" s="21" t="inlineStr">
        <is>
          <r>
            <t xml:space="preserve">COEFICIENTE</t>
          </r>
        </is>
      </c>
      <c r="F696" s="21" t="inlineStr">
        <is>
          <r>
            <t xml:space="preserve">PREÇO UNITÁRIO</t>
          </r>
        </is>
      </c>
      <c r="G696" s="21" t="inlineStr">
        <is>
          <r>
            <t xml:space="preserve">TOTAL</t>
          </r>
        </is>
      </c>
    </row>
    <row r="697" customHeight="1" ht="29">
      <c r="A697" s="22" t="inlineStr">
        <is>
          <r>
            <t xml:space="preserve">93282</t>
          </r>
        </is>
      </c>
      <c r="B697" s="23" t="inlineStr">
        <is>
          <r>
            <t xml:space="preserve">GUINCHO ELÉTRICO DE COLUNA, CAPACIDADE 400 KG, COM MOTO FREIO, MOTOR TRIFÁSICO DE 1,25 CV - CHI DIURNO. AF_03/2016</t>
          </r>
        </is>
      </c>
      <c r="C697" s="22" t="inlineStr">
        <is>
          <r>
            <t xml:space="preserve">SINAPI</t>
          </r>
        </is>
      </c>
      <c r="D697" s="22" t="inlineStr">
        <is>
          <r>
            <t xml:space="preserve">CHI</t>
          </r>
        </is>
      </c>
      <c r="E697" s="24" t="n">
        <v>0.0012</v>
      </c>
      <c r="F697" s="25" t="n">
        <v>27.49</v>
      </c>
      <c r="G697" s="25" t="n">
        <f>ROUND(ROUND(E697,8)*F697,2)</f>
        <v>0.03</v>
      </c>
    </row>
    <row r="698" customHeight="1" ht="29">
      <c r="A698" s="22" t="inlineStr">
        <is>
          <r>
            <t xml:space="preserve">93281</t>
          </r>
        </is>
      </c>
      <c r="B698" s="23" t="inlineStr">
        <is>
          <r>
            <t xml:space="preserve">GUINCHO ELÉTRICO DE COLUNA, CAPACIDADE 400 KG, COM MOTO FREIO, MOTOR TRIFÁSICO DE 1,25 CV - CHP DIURNO. AF_03/2016</t>
          </r>
        </is>
      </c>
      <c r="C698" s="22" t="inlineStr">
        <is>
          <r>
            <t xml:space="preserve">SINAPI</t>
          </r>
        </is>
      </c>
      <c r="D698" s="22" t="inlineStr">
        <is>
          <r>
            <t xml:space="preserve">CHP</t>
          </r>
        </is>
      </c>
      <c r="E698" s="24" t="n">
        <v>9.0E-4</v>
      </c>
      <c r="F698" s="25" t="n">
        <v>28.7</v>
      </c>
      <c r="G698" s="25" t="n">
        <f>ROUND(ROUND(E698,8)*F698,2)</f>
        <v>0.03</v>
      </c>
    </row>
    <row r="699" customHeight="1" ht="18">
      <c r="A699" s="2" t="inlineStr"/>
      <c r="B699" s="2" t="inlineStr"/>
      <c r="C699" s="2" t="inlineStr"/>
      <c r="D699" s="2" t="inlineStr"/>
      <c r="E699" s="26" t="inlineStr">
        <is>
          <r>
            <t xml:space="preserve">TOTAL Equipamento Custo Horário:</t>
          </r>
        </is>
      </c>
      <c r="F699" s="26" t="inlineStr"/>
      <c r="G699" s="27" t="n">
        <f>SUM(G697:G698)</f>
        <v>0.06</v>
      </c>
    </row>
    <row r="700" customHeight="1" ht="15">
      <c r="A700" s="20" t="inlineStr">
        <is>
          <r>
            <t xml:space="preserve">Material</t>
          </r>
        </is>
      </c>
      <c r="B700" s="20" t="inlineStr"/>
      <c r="C700" s="21" t="inlineStr">
        <is>
          <r>
            <t xml:space="preserve">FONTE</t>
          </r>
        </is>
      </c>
      <c r="D700" s="21" t="inlineStr">
        <is>
          <r>
            <t xml:space="preserve">UNID</t>
          </r>
        </is>
      </c>
      <c r="E700" s="21" t="inlineStr">
        <is>
          <r>
            <t xml:space="preserve">COEFICIENTE</t>
          </r>
        </is>
      </c>
      <c r="F700" s="21" t="inlineStr">
        <is>
          <r>
            <t xml:space="preserve">PREÇO UNITÁRIO</t>
          </r>
        </is>
      </c>
      <c r="G700" s="21" t="inlineStr">
        <is>
          <r>
            <t xml:space="preserve">TOTAL</t>
          </r>
        </is>
      </c>
    </row>
    <row r="701" customHeight="1" ht="29">
      <c r="A701" s="22" t="inlineStr">
        <is>
          <r>
            <t xml:space="preserve">00011029</t>
          </r>
        </is>
      </c>
      <c r="B701" s="23" t="inlineStr">
        <is>
          <r>
            <t xml:space="preserve">HASTE RETA PARA GANCHO DE FERRO GALVANIZADO, COM ROSCA 1/4" X 30 CM PARA FIXACAO DE TELHA METALICA, INCLUI PORCA E ARRUELAS DE VEDACAO</t>
          </r>
        </is>
      </c>
      <c r="C701" s="22" t="inlineStr">
        <is>
          <r>
            <t xml:space="preserve">SINAPI</t>
          </r>
        </is>
      </c>
      <c r="D701" s="22" t="inlineStr">
        <is>
          <r>
            <t xml:space="preserve">CJ</t>
          </r>
        </is>
      </c>
      <c r="E701" s="24" t="n">
        <v>4.15</v>
      </c>
      <c r="F701" s="25" t="n">
        <v>1.52</v>
      </c>
      <c r="G701" s="25" t="n">
        <f>ROUND(ROUND(E701,8)*F701,2)</f>
        <v>6.31</v>
      </c>
    </row>
    <row r="702" customHeight="1" ht="29">
      <c r="A702" s="22" t="inlineStr">
        <is>
          <r>
            <t xml:space="preserve">COT0005</t>
          </r>
        </is>
      </c>
      <c r="B702" s="23" t="inlineStr">
        <is>
          <r>
            <t xml:space="preserve">TELHAMENTO COM TELHA TERMO ACÚSTICA EM ALUMÍNIO ONDULADA COM 30MM DE PREENCHIMENTO / POLIURETANO RÍGIDO</t>
          </r>
        </is>
      </c>
      <c r="C702" s="22" t="inlineStr">
        <is>
          <r>
            <t xml:space="preserve">Composições </t>
          </r>
        </is>
      </c>
      <c r="D702" s="22" t="inlineStr">
        <is>
          <r>
            <t xml:space="preserve">M2</t>
          </r>
        </is>
      </c>
      <c r="E702" s="24" t="n">
        <v>1.146</v>
      </c>
      <c r="F702" s="25" t="n">
        <v>249.43</v>
      </c>
      <c r="G702" s="25" t="n">
        <f>ROUND(ROUND(E702,8)*F702,2)</f>
        <v>285.85</v>
      </c>
    </row>
    <row r="703" customHeight="1" ht="15">
      <c r="A703" s="2" t="inlineStr"/>
      <c r="B703" s="2" t="inlineStr"/>
      <c r="C703" s="2" t="inlineStr"/>
      <c r="D703" s="2" t="inlineStr"/>
      <c r="E703" s="26" t="inlineStr">
        <is>
          <r>
            <t xml:space="preserve">TOTAL Material:</t>
          </r>
        </is>
      </c>
      <c r="F703" s="26" t="inlineStr"/>
      <c r="G703" s="27" t="n">
        <f>SUM(G701:G702)</f>
        <v>292.16</v>
      </c>
    </row>
    <row r="704" customHeight="1" ht="15">
      <c r="A704" s="20" t="inlineStr">
        <is>
          <r>
            <t xml:space="preserve">Mão de Obra com Encargos Complementares</t>
          </r>
        </is>
      </c>
      <c r="B704" s="20" t="inlineStr"/>
      <c r="C704" s="21" t="inlineStr">
        <is>
          <r>
            <t xml:space="preserve">FONTE</t>
          </r>
        </is>
      </c>
      <c r="D704" s="21" t="inlineStr">
        <is>
          <r>
            <t xml:space="preserve">UNID</t>
          </r>
        </is>
      </c>
      <c r="E704" s="21" t="inlineStr">
        <is>
          <r>
            <t xml:space="preserve">COEFICIENTE</t>
          </r>
        </is>
      </c>
      <c r="F704" s="21" t="inlineStr">
        <is>
          <r>
            <t xml:space="preserve">PREÇO UNITÁRIO</t>
          </r>
        </is>
      </c>
      <c r="G704" s="21" t="inlineStr">
        <is>
          <r>
            <t xml:space="preserve">TOTAL</t>
          </r>
        </is>
      </c>
    </row>
    <row r="705" customHeight="1" ht="15">
      <c r="A705" s="22" t="inlineStr">
        <is>
          <r>
            <t xml:space="preserve">88316</t>
          </r>
        </is>
      </c>
      <c r="B705" s="23" t="inlineStr">
        <is>
          <r>
            <t xml:space="preserve">SERVENTE COM ENCARGOS COMPLEMENTARES</t>
          </r>
        </is>
      </c>
      <c r="C705" s="22" t="inlineStr">
        <is>
          <r>
            <t xml:space="preserve">SINAPI</t>
          </r>
        </is>
      </c>
      <c r="D705" s="22" t="inlineStr">
        <is>
          <r>
            <t xml:space="preserve">H</t>
          </r>
        </is>
      </c>
      <c r="E705" s="24" t="n">
        <v>0.062</v>
      </c>
      <c r="F705" s="25" t="n">
        <v>22.1</v>
      </c>
      <c r="G705" s="25" t="n">
        <f>ROUND(ROUND(E705,8)*F705,2)</f>
        <v>1.37</v>
      </c>
    </row>
    <row r="706" customHeight="1" ht="15">
      <c r="A706" s="22" t="inlineStr">
        <is>
          <r>
            <t xml:space="preserve">88323</t>
          </r>
        </is>
      </c>
      <c r="B706" s="23" t="inlineStr">
        <is>
          <r>
            <t xml:space="preserve">TELHADISTA COM ENCARGOS COMPLEMENTARES</t>
          </r>
        </is>
      </c>
      <c r="C706" s="22" t="inlineStr">
        <is>
          <r>
            <t xml:space="preserve">SINAPI</t>
          </r>
        </is>
      </c>
      <c r="D706" s="22" t="inlineStr">
        <is>
          <r>
            <t xml:space="preserve">H</t>
          </r>
        </is>
      </c>
      <c r="E706" s="24" t="n">
        <v>0.056</v>
      </c>
      <c r="F706" s="25" t="n">
        <v>28.26</v>
      </c>
      <c r="G706" s="25" t="n">
        <f>ROUND(ROUND(E706,8)*F706,2)</f>
        <v>1.58</v>
      </c>
    </row>
    <row r="707" customHeight="1" ht="18">
      <c r="A707" s="2" t="inlineStr"/>
      <c r="B707" s="2" t="inlineStr"/>
      <c r="C707" s="2" t="inlineStr"/>
      <c r="D707" s="2" t="inlineStr"/>
      <c r="E707" s="26" t="inlineStr">
        <is>
          <r>
            <t xml:space="preserve">TOTAL Mão de Obra com Encargos Complementares:</t>
          </r>
        </is>
      </c>
      <c r="F707" s="26" t="inlineStr"/>
      <c r="G707" s="27" t="n">
        <f>SUM(G705:G706)</f>
        <v>2.95</v>
      </c>
    </row>
    <row r="708" customHeight="1" ht="15">
      <c r="A708" s="2" t="inlineStr"/>
      <c r="B708" s="2" t="inlineStr"/>
      <c r="C708" s="2" t="inlineStr"/>
      <c r="D708" s="2" t="inlineStr"/>
      <c r="E708" s="28" t="inlineStr">
        <is>
          <r>
            <t xml:space="preserve">VALOR:</t>
          </r>
        </is>
      </c>
      <c r="F708" s="28" t="inlineStr"/>
      <c r="G708" s="6" t="n">
        <f>SUM(G699,G703,G707)</f>
        <v>295.17</v>
      </c>
    </row>
    <row r="709" customHeight="1" ht="15">
      <c r="A709" s="2" t="inlineStr"/>
      <c r="B709" s="2" t="inlineStr"/>
      <c r="C709" s="2" t="inlineStr"/>
      <c r="D709" s="2" t="inlineStr"/>
      <c r="E709" s="28" t="inlineStr">
        <is>
          <r>
            <t xml:space="preserve">VALOR BDI (22.23%):</t>
          </r>
        </is>
      </c>
      <c r="F709" s="28" t="inlineStr"/>
      <c r="G709" s="6" t="n">
        <f>ROUND(G708*(22.23/100),2)</f>
        <v>65.62</v>
      </c>
    </row>
    <row r="710" customHeight="1" ht="15">
      <c r="A710" s="2" t="inlineStr"/>
      <c r="B710" s="2" t="inlineStr"/>
      <c r="C710" s="2" t="inlineStr"/>
      <c r="D710" s="2" t="inlineStr"/>
      <c r="E710" s="28" t="inlineStr">
        <is>
          <r>
            <t xml:space="preserve">VALOR COM BDI:</t>
          </r>
        </is>
      </c>
      <c r="F710" s="28" t="inlineStr"/>
      <c r="G710" s="6" t="n">
        <f>G709+G708</f>
        <v>360.79</v>
      </c>
    </row>
    <row r="711" customHeight="1" ht="10">
      <c r="A711" s="2" t="inlineStr"/>
      <c r="B711" s="2" t="inlineStr"/>
      <c r="C711" s="2" t="inlineStr"/>
      <c r="D711" s="2" t="inlineStr"/>
      <c r="E711" s="18" t="inlineStr"/>
      <c r="F711" s="18" t="inlineStr"/>
      <c r="G711" s="18" t="inlineStr"/>
    </row>
    <row r="712" customHeight="1" ht="20">
      <c r="A712" s="19" t="inlineStr">
        <is>
          <r>
            <t xml:space="preserve">3.6.3. C4827 TELHA DE ALUMÍNIO ONDULADA, ESP.=0,7MM (Fechamento Lateral) (M2)</t>
          </r>
        </is>
      </c>
      <c r="B712" s="19" t="inlineStr"/>
      <c r="C712" s="19" t="inlineStr"/>
      <c r="D712" s="19" t="inlineStr"/>
      <c r="E712" s="19" t="inlineStr"/>
      <c r="F712" s="19" t="inlineStr"/>
      <c r="G712" s="19" t="inlineStr"/>
    </row>
    <row r="713" customHeight="1" ht="15">
      <c r="A713" s="20" t="inlineStr">
        <is>
          <r>
            <t xml:space="preserve">Material</t>
          </r>
        </is>
      </c>
      <c r="B713" s="20" t="inlineStr"/>
      <c r="C713" s="21" t="inlineStr">
        <is>
          <r>
            <t xml:space="preserve">FONTE</t>
          </r>
        </is>
      </c>
      <c r="D713" s="21" t="inlineStr">
        <is>
          <r>
            <t xml:space="preserve">UNID</t>
          </r>
        </is>
      </c>
      <c r="E713" s="21" t="inlineStr">
        <is>
          <r>
            <t xml:space="preserve">COEFICIENTE</t>
          </r>
        </is>
      </c>
      <c r="F713" s="21" t="inlineStr">
        <is>
          <r>
            <t xml:space="preserve">PREÇO UNITÁRIO</t>
          </r>
        </is>
      </c>
      <c r="G713" s="21" t="inlineStr">
        <is>
          <r>
            <t xml:space="preserve">TOTAL</t>
          </r>
        </is>
      </c>
    </row>
    <row r="714" customHeight="1" ht="15">
      <c r="A714" s="22" t="inlineStr">
        <is>
          <r>
            <t xml:space="preserve">I1215</t>
          </r>
        </is>
      </c>
      <c r="B714" s="23" t="inlineStr">
        <is>
          <r>
            <t xml:space="preserve">GANCHO COM PORCA E ARRUELA</t>
          </r>
        </is>
      </c>
      <c r="C714" s="22" t="inlineStr">
        <is>
          <r>
            <t xml:space="preserve">SEINFRA</t>
          </r>
        </is>
      </c>
      <c r="D714" s="22" t="inlineStr">
        <is>
          <r>
            <t xml:space="preserve">UN</t>
          </r>
        </is>
      </c>
      <c r="E714" s="24" t="n">
        <v>3.0</v>
      </c>
      <c r="F714" s="29" t="n">
        <v>2.29</v>
      </c>
      <c r="G714" s="29" t="n">
        <f>ROUND(ROUND(E714,8)*F714,4)</f>
        <v>6.87</v>
      </c>
    </row>
    <row r="715" customHeight="1" ht="15">
      <c r="A715" s="22" t="inlineStr">
        <is>
          <r>
            <t xml:space="preserve">I1920</t>
          </r>
        </is>
      </c>
      <c r="B715" s="23" t="inlineStr">
        <is>
          <r>
            <t xml:space="preserve">TALA DE AJUSTE</t>
          </r>
        </is>
      </c>
      <c r="C715" s="22" t="inlineStr">
        <is>
          <r>
            <t xml:space="preserve">SEINFRA</t>
          </r>
        </is>
      </c>
      <c r="D715" s="22" t="inlineStr">
        <is>
          <r>
            <t xml:space="preserve">UN</t>
          </r>
        </is>
      </c>
      <c r="E715" s="24" t="n">
        <v>3.0</v>
      </c>
      <c r="F715" s="29" t="n">
        <v>0.34</v>
      </c>
      <c r="G715" s="29" t="n">
        <f>ROUND(ROUND(E715,8)*F715,4)</f>
        <v>1.02</v>
      </c>
    </row>
    <row r="716" customHeight="1" ht="21">
      <c r="A716" s="22" t="inlineStr">
        <is>
          <r>
            <t xml:space="preserve">I9141</t>
          </r>
        </is>
      </c>
      <c r="B716" s="23" t="inlineStr">
        <is>
          <r>
            <t xml:space="preserve">TELHA ALUMINIO ONDULADA, ALTURA = *18* MM, E = 0,7 MM</t>
          </r>
        </is>
      </c>
      <c r="C716" s="22" t="inlineStr">
        <is>
          <r>
            <t xml:space="preserve">SEINFRA</t>
          </r>
        </is>
      </c>
      <c r="D716" s="22" t="inlineStr">
        <is>
          <r>
            <t xml:space="preserve">M2</t>
          </r>
        </is>
      </c>
      <c r="E716" s="24" t="n">
        <v>1.1</v>
      </c>
      <c r="F716" s="29" t="n">
        <v>50.52</v>
      </c>
      <c r="G716" s="29" t="n">
        <f>ROUND(ROUND(E716,8)*F716,4)</f>
        <v>55.572</v>
      </c>
    </row>
    <row r="717" customHeight="1" ht="15">
      <c r="A717" s="2" t="inlineStr"/>
      <c r="B717" s="2" t="inlineStr"/>
      <c r="C717" s="2" t="inlineStr"/>
      <c r="D717" s="2" t="inlineStr"/>
      <c r="E717" s="26" t="inlineStr">
        <is>
          <r>
            <t xml:space="preserve">TOTAL Material:</t>
          </r>
        </is>
      </c>
      <c r="F717" s="26" t="inlineStr"/>
      <c r="G717" s="30" t="n">
        <f>SUM(G714:G716)</f>
        <v>63.462</v>
      </c>
    </row>
    <row r="718" customHeight="1" ht="15">
      <c r="A718" s="20" t="inlineStr">
        <is>
          <r>
            <t xml:space="preserve">Mão de Obra</t>
          </r>
        </is>
      </c>
      <c r="B718" s="20" t="inlineStr"/>
      <c r="C718" s="21" t="inlineStr">
        <is>
          <r>
            <t xml:space="preserve">FONTE</t>
          </r>
        </is>
      </c>
      <c r="D718" s="21" t="inlineStr">
        <is>
          <r>
            <t xml:space="preserve">UNID</t>
          </r>
        </is>
      </c>
      <c r="E718" s="21" t="inlineStr">
        <is>
          <r>
            <t xml:space="preserve">COEFICIENTE</t>
          </r>
        </is>
      </c>
      <c r="F718" s="21" t="inlineStr">
        <is>
          <r>
            <t xml:space="preserve">PREÇO UNITÁRIO</t>
          </r>
        </is>
      </c>
      <c r="G718" s="21" t="inlineStr">
        <is>
          <r>
            <t xml:space="preserve">TOTAL</t>
          </r>
        </is>
      </c>
    </row>
    <row r="719" customHeight="1" ht="15">
      <c r="A719" s="22" t="inlineStr">
        <is>
          <r>
            <t xml:space="preserve">I0037</t>
          </r>
        </is>
      </c>
      <c r="B719" s="23" t="inlineStr">
        <is>
          <r>
            <t xml:space="preserve">AJUDANTE</t>
          </r>
        </is>
      </c>
      <c r="C719" s="22" t="inlineStr">
        <is>
          <r>
            <t xml:space="preserve">SEINFRA</t>
          </r>
        </is>
      </c>
      <c r="D719" s="22" t="inlineStr">
        <is>
          <r>
            <t xml:space="preserve">H</t>
          </r>
        </is>
      </c>
      <c r="E719" s="24" t="n">
        <v>0.3</v>
      </c>
      <c r="F719" s="29" t="n">
        <v>21.1</v>
      </c>
      <c r="G719" s="29" t="n">
        <f>ROUND(ROUND(E719,8)*F719,4)</f>
        <v>6.33</v>
      </c>
    </row>
    <row r="720" customHeight="1" ht="15">
      <c r="A720" s="22" t="inlineStr">
        <is>
          <r>
            <t xml:space="preserve">I1530</t>
          </r>
        </is>
      </c>
      <c r="B720" s="23" t="inlineStr">
        <is>
          <r>
            <t xml:space="preserve">MONTADOR</t>
          </r>
        </is>
      </c>
      <c r="C720" s="22" t="inlineStr">
        <is>
          <r>
            <t xml:space="preserve">SEINFRA</t>
          </r>
        </is>
      </c>
      <c r="D720" s="22" t="inlineStr">
        <is>
          <r>
            <t xml:space="preserve">H</t>
          </r>
        </is>
      </c>
      <c r="E720" s="24" t="n">
        <v>0.3</v>
      </c>
      <c r="F720" s="29" t="n">
        <v>26.86</v>
      </c>
      <c r="G720" s="29" t="n">
        <f>ROUND(ROUND(E720,8)*F720,4)</f>
        <v>8.058</v>
      </c>
    </row>
    <row r="721" customHeight="1" ht="15">
      <c r="A721" s="2" t="inlineStr"/>
      <c r="B721" s="2" t="inlineStr"/>
      <c r="C721" s="2" t="inlineStr"/>
      <c r="D721" s="2" t="inlineStr"/>
      <c r="E721" s="26" t="inlineStr">
        <is>
          <r>
            <t xml:space="preserve">TOTAL Mão de Obra:</t>
          </r>
        </is>
      </c>
      <c r="F721" s="26" t="inlineStr"/>
      <c r="G721" s="30" t="n">
        <f>SUM(G719:G720)</f>
        <v>14.388</v>
      </c>
    </row>
    <row r="722" customHeight="1" ht="15">
      <c r="A722" s="2" t="inlineStr"/>
      <c r="B722" s="2" t="inlineStr"/>
      <c r="C722" s="2" t="inlineStr"/>
      <c r="D722" s="2" t="inlineStr"/>
      <c r="E722" s="28" t="inlineStr">
        <is>
          <r>
            <t xml:space="preserve">VALOR:</t>
          </r>
        </is>
      </c>
      <c r="F722" s="28" t="inlineStr"/>
      <c r="G722" s="6" t="n">
        <f>SUM(G717,G721)</f>
        <v>77.85</v>
      </c>
    </row>
    <row r="723" customHeight="1" ht="15">
      <c r="A723" s="2" t="inlineStr"/>
      <c r="B723" s="2" t="inlineStr"/>
      <c r="C723" s="2" t="inlineStr"/>
      <c r="D723" s="2" t="inlineStr"/>
      <c r="E723" s="28" t="inlineStr">
        <is>
          <r>
            <t xml:space="preserve">VALOR BDI (22.23%):</t>
          </r>
        </is>
      </c>
      <c r="F723" s="28" t="inlineStr"/>
      <c r="G723" s="6" t="n">
        <f>ROUND(G722*(22.23/100),2)</f>
        <v>17.31</v>
      </c>
    </row>
    <row r="724" customHeight="1" ht="15">
      <c r="A724" s="2" t="inlineStr"/>
      <c r="B724" s="2" t="inlineStr"/>
      <c r="C724" s="2" t="inlineStr"/>
      <c r="D724" s="2" t="inlineStr"/>
      <c r="E724" s="28" t="inlineStr">
        <is>
          <r>
            <t xml:space="preserve">VALOR COM BDI:</t>
          </r>
        </is>
      </c>
      <c r="F724" s="28" t="inlineStr"/>
      <c r="G724" s="6" t="n">
        <f>G723+G722</f>
        <v>95.16</v>
      </c>
    </row>
    <row r="725" customHeight="1" ht="10">
      <c r="A725" s="2" t="inlineStr"/>
      <c r="B725" s="2" t="inlineStr"/>
      <c r="C725" s="2" t="inlineStr"/>
      <c r="D725" s="2" t="inlineStr"/>
      <c r="E725" s="18" t="inlineStr"/>
      <c r="F725" s="18" t="inlineStr"/>
      <c r="G725" s="18" t="inlineStr"/>
    </row>
    <row r="726" customHeight="1" ht="20">
      <c r="A726" s="19" t="inlineStr">
        <is>
          <r>
            <t xml:space="preserve">3.6.4. CP ADAP. 054 RUFO EM CHAPA DE AÇO GALVANIZADO NÚMERO 24, CORTE DE 50 CM, INCLUSO TRANSPORTE VERTICAL (M)</t>
          </r>
        </is>
      </c>
      <c r="B726" s="19" t="inlineStr"/>
      <c r="C726" s="19" t="inlineStr"/>
      <c r="D726" s="19" t="inlineStr"/>
      <c r="E726" s="19" t="inlineStr"/>
      <c r="F726" s="19" t="inlineStr"/>
      <c r="G726" s="19" t="inlineStr"/>
    </row>
    <row r="727" customHeight="1" ht="15">
      <c r="A727" s="20" t="inlineStr">
        <is>
          <r>
            <t xml:space="preserve">Equipamento Custo Horário</t>
          </r>
        </is>
      </c>
      <c r="B727" s="20" t="inlineStr"/>
      <c r="C727" s="21" t="inlineStr">
        <is>
          <r>
            <t xml:space="preserve">FONTE</t>
          </r>
        </is>
      </c>
      <c r="D727" s="21" t="inlineStr">
        <is>
          <r>
            <t xml:space="preserve">UNID</t>
          </r>
        </is>
      </c>
      <c r="E727" s="21" t="inlineStr">
        <is>
          <r>
            <t xml:space="preserve">COEFICIENTE</t>
          </r>
        </is>
      </c>
      <c r="F727" s="21" t="inlineStr">
        <is>
          <r>
            <t xml:space="preserve">PREÇO UNITÁRIO</t>
          </r>
        </is>
      </c>
      <c r="G727" s="21" t="inlineStr">
        <is>
          <r>
            <t xml:space="preserve">TOTAL</t>
          </r>
        </is>
      </c>
    </row>
    <row r="728" customHeight="1" ht="29">
      <c r="A728" s="22" t="inlineStr">
        <is>
          <r>
            <t xml:space="preserve">93282</t>
          </r>
        </is>
      </c>
      <c r="B728" s="23" t="inlineStr">
        <is>
          <r>
            <t xml:space="preserve">GUINCHO ELÉTRICO DE COLUNA, CAPACIDADE 400 KG, COM MOTO FREIO, MOTOR TRIFÁSICO DE 1,25 CV - CHI DIURNO. AF_03/2016</t>
          </r>
        </is>
      </c>
      <c r="C728" s="22" t="inlineStr">
        <is>
          <r>
            <t xml:space="preserve">SINAPI</t>
          </r>
        </is>
      </c>
      <c r="D728" s="22" t="inlineStr">
        <is>
          <r>
            <t xml:space="preserve">CHI</t>
          </r>
        </is>
      </c>
      <c r="E728" s="24" t="n">
        <v>0.0183</v>
      </c>
      <c r="F728" s="25" t="n">
        <v>27.49</v>
      </c>
      <c r="G728" s="25" t="n">
        <f>ROUND(ROUND(E728,8)*F728,2)</f>
        <v>0.5</v>
      </c>
    </row>
    <row r="729" customHeight="1" ht="29">
      <c r="A729" s="22" t="inlineStr">
        <is>
          <r>
            <t xml:space="preserve">93281</t>
          </r>
        </is>
      </c>
      <c r="B729" s="23" t="inlineStr">
        <is>
          <r>
            <t xml:space="preserve">GUINCHO ELÉTRICO DE COLUNA, CAPACIDADE 400 KG, COM MOTO FREIO, MOTOR TRIFÁSICO DE 1,25 CV - CHP DIURNO. AF_03/2016</t>
          </r>
        </is>
      </c>
      <c r="C729" s="22" t="inlineStr">
        <is>
          <r>
            <t xml:space="preserve">SINAPI</t>
          </r>
        </is>
      </c>
      <c r="D729" s="22" t="inlineStr">
        <is>
          <r>
            <t xml:space="preserve">CHP</t>
          </r>
        </is>
      </c>
      <c r="E729" s="24" t="n">
        <v>0.0132</v>
      </c>
      <c r="F729" s="25" t="n">
        <v>28.7</v>
      </c>
      <c r="G729" s="25" t="n">
        <f>ROUND(ROUND(E729,8)*F729,2)</f>
        <v>0.38</v>
      </c>
    </row>
    <row r="730" customHeight="1" ht="18">
      <c r="A730" s="2" t="inlineStr"/>
      <c r="B730" s="2" t="inlineStr"/>
      <c r="C730" s="2" t="inlineStr"/>
      <c r="D730" s="2" t="inlineStr"/>
      <c r="E730" s="26" t="inlineStr">
        <is>
          <r>
            <t xml:space="preserve">TOTAL Equipamento Custo Horário:</t>
          </r>
        </is>
      </c>
      <c r="F730" s="26" t="inlineStr"/>
      <c r="G730" s="27" t="n">
        <f>SUM(G728:G729)</f>
        <v>0.88</v>
      </c>
    </row>
    <row r="731" customHeight="1" ht="15">
      <c r="A731" s="20" t="inlineStr">
        <is>
          <r>
            <t xml:space="preserve">Material</t>
          </r>
        </is>
      </c>
      <c r="B731" s="20" t="inlineStr"/>
      <c r="C731" s="21" t="inlineStr">
        <is>
          <r>
            <t xml:space="preserve">FONTE</t>
          </r>
        </is>
      </c>
      <c r="D731" s="21" t="inlineStr">
        <is>
          <r>
            <t xml:space="preserve">UNID</t>
          </r>
        </is>
      </c>
      <c r="E731" s="21" t="inlineStr">
        <is>
          <r>
            <t xml:space="preserve">COEFICIENTE</t>
          </r>
        </is>
      </c>
      <c r="F731" s="21" t="inlineStr">
        <is>
          <r>
            <t xml:space="preserve">PREÇO UNITÁRIO</t>
          </r>
        </is>
      </c>
      <c r="G731" s="21" t="inlineStr">
        <is>
          <r>
            <t xml:space="preserve">TOTAL</t>
          </r>
        </is>
      </c>
    </row>
    <row r="732" customHeight="1" ht="21">
      <c r="A732" s="22" t="inlineStr">
        <is>
          <r>
            <t xml:space="preserve">00043106</t>
          </r>
        </is>
      </c>
      <c r="B732" s="23" t="inlineStr">
        <is>
          <r>
            <t xml:space="preserve">CHAPA DE ACO GALVANIZADA BITOLA GSG 24, E = 0,64 (5,12 KG/M2)</t>
          </r>
        </is>
      </c>
      <c r="C732" s="22" t="inlineStr">
        <is>
          <r>
            <t xml:space="preserve">SINAPI</t>
          </r>
        </is>
      </c>
      <c r="D732" s="22" t="inlineStr">
        <is>
          <r>
            <t xml:space="preserve">KG</t>
          </r>
        </is>
      </c>
      <c r="E732" s="24" t="n">
        <v>5.225</v>
      </c>
      <c r="F732" s="25" t="n">
        <v>11.37</v>
      </c>
      <c r="G732" s="25" t="n">
        <f>ROUND(ROUND(E732,8)*F732,2)</f>
        <v>59.41</v>
      </c>
    </row>
    <row r="733" customHeight="1" ht="21">
      <c r="A733" s="22" t="inlineStr">
        <is>
          <r>
            <t xml:space="preserve">COT0006</t>
          </r>
        </is>
      </c>
      <c r="B733" s="23" t="inlineStr">
        <is>
          <r>
            <t xml:space="preserve">PARAFUSO AUTO PERFURANTE PARA ISOTELHA COLONIAL ACABAMENTO NA COR TERRA COTA FIXAÇÃO AÇO</t>
          </r>
        </is>
      </c>
      <c r="C733" s="22" t="inlineStr">
        <is>
          <r>
            <t xml:space="preserve">Composições </t>
          </r>
        </is>
      </c>
      <c r="D733" s="22" t="inlineStr">
        <is>
          <r>
            <t xml:space="preserve">UN</t>
          </r>
        </is>
      </c>
      <c r="E733" s="24" t="n">
        <v>6.0</v>
      </c>
      <c r="F733" s="25" t="n">
        <v>2.2</v>
      </c>
      <c r="G733" s="25" t="n">
        <f>ROUND(ROUND(E733,8)*F733,2)</f>
        <v>13.2</v>
      </c>
    </row>
    <row r="734" customHeight="1" ht="21">
      <c r="A734" s="22" t="inlineStr">
        <is>
          <r>
            <t xml:space="preserve">00000142</t>
          </r>
        </is>
      </c>
      <c r="B734" s="23" t="inlineStr">
        <is>
          <r>
            <t xml:space="preserve">SELANTE ELASTICO MONOCOMPONENTE A BASE DE POLIURETANO (PU) PARA JUNTAS DIVERSAS</t>
          </r>
        </is>
      </c>
      <c r="C734" s="22" t="inlineStr">
        <is>
          <r>
            <t xml:space="preserve">SINAPI</t>
          </r>
        </is>
      </c>
      <c r="D734" s="22" t="inlineStr">
        <is>
          <r>
            <t xml:space="preserve">310ML</t>
          </r>
        </is>
      </c>
      <c r="E734" s="24" t="n">
        <v>0.198</v>
      </c>
      <c r="F734" s="25" t="n">
        <v>38.65</v>
      </c>
      <c r="G734" s="25" t="n">
        <f>ROUND(ROUND(E734,8)*F734,2)</f>
        <v>7.65</v>
      </c>
    </row>
    <row r="735" customHeight="1" ht="15">
      <c r="A735" s="2" t="inlineStr"/>
      <c r="B735" s="2" t="inlineStr"/>
      <c r="C735" s="2" t="inlineStr"/>
      <c r="D735" s="2" t="inlineStr"/>
      <c r="E735" s="26" t="inlineStr">
        <is>
          <r>
            <t xml:space="preserve">TOTAL Material:</t>
          </r>
        </is>
      </c>
      <c r="F735" s="26" t="inlineStr"/>
      <c r="G735" s="27" t="n">
        <f>SUM(G732:G734)</f>
        <v>80.26</v>
      </c>
    </row>
    <row r="736" customHeight="1" ht="15">
      <c r="A736" s="20" t="inlineStr">
        <is>
          <r>
            <t xml:space="preserve">Mão de Obra com Encargos Complementares</t>
          </r>
        </is>
      </c>
      <c r="B736" s="20" t="inlineStr"/>
      <c r="C736" s="21" t="inlineStr">
        <is>
          <r>
            <t xml:space="preserve">FONTE</t>
          </r>
        </is>
      </c>
      <c r="D736" s="21" t="inlineStr">
        <is>
          <r>
            <t xml:space="preserve">UNID</t>
          </r>
        </is>
      </c>
      <c r="E736" s="21" t="inlineStr">
        <is>
          <r>
            <t xml:space="preserve">COEFICIENTE</t>
          </r>
        </is>
      </c>
      <c r="F736" s="21" t="inlineStr">
        <is>
          <r>
            <t xml:space="preserve">PREÇO UNITÁRIO</t>
          </r>
        </is>
      </c>
      <c r="G736" s="21" t="inlineStr">
        <is>
          <r>
            <t xml:space="preserve">TOTAL</t>
          </r>
        </is>
      </c>
    </row>
    <row r="737" customHeight="1" ht="15">
      <c r="A737" s="22" t="inlineStr">
        <is>
          <r>
            <t xml:space="preserve">88316</t>
          </r>
        </is>
      </c>
      <c r="B737" s="23" t="inlineStr">
        <is>
          <r>
            <t xml:space="preserve">SERVENTE COM ENCARGOS COMPLEMENTARES</t>
          </r>
        </is>
      </c>
      <c r="C737" s="22" t="inlineStr">
        <is>
          <r>
            <t xml:space="preserve">SINAPI</t>
          </r>
        </is>
      </c>
      <c r="D737" s="22" t="inlineStr">
        <is>
          <r>
            <t xml:space="preserve">H</t>
          </r>
        </is>
      </c>
      <c r="E737" s="24" t="n">
        <v>0.207</v>
      </c>
      <c r="F737" s="25" t="n">
        <v>22.1</v>
      </c>
      <c r="G737" s="25" t="n">
        <f>ROUND(ROUND(E737,8)*F737,2)</f>
        <v>4.57</v>
      </c>
    </row>
    <row r="738" customHeight="1" ht="15">
      <c r="A738" s="22" t="inlineStr">
        <is>
          <r>
            <t xml:space="preserve">88323</t>
          </r>
        </is>
      </c>
      <c r="B738" s="23" t="inlineStr">
        <is>
          <r>
            <t xml:space="preserve">TELHADISTA COM ENCARGOS COMPLEMENTARES</t>
          </r>
        </is>
      </c>
      <c r="C738" s="22" t="inlineStr">
        <is>
          <r>
            <t xml:space="preserve">SINAPI</t>
          </r>
        </is>
      </c>
      <c r="D738" s="22" t="inlineStr">
        <is>
          <r>
            <t xml:space="preserve">H</t>
          </r>
        </is>
      </c>
      <c r="E738" s="24" t="n">
        <v>0.112</v>
      </c>
      <c r="F738" s="25" t="n">
        <v>28.26</v>
      </c>
      <c r="G738" s="25" t="n">
        <f>ROUND(ROUND(E738,8)*F738,2)</f>
        <v>3.17</v>
      </c>
    </row>
    <row r="739" customHeight="1" ht="18">
      <c r="A739" s="2" t="inlineStr"/>
      <c r="B739" s="2" t="inlineStr"/>
      <c r="C739" s="2" t="inlineStr"/>
      <c r="D739" s="2" t="inlineStr"/>
      <c r="E739" s="26" t="inlineStr">
        <is>
          <r>
            <t xml:space="preserve">TOTAL Mão de Obra com Encargos Complementares:</t>
          </r>
        </is>
      </c>
      <c r="F739" s="26" t="inlineStr"/>
      <c r="G739" s="27" t="n">
        <f>SUM(G737:G738)</f>
        <v>7.74</v>
      </c>
    </row>
    <row r="740" customHeight="1" ht="15">
      <c r="A740" s="2" t="inlineStr"/>
      <c r="B740" s="2" t="inlineStr"/>
      <c r="C740" s="2" t="inlineStr"/>
      <c r="D740" s="2" t="inlineStr"/>
      <c r="E740" s="28" t="inlineStr">
        <is>
          <r>
            <t xml:space="preserve">VALOR:</t>
          </r>
        </is>
      </c>
      <c r="F740" s="28" t="inlineStr"/>
      <c r="G740" s="6" t="n">
        <f>SUM(G730,G735,G739)</f>
        <v>88.88</v>
      </c>
    </row>
    <row r="741" customHeight="1" ht="15">
      <c r="A741" s="2" t="inlineStr"/>
      <c r="B741" s="2" t="inlineStr"/>
      <c r="C741" s="2" t="inlineStr"/>
      <c r="D741" s="2" t="inlineStr"/>
      <c r="E741" s="28" t="inlineStr">
        <is>
          <r>
            <t xml:space="preserve">VALOR BDI (22.23%):</t>
          </r>
        </is>
      </c>
      <c r="F741" s="28" t="inlineStr"/>
      <c r="G741" s="6" t="n">
        <f>ROUND(G740*(22.23/100),2)</f>
        <v>19.76</v>
      </c>
    </row>
    <row r="742" customHeight="1" ht="15">
      <c r="A742" s="2" t="inlineStr"/>
      <c r="B742" s="2" t="inlineStr"/>
      <c r="C742" s="2" t="inlineStr"/>
      <c r="D742" s="2" t="inlineStr"/>
      <c r="E742" s="28" t="inlineStr">
        <is>
          <r>
            <t xml:space="preserve">VALOR COM BDI:</t>
          </r>
        </is>
      </c>
      <c r="F742" s="28" t="inlineStr"/>
      <c r="G742" s="6" t="n">
        <f>G741+G740</f>
        <v>108.64</v>
      </c>
    </row>
    <row r="743" customHeight="1" ht="10">
      <c r="A743" s="2" t="inlineStr"/>
      <c r="B743" s="2" t="inlineStr"/>
      <c r="C743" s="2" t="inlineStr"/>
      <c r="D743" s="2" t="inlineStr"/>
      <c r="E743" s="18" t="inlineStr"/>
      <c r="F743" s="18" t="inlineStr"/>
      <c r="G743" s="18" t="inlineStr"/>
    </row>
    <row r="744" customHeight="1" ht="20">
      <c r="A744" s="19" t="inlineStr">
        <is>
          <r>
            <t xml:space="preserve">3.6.5. S09541 Fornecimento e instalação de exaustor eólico ref. LM-60 master turbo, da luftmaxi ou similar (un)</t>
          </r>
        </is>
      </c>
      <c r="B744" s="19" t="inlineStr"/>
      <c r="C744" s="19" t="inlineStr"/>
      <c r="D744" s="19" t="inlineStr"/>
      <c r="E744" s="19" t="inlineStr"/>
      <c r="F744" s="19" t="inlineStr"/>
      <c r="G744" s="19" t="inlineStr"/>
    </row>
    <row r="745" customHeight="1" ht="15">
      <c r="A745" s="20" t="inlineStr">
        <is>
          <r>
            <t xml:space="preserve">Encargos Complementares</t>
          </r>
        </is>
      </c>
      <c r="B745" s="20" t="inlineStr"/>
      <c r="C745" s="21" t="inlineStr">
        <is>
          <r>
            <t xml:space="preserve">FONTE</t>
          </r>
        </is>
      </c>
      <c r="D745" s="21" t="inlineStr">
        <is>
          <r>
            <t xml:space="preserve">UNID</t>
          </r>
        </is>
      </c>
      <c r="E745" s="21" t="inlineStr">
        <is>
          <r>
            <t xml:space="preserve">COEFICIENTE</t>
          </r>
        </is>
      </c>
      <c r="F745" s="21" t="inlineStr">
        <is>
          <r>
            <t xml:space="preserve">PREÇO UNITÁRIO</t>
          </r>
        </is>
      </c>
      <c r="G745" s="21" t="inlineStr">
        <is>
          <r>
            <t xml:space="preserve">TOTAL</t>
          </r>
        </is>
      </c>
    </row>
    <row r="746" customHeight="1" ht="15">
      <c r="A746" s="22" t="inlineStr">
        <is>
          <r>
            <t xml:space="preserve">S10550</t>
          </r>
        </is>
      </c>
      <c r="B746" s="23" t="inlineStr">
        <is>
          <r>
            <t xml:space="preserve">Encargos Complementares - Pedreiro</t>
          </r>
        </is>
      </c>
      <c r="C746" s="22" t="inlineStr">
        <is>
          <r>
            <t xml:space="preserve">ORSE</t>
          </r>
        </is>
      </c>
      <c r="D746" s="22" t="inlineStr">
        <is>
          <r>
            <t xml:space="preserve">h</t>
          </r>
        </is>
      </c>
      <c r="E746" s="24" t="n">
        <v>1.0</v>
      </c>
      <c r="F746" s="25" t="n">
        <v>3.79</v>
      </c>
      <c r="G746" s="25" t="n">
        <f>ROUND(ROUND(E746,8)*F746,2)</f>
        <v>3.79</v>
      </c>
    </row>
    <row r="747" customHeight="1" ht="15">
      <c r="A747" s="22" t="inlineStr">
        <is>
          <r>
            <t xml:space="preserve">S10549</t>
          </r>
        </is>
      </c>
      <c r="B747" s="23" t="inlineStr">
        <is>
          <r>
            <t xml:space="preserve">Encargos Complementares - Servente</t>
          </r>
        </is>
      </c>
      <c r="C747" s="22" t="inlineStr">
        <is>
          <r>
            <t xml:space="preserve">ORSE</t>
          </r>
        </is>
      </c>
      <c r="D747" s="22" t="inlineStr">
        <is>
          <r>
            <t xml:space="preserve">h</t>
          </r>
        </is>
      </c>
      <c r="E747" s="24" t="n">
        <v>1.0</v>
      </c>
      <c r="F747" s="25" t="n">
        <v>3.89</v>
      </c>
      <c r="G747" s="25" t="n">
        <f>ROUND(ROUND(E747,8)*F747,2)</f>
        <v>3.89</v>
      </c>
    </row>
    <row r="748" customHeight="1" ht="15">
      <c r="A748" s="2" t="inlineStr"/>
      <c r="B748" s="2" t="inlineStr"/>
      <c r="C748" s="2" t="inlineStr"/>
      <c r="D748" s="2" t="inlineStr"/>
      <c r="E748" s="26" t="inlineStr">
        <is>
          <r>
            <t xml:space="preserve">TOTAL Encargos Complementares:</t>
          </r>
        </is>
      </c>
      <c r="F748" s="26" t="inlineStr"/>
      <c r="G748" s="27" t="n">
        <f>SUM(G746:G747)</f>
        <v>7.68</v>
      </c>
    </row>
    <row r="749" customHeight="1" ht="15">
      <c r="A749" s="20" t="inlineStr">
        <is>
          <r>
            <t xml:space="preserve">Material</t>
          </r>
        </is>
      </c>
      <c r="B749" s="20" t="inlineStr"/>
      <c r="C749" s="21" t="inlineStr">
        <is>
          <r>
            <t xml:space="preserve">FONTE</t>
          </r>
        </is>
      </c>
      <c r="D749" s="21" t="inlineStr">
        <is>
          <r>
            <t xml:space="preserve">UNID</t>
          </r>
        </is>
      </c>
      <c r="E749" s="21" t="inlineStr">
        <is>
          <r>
            <t xml:space="preserve">COEFICIENTE</t>
          </r>
        </is>
      </c>
      <c r="F749" s="21" t="inlineStr">
        <is>
          <r>
            <t xml:space="preserve">PREÇO UNITÁRIO</t>
          </r>
        </is>
      </c>
      <c r="G749" s="21" t="inlineStr">
        <is>
          <r>
            <t xml:space="preserve">TOTAL</t>
          </r>
        </is>
      </c>
    </row>
    <row r="750" customHeight="1" ht="21">
      <c r="A750" s="22" t="inlineStr">
        <is>
          <r>
            <t xml:space="preserve">I09871</t>
          </r>
        </is>
      </c>
      <c r="B750" s="23" t="inlineStr">
        <is>
          <r>
            <t xml:space="preserve">Exaustor eólico ref. LM-60 master turbo, da luftmaxi ou similar</t>
          </r>
        </is>
      </c>
      <c r="C750" s="22" t="inlineStr">
        <is>
          <r>
            <t xml:space="preserve">ORSE</t>
          </r>
        </is>
      </c>
      <c r="D750" s="22" t="inlineStr">
        <is>
          <r>
            <t xml:space="preserve">un</t>
          </r>
        </is>
      </c>
      <c r="E750" s="24" t="n">
        <v>1.0</v>
      </c>
      <c r="F750" s="25" t="n">
        <v>382.23</v>
      </c>
      <c r="G750" s="25" t="n">
        <f>ROUND(ROUND(E750,8)*F750,2)</f>
        <v>382.23</v>
      </c>
    </row>
    <row r="751" customHeight="1" ht="15">
      <c r="A751" s="2" t="inlineStr"/>
      <c r="B751" s="2" t="inlineStr"/>
      <c r="C751" s="2" t="inlineStr"/>
      <c r="D751" s="2" t="inlineStr"/>
      <c r="E751" s="26" t="inlineStr">
        <is>
          <r>
            <t xml:space="preserve">TOTAL Material:</t>
          </r>
        </is>
      </c>
      <c r="F751" s="26" t="inlineStr"/>
      <c r="G751" s="27" t="n">
        <f>SUM(G750:G750)</f>
        <v>382.23</v>
      </c>
    </row>
    <row r="752" customHeight="1" ht="15">
      <c r="A752" s="20" t="inlineStr">
        <is>
          <r>
            <t xml:space="preserve">Mão de Obra</t>
          </r>
        </is>
      </c>
      <c r="B752" s="20" t="inlineStr"/>
      <c r="C752" s="21" t="inlineStr">
        <is>
          <r>
            <t xml:space="preserve">FONTE</t>
          </r>
        </is>
      </c>
      <c r="D752" s="21" t="inlineStr">
        <is>
          <r>
            <t xml:space="preserve">UNID</t>
          </r>
        </is>
      </c>
      <c r="E752" s="21" t="inlineStr">
        <is>
          <r>
            <t xml:space="preserve">COEFICIENTE</t>
          </r>
        </is>
      </c>
      <c r="F752" s="21" t="inlineStr">
        <is>
          <r>
            <t xml:space="preserve">PREÇO UNITÁRIO</t>
          </r>
        </is>
      </c>
      <c r="G752" s="21" t="inlineStr">
        <is>
          <r>
            <t xml:space="preserve">TOTAL</t>
          </r>
        </is>
      </c>
    </row>
    <row r="753" customHeight="1" ht="15">
      <c r="A753" s="22" t="inlineStr">
        <is>
          <r>
            <t xml:space="preserve">I04750S</t>
          </r>
        </is>
      </c>
      <c r="B753" s="23" t="inlineStr">
        <is>
          <r>
            <t xml:space="preserve">Pedreiro (horista)</t>
          </r>
        </is>
      </c>
      <c r="C753" s="22" t="inlineStr">
        <is>
          <r>
            <t xml:space="preserve">ORSE</t>
          </r>
        </is>
      </c>
      <c r="D753" s="22" t="inlineStr">
        <is>
          <r>
            <t xml:space="preserve">h</t>
          </r>
        </is>
      </c>
      <c r="E753" s="24" t="n">
        <v>1.0</v>
      </c>
      <c r="F753" s="25" t="n">
        <v>19.11</v>
      </c>
      <c r="G753" s="25" t="n">
        <f>ROUND(ROUND(E753,8)*F753,2)</f>
        <v>19.11</v>
      </c>
    </row>
    <row r="754" customHeight="1" ht="15">
      <c r="A754" s="22" t="inlineStr">
        <is>
          <r>
            <t xml:space="preserve">I06111S</t>
          </r>
        </is>
      </c>
      <c r="B754" s="23" t="inlineStr">
        <is>
          <r>
            <t xml:space="preserve">Servente de obras (horista)</t>
          </r>
        </is>
      </c>
      <c r="C754" s="22" t="inlineStr">
        <is>
          <r>
            <t xml:space="preserve">ORSE</t>
          </r>
        </is>
      </c>
      <c r="D754" s="22" t="inlineStr">
        <is>
          <r>
            <t xml:space="preserve">h</t>
          </r>
        </is>
      </c>
      <c r="E754" s="24" t="n">
        <v>1.0</v>
      </c>
      <c r="F754" s="25" t="n">
        <v>13.65</v>
      </c>
      <c r="G754" s="25" t="n">
        <f>ROUND(ROUND(E754,8)*F754,2)</f>
        <v>13.65</v>
      </c>
    </row>
    <row r="755" customHeight="1" ht="15">
      <c r="A755" s="2" t="inlineStr"/>
      <c r="B755" s="2" t="inlineStr"/>
      <c r="C755" s="2" t="inlineStr"/>
      <c r="D755" s="2" t="inlineStr"/>
      <c r="E755" s="26" t="inlineStr">
        <is>
          <r>
            <t xml:space="preserve">TOTAL Mão de Obra:</t>
          </r>
        </is>
      </c>
      <c r="F755" s="26" t="inlineStr"/>
      <c r="G755" s="27" t="n">
        <f>SUM(G753:G754)</f>
        <v>32.76</v>
      </c>
    </row>
    <row r="756" customHeight="1" ht="15">
      <c r="A756" s="2" t="inlineStr"/>
      <c r="B756" s="2" t="inlineStr"/>
      <c r="C756" s="2" t="inlineStr"/>
      <c r="D756" s="2" t="inlineStr"/>
      <c r="E756" s="28" t="inlineStr">
        <is>
          <r>
            <t xml:space="preserve">VALOR:</t>
          </r>
        </is>
      </c>
      <c r="F756" s="28" t="inlineStr"/>
      <c r="G756" s="6" t="n">
        <f>SUM(G748,G751,G755)</f>
        <v>422.66</v>
      </c>
    </row>
    <row r="757" customHeight="1" ht="15">
      <c r="A757" s="2" t="inlineStr"/>
      <c r="B757" s="2" t="inlineStr"/>
      <c r="C757" s="2" t="inlineStr"/>
      <c r="D757" s="2" t="inlineStr"/>
      <c r="E757" s="28" t="inlineStr">
        <is>
          <r>
            <t xml:space="preserve">VALOR BDI (22.23%):</t>
          </r>
        </is>
      </c>
      <c r="F757" s="28" t="inlineStr"/>
      <c r="G757" s="6" t="n">
        <f>ROUND(G756*(22.23/100),2)</f>
        <v>93.96</v>
      </c>
    </row>
    <row r="758" customHeight="1" ht="15">
      <c r="A758" s="2" t="inlineStr"/>
      <c r="B758" s="2" t="inlineStr"/>
      <c r="C758" s="2" t="inlineStr"/>
      <c r="D758" s="2" t="inlineStr"/>
      <c r="E758" s="28" t="inlineStr">
        <is>
          <r>
            <t xml:space="preserve">VALOR COM BDI:</t>
          </r>
        </is>
      </c>
      <c r="F758" s="28" t="inlineStr"/>
      <c r="G758" s="6" t="n">
        <f>G757+G756</f>
        <v>516.62</v>
      </c>
    </row>
    <row r="759" customHeight="1" ht="10">
      <c r="A759" s="2" t="inlineStr"/>
      <c r="B759" s="2" t="inlineStr"/>
      <c r="C759" s="2" t="inlineStr"/>
      <c r="D759" s="2" t="inlineStr"/>
      <c r="E759" s="18" t="inlineStr"/>
      <c r="F759" s="18" t="inlineStr"/>
      <c r="G759" s="18" t="inlineStr"/>
    </row>
    <row r="760" customHeight="1" ht="27">
      <c r="A760" s="19" t="inlineStr">
        <is>
          <r>
            <t xml:space="preserve">4.1.1. 00020193 LOCACAO DE ANDAIME METALICO TIPO FACHADEIRO, PECAS COM APROXIMADAMENTE 1,20 M DE LARGURA E 2,0 M DE ALTURA, INCLUINDO DIAGONAIS EM X, BARRAS DE LIGACAO, SAPATAS E DEMAIS ITENS NECESSARIOS A MONTAGEM (NAO INCLUI INSTALACAO) (M2XMES)</t>
          </r>
        </is>
      </c>
      <c r="B760" s="19" t="inlineStr"/>
      <c r="C760" s="19" t="inlineStr"/>
      <c r="D760" s="19" t="inlineStr"/>
      <c r="E760" s="19" t="inlineStr"/>
      <c r="F760" s="19" t="inlineStr"/>
      <c r="G760" s="19" t="inlineStr"/>
    </row>
    <row r="761" customHeight="1" ht="15">
      <c r="A761" s="20" t="inlineStr">
        <is>
          <r>
            <t xml:space="preserve">Equipamento</t>
          </r>
        </is>
      </c>
      <c r="B761" s="20" t="inlineStr"/>
      <c r="C761" s="21" t="inlineStr">
        <is>
          <r>
            <t xml:space="preserve">FONTE</t>
          </r>
        </is>
      </c>
      <c r="D761" s="21" t="inlineStr">
        <is>
          <r>
            <t xml:space="preserve">UNID</t>
          </r>
        </is>
      </c>
      <c r="E761" s="21" t="inlineStr">
        <is>
          <r>
            <t xml:space="preserve">COEFICIENTE</t>
          </r>
        </is>
      </c>
      <c r="F761" s="21" t="inlineStr">
        <is>
          <r>
            <t xml:space="preserve">PREÇO UNITÁRIO</t>
          </r>
        </is>
      </c>
      <c r="G761" s="21" t="inlineStr">
        <is>
          <r>
            <t xml:space="preserve">TOTAL</t>
          </r>
        </is>
      </c>
    </row>
    <row r="762" customHeight="1" ht="46">
      <c r="A762" s="22" t="inlineStr">
        <is>
          <r>
            <t xml:space="preserve">00020193</t>
          </r>
        </is>
      </c>
      <c r="B762" s="23" t="inlineStr">
        <is>
          <r>
            <t xml:space="preserve">LOCACAO DE ANDAIME METALICO TIPO FACHADEIRO, PECAS COM APROXIMADAMENTE 1,20 M DE LARGURA E 2,0 M DE ALTURA, INCLUINDO DIAGONAIS EM X, BARRAS DE LIGACAO, SAPATAS E DEMAIS ITENS NECESSARIOS A MONTAGEM (NAO INCLUI INSTALACAO)</t>
          </r>
        </is>
      </c>
      <c r="C762" s="22" t="inlineStr">
        <is>
          <r>
            <t xml:space="preserve">SINAPI</t>
          </r>
        </is>
      </c>
      <c r="D762" s="22" t="inlineStr">
        <is>
          <r>
            <t xml:space="preserve">M2XME</t>
          </r>
        </is>
      </c>
      <c r="E762" s="24" t="n">
        <v>1.0</v>
      </c>
      <c r="F762" s="25" t="n">
        <v>19.42</v>
      </c>
      <c r="G762" s="25" t="n">
        <f>TRUNC(TRUNC(E762,8)*F762,2)</f>
        <v>19.42</v>
      </c>
    </row>
    <row r="763" customHeight="1" ht="15">
      <c r="A763" s="2" t="inlineStr"/>
      <c r="B763" s="2" t="inlineStr"/>
      <c r="C763" s="2" t="inlineStr"/>
      <c r="D763" s="2" t="inlineStr"/>
      <c r="E763" s="26" t="inlineStr">
        <is>
          <r>
            <t xml:space="preserve">TOTAL Equipamento:</t>
          </r>
        </is>
      </c>
      <c r="F763" s="26" t="inlineStr"/>
      <c r="G763" s="27" t="n">
        <f>SUM(G762:G762)</f>
        <v>19.42</v>
      </c>
    </row>
    <row r="764" customHeight="1" ht="15">
      <c r="A764" s="2" t="inlineStr"/>
      <c r="B764" s="2" t="inlineStr"/>
      <c r="C764" s="2" t="inlineStr"/>
      <c r="D764" s="2" t="inlineStr"/>
      <c r="E764" s="28" t="inlineStr">
        <is>
          <r>
            <t xml:space="preserve">VALOR:</t>
          </r>
        </is>
      </c>
      <c r="F764" s="28" t="inlineStr"/>
      <c r="G764" s="6" t="n">
        <f>SUM(G763)</f>
        <v>19.42</v>
      </c>
    </row>
    <row r="765" customHeight="1" ht="15">
      <c r="A765" s="2" t="inlineStr"/>
      <c r="B765" s="2" t="inlineStr"/>
      <c r="C765" s="2" t="inlineStr"/>
      <c r="D765" s="2" t="inlineStr"/>
      <c r="E765" s="28" t="inlineStr">
        <is>
          <r>
            <t xml:space="preserve">VALOR BDI (22.23%):</t>
          </r>
        </is>
      </c>
      <c r="F765" s="28" t="inlineStr"/>
      <c r="G765" s="6" t="n">
        <f>ROUND(G764*(22.23/100),2)</f>
        <v>4.32</v>
      </c>
    </row>
    <row r="766" customHeight="1" ht="15">
      <c r="A766" s="2" t="inlineStr"/>
      <c r="B766" s="2" t="inlineStr"/>
      <c r="C766" s="2" t="inlineStr"/>
      <c r="D766" s="2" t="inlineStr"/>
      <c r="E766" s="28" t="inlineStr">
        <is>
          <r>
            <t xml:space="preserve">VALOR COM BDI:</t>
          </r>
        </is>
      </c>
      <c r="F766" s="28" t="inlineStr"/>
      <c r="G766" s="6" t="n">
        <f>G765+G764</f>
        <v>23.74</v>
      </c>
    </row>
    <row r="767" customHeight="1" ht="10">
      <c r="A767" s="2" t="inlineStr"/>
      <c r="B767" s="2" t="inlineStr"/>
      <c r="C767" s="2" t="inlineStr"/>
      <c r="D767" s="2" t="inlineStr"/>
      <c r="E767" s="18" t="inlineStr"/>
      <c r="F767" s="18" t="inlineStr"/>
      <c r="G767" s="18" t="inlineStr"/>
    </row>
    <row r="768" customHeight="1" ht="20">
      <c r="A768" s="19" t="inlineStr">
        <is>
          <r>
            <t xml:space="preserve">4.1.2. 97063 MONTAGEM E DESMONTAGEM DE ANDAIME MODULAR FACHADEIRO, COM PISO METÁLICO, PARA EDIFICAÇÕES COM MÚLTIPLOS PAVIMENTOS (EXCLUSIVE ANDAIME E LIMPEZA). AF_11/2017 (M2)</t>
          </r>
        </is>
      </c>
      <c r="B768" s="19" t="inlineStr"/>
      <c r="C768" s="19" t="inlineStr"/>
      <c r="D768" s="19" t="inlineStr"/>
      <c r="E768" s="19" t="inlineStr"/>
      <c r="F768" s="19" t="inlineStr"/>
      <c r="G768" s="19" t="inlineStr"/>
    </row>
    <row r="769" customHeight="1" ht="15">
      <c r="A769" s="20" t="inlineStr">
        <is>
          <r>
            <t xml:space="preserve">Mão de Obra com Encargos Complementares</t>
          </r>
        </is>
      </c>
      <c r="B769" s="20" t="inlineStr"/>
      <c r="C769" s="21" t="inlineStr">
        <is>
          <r>
            <t xml:space="preserve">FONTE</t>
          </r>
        </is>
      </c>
      <c r="D769" s="21" t="inlineStr">
        <is>
          <r>
            <t xml:space="preserve">UNID</t>
          </r>
        </is>
      </c>
      <c r="E769" s="21" t="inlineStr">
        <is>
          <r>
            <t xml:space="preserve">COEFICIENTE</t>
          </r>
        </is>
      </c>
      <c r="F769" s="21" t="inlineStr">
        <is>
          <r>
            <t xml:space="preserve">PREÇO UNITÁRIO</t>
          </r>
        </is>
      </c>
      <c r="G769" s="21" t="inlineStr">
        <is>
          <r>
            <t xml:space="preserve">TOTAL</t>
          </r>
        </is>
      </c>
    </row>
    <row r="770" customHeight="1" ht="21">
      <c r="A770" s="22" t="inlineStr">
        <is>
          <r>
            <t xml:space="preserve">88278</t>
          </r>
        </is>
      </c>
      <c r="B770" s="23" t="inlineStr">
        <is>
          <r>
            <t xml:space="preserve">MONTADOR DE ESTRUTURA METÁLICA COM ENCARGOS COMPLEMENTARES</t>
          </r>
        </is>
      </c>
      <c r="C770" s="22" t="inlineStr">
        <is>
          <r>
            <t xml:space="preserve">SINAPI</t>
          </r>
        </is>
      </c>
      <c r="D770" s="22" t="inlineStr">
        <is>
          <r>
            <t xml:space="preserve">H</t>
          </r>
        </is>
      </c>
      <c r="E770" s="24" t="n">
        <v>0.5546</v>
      </c>
      <c r="F770" s="25" t="n">
        <v>25.03</v>
      </c>
      <c r="G770" s="25" t="n">
        <f>TRUNC(TRUNC(E770,8)*F770,2)</f>
        <v>13.88</v>
      </c>
    </row>
    <row r="771" customHeight="1" ht="15">
      <c r="A771" s="22" t="inlineStr">
        <is>
          <r>
            <t xml:space="preserve">88316</t>
          </r>
        </is>
      </c>
      <c r="B771" s="23" t="inlineStr">
        <is>
          <r>
            <t xml:space="preserve">SERVENTE COM ENCARGOS COMPLEMENTARES</t>
          </r>
        </is>
      </c>
      <c r="C771" s="22" t="inlineStr">
        <is>
          <r>
            <t xml:space="preserve">SINAPI</t>
          </r>
        </is>
      </c>
      <c r="D771" s="22" t="inlineStr">
        <is>
          <r>
            <t xml:space="preserve">H</t>
          </r>
        </is>
      </c>
      <c r="E771" s="24" t="n">
        <v>0.10584</v>
      </c>
      <c r="F771" s="25" t="n">
        <v>22.1</v>
      </c>
      <c r="G771" s="25" t="n">
        <f>TRUNC(TRUNC(E771,8)*F771,2)</f>
        <v>2.33</v>
      </c>
    </row>
    <row r="772" customHeight="1" ht="18">
      <c r="A772" s="2" t="inlineStr"/>
      <c r="B772" s="2" t="inlineStr"/>
      <c r="C772" s="2" t="inlineStr"/>
      <c r="D772" s="2" t="inlineStr"/>
      <c r="E772" s="26" t="inlineStr">
        <is>
          <r>
            <t xml:space="preserve">TOTAL Mão de Obra com Encargos Complementares:</t>
          </r>
        </is>
      </c>
      <c r="F772" s="26" t="inlineStr"/>
      <c r="G772" s="27" t="n">
        <f>SUM(G770:G771)</f>
        <v>16.21</v>
      </c>
    </row>
    <row r="773" customHeight="1" ht="15">
      <c r="A773" s="20" t="inlineStr">
        <is>
          <r>
            <t xml:space="preserve">Serviço</t>
          </r>
        </is>
      </c>
      <c r="B773" s="20" t="inlineStr"/>
      <c r="C773" s="21" t="inlineStr">
        <is>
          <r>
            <t xml:space="preserve">FONTE</t>
          </r>
        </is>
      </c>
      <c r="D773" s="21" t="inlineStr">
        <is>
          <r>
            <t xml:space="preserve">UNID</t>
          </r>
        </is>
      </c>
      <c r="E773" s="21" t="inlineStr">
        <is>
          <r>
            <t xml:space="preserve">COEFICIENTE</t>
          </r>
        </is>
      </c>
      <c r="F773" s="21" t="inlineStr">
        <is>
          <r>
            <t xml:space="preserve">PREÇO UNITÁRIO</t>
          </r>
        </is>
      </c>
      <c r="G773" s="21" t="inlineStr">
        <is>
          <r>
            <t xml:space="preserve">TOTAL</t>
          </r>
        </is>
      </c>
    </row>
    <row r="774" customHeight="1" ht="38">
      <c r="A774" s="22" t="inlineStr">
        <is>
          <r>
            <t xml:space="preserve">100251</t>
          </r>
        </is>
      </c>
      <c r="B774" s="23" t="inlineStr">
        <is>
          <r>
            <t xml:space="preserve">TRANSPORTE HORIZONTAL MANUAL, DE TUBO DE AÇO CARBONO LEVE OU MÉDIO, PRETO OU GALVANIZADO, COM DIÂMETRO MAIOR QUE 32 MM E MENOR OU IGUAL A 65 MM (UNIDADE: MXKM). AF_07/2019</t>
          </r>
        </is>
      </c>
      <c r="C774" s="22" t="inlineStr">
        <is>
          <r>
            <t xml:space="preserve">SINAPI</t>
          </r>
        </is>
      </c>
      <c r="D774" s="22" t="inlineStr">
        <is>
          <r>
            <t xml:space="preserve">MXKM</t>
          </r>
        </is>
      </c>
      <c r="E774" s="24" t="n">
        <v>0.1673</v>
      </c>
      <c r="F774" s="25" t="n">
        <v>13.52</v>
      </c>
      <c r="G774" s="25" t="n">
        <f>TRUNC(TRUNC(E774,8)*F774,2)</f>
        <v>2.26</v>
      </c>
    </row>
    <row r="775" customHeight="1" ht="15">
      <c r="A775" s="2" t="inlineStr"/>
      <c r="B775" s="2" t="inlineStr"/>
      <c r="C775" s="2" t="inlineStr"/>
      <c r="D775" s="2" t="inlineStr"/>
      <c r="E775" s="26" t="inlineStr">
        <is>
          <r>
            <t xml:space="preserve">TOTAL Serviço:</t>
          </r>
        </is>
      </c>
      <c r="F775" s="26" t="inlineStr"/>
      <c r="G775" s="27" t="n">
        <f>SUM(G774:G774)</f>
        <v>2.26</v>
      </c>
    </row>
    <row r="776" customHeight="1" ht="15">
      <c r="A776" s="2" t="inlineStr"/>
      <c r="B776" s="2" t="inlineStr"/>
      <c r="C776" s="2" t="inlineStr"/>
      <c r="D776" s="2" t="inlineStr"/>
      <c r="E776" s="28" t="inlineStr">
        <is>
          <r>
            <t xml:space="preserve">VALOR:</t>
          </r>
        </is>
      </c>
      <c r="F776" s="28" t="inlineStr"/>
      <c r="G776" s="6" t="n">
        <f>SUM(G772,G775)</f>
        <v>18.47</v>
      </c>
    </row>
    <row r="777" customHeight="1" ht="15">
      <c r="A777" s="2" t="inlineStr"/>
      <c r="B777" s="2" t="inlineStr"/>
      <c r="C777" s="2" t="inlineStr"/>
      <c r="D777" s="2" t="inlineStr"/>
      <c r="E777" s="28" t="inlineStr">
        <is>
          <r>
            <t xml:space="preserve">VALOR BDI (22.23%):</t>
          </r>
        </is>
      </c>
      <c r="F777" s="28" t="inlineStr"/>
      <c r="G777" s="6" t="n">
        <f>ROUND(G776*(22.23/100),2)</f>
        <v>4.11</v>
      </c>
    </row>
    <row r="778" customHeight="1" ht="15">
      <c r="A778" s="2" t="inlineStr"/>
      <c r="B778" s="2" t="inlineStr"/>
      <c r="C778" s="2" t="inlineStr"/>
      <c r="D778" s="2" t="inlineStr"/>
      <c r="E778" s="28" t="inlineStr">
        <is>
          <r>
            <t xml:space="preserve">VALOR COM BDI:</t>
          </r>
        </is>
      </c>
      <c r="F778" s="28" t="inlineStr"/>
      <c r="G778" s="6" t="n">
        <f>G777+G776</f>
        <v>22.58</v>
      </c>
    </row>
    <row r="779" customHeight="1" ht="10">
      <c r="A779" s="2" t="inlineStr"/>
      <c r="B779" s="2" t="inlineStr"/>
      <c r="C779" s="2" t="inlineStr"/>
      <c r="D779" s="2" t="inlineStr"/>
      <c r="E779" s="18" t="inlineStr"/>
      <c r="F779" s="18" t="inlineStr"/>
      <c r="G779" s="18" t="inlineStr"/>
    </row>
    <row r="780" customHeight="1" ht="20">
      <c r="A780" s="19" t="inlineStr">
        <is>
          <r>
            <t xml:space="preserve">4.1.3. 97062 COLOCAÇÃO DE TELA EM ANDAIME FACHADEIRO. AF_11/2017 (M2)</t>
          </r>
        </is>
      </c>
      <c r="B780" s="19" t="inlineStr"/>
      <c r="C780" s="19" t="inlineStr"/>
      <c r="D780" s="19" t="inlineStr"/>
      <c r="E780" s="19" t="inlineStr"/>
      <c r="F780" s="19" t="inlineStr"/>
      <c r="G780" s="19" t="inlineStr"/>
    </row>
    <row r="781" customHeight="1" ht="15">
      <c r="A781" s="20" t="inlineStr">
        <is>
          <r>
            <t xml:space="preserve">Material</t>
          </r>
        </is>
      </c>
      <c r="B781" s="20" t="inlineStr"/>
      <c r="C781" s="21" t="inlineStr">
        <is>
          <r>
            <t xml:space="preserve">FONTE</t>
          </r>
        </is>
      </c>
      <c r="D781" s="21" t="inlineStr">
        <is>
          <r>
            <t xml:space="preserve">UNID</t>
          </r>
        </is>
      </c>
      <c r="E781" s="21" t="inlineStr">
        <is>
          <r>
            <t xml:space="preserve">COEFICIENTE</t>
          </r>
        </is>
      </c>
      <c r="F781" s="21" t="inlineStr">
        <is>
          <r>
            <t xml:space="preserve">PREÇO UNITÁRIO</t>
          </r>
        </is>
      </c>
      <c r="G781" s="21" t="inlineStr">
        <is>
          <r>
            <t xml:space="preserve">TOTAL</t>
          </r>
        </is>
      </c>
    </row>
    <row r="782" customHeight="1" ht="21">
      <c r="A782" s="22" t="inlineStr">
        <is>
          <r>
            <t xml:space="preserve">00000411</t>
          </r>
        </is>
      </c>
      <c r="B782" s="23" t="inlineStr">
        <is>
          <r>
            <t xml:space="preserve">ABRACADEIRA DE NYLON PARA AMARRACAO DE CABOS, COMPRIMENTO DE 200 X *4,6* MM</t>
          </r>
        </is>
      </c>
      <c r="C782" s="22" t="inlineStr">
        <is>
          <r>
            <t xml:space="preserve">SINAPI</t>
          </r>
        </is>
      </c>
      <c r="D782" s="22" t="inlineStr">
        <is>
          <r>
            <t xml:space="preserve">UN</t>
          </r>
        </is>
      </c>
      <c r="E782" s="24" t="n">
        <v>0.549</v>
      </c>
      <c r="F782" s="25" t="n">
        <v>0.15</v>
      </c>
      <c r="G782" s="25" t="n">
        <f>TRUNC(TRUNC(E782,8)*F782,2)</f>
        <v>0.08</v>
      </c>
    </row>
    <row r="783" customHeight="1" ht="29">
      <c r="A783" s="22" t="inlineStr">
        <is>
          <r>
            <t xml:space="preserve">00007170</t>
          </r>
        </is>
      </c>
      <c r="B783" s="23" t="inlineStr">
        <is>
          <r>
            <t xml:space="preserve">TELA FACHADEIRA EM POLIETILENO, ROLO DE 3 X 100 M (L X C), COR BRANCA, SEM LOGOMARCA - PARA PROTECAO DE OBRAS</t>
          </r>
        </is>
      </c>
      <c r="C783" s="22" t="inlineStr">
        <is>
          <r>
            <t xml:space="preserve">SINAPI</t>
          </r>
        </is>
      </c>
      <c r="D783" s="22" t="inlineStr">
        <is>
          <r>
            <t xml:space="preserve">M2</t>
          </r>
        </is>
      </c>
      <c r="E783" s="24" t="n">
        <v>1.199</v>
      </c>
      <c r="F783" s="25" t="n">
        <v>1.78</v>
      </c>
      <c r="G783" s="25" t="n">
        <f>TRUNC(TRUNC(E783,8)*F783,2)</f>
        <v>2.13</v>
      </c>
    </row>
    <row r="784" customHeight="1" ht="15">
      <c r="A784" s="2" t="inlineStr"/>
      <c r="B784" s="2" t="inlineStr"/>
      <c r="C784" s="2" t="inlineStr"/>
      <c r="D784" s="2" t="inlineStr"/>
      <c r="E784" s="26" t="inlineStr">
        <is>
          <r>
            <t xml:space="preserve">TOTAL Material:</t>
          </r>
        </is>
      </c>
      <c r="F784" s="26" t="inlineStr"/>
      <c r="G784" s="27" t="n">
        <f>SUM(G782:G783)</f>
        <v>2.21</v>
      </c>
    </row>
    <row r="785" customHeight="1" ht="15">
      <c r="A785" s="20" t="inlineStr">
        <is>
          <r>
            <t xml:space="preserve">Mão de Obra com Encargos Complementares</t>
          </r>
        </is>
      </c>
      <c r="B785" s="20" t="inlineStr"/>
      <c r="C785" s="21" t="inlineStr">
        <is>
          <r>
            <t xml:space="preserve">FONTE</t>
          </r>
        </is>
      </c>
      <c r="D785" s="21" t="inlineStr">
        <is>
          <r>
            <t xml:space="preserve">UNID</t>
          </r>
        </is>
      </c>
      <c r="E785" s="21" t="inlineStr">
        <is>
          <r>
            <t xml:space="preserve">COEFICIENTE</t>
          </r>
        </is>
      </c>
      <c r="F785" s="21" t="inlineStr">
        <is>
          <r>
            <t xml:space="preserve">PREÇO UNITÁRIO</t>
          </r>
        </is>
      </c>
      <c r="G785" s="21" t="inlineStr">
        <is>
          <r>
            <t xml:space="preserve">TOTAL</t>
          </r>
        </is>
      </c>
    </row>
    <row r="786" customHeight="1" ht="21">
      <c r="A786" s="22" t="inlineStr">
        <is>
          <r>
            <t xml:space="preserve">88239</t>
          </r>
        </is>
      </c>
      <c r="B786" s="23" t="inlineStr">
        <is>
          <r>
            <t xml:space="preserve">AJUDANTE DE CARPINTEIRO COM ENCARGOS COMPLEMENTARES</t>
          </r>
        </is>
      </c>
      <c r="C786" s="22" t="inlineStr">
        <is>
          <r>
            <t xml:space="preserve">SINAPI</t>
          </r>
        </is>
      </c>
      <c r="D786" s="22" t="inlineStr">
        <is>
          <r>
            <t xml:space="preserve">H</t>
          </r>
        </is>
      </c>
      <c r="E786" s="24" t="n">
        <v>0.06534</v>
      </c>
      <c r="F786" s="25" t="n">
        <v>23.13</v>
      </c>
      <c r="G786" s="25" t="n">
        <f>TRUNC(TRUNC(E786,8)*F786,2)</f>
        <v>1.51</v>
      </c>
    </row>
    <row r="787" customHeight="1" ht="21">
      <c r="A787" s="22" t="inlineStr">
        <is>
          <r>
            <t xml:space="preserve">88262</t>
          </r>
        </is>
      </c>
      <c r="B787" s="23" t="inlineStr">
        <is>
          <r>
            <t xml:space="preserve">CARPINTEIRO DE FORMAS COM ENCARGOS COMPLEMENTARES</t>
          </r>
        </is>
      </c>
      <c r="C787" s="22" t="inlineStr">
        <is>
          <r>
            <t xml:space="preserve">SINAPI</t>
          </r>
        </is>
      </c>
      <c r="D787" s="22" t="inlineStr">
        <is>
          <r>
            <t xml:space="preserve">H</t>
          </r>
        </is>
      </c>
      <c r="E787" s="24" t="n">
        <v>0.068536</v>
      </c>
      <c r="F787" s="25" t="n">
        <v>28.52</v>
      </c>
      <c r="G787" s="25" t="n">
        <f>TRUNC(TRUNC(E787,8)*F787,2)</f>
        <v>1.95</v>
      </c>
    </row>
    <row r="788" customHeight="1" ht="18">
      <c r="A788" s="2" t="inlineStr"/>
      <c r="B788" s="2" t="inlineStr"/>
      <c r="C788" s="2" t="inlineStr"/>
      <c r="D788" s="2" t="inlineStr"/>
      <c r="E788" s="26" t="inlineStr">
        <is>
          <r>
            <t xml:space="preserve">TOTAL Mão de Obra com Encargos Complementares:</t>
          </r>
        </is>
      </c>
      <c r="F788" s="26" t="inlineStr"/>
      <c r="G788" s="27" t="n">
        <f>SUM(G786:G787)</f>
        <v>3.46</v>
      </c>
    </row>
    <row r="789" customHeight="1" ht="15">
      <c r="A789" s="2" t="inlineStr"/>
      <c r="B789" s="2" t="inlineStr"/>
      <c r="C789" s="2" t="inlineStr"/>
      <c r="D789" s="2" t="inlineStr"/>
      <c r="E789" s="28" t="inlineStr">
        <is>
          <r>
            <t xml:space="preserve">VALOR:</t>
          </r>
        </is>
      </c>
      <c r="F789" s="28" t="inlineStr"/>
      <c r="G789" s="6" t="n">
        <f>SUM(G784,G788)</f>
        <v>5.67</v>
      </c>
    </row>
    <row r="790" customHeight="1" ht="15">
      <c r="A790" s="2" t="inlineStr"/>
      <c r="B790" s="2" t="inlineStr"/>
      <c r="C790" s="2" t="inlineStr"/>
      <c r="D790" s="2" t="inlineStr"/>
      <c r="E790" s="28" t="inlineStr">
        <is>
          <r>
            <t xml:space="preserve">VALOR BDI (22.23%):</t>
          </r>
        </is>
      </c>
      <c r="F790" s="28" t="inlineStr"/>
      <c r="G790" s="6" t="n">
        <f>ROUND(G789*(22.23/100),2)</f>
        <v>1.26</v>
      </c>
    </row>
    <row r="791" customHeight="1" ht="15">
      <c r="A791" s="2" t="inlineStr"/>
      <c r="B791" s="2" t="inlineStr"/>
      <c r="C791" s="2" t="inlineStr"/>
      <c r="D791" s="2" t="inlineStr"/>
      <c r="E791" s="28" t="inlineStr">
        <is>
          <r>
            <t xml:space="preserve">VALOR COM BDI:</t>
          </r>
        </is>
      </c>
      <c r="F791" s="28" t="inlineStr"/>
      <c r="G791" s="6" t="n">
        <f>G790+G789</f>
        <v>6.93</v>
      </c>
    </row>
    <row r="792" customHeight="1" ht="10">
      <c r="A792" s="2" t="inlineStr"/>
      <c r="B792" s="2" t="inlineStr"/>
      <c r="C792" s="2" t="inlineStr"/>
      <c r="D792" s="2" t="inlineStr"/>
      <c r="E792" s="18" t="inlineStr"/>
      <c r="F792" s="18" t="inlineStr"/>
      <c r="G792" s="18" t="inlineStr"/>
    </row>
    <row r="793" customHeight="1" ht="20">
      <c r="A793" s="19" t="inlineStr">
        <is>
          <r>
            <t xml:space="preserve">4.1.4. CP ADAP. 017 SINALIZAÇÃO COM FITA FIXADA EM CONE PLÁSTICO, INCLUINDO CONE (M)</t>
          </r>
        </is>
      </c>
      <c r="B793" s="19" t="inlineStr"/>
      <c r="C793" s="19" t="inlineStr"/>
      <c r="D793" s="19" t="inlineStr"/>
      <c r="E793" s="19" t="inlineStr"/>
      <c r="F793" s="19" t="inlineStr"/>
      <c r="G793" s="19" t="inlineStr"/>
    </row>
    <row r="794" customHeight="1" ht="15">
      <c r="A794" s="20" t="inlineStr">
        <is>
          <r>
            <t xml:space="preserve">Material</t>
          </r>
        </is>
      </c>
      <c r="B794" s="20" t="inlineStr"/>
      <c r="C794" s="21" t="inlineStr">
        <is>
          <r>
            <t xml:space="preserve">FONTE</t>
          </r>
        </is>
      </c>
      <c r="D794" s="21" t="inlineStr">
        <is>
          <r>
            <t xml:space="preserve">UNID</t>
          </r>
        </is>
      </c>
      <c r="E794" s="21" t="inlineStr">
        <is>
          <r>
            <t xml:space="preserve">COEFICIENTE</t>
          </r>
        </is>
      </c>
      <c r="F794" s="21" t="inlineStr">
        <is>
          <r>
            <t xml:space="preserve">PREÇO UNITÁRIO</t>
          </r>
        </is>
      </c>
      <c r="G794" s="21" t="inlineStr">
        <is>
          <r>
            <t xml:space="preserve">TOTAL</t>
          </r>
        </is>
      </c>
    </row>
    <row r="795" customHeight="1" ht="21">
      <c r="A795" s="22" t="inlineStr">
        <is>
          <r>
            <t xml:space="preserve">00034498</t>
          </r>
        </is>
      </c>
      <c r="B795" s="23" t="inlineStr">
        <is>
          <r>
            <t xml:space="preserve">CONE DE SINALIZACAO EM PVC FLEXIVEL, H = 70 / 76 CM (NBR 15071)</t>
          </r>
        </is>
      </c>
      <c r="C795" s="22" t="inlineStr">
        <is>
          <r>
            <t xml:space="preserve">SINAPI</t>
          </r>
        </is>
      </c>
      <c r="D795" s="22" t="inlineStr">
        <is>
          <r>
            <t xml:space="preserve">UN</t>
          </r>
        </is>
      </c>
      <c r="E795" s="24" t="n">
        <v>0.0219</v>
      </c>
      <c r="F795" s="25" t="n">
        <v>117.59</v>
      </c>
      <c r="G795" s="25" t="n">
        <f>ROUND(ROUND(E795,8)*F795,2)</f>
        <v>2.58</v>
      </c>
    </row>
    <row r="796" customHeight="1" ht="15">
      <c r="A796" s="22" t="inlineStr">
        <is>
          <r>
            <t xml:space="preserve">SBC038004</t>
          </r>
        </is>
      </c>
      <c r="B796" s="23" t="inlineStr">
        <is>
          <r>
            <t xml:space="preserve">FITA ZEBRADA PARA SINALIZACAO 7cm x 100m</t>
          </r>
        </is>
      </c>
      <c r="C796" s="22" t="inlineStr">
        <is>
          <r>
            <t xml:space="preserve">Composições </t>
          </r>
        </is>
      </c>
      <c r="D796" s="22" t="inlineStr">
        <is>
          <r>
            <t xml:space="preserve">M</t>
          </r>
        </is>
      </c>
      <c r="E796" s="24" t="n">
        <v>1.1</v>
      </c>
      <c r="F796" s="25" t="n">
        <v>0.11</v>
      </c>
      <c r="G796" s="25" t="n">
        <f>ROUND(ROUND(E796,8)*F796,2)</f>
        <v>0.12</v>
      </c>
    </row>
    <row r="797" customHeight="1" ht="15">
      <c r="A797" s="2" t="inlineStr"/>
      <c r="B797" s="2" t="inlineStr"/>
      <c r="C797" s="2" t="inlineStr"/>
      <c r="D797" s="2" t="inlineStr"/>
      <c r="E797" s="26" t="inlineStr">
        <is>
          <r>
            <t xml:space="preserve">TOTAL Material:</t>
          </r>
        </is>
      </c>
      <c r="F797" s="26" t="inlineStr"/>
      <c r="G797" s="27" t="n">
        <f>SUM(G795:G796)</f>
        <v>2.7</v>
      </c>
    </row>
    <row r="798" customHeight="1" ht="15">
      <c r="A798" s="20" t="inlineStr">
        <is>
          <r>
            <t xml:space="preserve">Mão de Obra com Encargos Complementares</t>
          </r>
        </is>
      </c>
      <c r="B798" s="20" t="inlineStr"/>
      <c r="C798" s="21" t="inlineStr">
        <is>
          <r>
            <t xml:space="preserve">FONTE</t>
          </r>
        </is>
      </c>
      <c r="D798" s="21" t="inlineStr">
        <is>
          <r>
            <t xml:space="preserve">UNID</t>
          </r>
        </is>
      </c>
      <c r="E798" s="21" t="inlineStr">
        <is>
          <r>
            <t xml:space="preserve">COEFICIENTE</t>
          </r>
        </is>
      </c>
      <c r="F798" s="21" t="inlineStr">
        <is>
          <r>
            <t xml:space="preserve">PREÇO UNITÁRIO</t>
          </r>
        </is>
      </c>
      <c r="G798" s="21" t="inlineStr">
        <is>
          <r>
            <t xml:space="preserve">TOTAL</t>
          </r>
        </is>
      </c>
    </row>
    <row r="799" customHeight="1" ht="21">
      <c r="A799" s="22" t="inlineStr">
        <is>
          <r>
            <t xml:space="preserve">88239</t>
          </r>
        </is>
      </c>
      <c r="B799" s="23" t="inlineStr">
        <is>
          <r>
            <t xml:space="preserve">AJUDANTE DE CARPINTEIRO COM ENCARGOS COMPLEMENTARES</t>
          </r>
        </is>
      </c>
      <c r="C799" s="22" t="inlineStr">
        <is>
          <r>
            <t xml:space="preserve">SINAPI</t>
          </r>
        </is>
      </c>
      <c r="D799" s="22" t="inlineStr">
        <is>
          <r>
            <t xml:space="preserve">H</t>
          </r>
        </is>
      </c>
      <c r="E799" s="24" t="n">
        <v>0.1088</v>
      </c>
      <c r="F799" s="25" t="n">
        <v>23.13</v>
      </c>
      <c r="G799" s="25" t="n">
        <f>ROUND(ROUND(E799,8)*F799,2)</f>
        <v>2.52</v>
      </c>
    </row>
    <row r="800" customHeight="1" ht="21">
      <c r="A800" s="22" t="inlineStr">
        <is>
          <r>
            <t xml:space="preserve">88262</t>
          </r>
        </is>
      </c>
      <c r="B800" s="23" t="inlineStr">
        <is>
          <r>
            <t xml:space="preserve">CARPINTEIRO DE FORMAS COM ENCARGOS COMPLEMENTARES</t>
          </r>
        </is>
      </c>
      <c r="C800" s="22" t="inlineStr">
        <is>
          <r>
            <t xml:space="preserve">SINAPI</t>
          </r>
        </is>
      </c>
      <c r="D800" s="22" t="inlineStr">
        <is>
          <r>
            <t xml:space="preserve">H</t>
          </r>
        </is>
      </c>
      <c r="E800" s="24" t="n">
        <v>0.1384</v>
      </c>
      <c r="F800" s="25" t="n">
        <v>28.52</v>
      </c>
      <c r="G800" s="25" t="n">
        <f>ROUND(ROUND(E800,8)*F800,2)</f>
        <v>3.95</v>
      </c>
    </row>
    <row r="801" customHeight="1" ht="18">
      <c r="A801" s="2" t="inlineStr"/>
      <c r="B801" s="2" t="inlineStr"/>
      <c r="C801" s="2" t="inlineStr"/>
      <c r="D801" s="2" t="inlineStr"/>
      <c r="E801" s="26" t="inlineStr">
        <is>
          <r>
            <t xml:space="preserve">TOTAL Mão de Obra com Encargos Complementares:</t>
          </r>
        </is>
      </c>
      <c r="F801" s="26" t="inlineStr"/>
      <c r="G801" s="27" t="n">
        <f>SUM(G799:G800)</f>
        <v>6.47</v>
      </c>
    </row>
    <row r="802" customHeight="1" ht="15">
      <c r="A802" s="2" t="inlineStr"/>
      <c r="B802" s="2" t="inlineStr"/>
      <c r="C802" s="2" t="inlineStr"/>
      <c r="D802" s="2" t="inlineStr"/>
      <c r="E802" s="28" t="inlineStr">
        <is>
          <r>
            <t xml:space="preserve">VALOR:</t>
          </r>
        </is>
      </c>
      <c r="F802" s="28" t="inlineStr"/>
      <c r="G802" s="6" t="n">
        <f>SUM(G797,G801)</f>
        <v>9.17</v>
      </c>
    </row>
    <row r="803" customHeight="1" ht="15">
      <c r="A803" s="2" t="inlineStr"/>
      <c r="B803" s="2" t="inlineStr"/>
      <c r="C803" s="2" t="inlineStr"/>
      <c r="D803" s="2" t="inlineStr"/>
      <c r="E803" s="28" t="inlineStr">
        <is>
          <r>
            <t xml:space="preserve">VALOR BDI (22.23%):</t>
          </r>
        </is>
      </c>
      <c r="F803" s="28" t="inlineStr"/>
      <c r="G803" s="6" t="n">
        <f>ROUND(G802*(22.23/100),2)</f>
        <v>2.04</v>
      </c>
    </row>
    <row r="804" customHeight="1" ht="15">
      <c r="A804" s="2" t="inlineStr"/>
      <c r="B804" s="2" t="inlineStr"/>
      <c r="C804" s="2" t="inlineStr"/>
      <c r="D804" s="2" t="inlineStr"/>
      <c r="E804" s="28" t="inlineStr">
        <is>
          <r>
            <t xml:space="preserve">VALOR COM BDI:</t>
          </r>
        </is>
      </c>
      <c r="F804" s="28" t="inlineStr"/>
      <c r="G804" s="6" t="n">
        <f>G803+G802</f>
        <v>11.21</v>
      </c>
    </row>
    <row r="805" customHeight="1" ht="10">
      <c r="A805" s="2" t="inlineStr"/>
      <c r="B805" s="2" t="inlineStr"/>
      <c r="C805" s="2" t="inlineStr"/>
      <c r="D805" s="2" t="inlineStr"/>
      <c r="E805" s="18" t="inlineStr"/>
      <c r="F805" s="18" t="inlineStr"/>
      <c r="G805" s="18" t="inlineStr"/>
    </row>
    <row r="806" customHeight="1" ht="20">
      <c r="A806" s="19" t="inlineStr">
        <is>
          <r>
            <t xml:space="preserve">4.2.1. CP ADAP. 010 APICOAMENTO EM CONCRETO/PREPARO DA SUPERFÍCIE (M2)</t>
          </r>
        </is>
      </c>
      <c r="B806" s="19" t="inlineStr"/>
      <c r="C806" s="19" t="inlineStr"/>
      <c r="D806" s="19" t="inlineStr"/>
      <c r="E806" s="19" t="inlineStr"/>
      <c r="F806" s="19" t="inlineStr"/>
      <c r="G806" s="19" t="inlineStr"/>
    </row>
    <row r="807" customHeight="1" ht="15">
      <c r="A807" s="20" t="inlineStr">
        <is>
          <r>
            <t xml:space="preserve">Mão de Obra com Encargos Complementares</t>
          </r>
        </is>
      </c>
      <c r="B807" s="20" t="inlineStr"/>
      <c r="C807" s="21" t="inlineStr">
        <is>
          <r>
            <t xml:space="preserve">FONTE</t>
          </r>
        </is>
      </c>
      <c r="D807" s="21" t="inlineStr">
        <is>
          <r>
            <t xml:space="preserve">UNID</t>
          </r>
        </is>
      </c>
      <c r="E807" s="21" t="inlineStr">
        <is>
          <r>
            <t xml:space="preserve">COEFICIENTE</t>
          </r>
        </is>
      </c>
      <c r="F807" s="21" t="inlineStr">
        <is>
          <r>
            <t xml:space="preserve">PREÇO UNITÁRIO</t>
          </r>
        </is>
      </c>
      <c r="G807" s="21" t="inlineStr">
        <is>
          <r>
            <t xml:space="preserve">TOTAL</t>
          </r>
        </is>
      </c>
    </row>
    <row r="808" customHeight="1" ht="15">
      <c r="A808" s="22" t="inlineStr">
        <is>
          <r>
            <t xml:space="preserve">88316</t>
          </r>
        </is>
      </c>
      <c r="B808" s="23" t="inlineStr">
        <is>
          <r>
            <t xml:space="preserve">SERVENTE COM ENCARGOS COMPLEMENTARES</t>
          </r>
        </is>
      </c>
      <c r="C808" s="22" t="inlineStr">
        <is>
          <r>
            <t xml:space="preserve">SINAPI</t>
          </r>
        </is>
      </c>
      <c r="D808" s="22" t="inlineStr">
        <is>
          <r>
            <t xml:space="preserve">H</t>
          </r>
        </is>
      </c>
      <c r="E808" s="24" t="n">
        <v>2.0</v>
      </c>
      <c r="F808" s="25" t="n">
        <v>22.1</v>
      </c>
      <c r="G808" s="25" t="n">
        <f>ROUND(ROUND(E808,8)*F808,2)</f>
        <v>44.2</v>
      </c>
    </row>
    <row r="809" customHeight="1" ht="18">
      <c r="A809" s="2" t="inlineStr"/>
      <c r="B809" s="2" t="inlineStr"/>
      <c r="C809" s="2" t="inlineStr"/>
      <c r="D809" s="2" t="inlineStr"/>
      <c r="E809" s="26" t="inlineStr">
        <is>
          <r>
            <t xml:space="preserve">TOTAL Mão de Obra com Encargos Complementares:</t>
          </r>
        </is>
      </c>
      <c r="F809" s="26" t="inlineStr"/>
      <c r="G809" s="27" t="n">
        <f>SUM(G808:G808)</f>
        <v>44.2</v>
      </c>
    </row>
    <row r="810" customHeight="1" ht="15">
      <c r="A810" s="2" t="inlineStr"/>
      <c r="B810" s="2" t="inlineStr"/>
      <c r="C810" s="2" t="inlineStr"/>
      <c r="D810" s="2" t="inlineStr"/>
      <c r="E810" s="28" t="inlineStr">
        <is>
          <r>
            <t xml:space="preserve">VALOR:</t>
          </r>
        </is>
      </c>
      <c r="F810" s="28" t="inlineStr"/>
      <c r="G810" s="6" t="n">
        <f>SUM(G809)</f>
        <v>44.2</v>
      </c>
    </row>
    <row r="811" customHeight="1" ht="15">
      <c r="A811" s="2" t="inlineStr"/>
      <c r="B811" s="2" t="inlineStr"/>
      <c r="C811" s="2" t="inlineStr"/>
      <c r="D811" s="2" t="inlineStr"/>
      <c r="E811" s="28" t="inlineStr">
        <is>
          <r>
            <t xml:space="preserve">VALOR BDI (22.23%):</t>
          </r>
        </is>
      </c>
      <c r="F811" s="28" t="inlineStr"/>
      <c r="G811" s="6" t="n">
        <f>ROUND(G810*(22.23/100),2)</f>
        <v>9.83</v>
      </c>
    </row>
    <row r="812" customHeight="1" ht="15">
      <c r="A812" s="2" t="inlineStr"/>
      <c r="B812" s="2" t="inlineStr"/>
      <c r="C812" s="2" t="inlineStr"/>
      <c r="D812" s="2" t="inlineStr"/>
      <c r="E812" s="28" t="inlineStr">
        <is>
          <r>
            <t xml:space="preserve">VALOR COM BDI:</t>
          </r>
        </is>
      </c>
      <c r="F812" s="28" t="inlineStr"/>
      <c r="G812" s="6" t="n">
        <f>G811+G810</f>
        <v>54.03</v>
      </c>
    </row>
    <row r="813" customHeight="1" ht="10">
      <c r="A813" s="2" t="inlineStr"/>
      <c r="B813" s="2" t="inlineStr"/>
      <c r="C813" s="2" t="inlineStr"/>
      <c r="D813" s="2" t="inlineStr"/>
      <c r="E813" s="18" t="inlineStr"/>
      <c r="F813" s="18" t="inlineStr"/>
      <c r="G813" s="18" t="inlineStr"/>
    </row>
    <row r="814" customHeight="1" ht="20">
      <c r="A814" s="19" t="inlineStr">
        <is>
          <r>
            <t xml:space="preserve">4.2.2. CP ADAP. 004 LIMPEZA DE SUPERFÍCIE C/ ESCOVA DE AÇO (M2)</t>
          </r>
        </is>
      </c>
      <c r="B814" s="19" t="inlineStr"/>
      <c r="C814" s="19" t="inlineStr"/>
      <c r="D814" s="19" t="inlineStr"/>
      <c r="E814" s="19" t="inlineStr"/>
      <c r="F814" s="19" t="inlineStr"/>
      <c r="G814" s="19" t="inlineStr"/>
    </row>
    <row r="815" customHeight="1" ht="15">
      <c r="A815" s="20" t="inlineStr">
        <is>
          <r>
            <t xml:space="preserve">Material</t>
          </r>
        </is>
      </c>
      <c r="B815" s="20" t="inlineStr"/>
      <c r="C815" s="21" t="inlineStr">
        <is>
          <r>
            <t xml:space="preserve">FONTE</t>
          </r>
        </is>
      </c>
      <c r="D815" s="21" t="inlineStr">
        <is>
          <r>
            <t xml:space="preserve">UNID</t>
          </r>
        </is>
      </c>
      <c r="E815" s="21" t="inlineStr">
        <is>
          <r>
            <t xml:space="preserve">COEFICIENTE</t>
          </r>
        </is>
      </c>
      <c r="F815" s="21" t="inlineStr">
        <is>
          <r>
            <t xml:space="preserve">PREÇO UNITÁRIO</t>
          </r>
        </is>
      </c>
      <c r="G815" s="21" t="inlineStr">
        <is>
          <r>
            <t xml:space="preserve">TOTAL</t>
          </r>
        </is>
      </c>
    </row>
    <row r="816" customHeight="1" ht="21">
      <c r="A816" s="22" t="inlineStr">
        <is>
          <r>
            <t xml:space="preserve">00000012</t>
          </r>
        </is>
      </c>
      <c r="B816" s="23" t="inlineStr">
        <is>
          <r>
            <t xml:space="preserve">ESCOVA DE ACO, COM CABO, *4 X 15* FILEIRAS DE CERDAS</t>
          </r>
        </is>
      </c>
      <c r="C816" s="22" t="inlineStr">
        <is>
          <r>
            <t xml:space="preserve">SINAPI</t>
          </r>
        </is>
      </c>
      <c r="D816" s="22" t="inlineStr">
        <is>
          <r>
            <t xml:space="preserve">UN</t>
          </r>
        </is>
      </c>
      <c r="E816" s="24" t="n">
        <v>0.2</v>
      </c>
      <c r="F816" s="25" t="n">
        <v>15.0</v>
      </c>
      <c r="G816" s="25" t="n">
        <f>ROUND(ROUND(E816,8)*F816,2)</f>
        <v>3.0</v>
      </c>
    </row>
    <row r="817" customHeight="1" ht="15">
      <c r="A817" s="2" t="inlineStr"/>
      <c r="B817" s="2" t="inlineStr"/>
      <c r="C817" s="2" t="inlineStr"/>
      <c r="D817" s="2" t="inlineStr"/>
      <c r="E817" s="26" t="inlineStr">
        <is>
          <r>
            <t xml:space="preserve">TOTAL Material:</t>
          </r>
        </is>
      </c>
      <c r="F817" s="26" t="inlineStr"/>
      <c r="G817" s="27" t="n">
        <f>SUM(G816:G816)</f>
        <v>3.0</v>
      </c>
    </row>
    <row r="818" customHeight="1" ht="15">
      <c r="A818" s="20" t="inlineStr">
        <is>
          <r>
            <t xml:space="preserve">Mão de Obra com Encargos Complementares</t>
          </r>
        </is>
      </c>
      <c r="B818" s="20" t="inlineStr"/>
      <c r="C818" s="21" t="inlineStr">
        <is>
          <r>
            <t xml:space="preserve">FONTE</t>
          </r>
        </is>
      </c>
      <c r="D818" s="21" t="inlineStr">
        <is>
          <r>
            <t xml:space="preserve">UNID</t>
          </r>
        </is>
      </c>
      <c r="E818" s="21" t="inlineStr">
        <is>
          <r>
            <t xml:space="preserve">COEFICIENTE</t>
          </r>
        </is>
      </c>
      <c r="F818" s="21" t="inlineStr">
        <is>
          <r>
            <t xml:space="preserve">PREÇO UNITÁRIO</t>
          </r>
        </is>
      </c>
      <c r="G818" s="21" t="inlineStr">
        <is>
          <r>
            <t xml:space="preserve">TOTAL</t>
          </r>
        </is>
      </c>
    </row>
    <row r="819" customHeight="1" ht="15">
      <c r="A819" s="22" t="inlineStr">
        <is>
          <r>
            <t xml:space="preserve">88316</t>
          </r>
        </is>
      </c>
      <c r="B819" s="23" t="inlineStr">
        <is>
          <r>
            <t xml:space="preserve">SERVENTE COM ENCARGOS COMPLEMENTARES</t>
          </r>
        </is>
      </c>
      <c r="C819" s="22" t="inlineStr">
        <is>
          <r>
            <t xml:space="preserve">SINAPI</t>
          </r>
        </is>
      </c>
      <c r="D819" s="22" t="inlineStr">
        <is>
          <r>
            <t xml:space="preserve">H</t>
          </r>
        </is>
      </c>
      <c r="E819" s="24" t="n">
        <v>0.4</v>
      </c>
      <c r="F819" s="25" t="n">
        <v>22.1</v>
      </c>
      <c r="G819" s="25" t="n">
        <f>ROUND(ROUND(E819,8)*F819,2)</f>
        <v>8.84</v>
      </c>
    </row>
    <row r="820" customHeight="1" ht="18">
      <c r="A820" s="2" t="inlineStr"/>
      <c r="B820" s="2" t="inlineStr"/>
      <c r="C820" s="2" t="inlineStr"/>
      <c r="D820" s="2" t="inlineStr"/>
      <c r="E820" s="26" t="inlineStr">
        <is>
          <r>
            <t xml:space="preserve">TOTAL Mão de Obra com Encargos Complementares:</t>
          </r>
        </is>
      </c>
      <c r="F820" s="26" t="inlineStr"/>
      <c r="G820" s="27" t="n">
        <f>SUM(G819:G819)</f>
        <v>8.84</v>
      </c>
    </row>
    <row r="821" customHeight="1" ht="15">
      <c r="A821" s="2" t="inlineStr"/>
      <c r="B821" s="2" t="inlineStr"/>
      <c r="C821" s="2" t="inlineStr"/>
      <c r="D821" s="2" t="inlineStr"/>
      <c r="E821" s="28" t="inlineStr">
        <is>
          <r>
            <t xml:space="preserve">VALOR:</t>
          </r>
        </is>
      </c>
      <c r="F821" s="28" t="inlineStr"/>
      <c r="G821" s="6" t="n">
        <f>SUM(G817,G820)</f>
        <v>11.84</v>
      </c>
    </row>
    <row r="822" customHeight="1" ht="15">
      <c r="A822" s="2" t="inlineStr"/>
      <c r="B822" s="2" t="inlineStr"/>
      <c r="C822" s="2" t="inlineStr"/>
      <c r="D822" s="2" t="inlineStr"/>
      <c r="E822" s="28" t="inlineStr">
        <is>
          <r>
            <t xml:space="preserve">VALOR BDI (22.23%):</t>
          </r>
        </is>
      </c>
      <c r="F822" s="28" t="inlineStr"/>
      <c r="G822" s="6" t="n">
        <f>ROUND(G821*(22.23/100),2)</f>
        <v>2.63</v>
      </c>
    </row>
    <row r="823" customHeight="1" ht="15">
      <c r="A823" s="2" t="inlineStr"/>
      <c r="B823" s="2" t="inlineStr"/>
      <c r="C823" s="2" t="inlineStr"/>
      <c r="D823" s="2" t="inlineStr"/>
      <c r="E823" s="28" t="inlineStr">
        <is>
          <r>
            <t xml:space="preserve">VALOR COM BDI:</t>
          </r>
        </is>
      </c>
      <c r="F823" s="28" t="inlineStr"/>
      <c r="G823" s="6" t="n">
        <f>G822+G821</f>
        <v>14.47</v>
      </c>
    </row>
    <row r="824" customHeight="1" ht="10">
      <c r="A824" s="2" t="inlineStr"/>
      <c r="B824" s="2" t="inlineStr"/>
      <c r="C824" s="2" t="inlineStr"/>
      <c r="D824" s="2" t="inlineStr"/>
      <c r="E824" s="18" t="inlineStr"/>
      <c r="F824" s="18" t="inlineStr"/>
      <c r="G824" s="18" t="inlineStr"/>
    </row>
    <row r="825" customHeight="1" ht="20">
      <c r="A825" s="19" t="inlineStr">
        <is>
          <r>
            <t xml:space="preserve">4.2.3. 99814 LIMPEZA DE SUPERFÍCIE COM JATO DE ALTA PRESSÃO. AF_04/2019 (M2)</t>
          </r>
        </is>
      </c>
      <c r="B825" s="19" t="inlineStr"/>
      <c r="C825" s="19" t="inlineStr"/>
      <c r="D825" s="19" t="inlineStr"/>
      <c r="E825" s="19" t="inlineStr"/>
      <c r="F825" s="19" t="inlineStr"/>
      <c r="G825" s="19" t="inlineStr"/>
    </row>
    <row r="826" customHeight="1" ht="15">
      <c r="A826" s="20" t="inlineStr">
        <is>
          <r>
            <t xml:space="preserve">Equipamento Custo Horário</t>
          </r>
        </is>
      </c>
      <c r="B826" s="20" t="inlineStr"/>
      <c r="C826" s="21" t="inlineStr">
        <is>
          <r>
            <t xml:space="preserve">FONTE</t>
          </r>
        </is>
      </c>
      <c r="D826" s="21" t="inlineStr">
        <is>
          <r>
            <t xml:space="preserve">UNID</t>
          </r>
        </is>
      </c>
      <c r="E826" s="21" t="inlineStr">
        <is>
          <r>
            <t xml:space="preserve">COEFICIENTE</t>
          </r>
        </is>
      </c>
      <c r="F826" s="21" t="inlineStr">
        <is>
          <r>
            <t xml:space="preserve">PREÇO UNITÁRIO</t>
          </r>
        </is>
      </c>
      <c r="G826" s="21" t="inlineStr">
        <is>
          <r>
            <t xml:space="preserve">TOTAL</t>
          </r>
        </is>
      </c>
    </row>
    <row r="827" customHeight="1" ht="38">
      <c r="A827" s="22" t="inlineStr">
        <is>
          <r>
            <t xml:space="preserve">99833</t>
          </r>
        </is>
      </c>
      <c r="B827" s="23" t="inlineStr">
        <is>
          <r>
            <t xml:space="preserve">LAVADORA DE ALTA PRESSAO (LAVA-JATO) PARA AGUA FRIA, PRESSAO DE OPERACAO ENTRE 1400 E 1900 LIB/POL2, VAZAO MAXIMA ENTRE 400 E 700 L/H - CHP DIURNO. AF_05/2023</t>
          </r>
        </is>
      </c>
      <c r="C827" s="22" t="inlineStr">
        <is>
          <r>
            <t xml:space="preserve">SINAPI</t>
          </r>
        </is>
      </c>
      <c r="D827" s="22" t="inlineStr">
        <is>
          <r>
            <t xml:space="preserve">CHP</t>
          </r>
        </is>
      </c>
      <c r="E827" s="24" t="n">
        <v>0.015</v>
      </c>
      <c r="F827" s="25" t="n">
        <v>1.99</v>
      </c>
      <c r="G827" s="25" t="n">
        <f>TRUNC(TRUNC(E827,8)*F827,2)</f>
        <v>0.02</v>
      </c>
    </row>
    <row r="828" customHeight="1" ht="18">
      <c r="A828" s="2" t="inlineStr"/>
      <c r="B828" s="2" t="inlineStr"/>
      <c r="C828" s="2" t="inlineStr"/>
      <c r="D828" s="2" t="inlineStr"/>
      <c r="E828" s="26" t="inlineStr">
        <is>
          <r>
            <t xml:space="preserve">TOTAL Equipamento Custo Horário:</t>
          </r>
        </is>
      </c>
      <c r="F828" s="26" t="inlineStr"/>
      <c r="G828" s="27" t="n">
        <f>SUM(G827:G827)</f>
        <v>0.02</v>
      </c>
    </row>
    <row r="829" customHeight="1" ht="15">
      <c r="A829" s="20" t="inlineStr">
        <is>
          <r>
            <t xml:space="preserve">Mão de Obra com Encargos Complementares</t>
          </r>
        </is>
      </c>
      <c r="B829" s="20" t="inlineStr"/>
      <c r="C829" s="21" t="inlineStr">
        <is>
          <r>
            <t xml:space="preserve">FONTE</t>
          </r>
        </is>
      </c>
      <c r="D829" s="21" t="inlineStr">
        <is>
          <r>
            <t xml:space="preserve">UNID</t>
          </r>
        </is>
      </c>
      <c r="E829" s="21" t="inlineStr">
        <is>
          <r>
            <t xml:space="preserve">COEFICIENTE</t>
          </r>
        </is>
      </c>
      <c r="F829" s="21" t="inlineStr">
        <is>
          <r>
            <t xml:space="preserve">PREÇO UNITÁRIO</t>
          </r>
        </is>
      </c>
      <c r="G829" s="21" t="inlineStr">
        <is>
          <r>
            <t xml:space="preserve">TOTAL</t>
          </r>
        </is>
      </c>
    </row>
    <row r="830" customHeight="1" ht="15">
      <c r="A830" s="22" t="inlineStr">
        <is>
          <r>
            <t xml:space="preserve">88316</t>
          </r>
        </is>
      </c>
      <c r="B830" s="23" t="inlineStr">
        <is>
          <r>
            <t xml:space="preserve">SERVENTE COM ENCARGOS COMPLEMENTARES</t>
          </r>
        </is>
      </c>
      <c r="C830" s="22" t="inlineStr">
        <is>
          <r>
            <t xml:space="preserve">SINAPI</t>
          </r>
        </is>
      </c>
      <c r="D830" s="22" t="inlineStr">
        <is>
          <r>
            <t xml:space="preserve">H</t>
          </r>
        </is>
      </c>
      <c r="E830" s="24" t="n">
        <v>0.089</v>
      </c>
      <c r="F830" s="25" t="n">
        <v>22.1</v>
      </c>
      <c r="G830" s="25" t="n">
        <f>TRUNC(TRUNC(E830,8)*F830,2)</f>
        <v>1.96</v>
      </c>
    </row>
    <row r="831" customHeight="1" ht="18">
      <c r="A831" s="2" t="inlineStr"/>
      <c r="B831" s="2" t="inlineStr"/>
      <c r="C831" s="2" t="inlineStr"/>
      <c r="D831" s="2" t="inlineStr"/>
      <c r="E831" s="26" t="inlineStr">
        <is>
          <r>
            <t xml:space="preserve">TOTAL Mão de Obra com Encargos Complementares:</t>
          </r>
        </is>
      </c>
      <c r="F831" s="26" t="inlineStr"/>
      <c r="G831" s="27" t="n">
        <f>SUM(G830:G830)</f>
        <v>1.96</v>
      </c>
    </row>
    <row r="832" customHeight="1" ht="15">
      <c r="A832" s="2" t="inlineStr"/>
      <c r="B832" s="2" t="inlineStr"/>
      <c r="C832" s="2" t="inlineStr"/>
      <c r="D832" s="2" t="inlineStr"/>
      <c r="E832" s="28" t="inlineStr">
        <is>
          <r>
            <t xml:space="preserve">VALOR:</t>
          </r>
        </is>
      </c>
      <c r="F832" s="28" t="inlineStr"/>
      <c r="G832" s="6" t="n">
        <f>SUM(G828,G831)</f>
        <v>1.98</v>
      </c>
    </row>
    <row r="833" customHeight="1" ht="15">
      <c r="A833" s="2" t="inlineStr"/>
      <c r="B833" s="2" t="inlineStr"/>
      <c r="C833" s="2" t="inlineStr"/>
      <c r="D833" s="2" t="inlineStr"/>
      <c r="E833" s="28" t="inlineStr">
        <is>
          <r>
            <t xml:space="preserve">VALOR BDI (22.23%):</t>
          </r>
        </is>
      </c>
      <c r="F833" s="28" t="inlineStr"/>
      <c r="G833" s="6" t="n">
        <f>ROUND(G832*(22.23/100),2)</f>
        <v>0.44</v>
      </c>
    </row>
    <row r="834" customHeight="1" ht="15">
      <c r="A834" s="2" t="inlineStr"/>
      <c r="B834" s="2" t="inlineStr"/>
      <c r="C834" s="2" t="inlineStr"/>
      <c r="D834" s="2" t="inlineStr"/>
      <c r="E834" s="28" t="inlineStr">
        <is>
          <r>
            <t xml:space="preserve">VALOR COM BDI:</t>
          </r>
        </is>
      </c>
      <c r="F834" s="28" t="inlineStr"/>
      <c r="G834" s="6" t="n">
        <f>G833+G832</f>
        <v>2.42</v>
      </c>
    </row>
    <row r="835" customHeight="1" ht="10">
      <c r="A835" s="2" t="inlineStr"/>
      <c r="B835" s="2" t="inlineStr"/>
      <c r="C835" s="2" t="inlineStr"/>
      <c r="D835" s="2" t="inlineStr"/>
      <c r="E835" s="18" t="inlineStr"/>
      <c r="F835" s="18" t="inlineStr"/>
      <c r="G835" s="18" t="inlineStr"/>
    </row>
    <row r="836" customHeight="1" ht="20">
      <c r="A836" s="19" t="inlineStr">
        <is>
          <r>
            <t xml:space="preserve">4.2.4. CP ADAP. 009 PINTURA PROTEÇÃO C/INIBIDOR MIGRATÓRIO CORROSÃO, 2 DEMÃOS - M2 (M2)</t>
          </r>
        </is>
      </c>
      <c r="B836" s="19" t="inlineStr"/>
      <c r="C836" s="19" t="inlineStr"/>
      <c r="D836" s="19" t="inlineStr"/>
      <c r="E836" s="19" t="inlineStr"/>
      <c r="F836" s="19" t="inlineStr"/>
      <c r="G836" s="19" t="inlineStr"/>
    </row>
    <row r="837" customHeight="1" ht="15">
      <c r="A837" s="20" t="inlineStr">
        <is>
          <r>
            <t xml:space="preserve">Material</t>
          </r>
        </is>
      </c>
      <c r="B837" s="20" t="inlineStr"/>
      <c r="C837" s="21" t="inlineStr">
        <is>
          <r>
            <t xml:space="preserve">FONTE</t>
          </r>
        </is>
      </c>
      <c r="D837" s="21" t="inlineStr">
        <is>
          <r>
            <t xml:space="preserve">UNID</t>
          </r>
        </is>
      </c>
      <c r="E837" s="21" t="inlineStr">
        <is>
          <r>
            <t xml:space="preserve">COEFICIENTE</t>
          </r>
        </is>
      </c>
      <c r="F837" s="21" t="inlineStr">
        <is>
          <r>
            <t xml:space="preserve">PREÇO UNITÁRIO</t>
          </r>
        </is>
      </c>
      <c r="G837" s="21" t="inlineStr">
        <is>
          <r>
            <t xml:space="preserve">TOTAL</t>
          </r>
        </is>
      </c>
    </row>
    <row r="838" customHeight="1" ht="15">
      <c r="A838" s="22" t="inlineStr">
        <is>
          <r>
            <t xml:space="preserve">I2355</t>
          </r>
        </is>
      </c>
      <c r="B838" s="23" t="inlineStr">
        <is>
          <r>
            <t xml:space="preserve">INIBIDOR DE CORROSÃO MIGRATÓRIO MCI2020</t>
          </r>
        </is>
      </c>
      <c r="C838" s="22" t="inlineStr">
        <is>
          <r>
            <t xml:space="preserve">SEINFRA</t>
          </r>
        </is>
      </c>
      <c r="D838" s="22" t="inlineStr">
        <is>
          <r>
            <t xml:space="preserve">L</t>
          </r>
        </is>
      </c>
      <c r="E838" s="24" t="n">
        <v>1.314</v>
      </c>
      <c r="F838" s="25" t="n">
        <v>39.38</v>
      </c>
      <c r="G838" s="25" t="n">
        <f>ROUND(ROUND(E838,8)*F838,2)</f>
        <v>51.75</v>
      </c>
    </row>
    <row r="839" customHeight="1" ht="15">
      <c r="A839" s="2" t="inlineStr"/>
      <c r="B839" s="2" t="inlineStr"/>
      <c r="C839" s="2" t="inlineStr"/>
      <c r="D839" s="2" t="inlineStr"/>
      <c r="E839" s="26" t="inlineStr">
        <is>
          <r>
            <t xml:space="preserve">TOTAL Material:</t>
          </r>
        </is>
      </c>
      <c r="F839" s="26" t="inlineStr"/>
      <c r="G839" s="27" t="n">
        <f>SUM(G838:G838)</f>
        <v>51.75</v>
      </c>
    </row>
    <row r="840" customHeight="1" ht="15">
      <c r="A840" s="20" t="inlineStr">
        <is>
          <r>
            <t xml:space="preserve">Mão de Obra com Encargos Complementares</t>
          </r>
        </is>
      </c>
      <c r="B840" s="20" t="inlineStr"/>
      <c r="C840" s="21" t="inlineStr">
        <is>
          <r>
            <t xml:space="preserve">FONTE</t>
          </r>
        </is>
      </c>
      <c r="D840" s="21" t="inlineStr">
        <is>
          <r>
            <t xml:space="preserve">UNID</t>
          </r>
        </is>
      </c>
      <c r="E840" s="21" t="inlineStr">
        <is>
          <r>
            <t xml:space="preserve">COEFICIENTE</t>
          </r>
        </is>
      </c>
      <c r="F840" s="21" t="inlineStr">
        <is>
          <r>
            <t xml:space="preserve">PREÇO UNITÁRIO</t>
          </r>
        </is>
      </c>
      <c r="G840" s="21" t="inlineStr">
        <is>
          <r>
            <t xml:space="preserve">TOTAL</t>
          </r>
        </is>
      </c>
    </row>
    <row r="841" customHeight="1" ht="15">
      <c r="A841" s="22" t="inlineStr">
        <is>
          <r>
            <t xml:space="preserve">88309</t>
          </r>
        </is>
      </c>
      <c r="B841" s="23" t="inlineStr">
        <is>
          <r>
            <t xml:space="preserve">PEDREIRO COM ENCARGOS COMPLEMENTARES</t>
          </r>
        </is>
      </c>
      <c r="C841" s="22" t="inlineStr">
        <is>
          <r>
            <t xml:space="preserve">SINAPI</t>
          </r>
        </is>
      </c>
      <c r="D841" s="22" t="inlineStr">
        <is>
          <r>
            <t xml:space="preserve">H</t>
          </r>
        </is>
      </c>
      <c r="E841" s="24" t="n">
        <v>0.4</v>
      </c>
      <c r="F841" s="25" t="n">
        <v>28.88</v>
      </c>
      <c r="G841" s="25" t="n">
        <f>ROUND(ROUND(E841,8)*F841,2)</f>
        <v>11.55</v>
      </c>
    </row>
    <row r="842" customHeight="1" ht="15">
      <c r="A842" s="22" t="inlineStr">
        <is>
          <r>
            <t xml:space="preserve">88316</t>
          </r>
        </is>
      </c>
      <c r="B842" s="23" t="inlineStr">
        <is>
          <r>
            <t xml:space="preserve">SERVENTE COM ENCARGOS COMPLEMENTARES</t>
          </r>
        </is>
      </c>
      <c r="C842" s="22" t="inlineStr">
        <is>
          <r>
            <t xml:space="preserve">SINAPI</t>
          </r>
        </is>
      </c>
      <c r="D842" s="22" t="inlineStr">
        <is>
          <r>
            <t xml:space="preserve">H</t>
          </r>
        </is>
      </c>
      <c r="E842" s="24" t="n">
        <v>0.2</v>
      </c>
      <c r="F842" s="25" t="n">
        <v>22.1</v>
      </c>
      <c r="G842" s="25" t="n">
        <f>ROUND(ROUND(E842,8)*F842,2)</f>
        <v>4.42</v>
      </c>
    </row>
    <row r="843" customHeight="1" ht="18">
      <c r="A843" s="2" t="inlineStr"/>
      <c r="B843" s="2" t="inlineStr"/>
      <c r="C843" s="2" t="inlineStr"/>
      <c r="D843" s="2" t="inlineStr"/>
      <c r="E843" s="26" t="inlineStr">
        <is>
          <r>
            <t xml:space="preserve">TOTAL Mão de Obra com Encargos Complementares:</t>
          </r>
        </is>
      </c>
      <c r="F843" s="26" t="inlineStr"/>
      <c r="G843" s="27" t="n">
        <f>SUM(G841:G842)</f>
        <v>15.97</v>
      </c>
    </row>
    <row r="844" customHeight="1" ht="15">
      <c r="A844" s="2" t="inlineStr"/>
      <c r="B844" s="2" t="inlineStr"/>
      <c r="C844" s="2" t="inlineStr"/>
      <c r="D844" s="2" t="inlineStr"/>
      <c r="E844" s="28" t="inlineStr">
        <is>
          <r>
            <t xml:space="preserve">VALOR:</t>
          </r>
        </is>
      </c>
      <c r="F844" s="28" t="inlineStr"/>
      <c r="G844" s="6" t="n">
        <f>SUM(G839,G843)</f>
        <v>67.72</v>
      </c>
    </row>
    <row r="845" customHeight="1" ht="15">
      <c r="A845" s="2" t="inlineStr"/>
      <c r="B845" s="2" t="inlineStr"/>
      <c r="C845" s="2" t="inlineStr"/>
      <c r="D845" s="2" t="inlineStr"/>
      <c r="E845" s="28" t="inlineStr">
        <is>
          <r>
            <t xml:space="preserve">VALOR BDI (22.23%):</t>
          </r>
        </is>
      </c>
      <c r="F845" s="28" t="inlineStr"/>
      <c r="G845" s="6" t="n">
        <f>ROUND(G844*(22.23/100),2)</f>
        <v>15.05</v>
      </c>
    </row>
    <row r="846" customHeight="1" ht="15">
      <c r="A846" s="2" t="inlineStr"/>
      <c r="B846" s="2" t="inlineStr"/>
      <c r="C846" s="2" t="inlineStr"/>
      <c r="D846" s="2" t="inlineStr"/>
      <c r="E846" s="28" t="inlineStr">
        <is>
          <r>
            <t xml:space="preserve">VALOR COM BDI:</t>
          </r>
        </is>
      </c>
      <c r="F846" s="28" t="inlineStr"/>
      <c r="G846" s="6" t="n">
        <f>G845+G844</f>
        <v>82.77</v>
      </c>
    </row>
    <row r="847" customHeight="1" ht="10">
      <c r="A847" s="2" t="inlineStr"/>
      <c r="B847" s="2" t="inlineStr"/>
      <c r="C847" s="2" t="inlineStr"/>
      <c r="D847" s="2" t="inlineStr"/>
      <c r="E847" s="18" t="inlineStr"/>
      <c r="F847" s="18" t="inlineStr"/>
      <c r="G847" s="18" t="inlineStr"/>
    </row>
    <row r="848" customHeight="1" ht="20">
      <c r="A848" s="19" t="inlineStr">
        <is>
          <r>
            <t xml:space="preserve">4.2.5. CP ADAP. 007 APLICAÇÃO DE ADESIVO ESTRUTURAL - KG (KG)</t>
          </r>
        </is>
      </c>
      <c r="B848" s="19" t="inlineStr"/>
      <c r="C848" s="19" t="inlineStr"/>
      <c r="D848" s="19" t="inlineStr"/>
      <c r="E848" s="19" t="inlineStr"/>
      <c r="F848" s="19" t="inlineStr"/>
      <c r="G848" s="19" t="inlineStr"/>
    </row>
    <row r="849" customHeight="1" ht="15">
      <c r="A849" s="20" t="inlineStr">
        <is>
          <r>
            <t xml:space="preserve">Material</t>
          </r>
        </is>
      </c>
      <c r="B849" s="20" t="inlineStr"/>
      <c r="C849" s="21" t="inlineStr">
        <is>
          <r>
            <t xml:space="preserve">FONTE</t>
          </r>
        </is>
      </c>
      <c r="D849" s="21" t="inlineStr">
        <is>
          <r>
            <t xml:space="preserve">UNID</t>
          </r>
        </is>
      </c>
      <c r="E849" s="21" t="inlineStr">
        <is>
          <r>
            <t xml:space="preserve">COEFICIENTE</t>
          </r>
        </is>
      </c>
      <c r="F849" s="21" t="inlineStr">
        <is>
          <r>
            <t xml:space="preserve">PREÇO UNITÁRIO</t>
          </r>
        </is>
      </c>
      <c r="G849" s="21" t="inlineStr">
        <is>
          <r>
            <t xml:space="preserve">TOTAL</t>
          </r>
        </is>
      </c>
    </row>
    <row r="850" customHeight="1" ht="21">
      <c r="A850" s="22" t="inlineStr">
        <is>
          <r>
            <t xml:space="preserve">00000131</t>
          </r>
        </is>
      </c>
      <c r="B850" s="23" t="inlineStr">
        <is>
          <r>
            <t xml:space="preserve">ADESIVO ESTRUTURAL A BASE DE RESINA EPOXI, BICOMPONENTE, PASTOSO (TIXOTROPICO)</t>
          </r>
        </is>
      </c>
      <c r="C850" s="22" t="inlineStr">
        <is>
          <r>
            <t xml:space="preserve">SINAPI</t>
          </r>
        </is>
      </c>
      <c r="D850" s="22" t="inlineStr">
        <is>
          <r>
            <t xml:space="preserve">KG</t>
          </r>
        </is>
      </c>
      <c r="E850" s="24" t="n">
        <v>1.314</v>
      </c>
      <c r="F850" s="25" t="n">
        <v>51.08</v>
      </c>
      <c r="G850" s="25" t="n">
        <f>ROUND(ROUND(E850,8)*F850,2)</f>
        <v>67.12</v>
      </c>
    </row>
    <row r="851" customHeight="1" ht="15">
      <c r="A851" s="2" t="inlineStr"/>
      <c r="B851" s="2" t="inlineStr"/>
      <c r="C851" s="2" t="inlineStr"/>
      <c r="D851" s="2" t="inlineStr"/>
      <c r="E851" s="26" t="inlineStr">
        <is>
          <r>
            <t xml:space="preserve">TOTAL Material:</t>
          </r>
        </is>
      </c>
      <c r="F851" s="26" t="inlineStr"/>
      <c r="G851" s="27" t="n">
        <f>SUM(G850:G850)</f>
        <v>67.12</v>
      </c>
    </row>
    <row r="852" customHeight="1" ht="15">
      <c r="A852" s="20" t="inlineStr">
        <is>
          <r>
            <t xml:space="preserve">Mão de Obra com Encargos Complementares</t>
          </r>
        </is>
      </c>
      <c r="B852" s="20" t="inlineStr"/>
      <c r="C852" s="21" t="inlineStr">
        <is>
          <r>
            <t xml:space="preserve">FONTE</t>
          </r>
        </is>
      </c>
      <c r="D852" s="21" t="inlineStr">
        <is>
          <r>
            <t xml:space="preserve">UNID</t>
          </r>
        </is>
      </c>
      <c r="E852" s="21" t="inlineStr">
        <is>
          <r>
            <t xml:space="preserve">COEFICIENTE</t>
          </r>
        </is>
      </c>
      <c r="F852" s="21" t="inlineStr">
        <is>
          <r>
            <t xml:space="preserve">PREÇO UNITÁRIO</t>
          </r>
        </is>
      </c>
      <c r="G852" s="21" t="inlineStr">
        <is>
          <r>
            <t xml:space="preserve">TOTAL</t>
          </r>
        </is>
      </c>
    </row>
    <row r="853" customHeight="1" ht="15">
      <c r="A853" s="22" t="inlineStr">
        <is>
          <r>
            <t xml:space="preserve">88309</t>
          </r>
        </is>
      </c>
      <c r="B853" s="23" t="inlineStr">
        <is>
          <r>
            <t xml:space="preserve">PEDREIRO COM ENCARGOS COMPLEMENTARES</t>
          </r>
        </is>
      </c>
      <c r="C853" s="22" t="inlineStr">
        <is>
          <r>
            <t xml:space="preserve">SINAPI</t>
          </r>
        </is>
      </c>
      <c r="D853" s="22" t="inlineStr">
        <is>
          <r>
            <t xml:space="preserve">H</t>
          </r>
        </is>
      </c>
      <c r="E853" s="24" t="n">
        <v>0.4</v>
      </c>
      <c r="F853" s="25" t="n">
        <v>28.88</v>
      </c>
      <c r="G853" s="25" t="n">
        <f>ROUND(ROUND(E853,8)*F853,2)</f>
        <v>11.55</v>
      </c>
    </row>
    <row r="854" customHeight="1" ht="15">
      <c r="A854" s="22" t="inlineStr">
        <is>
          <r>
            <t xml:space="preserve">88316</t>
          </r>
        </is>
      </c>
      <c r="B854" s="23" t="inlineStr">
        <is>
          <r>
            <t xml:space="preserve">SERVENTE COM ENCARGOS COMPLEMENTARES</t>
          </r>
        </is>
      </c>
      <c r="C854" s="22" t="inlineStr">
        <is>
          <r>
            <t xml:space="preserve">SINAPI</t>
          </r>
        </is>
      </c>
      <c r="D854" s="22" t="inlineStr">
        <is>
          <r>
            <t xml:space="preserve">H</t>
          </r>
        </is>
      </c>
      <c r="E854" s="24" t="n">
        <v>0.2</v>
      </c>
      <c r="F854" s="25" t="n">
        <v>22.1</v>
      </c>
      <c r="G854" s="25" t="n">
        <f>ROUND(ROUND(E854,8)*F854,2)</f>
        <v>4.42</v>
      </c>
    </row>
    <row r="855" customHeight="1" ht="18">
      <c r="A855" s="2" t="inlineStr"/>
      <c r="B855" s="2" t="inlineStr"/>
      <c r="C855" s="2" t="inlineStr"/>
      <c r="D855" s="2" t="inlineStr"/>
      <c r="E855" s="26" t="inlineStr">
        <is>
          <r>
            <t xml:space="preserve">TOTAL Mão de Obra com Encargos Complementares:</t>
          </r>
        </is>
      </c>
      <c r="F855" s="26" t="inlineStr"/>
      <c r="G855" s="27" t="n">
        <f>SUM(G853:G854)</f>
        <v>15.97</v>
      </c>
    </row>
    <row r="856" customHeight="1" ht="15">
      <c r="A856" s="2" t="inlineStr"/>
      <c r="B856" s="2" t="inlineStr"/>
      <c r="C856" s="2" t="inlineStr"/>
      <c r="D856" s="2" t="inlineStr"/>
      <c r="E856" s="28" t="inlineStr">
        <is>
          <r>
            <t xml:space="preserve">VALOR:</t>
          </r>
        </is>
      </c>
      <c r="F856" s="28" t="inlineStr"/>
      <c r="G856" s="6" t="n">
        <f>SUM(G851,G855)</f>
        <v>83.09</v>
      </c>
    </row>
    <row r="857" customHeight="1" ht="15">
      <c r="A857" s="2" t="inlineStr"/>
      <c r="B857" s="2" t="inlineStr"/>
      <c r="C857" s="2" t="inlineStr"/>
      <c r="D857" s="2" t="inlineStr"/>
      <c r="E857" s="28" t="inlineStr">
        <is>
          <r>
            <t xml:space="preserve">VALOR BDI (22.23%):</t>
          </r>
        </is>
      </c>
      <c r="F857" s="28" t="inlineStr"/>
      <c r="G857" s="6" t="n">
        <f>ROUND(G856*(22.23/100),2)</f>
        <v>18.47</v>
      </c>
    </row>
    <row r="858" customHeight="1" ht="15">
      <c r="A858" s="2" t="inlineStr"/>
      <c r="B858" s="2" t="inlineStr"/>
      <c r="C858" s="2" t="inlineStr"/>
      <c r="D858" s="2" t="inlineStr"/>
      <c r="E858" s="28" t="inlineStr">
        <is>
          <r>
            <t xml:space="preserve">VALOR COM BDI:</t>
          </r>
        </is>
      </c>
      <c r="F858" s="28" t="inlineStr"/>
      <c r="G858" s="6" t="n">
        <f>G857+G856</f>
        <v>101.56</v>
      </c>
    </row>
    <row r="859" customHeight="1" ht="10">
      <c r="A859" s="2" t="inlineStr"/>
      <c r="B859" s="2" t="inlineStr"/>
      <c r="C859" s="2" t="inlineStr"/>
      <c r="D859" s="2" t="inlineStr"/>
      <c r="E859" s="18" t="inlineStr"/>
      <c r="F859" s="18" t="inlineStr"/>
      <c r="G859" s="18" t="inlineStr"/>
    </row>
    <row r="860" customHeight="1" ht="20">
      <c r="A860" s="19" t="inlineStr">
        <is>
          <r>
            <t xml:space="preserve">4.2.6. 92762 ARMAÇÃO DE PILAR OU VIGA DE ESTRUTURA CONVENCIONAL DE CONCRETO ARMADO UTILIZANDO AÇO CA-50 DE 10,0 MM - MONTAGEM. AF_06/2022 (KG)</t>
          </r>
        </is>
      </c>
      <c r="B860" s="19" t="inlineStr"/>
      <c r="C860" s="19" t="inlineStr"/>
      <c r="D860" s="19" t="inlineStr"/>
      <c r="E860" s="19" t="inlineStr"/>
      <c r="F860" s="19" t="inlineStr"/>
      <c r="G860" s="19" t="inlineStr"/>
    </row>
    <row r="861" customHeight="1" ht="15">
      <c r="A861" s="20" t="inlineStr">
        <is>
          <r>
            <t xml:space="preserve">Equipamento</t>
          </r>
        </is>
      </c>
      <c r="B861" s="20" t="inlineStr"/>
      <c r="C861" s="21" t="inlineStr">
        <is>
          <r>
            <t xml:space="preserve">FONTE</t>
          </r>
        </is>
      </c>
      <c r="D861" s="21" t="inlineStr">
        <is>
          <r>
            <t xml:space="preserve">UNID</t>
          </r>
        </is>
      </c>
      <c r="E861" s="21" t="inlineStr">
        <is>
          <r>
            <t xml:space="preserve">COEFICIENTE</t>
          </r>
        </is>
      </c>
      <c r="F861" s="21" t="inlineStr">
        <is>
          <r>
            <t xml:space="preserve">PREÇO UNITÁRIO</t>
          </r>
        </is>
      </c>
      <c r="G861" s="21" t="inlineStr">
        <is>
          <r>
            <t xml:space="preserve">TOTAL</t>
          </r>
        </is>
      </c>
    </row>
    <row r="862" customHeight="1" ht="29">
      <c r="A862" s="22" t="inlineStr">
        <is>
          <r>
            <t xml:space="preserve">00040271</t>
          </r>
        </is>
      </c>
      <c r="B862" s="23" t="inlineStr">
        <is>
          <r>
            <t xml:space="preserve">LOCACAO DE APRUMADOR METALICO DE PILAR, COM ALTURA E ANGULO REGULAVEIS, EXTENSAO DE *1,50* A *2,80* M</t>
          </r>
        </is>
      </c>
      <c r="C862" s="22" t="inlineStr">
        <is>
          <r>
            <t xml:space="preserve">SINAPI</t>
          </r>
        </is>
      </c>
      <c r="D862" s="22" t="inlineStr">
        <is>
          <r>
            <t xml:space="preserve">UNXME</t>
          </r>
        </is>
      </c>
      <c r="E862" s="24" t="n">
        <v>0.196</v>
      </c>
      <c r="F862" s="25" t="n">
        <v>19.82</v>
      </c>
      <c r="G862" s="25" t="n">
        <f>TRUNC(TRUNC(E862,8)*F862,2)</f>
        <v>3.88</v>
      </c>
    </row>
    <row r="863" customHeight="1" ht="29">
      <c r="A863" s="22" t="inlineStr">
        <is>
          <r>
            <t xml:space="preserve">00040287</t>
          </r>
        </is>
      </c>
      <c r="B863" s="23" t="inlineStr">
        <is>
          <r>
            <t xml:space="preserve">LOCACAO DE BARRA DE ANCORAGEM DE 0,80 A 1,20 M DE EXTENSAO, COM ROSCA DE 5/8", INCLUINDO PORCA E FLANGE</t>
          </r>
        </is>
      </c>
      <c r="C863" s="22" t="inlineStr">
        <is>
          <r>
            <t xml:space="preserve">SINAPI</t>
          </r>
        </is>
      </c>
      <c r="D863" s="22" t="inlineStr">
        <is>
          <r>
            <t xml:space="preserve">MES</t>
          </r>
        </is>
      </c>
      <c r="E863" s="24" t="n">
        <v>0.785</v>
      </c>
      <c r="F863" s="25" t="n">
        <v>7.63</v>
      </c>
      <c r="G863" s="25" t="n">
        <f>TRUNC(TRUNC(E863,8)*F863,2)</f>
        <v>5.98</v>
      </c>
    </row>
    <row r="864" customHeight="1" ht="29">
      <c r="A864" s="22" t="inlineStr">
        <is>
          <r>
            <t xml:space="preserve">00040275</t>
          </r>
        </is>
      </c>
      <c r="B864" s="23" t="inlineStr">
        <is>
          <r>
            <t xml:space="preserve">LOCACAO DE VIGA SANDUICHE METALICA VAZADA PARA TRAVAMENTO DE PILARES, ALTURA DE *8* CM, LARGURA DE *6* CM E EXTENSAO DE 2 M</t>
          </r>
        </is>
      </c>
      <c r="C864" s="22" t="inlineStr">
        <is>
          <r>
            <t xml:space="preserve">SINAPI</t>
          </r>
        </is>
      </c>
      <c r="D864" s="22" t="inlineStr">
        <is>
          <r>
            <t xml:space="preserve">UNXME</t>
          </r>
        </is>
      </c>
      <c r="E864" s="24" t="n">
        <v>0.393</v>
      </c>
      <c r="F864" s="25" t="n">
        <v>20.72</v>
      </c>
      <c r="G864" s="25" t="n">
        <f>TRUNC(TRUNC(E864,8)*F864,2)</f>
        <v>8.14</v>
      </c>
    </row>
    <row r="865" customHeight="1" ht="15">
      <c r="A865" s="2" t="inlineStr"/>
      <c r="B865" s="2" t="inlineStr"/>
      <c r="C865" s="2" t="inlineStr"/>
      <c r="D865" s="2" t="inlineStr"/>
      <c r="E865" s="26" t="inlineStr">
        <is>
          <r>
            <t xml:space="preserve">TOTAL Equipamento:</t>
          </r>
        </is>
      </c>
      <c r="F865" s="26" t="inlineStr"/>
      <c r="G865" s="27" t="n">
        <f>SUM(G862:G864)</f>
        <v>18.0</v>
      </c>
    </row>
    <row r="866" customHeight="1" ht="15">
      <c r="A866" s="20" t="inlineStr">
        <is>
          <r>
            <t xml:space="preserve">Material</t>
          </r>
        </is>
      </c>
      <c r="B866" s="20" t="inlineStr"/>
      <c r="C866" s="21" t="inlineStr">
        <is>
          <r>
            <t xml:space="preserve">FONTE</t>
          </r>
        </is>
      </c>
      <c r="D866" s="21" t="inlineStr">
        <is>
          <r>
            <t xml:space="preserve">UNID</t>
          </r>
        </is>
      </c>
      <c r="E866" s="21" t="inlineStr">
        <is>
          <r>
            <t xml:space="preserve">COEFICIENTE</t>
          </r>
        </is>
      </c>
      <c r="F866" s="21" t="inlineStr">
        <is>
          <r>
            <t xml:space="preserve">PREÇO UNITÁRIO</t>
          </r>
        </is>
      </c>
      <c r="G866" s="21" t="inlineStr">
        <is>
          <r>
            <t xml:space="preserve">TOTAL</t>
          </r>
        </is>
      </c>
    </row>
    <row r="867" customHeight="1" ht="21">
      <c r="A867" s="22" t="inlineStr">
        <is>
          <r>
            <t xml:space="preserve">00002692</t>
          </r>
        </is>
      </c>
      <c r="B867" s="23" t="inlineStr">
        <is>
          <r>
            <t xml:space="preserve">DESMOLDANTE PROTETOR PARA FORMAS DE MADEIRA, DE BASE OLEOSA EMULSIONADA EM AGUA</t>
          </r>
        </is>
      </c>
      <c r="C867" s="22" t="inlineStr">
        <is>
          <r>
            <t xml:space="preserve">SINAPI</t>
          </r>
        </is>
      </c>
      <c r="D867" s="22" t="inlineStr">
        <is>
          <r>
            <t xml:space="preserve">L</t>
          </r>
        </is>
      </c>
      <c r="E867" s="24" t="n">
        <v>0.004</v>
      </c>
      <c r="F867" s="25" t="n">
        <v>7.74</v>
      </c>
      <c r="G867" s="25" t="n">
        <f>TRUNC(TRUNC(E867,8)*F867,2)</f>
        <v>0.03</v>
      </c>
    </row>
    <row r="868" customHeight="1" ht="21">
      <c r="A868" s="22" t="inlineStr">
        <is>
          <r>
            <t xml:space="preserve">00040304</t>
          </r>
        </is>
      </c>
      <c r="B868" s="23" t="inlineStr">
        <is>
          <r>
            <t xml:space="preserve">PREGO DE ACO POLIDO COM CABECA DUPLA 17 X 27 (2 1/2 X 11)</t>
          </r>
        </is>
      </c>
      <c r="C868" s="22" t="inlineStr">
        <is>
          <r>
            <t xml:space="preserve">SINAPI</t>
          </r>
        </is>
      </c>
      <c r="D868" s="22" t="inlineStr">
        <is>
          <r>
            <t xml:space="preserve">KG</t>
          </r>
        </is>
      </c>
      <c r="E868" s="24" t="n">
        <v>0.019</v>
      </c>
      <c r="F868" s="25" t="n">
        <v>16.8</v>
      </c>
      <c r="G868" s="25" t="n">
        <f>TRUNC(TRUNC(E868,8)*F868,2)</f>
        <v>0.31</v>
      </c>
    </row>
    <row r="869" customHeight="1" ht="15">
      <c r="A869" s="2" t="inlineStr"/>
      <c r="B869" s="2" t="inlineStr"/>
      <c r="C869" s="2" t="inlineStr"/>
      <c r="D869" s="2" t="inlineStr"/>
      <c r="E869" s="26" t="inlineStr">
        <is>
          <r>
            <t xml:space="preserve">TOTAL Material:</t>
          </r>
        </is>
      </c>
      <c r="F869" s="26" t="inlineStr"/>
      <c r="G869" s="27" t="n">
        <f>SUM(G867:G868)</f>
        <v>0.34</v>
      </c>
    </row>
    <row r="870" customHeight="1" ht="15">
      <c r="A870" s="20" t="inlineStr">
        <is>
          <r>
            <t xml:space="preserve">Mão de Obra com Encargos Complementares</t>
          </r>
        </is>
      </c>
      <c r="B870" s="20" t="inlineStr"/>
      <c r="C870" s="21" t="inlineStr">
        <is>
          <r>
            <t xml:space="preserve">FONTE</t>
          </r>
        </is>
      </c>
      <c r="D870" s="21" t="inlineStr">
        <is>
          <r>
            <t xml:space="preserve">UNID</t>
          </r>
        </is>
      </c>
      <c r="E870" s="21" t="inlineStr">
        <is>
          <r>
            <t xml:space="preserve">COEFICIENTE</t>
          </r>
        </is>
      </c>
      <c r="F870" s="21" t="inlineStr">
        <is>
          <r>
            <t xml:space="preserve">PREÇO UNITÁRIO</t>
          </r>
        </is>
      </c>
      <c r="G870" s="21" t="inlineStr">
        <is>
          <r>
            <t xml:space="preserve">TOTAL</t>
          </r>
        </is>
      </c>
    </row>
    <row r="871" customHeight="1" ht="21">
      <c r="A871" s="22" t="inlineStr">
        <is>
          <r>
            <t xml:space="preserve">88239</t>
          </r>
        </is>
      </c>
      <c r="B871" s="23" t="inlineStr">
        <is>
          <r>
            <t xml:space="preserve">AJUDANTE DE CARPINTEIRO COM ENCARGOS COMPLEMENTARES</t>
          </r>
        </is>
      </c>
      <c r="C871" s="22" t="inlineStr">
        <is>
          <r>
            <t xml:space="preserve">SINAPI</t>
          </r>
        </is>
      </c>
      <c r="D871" s="22" t="inlineStr">
        <is>
          <r>
            <t xml:space="preserve">H</t>
          </r>
        </is>
      </c>
      <c r="E871" s="24" t="n">
        <v>0.121</v>
      </c>
      <c r="F871" s="25" t="n">
        <v>23.13</v>
      </c>
      <c r="G871" s="25" t="n">
        <f>TRUNC(TRUNC(E871,8)*F871,2)</f>
        <v>2.79</v>
      </c>
    </row>
    <row r="872" customHeight="1" ht="21">
      <c r="A872" s="22" t="inlineStr">
        <is>
          <r>
            <t xml:space="preserve">88262</t>
          </r>
        </is>
      </c>
      <c r="B872" s="23" t="inlineStr">
        <is>
          <r>
            <t xml:space="preserve">CARPINTEIRO DE FORMAS COM ENCARGOS COMPLEMENTARES</t>
          </r>
        </is>
      </c>
      <c r="C872" s="22" t="inlineStr">
        <is>
          <r>
            <t xml:space="preserve">SINAPI</t>
          </r>
        </is>
      </c>
      <c r="D872" s="22" t="inlineStr">
        <is>
          <r>
            <t xml:space="preserve">H</t>
          </r>
        </is>
      </c>
      <c r="E872" s="24" t="n">
        <v>0.661</v>
      </c>
      <c r="F872" s="25" t="n">
        <v>28.52</v>
      </c>
      <c r="G872" s="25" t="n">
        <f>TRUNC(TRUNC(E872,8)*F872,2)</f>
        <v>18.85</v>
      </c>
    </row>
    <row r="873" customHeight="1" ht="18">
      <c r="A873" s="2" t="inlineStr"/>
      <c r="B873" s="2" t="inlineStr"/>
      <c r="C873" s="2" t="inlineStr"/>
      <c r="D873" s="2" t="inlineStr"/>
      <c r="E873" s="26" t="inlineStr">
        <is>
          <r>
            <t xml:space="preserve">TOTAL Mão de Obra com Encargos Complementares:</t>
          </r>
        </is>
      </c>
      <c r="F873" s="26" t="inlineStr"/>
      <c r="G873" s="27" t="n">
        <f>SUM(G871:G872)</f>
        <v>21.64</v>
      </c>
    </row>
    <row r="874" customHeight="1" ht="15">
      <c r="A874" s="20" t="inlineStr">
        <is>
          <r>
            <t xml:space="preserve">Serviço</t>
          </r>
        </is>
      </c>
      <c r="B874" s="20" t="inlineStr"/>
      <c r="C874" s="21" t="inlineStr">
        <is>
          <r>
            <t xml:space="preserve">FONTE</t>
          </r>
        </is>
      </c>
      <c r="D874" s="21" t="inlineStr">
        <is>
          <r>
            <t xml:space="preserve">UNID</t>
          </r>
        </is>
      </c>
      <c r="E874" s="21" t="inlineStr">
        <is>
          <r>
            <t xml:space="preserve">COEFICIENTE</t>
          </r>
        </is>
      </c>
      <c r="F874" s="21" t="inlineStr">
        <is>
          <r>
            <t xml:space="preserve">PREÇO UNITÁRIO</t>
          </r>
        </is>
      </c>
      <c r="G874" s="21" t="inlineStr">
        <is>
          <r>
            <t xml:space="preserve">TOTAL</t>
          </r>
        </is>
      </c>
    </row>
    <row r="875" customHeight="1" ht="29">
      <c r="A875" s="22" t="inlineStr">
        <is>
          <r>
            <t xml:space="preserve">92264</t>
          </r>
        </is>
      </c>
      <c r="B875" s="23" t="inlineStr">
        <is>
          <r>
            <t xml:space="preserve">FABRICAÇÃO DE FÔRMA PARA PILARES E ESTRUTURAS SIMILARES, EM CHAPA DE MADEIRA COMPENSADA PLASTIFICADA, E = 18 MM. AF_09/2020</t>
          </r>
        </is>
      </c>
      <c r="C875" s="22" t="inlineStr">
        <is>
          <r>
            <t xml:space="preserve">SINAPI</t>
          </r>
        </is>
      </c>
      <c r="D875" s="22" t="inlineStr">
        <is>
          <r>
            <t xml:space="preserve">M2</t>
          </r>
        </is>
      </c>
      <c r="E875" s="24" t="n">
        <v>0.105</v>
      </c>
      <c r="F875" s="25" t="n">
        <v>246.32</v>
      </c>
      <c r="G875" s="25" t="n">
        <f>TRUNC(TRUNC(E875,8)*F875,2)</f>
        <v>25.86</v>
      </c>
    </row>
    <row r="876" customHeight="1" ht="15">
      <c r="A876" s="2" t="inlineStr"/>
      <c r="B876" s="2" t="inlineStr"/>
      <c r="C876" s="2" t="inlineStr"/>
      <c r="D876" s="2" t="inlineStr"/>
      <c r="E876" s="26" t="inlineStr">
        <is>
          <r>
            <t xml:space="preserve">TOTAL Serviço:</t>
          </r>
        </is>
      </c>
      <c r="F876" s="26" t="inlineStr"/>
      <c r="G876" s="27" t="n">
        <f>SUM(G875:G875)</f>
        <v>25.86</v>
      </c>
    </row>
    <row r="877" customHeight="1" ht="15">
      <c r="A877" s="2" t="inlineStr"/>
      <c r="B877" s="2" t="inlineStr"/>
      <c r="C877" s="2" t="inlineStr"/>
      <c r="D877" s="2" t="inlineStr"/>
      <c r="E877" s="28" t="inlineStr">
        <is>
          <r>
            <t xml:space="preserve">VALOR:</t>
          </r>
        </is>
      </c>
      <c r="F877" s="28" t="inlineStr"/>
      <c r="G877" s="6" t="n">
        <f>SUM(G865,G869,G873,G876)</f>
        <v>65.84</v>
      </c>
    </row>
    <row r="878" customHeight="1" ht="15">
      <c r="A878" s="2" t="inlineStr"/>
      <c r="B878" s="2" t="inlineStr"/>
      <c r="C878" s="2" t="inlineStr"/>
      <c r="D878" s="2" t="inlineStr"/>
      <c r="E878" s="28" t="inlineStr">
        <is>
          <r>
            <t xml:space="preserve">VALOR BDI (22.23%):</t>
          </r>
        </is>
      </c>
      <c r="F878" s="28" t="inlineStr"/>
      <c r="G878" s="6" t="n">
        <f>ROUND(G877*(22.23/100),2)</f>
        <v>14.64</v>
      </c>
    </row>
    <row r="879" customHeight="1" ht="15">
      <c r="A879" s="2" t="inlineStr"/>
      <c r="B879" s="2" t="inlineStr"/>
      <c r="C879" s="2" t="inlineStr"/>
      <c r="D879" s="2" t="inlineStr"/>
      <c r="E879" s="28" t="inlineStr">
        <is>
          <r>
            <t xml:space="preserve">VALOR COM BDI:</t>
          </r>
        </is>
      </c>
      <c r="F879" s="28" t="inlineStr"/>
      <c r="G879" s="6" t="n">
        <f>G878+G877</f>
        <v>80.48</v>
      </c>
    </row>
    <row r="880" customHeight="1" ht="10">
      <c r="A880" s="2" t="inlineStr"/>
      <c r="B880" s="2" t="inlineStr"/>
      <c r="C880" s="2" t="inlineStr"/>
      <c r="D880" s="2" t="inlineStr"/>
      <c r="E880" s="18" t="inlineStr"/>
      <c r="F880" s="18" t="inlineStr"/>
      <c r="G880" s="18" t="inlineStr"/>
    </row>
    <row r="881" customHeight="1" ht="20">
      <c r="A881" s="19" t="inlineStr">
        <is>
          <r>
            <t xml:space="preserve">4.2.7. CP ADAP. 005 RECUPERAÇÃO CONCRETO COM ARGAMASSA POLIMÉRICA ESP.=25MM (M2)</t>
          </r>
        </is>
      </c>
      <c r="B881" s="19" t="inlineStr"/>
      <c r="C881" s="19" t="inlineStr"/>
      <c r="D881" s="19" t="inlineStr"/>
      <c r="E881" s="19" t="inlineStr"/>
      <c r="F881" s="19" t="inlineStr"/>
      <c r="G881" s="19" t="inlineStr"/>
    </row>
    <row r="882" customHeight="1" ht="15">
      <c r="A882" s="20" t="inlineStr">
        <is>
          <r>
            <t xml:space="preserve">Material</t>
          </r>
        </is>
      </c>
      <c r="B882" s="20" t="inlineStr"/>
      <c r="C882" s="21" t="inlineStr">
        <is>
          <r>
            <t xml:space="preserve">FONTE</t>
          </r>
        </is>
      </c>
      <c r="D882" s="21" t="inlineStr">
        <is>
          <r>
            <t xml:space="preserve">UNID</t>
          </r>
        </is>
      </c>
      <c r="E882" s="21" t="inlineStr">
        <is>
          <r>
            <t xml:space="preserve">COEFICIENTE</t>
          </r>
        </is>
      </c>
      <c r="F882" s="21" t="inlineStr">
        <is>
          <r>
            <t xml:space="preserve">PREÇO UNITÁRIO</t>
          </r>
        </is>
      </c>
      <c r="G882" s="21" t="inlineStr">
        <is>
          <r>
            <t xml:space="preserve">TOTAL</t>
          </r>
        </is>
      </c>
    </row>
    <row r="883" customHeight="1" ht="29">
      <c r="A883" s="22" t="inlineStr">
        <is>
          <r>
            <t xml:space="preserve">I9058</t>
          </r>
        </is>
      </c>
      <c r="B883" s="23" t="inlineStr">
        <is>
          <r>
            <t xml:space="preserve">ARGAMASSA POLIMÉRICA RP PLUS BOTAMENT, COMPOSTO POR PONTE DE ADERÊNCIA E PINTURA PROTETORA CONTRA A CORROSÃO, P/ REPAROS SEMI-PROFUNDOS</t>
          </r>
        </is>
      </c>
      <c r="C883" s="22" t="inlineStr">
        <is>
          <r>
            <t xml:space="preserve">SEINFRA</t>
          </r>
        </is>
      </c>
      <c r="D883" s="22" t="inlineStr">
        <is>
          <r>
            <t xml:space="preserve">KG</t>
          </r>
        </is>
      </c>
      <c r="E883" s="24" t="n">
        <v>47.5</v>
      </c>
      <c r="F883" s="25" t="n">
        <v>5.49</v>
      </c>
      <c r="G883" s="25" t="n">
        <f>ROUND(ROUND(E883,8)*F883,2)</f>
        <v>260.78</v>
      </c>
    </row>
    <row r="884" customHeight="1" ht="15">
      <c r="A884" s="2" t="inlineStr"/>
      <c r="B884" s="2" t="inlineStr"/>
      <c r="C884" s="2" t="inlineStr"/>
      <c r="D884" s="2" t="inlineStr"/>
      <c r="E884" s="26" t="inlineStr">
        <is>
          <r>
            <t xml:space="preserve">TOTAL Material:</t>
          </r>
        </is>
      </c>
      <c r="F884" s="26" t="inlineStr"/>
      <c r="G884" s="27" t="n">
        <f>SUM(G883:G883)</f>
        <v>260.78</v>
      </c>
    </row>
    <row r="885" customHeight="1" ht="15">
      <c r="A885" s="20" t="inlineStr">
        <is>
          <r>
            <t xml:space="preserve">Mão de Obra com Encargos Complementares</t>
          </r>
        </is>
      </c>
      <c r="B885" s="20" t="inlineStr"/>
      <c r="C885" s="21" t="inlineStr">
        <is>
          <r>
            <t xml:space="preserve">FONTE</t>
          </r>
        </is>
      </c>
      <c r="D885" s="21" t="inlineStr">
        <is>
          <r>
            <t xml:space="preserve">UNID</t>
          </r>
        </is>
      </c>
      <c r="E885" s="21" t="inlineStr">
        <is>
          <r>
            <t xml:space="preserve">COEFICIENTE</t>
          </r>
        </is>
      </c>
      <c r="F885" s="21" t="inlineStr">
        <is>
          <r>
            <t xml:space="preserve">PREÇO UNITÁRIO</t>
          </r>
        </is>
      </c>
      <c r="G885" s="21" t="inlineStr">
        <is>
          <r>
            <t xml:space="preserve">TOTAL</t>
          </r>
        </is>
      </c>
    </row>
    <row r="886" customHeight="1" ht="15">
      <c r="A886" s="22" t="inlineStr">
        <is>
          <r>
            <t xml:space="preserve">88309</t>
          </r>
        </is>
      </c>
      <c r="B886" s="23" t="inlineStr">
        <is>
          <r>
            <t xml:space="preserve">PEDREIRO COM ENCARGOS COMPLEMENTARES</t>
          </r>
        </is>
      </c>
      <c r="C886" s="22" t="inlineStr">
        <is>
          <r>
            <t xml:space="preserve">SINAPI</t>
          </r>
        </is>
      </c>
      <c r="D886" s="22" t="inlineStr">
        <is>
          <r>
            <t xml:space="preserve">H</t>
          </r>
        </is>
      </c>
      <c r="E886" s="24" t="n">
        <v>1.5</v>
      </c>
      <c r="F886" s="25" t="n">
        <v>28.88</v>
      </c>
      <c r="G886" s="25" t="n">
        <f>ROUND(ROUND(E886,8)*F886,2)</f>
        <v>43.32</v>
      </c>
    </row>
    <row r="887" customHeight="1" ht="15">
      <c r="A887" s="22" t="inlineStr">
        <is>
          <r>
            <t xml:space="preserve">88316</t>
          </r>
        </is>
      </c>
      <c r="B887" s="23" t="inlineStr">
        <is>
          <r>
            <t xml:space="preserve">SERVENTE COM ENCARGOS COMPLEMENTARES</t>
          </r>
        </is>
      </c>
      <c r="C887" s="22" t="inlineStr">
        <is>
          <r>
            <t xml:space="preserve">SINAPI</t>
          </r>
        </is>
      </c>
      <c r="D887" s="22" t="inlineStr">
        <is>
          <r>
            <t xml:space="preserve">H</t>
          </r>
        </is>
      </c>
      <c r="E887" s="24" t="n">
        <v>4.0</v>
      </c>
      <c r="F887" s="25" t="n">
        <v>22.1</v>
      </c>
      <c r="G887" s="25" t="n">
        <f>ROUND(ROUND(E887,8)*F887,2)</f>
        <v>88.4</v>
      </c>
    </row>
    <row r="888" customHeight="1" ht="18">
      <c r="A888" s="2" t="inlineStr"/>
      <c r="B888" s="2" t="inlineStr"/>
      <c r="C888" s="2" t="inlineStr"/>
      <c r="D888" s="2" t="inlineStr"/>
      <c r="E888" s="26" t="inlineStr">
        <is>
          <r>
            <t xml:space="preserve">TOTAL Mão de Obra com Encargos Complementares:</t>
          </r>
        </is>
      </c>
      <c r="F888" s="26" t="inlineStr"/>
      <c r="G888" s="27" t="n">
        <f>SUM(G886:G887)</f>
        <v>131.72</v>
      </c>
    </row>
    <row r="889" customHeight="1" ht="15">
      <c r="A889" s="2" t="inlineStr"/>
      <c r="B889" s="2" t="inlineStr"/>
      <c r="C889" s="2" t="inlineStr"/>
      <c r="D889" s="2" t="inlineStr"/>
      <c r="E889" s="28" t="inlineStr">
        <is>
          <r>
            <t xml:space="preserve">VALOR:</t>
          </r>
        </is>
      </c>
      <c r="F889" s="28" t="inlineStr"/>
      <c r="G889" s="6" t="n">
        <f>SUM(G884,G888)</f>
        <v>392.5</v>
      </c>
    </row>
    <row r="890" customHeight="1" ht="15">
      <c r="A890" s="2" t="inlineStr"/>
      <c r="B890" s="2" t="inlineStr"/>
      <c r="C890" s="2" t="inlineStr"/>
      <c r="D890" s="2" t="inlineStr"/>
      <c r="E890" s="28" t="inlineStr">
        <is>
          <r>
            <t xml:space="preserve">VALOR BDI (22.23%):</t>
          </r>
        </is>
      </c>
      <c r="F890" s="28" t="inlineStr"/>
      <c r="G890" s="6" t="n">
        <f>ROUND(G889*(22.23/100),2)</f>
        <v>87.25</v>
      </c>
    </row>
    <row r="891" customHeight="1" ht="15">
      <c r="A891" s="2" t="inlineStr"/>
      <c r="B891" s="2" t="inlineStr"/>
      <c r="C891" s="2" t="inlineStr"/>
      <c r="D891" s="2" t="inlineStr"/>
      <c r="E891" s="28" t="inlineStr">
        <is>
          <r>
            <t xml:space="preserve">VALOR COM BDI:</t>
          </r>
        </is>
      </c>
      <c r="F891" s="28" t="inlineStr"/>
      <c r="G891" s="6" t="n">
        <f>G890+G889</f>
        <v>479.75</v>
      </c>
    </row>
    <row r="892" customHeight="1" ht="10">
      <c r="A892" s="2" t="inlineStr"/>
      <c r="B892" s="2" t="inlineStr"/>
      <c r="C892" s="2" t="inlineStr"/>
      <c r="D892" s="2" t="inlineStr"/>
      <c r="E892" s="18" t="inlineStr"/>
      <c r="F892" s="18" t="inlineStr"/>
      <c r="G892" s="18" t="inlineStr"/>
    </row>
    <row r="893" customHeight="1" ht="20">
      <c r="A893" s="19" t="inlineStr">
        <is>
          <r>
            <t xml:space="preserve">4.2.8. 90439 FURO MECANIZADO EM CONCRETO, COM MARTELO DEMOLIDOR, PARA INSTALAÇÕES HIDRÁULICAS, DIÂMETROS MENORES OU IGUAIS A 40 MM. AF_09/2023 (UN)</t>
          </r>
        </is>
      </c>
      <c r="B893" s="19" t="inlineStr"/>
      <c r="C893" s="19" t="inlineStr"/>
      <c r="D893" s="19" t="inlineStr"/>
      <c r="E893" s="19" t="inlineStr"/>
      <c r="F893" s="19" t="inlineStr"/>
      <c r="G893" s="19" t="inlineStr"/>
    </row>
    <row r="894" customHeight="1" ht="15">
      <c r="A894" s="20" t="inlineStr">
        <is>
          <r>
            <t xml:space="preserve">Equipamento Custo Horário</t>
          </r>
        </is>
      </c>
      <c r="B894" s="20" t="inlineStr"/>
      <c r="C894" s="21" t="inlineStr">
        <is>
          <r>
            <t xml:space="preserve">FONTE</t>
          </r>
        </is>
      </c>
      <c r="D894" s="21" t="inlineStr">
        <is>
          <r>
            <t xml:space="preserve">UNID</t>
          </r>
        </is>
      </c>
      <c r="E894" s="21" t="inlineStr">
        <is>
          <r>
            <t xml:space="preserve">COEFICIENTE</t>
          </r>
        </is>
      </c>
      <c r="F894" s="21" t="inlineStr">
        <is>
          <r>
            <t xml:space="preserve">PREÇO UNITÁRIO</t>
          </r>
        </is>
      </c>
      <c r="G894" s="21" t="inlineStr">
        <is>
          <r>
            <t xml:space="preserve">TOTAL</t>
          </r>
        </is>
      </c>
    </row>
    <row r="895" customHeight="1" ht="29">
      <c r="A895" s="22" t="inlineStr">
        <is>
          <r>
            <t xml:space="preserve">102274</t>
          </r>
        </is>
      </c>
      <c r="B895" s="23" t="inlineStr">
        <is>
          <r>
            <t xml:space="preserve">MARTELO DEMOLIDOR ELÉTRICO, COM POTÊNCIA DE 2.000 W, 1.000 IMPACTOS POR MINUTO, PESO DE 30 KG - CHI DIURNO. AF_01/2021</t>
          </r>
        </is>
      </c>
      <c r="C895" s="22" t="inlineStr">
        <is>
          <r>
            <t xml:space="preserve">SINAPI</t>
          </r>
        </is>
      </c>
      <c r="D895" s="22" t="inlineStr">
        <is>
          <r>
            <t xml:space="preserve">CHI</t>
          </r>
        </is>
      </c>
      <c r="E895" s="24" t="n">
        <v>0.2084</v>
      </c>
      <c r="F895" s="25" t="n">
        <v>27.53</v>
      </c>
      <c r="G895" s="25" t="n">
        <f>TRUNC(TRUNC(E895,8)*F895,2)</f>
        <v>5.73</v>
      </c>
    </row>
    <row r="896" customHeight="1" ht="29">
      <c r="A896" s="22" t="inlineStr">
        <is>
          <r>
            <t xml:space="preserve">102275</t>
          </r>
        </is>
      </c>
      <c r="B896" s="23" t="inlineStr">
        <is>
          <r>
            <t xml:space="preserve">MARTELO DEMOLIDOR ELÉTRICO, COM POTÊNCIA DE 2.000 W, 1.000 IMPACTOS POR MINUTO, PESO DE 30 KG - CHP DIURNO. AF_01/2021</t>
          </r>
        </is>
      </c>
      <c r="C896" s="22" t="inlineStr">
        <is>
          <r>
            <t xml:space="preserve">SINAPI</t>
          </r>
        </is>
      </c>
      <c r="D896" s="22" t="inlineStr">
        <is>
          <r>
            <t xml:space="preserve">CHP</t>
          </r>
        </is>
      </c>
      <c r="E896" s="24" t="n">
        <v>0.0853</v>
      </c>
      <c r="F896" s="25" t="n">
        <v>30.32</v>
      </c>
      <c r="G896" s="25" t="n">
        <f>TRUNC(TRUNC(E896,8)*F896,2)</f>
        <v>2.58</v>
      </c>
    </row>
    <row r="897" customHeight="1" ht="18">
      <c r="A897" s="2" t="inlineStr"/>
      <c r="B897" s="2" t="inlineStr"/>
      <c r="C897" s="2" t="inlineStr"/>
      <c r="D897" s="2" t="inlineStr"/>
      <c r="E897" s="26" t="inlineStr">
        <is>
          <r>
            <t xml:space="preserve">TOTAL Equipamento Custo Horário:</t>
          </r>
        </is>
      </c>
      <c r="F897" s="26" t="inlineStr"/>
      <c r="G897" s="27" t="n">
        <f>SUM(G895:G896)</f>
        <v>8.31</v>
      </c>
    </row>
    <row r="898" customHeight="1" ht="15">
      <c r="A898" s="20" t="inlineStr">
        <is>
          <r>
            <t xml:space="preserve">Mão de Obra com Encargos Complementares</t>
          </r>
        </is>
      </c>
      <c r="B898" s="20" t="inlineStr"/>
      <c r="C898" s="21" t="inlineStr">
        <is>
          <r>
            <t xml:space="preserve">FONTE</t>
          </r>
        </is>
      </c>
      <c r="D898" s="21" t="inlineStr">
        <is>
          <r>
            <t xml:space="preserve">UNID</t>
          </r>
        </is>
      </c>
      <c r="E898" s="21" t="inlineStr">
        <is>
          <r>
            <t xml:space="preserve">COEFICIENTE</t>
          </r>
        </is>
      </c>
      <c r="F898" s="21" t="inlineStr">
        <is>
          <r>
            <t xml:space="preserve">PREÇO UNITÁRIO</t>
          </r>
        </is>
      </c>
      <c r="G898" s="21" t="inlineStr">
        <is>
          <r>
            <t xml:space="preserve">TOTAL</t>
          </r>
        </is>
      </c>
    </row>
    <row r="899" customHeight="1" ht="21">
      <c r="A899" s="22" t="inlineStr">
        <is>
          <r>
            <t xml:space="preserve">88248</t>
          </r>
        </is>
      </c>
      <c r="B899" s="23" t="inlineStr">
        <is>
          <r>
            <t xml:space="preserve">AUXILIAR DE ENCANADOR OU BOMBEIRO HIDRÁULICO COM ENCARGOS COMPLEMENTARES</t>
          </r>
        </is>
      </c>
      <c r="C899" s="22" t="inlineStr">
        <is>
          <r>
            <t xml:space="preserve">SINAPI</t>
          </r>
        </is>
      </c>
      <c r="D899" s="22" t="inlineStr">
        <is>
          <r>
            <t xml:space="preserve">H</t>
          </r>
        </is>
      </c>
      <c r="E899" s="24" t="n">
        <v>0.0826</v>
      </c>
      <c r="F899" s="25" t="n">
        <v>22.64</v>
      </c>
      <c r="G899" s="25" t="n">
        <f>TRUNC(TRUNC(E899,8)*F899,2)</f>
        <v>1.87</v>
      </c>
    </row>
    <row r="900" customHeight="1" ht="18">
      <c r="A900" s="2" t="inlineStr"/>
      <c r="B900" s="2" t="inlineStr"/>
      <c r="C900" s="2" t="inlineStr"/>
      <c r="D900" s="2" t="inlineStr"/>
      <c r="E900" s="26" t="inlineStr">
        <is>
          <r>
            <t xml:space="preserve">TOTAL Mão de Obra com Encargos Complementares:</t>
          </r>
        </is>
      </c>
      <c r="F900" s="26" t="inlineStr"/>
      <c r="G900" s="27" t="n">
        <f>SUM(G899:G899)</f>
        <v>1.87</v>
      </c>
    </row>
    <row r="901" customHeight="1" ht="15">
      <c r="A901" s="2" t="inlineStr"/>
      <c r="B901" s="2" t="inlineStr"/>
      <c r="C901" s="2" t="inlineStr"/>
      <c r="D901" s="2" t="inlineStr"/>
      <c r="E901" s="28" t="inlineStr">
        <is>
          <r>
            <t xml:space="preserve">VALOR:</t>
          </r>
        </is>
      </c>
      <c r="F901" s="28" t="inlineStr"/>
      <c r="G901" s="6" t="n">
        <f>SUM(G897,G900)</f>
        <v>10.18</v>
      </c>
    </row>
    <row r="902" customHeight="1" ht="15">
      <c r="A902" s="2" t="inlineStr"/>
      <c r="B902" s="2" t="inlineStr"/>
      <c r="C902" s="2" t="inlineStr"/>
      <c r="D902" s="2" t="inlineStr"/>
      <c r="E902" s="28" t="inlineStr">
        <is>
          <r>
            <t xml:space="preserve">VALOR BDI (22.23%):</t>
          </r>
        </is>
      </c>
      <c r="F902" s="28" t="inlineStr"/>
      <c r="G902" s="6" t="n">
        <f>ROUND(G901*(22.23/100),2)</f>
        <v>2.26</v>
      </c>
    </row>
    <row r="903" customHeight="1" ht="15">
      <c r="A903" s="2" t="inlineStr"/>
      <c r="B903" s="2" t="inlineStr"/>
      <c r="C903" s="2" t="inlineStr"/>
      <c r="D903" s="2" t="inlineStr"/>
      <c r="E903" s="28" t="inlineStr">
        <is>
          <r>
            <t xml:space="preserve">VALOR COM BDI:</t>
          </r>
        </is>
      </c>
      <c r="F903" s="28" t="inlineStr"/>
      <c r="G903" s="6" t="n">
        <f>G902+G901</f>
        <v>12.44</v>
      </c>
    </row>
    <row r="904" customHeight="1" ht="10">
      <c r="A904" s="2" t="inlineStr"/>
      <c r="B904" s="2" t="inlineStr"/>
      <c r="C904" s="2" t="inlineStr"/>
      <c r="D904" s="2" t="inlineStr"/>
      <c r="E904" s="18" t="inlineStr"/>
      <c r="F904" s="18" t="inlineStr"/>
      <c r="G904" s="18" t="inlineStr"/>
    </row>
    <row r="905" customHeight="1" ht="20">
      <c r="A905" s="19" t="inlineStr">
        <is>
          <r>
            <t xml:space="preserve">4.2.9. CP ADAP. 001 SELAGEM DE FISSURAS COM INJEÇÃO DE RESINA EPÓXI (KG)</t>
          </r>
        </is>
      </c>
      <c r="B905" s="19" t="inlineStr"/>
      <c r="C905" s="19" t="inlineStr"/>
      <c r="D905" s="19" t="inlineStr"/>
      <c r="E905" s="19" t="inlineStr"/>
      <c r="F905" s="19" t="inlineStr"/>
      <c r="G905" s="19" t="inlineStr"/>
    </row>
    <row r="906" customHeight="1" ht="15">
      <c r="A906" s="20" t="inlineStr">
        <is>
          <r>
            <t xml:space="preserve">Material</t>
          </r>
        </is>
      </c>
      <c r="B906" s="20" t="inlineStr"/>
      <c r="C906" s="21" t="inlineStr">
        <is>
          <r>
            <t xml:space="preserve">FONTE</t>
          </r>
        </is>
      </c>
      <c r="D906" s="21" t="inlineStr">
        <is>
          <r>
            <t xml:space="preserve">UNID</t>
          </r>
        </is>
      </c>
      <c r="E906" s="21" t="inlineStr">
        <is>
          <r>
            <t xml:space="preserve">COEFICIENTE</t>
          </r>
        </is>
      </c>
      <c r="F906" s="21" t="inlineStr">
        <is>
          <r>
            <t xml:space="preserve">PREÇO UNITÁRIO</t>
          </r>
        </is>
      </c>
      <c r="G906" s="21" t="inlineStr">
        <is>
          <r>
            <t xml:space="preserve">TOTAL</t>
          </r>
        </is>
      </c>
    </row>
    <row r="907" customHeight="1" ht="29">
      <c r="A907" s="22" t="inlineStr">
        <is>
          <r>
            <t xml:space="preserve">00000157</t>
          </r>
        </is>
      </c>
      <c r="B907" s="23" t="inlineStr">
        <is>
          <r>
            <t xml:space="preserve">ADESIVO ESTRUTURAL A BASE DE RESINA EPOXI PARA INJECAO EM TRINCAS, BICOMPONENTE, BAIXA VISCOSIDADE</t>
          </r>
        </is>
      </c>
      <c r="C907" s="22" t="inlineStr">
        <is>
          <r>
            <t xml:space="preserve">SINAPI</t>
          </r>
        </is>
      </c>
      <c r="D907" s="22" t="inlineStr">
        <is>
          <r>
            <t xml:space="preserve">KG</t>
          </r>
        </is>
      </c>
      <c r="E907" s="24" t="n">
        <v>1.05</v>
      </c>
      <c r="F907" s="25" t="n">
        <v>167.77</v>
      </c>
      <c r="G907" s="25" t="n">
        <f>ROUND(ROUND(E907,8)*F907,2)</f>
        <v>176.16</v>
      </c>
    </row>
    <row r="908" customHeight="1" ht="15">
      <c r="A908" s="2" t="inlineStr"/>
      <c r="B908" s="2" t="inlineStr"/>
      <c r="C908" s="2" t="inlineStr"/>
      <c r="D908" s="2" t="inlineStr"/>
      <c r="E908" s="26" t="inlineStr">
        <is>
          <r>
            <t xml:space="preserve">TOTAL Material:</t>
          </r>
        </is>
      </c>
      <c r="F908" s="26" t="inlineStr"/>
      <c r="G908" s="27" t="n">
        <f>SUM(G907:G907)</f>
        <v>176.16</v>
      </c>
    </row>
    <row r="909" customHeight="1" ht="15">
      <c r="A909" s="20" t="inlineStr">
        <is>
          <r>
            <t xml:space="preserve">Mão de Obra com Encargos Complementares</t>
          </r>
        </is>
      </c>
      <c r="B909" s="20" t="inlineStr"/>
      <c r="C909" s="21" t="inlineStr">
        <is>
          <r>
            <t xml:space="preserve">FONTE</t>
          </r>
        </is>
      </c>
      <c r="D909" s="21" t="inlineStr">
        <is>
          <r>
            <t xml:space="preserve">UNID</t>
          </r>
        </is>
      </c>
      <c r="E909" s="21" t="inlineStr">
        <is>
          <r>
            <t xml:space="preserve">COEFICIENTE</t>
          </r>
        </is>
      </c>
      <c r="F909" s="21" t="inlineStr">
        <is>
          <r>
            <t xml:space="preserve">PREÇO UNITÁRIO</t>
          </r>
        </is>
      </c>
      <c r="G909" s="21" t="inlineStr">
        <is>
          <r>
            <t xml:space="preserve">TOTAL</t>
          </r>
        </is>
      </c>
    </row>
    <row r="910" customHeight="1" ht="15">
      <c r="A910" s="22" t="inlineStr">
        <is>
          <r>
            <t xml:space="preserve">88309</t>
          </r>
        </is>
      </c>
      <c r="B910" s="23" t="inlineStr">
        <is>
          <r>
            <t xml:space="preserve">PEDREIRO COM ENCARGOS COMPLEMENTARES</t>
          </r>
        </is>
      </c>
      <c r="C910" s="22" t="inlineStr">
        <is>
          <r>
            <t xml:space="preserve">SINAPI</t>
          </r>
        </is>
      </c>
      <c r="D910" s="22" t="inlineStr">
        <is>
          <r>
            <t xml:space="preserve">H</t>
          </r>
        </is>
      </c>
      <c r="E910" s="24" t="n">
        <v>1.0</v>
      </c>
      <c r="F910" s="25" t="n">
        <v>28.88</v>
      </c>
      <c r="G910" s="25" t="n">
        <f>ROUND(ROUND(E910,8)*F910,2)</f>
        <v>28.88</v>
      </c>
    </row>
    <row r="911" customHeight="1" ht="15">
      <c r="A911" s="22" t="inlineStr">
        <is>
          <r>
            <t xml:space="preserve">88316</t>
          </r>
        </is>
      </c>
      <c r="B911" s="23" t="inlineStr">
        <is>
          <r>
            <t xml:space="preserve">SERVENTE COM ENCARGOS COMPLEMENTARES</t>
          </r>
        </is>
      </c>
      <c r="C911" s="22" t="inlineStr">
        <is>
          <r>
            <t xml:space="preserve">SINAPI</t>
          </r>
        </is>
      </c>
      <c r="D911" s="22" t="inlineStr">
        <is>
          <r>
            <t xml:space="preserve">H</t>
          </r>
        </is>
      </c>
      <c r="E911" s="24" t="n">
        <v>5.0</v>
      </c>
      <c r="F911" s="25" t="n">
        <v>22.1</v>
      </c>
      <c r="G911" s="25" t="n">
        <f>ROUND(ROUND(E911,8)*F911,2)</f>
        <v>110.5</v>
      </c>
    </row>
    <row r="912" customHeight="1" ht="18">
      <c r="A912" s="2" t="inlineStr"/>
      <c r="B912" s="2" t="inlineStr"/>
      <c r="C912" s="2" t="inlineStr"/>
      <c r="D912" s="2" t="inlineStr"/>
      <c r="E912" s="26" t="inlineStr">
        <is>
          <r>
            <t xml:space="preserve">TOTAL Mão de Obra com Encargos Complementares:</t>
          </r>
        </is>
      </c>
      <c r="F912" s="26" t="inlineStr"/>
      <c r="G912" s="27" t="n">
        <f>SUM(G910:G911)</f>
        <v>139.38</v>
      </c>
    </row>
    <row r="913" customHeight="1" ht="15">
      <c r="A913" s="2" t="inlineStr"/>
      <c r="B913" s="2" t="inlineStr"/>
      <c r="C913" s="2" t="inlineStr"/>
      <c r="D913" s="2" t="inlineStr"/>
      <c r="E913" s="28" t="inlineStr">
        <is>
          <r>
            <t xml:space="preserve">VALOR:</t>
          </r>
        </is>
      </c>
      <c r="F913" s="28" t="inlineStr"/>
      <c r="G913" s="6" t="n">
        <f>SUM(G908,G912)</f>
        <v>315.54</v>
      </c>
    </row>
    <row r="914" customHeight="1" ht="15">
      <c r="A914" s="2" t="inlineStr"/>
      <c r="B914" s="2" t="inlineStr"/>
      <c r="C914" s="2" t="inlineStr"/>
      <c r="D914" s="2" t="inlineStr"/>
      <c r="E914" s="28" t="inlineStr">
        <is>
          <r>
            <t xml:space="preserve">VALOR BDI (22.23%):</t>
          </r>
        </is>
      </c>
      <c r="F914" s="28" t="inlineStr"/>
      <c r="G914" s="6" t="n">
        <f>ROUND(G913*(22.23/100),2)</f>
        <v>70.14</v>
      </c>
    </row>
    <row r="915" customHeight="1" ht="15">
      <c r="A915" s="2" t="inlineStr"/>
      <c r="B915" s="2" t="inlineStr"/>
      <c r="C915" s="2" t="inlineStr"/>
      <c r="D915" s="2" t="inlineStr"/>
      <c r="E915" s="28" t="inlineStr">
        <is>
          <r>
            <t xml:space="preserve">VALOR COM BDI:</t>
          </r>
        </is>
      </c>
      <c r="F915" s="28" t="inlineStr"/>
      <c r="G915" s="6" t="n">
        <f>G914+G913</f>
        <v>385.68</v>
      </c>
    </row>
    <row r="916" customHeight="1" ht="10">
      <c r="A916" s="2" t="inlineStr"/>
      <c r="B916" s="2" t="inlineStr"/>
      <c r="C916" s="2" t="inlineStr"/>
      <c r="D916" s="2" t="inlineStr"/>
      <c r="E916" s="18" t="inlineStr"/>
      <c r="F916" s="18" t="inlineStr"/>
      <c r="G916" s="18" t="inlineStr"/>
    </row>
    <row r="917" customHeight="1" ht="20">
      <c r="A917" s="19" t="inlineStr">
        <is>
          <r>
            <t xml:space="preserve">4.2.10. 97625 DEMOLIÇÃO DE ALVENARIA PARA QUALQUER TIPO DE BLOCO, DE FORMA MECANIZADA, SEM REAPROVEITAMENTO. AF_09/2023 (M3)</t>
          </r>
        </is>
      </c>
      <c r="B917" s="19" t="inlineStr"/>
      <c r="C917" s="19" t="inlineStr"/>
      <c r="D917" s="19" t="inlineStr"/>
      <c r="E917" s="19" t="inlineStr"/>
      <c r="F917" s="19" t="inlineStr"/>
      <c r="G917" s="19" t="inlineStr"/>
    </row>
    <row r="918" customHeight="1" ht="15">
      <c r="A918" s="20" t="inlineStr">
        <is>
          <r>
            <t xml:space="preserve">Equipamento Custo Horário</t>
          </r>
        </is>
      </c>
      <c r="B918" s="20" t="inlineStr"/>
      <c r="C918" s="21" t="inlineStr">
        <is>
          <r>
            <t xml:space="preserve">FONTE</t>
          </r>
        </is>
      </c>
      <c r="D918" s="21" t="inlineStr">
        <is>
          <r>
            <t xml:space="preserve">UNID</t>
          </r>
        </is>
      </c>
      <c r="E918" s="21" t="inlineStr">
        <is>
          <r>
            <t xml:space="preserve">COEFICIENTE</t>
          </r>
        </is>
      </c>
      <c r="F918" s="21" t="inlineStr">
        <is>
          <r>
            <t xml:space="preserve">PREÇO UNITÁRIO</t>
          </r>
        </is>
      </c>
      <c r="G918" s="21" t="inlineStr">
        <is>
          <r>
            <t xml:space="preserve">TOTAL</t>
          </r>
        </is>
      </c>
    </row>
    <row r="919" customHeight="1" ht="29">
      <c r="A919" s="22" t="inlineStr">
        <is>
          <r>
            <t xml:space="preserve">5942</t>
          </r>
        </is>
      </c>
      <c r="B919" s="23" t="inlineStr">
        <is>
          <r>
            <t xml:space="preserve">PÁ CARREGADEIRA SOBRE RODAS, POTÊNCIA LÍQUIDA 128 HP, CAPACIDADE DA CAÇAMBA 1,7 A 2,8 M3, PESO OPERACIONAL 11632 KG - CHI DIURNO. AF_06/2014</t>
          </r>
        </is>
      </c>
      <c r="C919" s="22" t="inlineStr">
        <is>
          <r>
            <t xml:space="preserve">SINAPI</t>
          </r>
        </is>
      </c>
      <c r="D919" s="22" t="inlineStr">
        <is>
          <r>
            <t xml:space="preserve">CHI</t>
          </r>
        </is>
      </c>
      <c r="E919" s="24" t="n">
        <v>0.1394</v>
      </c>
      <c r="F919" s="25" t="n">
        <v>80.8</v>
      </c>
      <c r="G919" s="25" t="n">
        <f>TRUNC(TRUNC(E919,8)*F919,2)</f>
        <v>11.26</v>
      </c>
    </row>
    <row r="920" customHeight="1" ht="29">
      <c r="A920" s="22" t="inlineStr">
        <is>
          <r>
            <t xml:space="preserve">5940</t>
          </r>
        </is>
      </c>
      <c r="B920" s="23" t="inlineStr">
        <is>
          <r>
            <t xml:space="preserve">PÁ CARREGADEIRA SOBRE RODAS, POTÊNCIA LÍQUIDA 128 HP, CAPACIDADE DA CAÇAMBA 1,7 A 2,8 M3, PESO OPERACIONAL 11632 KG - CHP DIURNO. AF_06/2014</t>
          </r>
        </is>
      </c>
      <c r="C920" s="22" t="inlineStr">
        <is>
          <r>
            <t xml:space="preserve">SINAPI</t>
          </r>
        </is>
      </c>
      <c r="D920" s="22" t="inlineStr">
        <is>
          <r>
            <t xml:space="preserve">CHP</t>
          </r>
        </is>
      </c>
      <c r="E920" s="24" t="n">
        <v>0.24</v>
      </c>
      <c r="F920" s="25" t="n">
        <v>200.05</v>
      </c>
      <c r="G920" s="25" t="n">
        <f>TRUNC(TRUNC(E920,8)*F920,2)</f>
        <v>48.01</v>
      </c>
    </row>
    <row r="921" customHeight="1" ht="18">
      <c r="A921" s="2" t="inlineStr"/>
      <c r="B921" s="2" t="inlineStr"/>
      <c r="C921" s="2" t="inlineStr"/>
      <c r="D921" s="2" t="inlineStr"/>
      <c r="E921" s="26" t="inlineStr">
        <is>
          <r>
            <t xml:space="preserve">TOTAL Equipamento Custo Horário:</t>
          </r>
        </is>
      </c>
      <c r="F921" s="26" t="inlineStr"/>
      <c r="G921" s="27" t="n">
        <f>SUM(G919:G920)</f>
        <v>59.27</v>
      </c>
    </row>
    <row r="922" customHeight="1" ht="15">
      <c r="A922" s="2" t="inlineStr"/>
      <c r="B922" s="2" t="inlineStr"/>
      <c r="C922" s="2" t="inlineStr"/>
      <c r="D922" s="2" t="inlineStr"/>
      <c r="E922" s="28" t="inlineStr">
        <is>
          <r>
            <t xml:space="preserve">VALOR:</t>
          </r>
        </is>
      </c>
      <c r="F922" s="28" t="inlineStr"/>
      <c r="G922" s="6" t="n">
        <f>SUM(G921)</f>
        <v>59.27</v>
      </c>
    </row>
    <row r="923" customHeight="1" ht="15">
      <c r="A923" s="2" t="inlineStr"/>
      <c r="B923" s="2" t="inlineStr"/>
      <c r="C923" s="2" t="inlineStr"/>
      <c r="D923" s="2" t="inlineStr"/>
      <c r="E923" s="28" t="inlineStr">
        <is>
          <r>
            <t xml:space="preserve">VALOR BDI (22.23%):</t>
          </r>
        </is>
      </c>
      <c r="F923" s="28" t="inlineStr"/>
      <c r="G923" s="6" t="n">
        <f>ROUND(G922*(22.23/100),2)</f>
        <v>13.18</v>
      </c>
    </row>
    <row r="924" customHeight="1" ht="15">
      <c r="A924" s="2" t="inlineStr"/>
      <c r="B924" s="2" t="inlineStr"/>
      <c r="C924" s="2" t="inlineStr"/>
      <c r="D924" s="2" t="inlineStr"/>
      <c r="E924" s="28" t="inlineStr">
        <is>
          <r>
            <t xml:space="preserve">VALOR COM BDI:</t>
          </r>
        </is>
      </c>
      <c r="F924" s="28" t="inlineStr"/>
      <c r="G924" s="6" t="n">
        <f>G923+G922</f>
        <v>72.45</v>
      </c>
    </row>
    <row r="925" customHeight="1" ht="10">
      <c r="A925" s="2" t="inlineStr"/>
      <c r="B925" s="2" t="inlineStr"/>
      <c r="C925" s="2" t="inlineStr"/>
      <c r="D925" s="2" t="inlineStr"/>
      <c r="E925" s="18" t="inlineStr"/>
      <c r="F925" s="18" t="inlineStr"/>
      <c r="G925" s="18" t="inlineStr"/>
    </row>
    <row r="926" customHeight="1" ht="20">
      <c r="A926" s="19" t="inlineStr">
        <is>
          <r>
            <t xml:space="preserve">4.2.11. 00034550 TELA DE ACO SOLDADA GALVANIZADA/ZINCADA PARA ALVENARIA, FIO D = *1,20 A 1,70* MM, MALHA 15 X 15 MM, (C X L) *50 X 6* CM (M)</t>
          </r>
        </is>
      </c>
      <c r="B926" s="19" t="inlineStr"/>
      <c r="C926" s="19" t="inlineStr"/>
      <c r="D926" s="19" t="inlineStr"/>
      <c r="E926" s="19" t="inlineStr"/>
      <c r="F926" s="19" t="inlineStr"/>
      <c r="G926" s="19" t="inlineStr"/>
    </row>
    <row r="927" customHeight="1" ht="15">
      <c r="A927" s="20" t="inlineStr">
        <is>
          <r>
            <t xml:space="preserve">Material</t>
          </r>
        </is>
      </c>
      <c r="B927" s="20" t="inlineStr"/>
      <c r="C927" s="21" t="inlineStr">
        <is>
          <r>
            <t xml:space="preserve">FONTE</t>
          </r>
        </is>
      </c>
      <c r="D927" s="21" t="inlineStr">
        <is>
          <r>
            <t xml:space="preserve">UNID</t>
          </r>
        </is>
      </c>
      <c r="E927" s="21" t="inlineStr">
        <is>
          <r>
            <t xml:space="preserve">COEFICIENTE</t>
          </r>
        </is>
      </c>
      <c r="F927" s="21" t="inlineStr">
        <is>
          <r>
            <t xml:space="preserve">PREÇO UNITÁRIO</t>
          </r>
        </is>
      </c>
      <c r="G927" s="21" t="inlineStr">
        <is>
          <r>
            <t xml:space="preserve">TOTAL</t>
          </r>
        </is>
      </c>
    </row>
    <row r="928" customHeight="1" ht="29">
      <c r="A928" s="22" t="inlineStr">
        <is>
          <r>
            <t xml:space="preserve">00034550</t>
          </r>
        </is>
      </c>
      <c r="B928" s="23" t="inlineStr">
        <is>
          <r>
            <t xml:space="preserve">TELA DE ACO SOLDADA GALVANIZADA/ZINCADA PARA ALVENARIA, FIO D = *1,20 A 1,70* MM, MALHA 15 X 15 MM, (C X L) *50 X 6* CM</t>
          </r>
        </is>
      </c>
      <c r="C928" s="22" t="inlineStr">
        <is>
          <r>
            <t xml:space="preserve">SINAPI</t>
          </r>
        </is>
      </c>
      <c r="D928" s="22" t="inlineStr">
        <is>
          <r>
            <t xml:space="preserve">M</t>
          </r>
        </is>
      </c>
      <c r="E928" s="24" t="n">
        <v>1.0</v>
      </c>
      <c r="F928" s="25" t="n">
        <v>1.45</v>
      </c>
      <c r="G928" s="25" t="n">
        <f>TRUNC(TRUNC(E928,8)*F928,2)</f>
        <v>1.45</v>
      </c>
    </row>
    <row r="929" customHeight="1" ht="15">
      <c r="A929" s="2" t="inlineStr"/>
      <c r="B929" s="2" t="inlineStr"/>
      <c r="C929" s="2" t="inlineStr"/>
      <c r="D929" s="2" t="inlineStr"/>
      <c r="E929" s="26" t="inlineStr">
        <is>
          <r>
            <t xml:space="preserve">TOTAL Material:</t>
          </r>
        </is>
      </c>
      <c r="F929" s="26" t="inlineStr"/>
      <c r="G929" s="27" t="n">
        <f>SUM(G928:G928)</f>
        <v>1.45</v>
      </c>
    </row>
    <row r="930" customHeight="1" ht="15">
      <c r="A930" s="2" t="inlineStr"/>
      <c r="B930" s="2" t="inlineStr"/>
      <c r="C930" s="2" t="inlineStr"/>
      <c r="D930" s="2" t="inlineStr"/>
      <c r="E930" s="28" t="inlineStr">
        <is>
          <r>
            <t xml:space="preserve">VALOR:</t>
          </r>
        </is>
      </c>
      <c r="F930" s="28" t="inlineStr"/>
      <c r="G930" s="6" t="n">
        <f>SUM(G929)</f>
        <v>1.45</v>
      </c>
    </row>
    <row r="931" customHeight="1" ht="15">
      <c r="A931" s="2" t="inlineStr"/>
      <c r="B931" s="2" t="inlineStr"/>
      <c r="C931" s="2" t="inlineStr"/>
      <c r="D931" s="2" t="inlineStr"/>
      <c r="E931" s="28" t="inlineStr">
        <is>
          <r>
            <t xml:space="preserve">VALOR BDI (22.23%):</t>
          </r>
        </is>
      </c>
      <c r="F931" s="28" t="inlineStr"/>
      <c r="G931" s="6" t="n">
        <f>ROUND(G930*(22.23/100),2)</f>
        <v>0.32</v>
      </c>
    </row>
    <row r="932" customHeight="1" ht="15">
      <c r="A932" s="2" t="inlineStr"/>
      <c r="B932" s="2" t="inlineStr"/>
      <c r="C932" s="2" t="inlineStr"/>
      <c r="D932" s="2" t="inlineStr"/>
      <c r="E932" s="28" t="inlineStr">
        <is>
          <r>
            <t xml:space="preserve">VALOR COM BDI:</t>
          </r>
        </is>
      </c>
      <c r="F932" s="28" t="inlineStr"/>
      <c r="G932" s="6" t="n">
        <f>G931+G930</f>
        <v>1.77</v>
      </c>
    </row>
    <row r="933" customHeight="1" ht="10">
      <c r="A933" s="2" t="inlineStr"/>
      <c r="B933" s="2" t="inlineStr"/>
      <c r="C933" s="2" t="inlineStr"/>
      <c r="D933" s="2" t="inlineStr"/>
      <c r="E933" s="18" t="inlineStr"/>
      <c r="F933" s="18" t="inlineStr"/>
      <c r="G933" s="18" t="inlineStr"/>
    </row>
    <row r="934" customHeight="1" ht="20">
      <c r="A934" s="19" t="inlineStr">
        <is>
          <r>
            <t xml:space="preserve">4.2.12. 92921 ARMAÇÃO DE ESTRUTURAS DIVERSAS DE CONCRETO ARMADO, EXCETO VIGAS, PILARES, LAJES E FUNDAÇÕES, UTILIZANDO AÇO CA-50 DE 12,5 MM - MONTAGEM. AF_06/2022 (KG)</t>
          </r>
        </is>
      </c>
      <c r="B934" s="19" t="inlineStr"/>
      <c r="C934" s="19" t="inlineStr"/>
      <c r="D934" s="19" t="inlineStr"/>
      <c r="E934" s="19" t="inlineStr"/>
      <c r="F934" s="19" t="inlineStr"/>
      <c r="G934" s="19" t="inlineStr"/>
    </row>
    <row r="935" customHeight="1" ht="15">
      <c r="A935" s="20" t="inlineStr">
        <is>
          <r>
            <t xml:space="preserve">Material</t>
          </r>
        </is>
      </c>
      <c r="B935" s="20" t="inlineStr"/>
      <c r="C935" s="21" t="inlineStr">
        <is>
          <r>
            <t xml:space="preserve">FONTE</t>
          </r>
        </is>
      </c>
      <c r="D935" s="21" t="inlineStr">
        <is>
          <r>
            <t xml:space="preserve">UNID</t>
          </r>
        </is>
      </c>
      <c r="E935" s="21" t="inlineStr">
        <is>
          <r>
            <t xml:space="preserve">COEFICIENTE</t>
          </r>
        </is>
      </c>
      <c r="F935" s="21" t="inlineStr">
        <is>
          <r>
            <t xml:space="preserve">PREÇO UNITÁRIO</t>
          </r>
        </is>
      </c>
      <c r="G935" s="21" t="inlineStr">
        <is>
          <r>
            <t xml:space="preserve">TOTAL</t>
          </r>
        </is>
      </c>
    </row>
    <row r="936" customHeight="1" ht="21">
      <c r="A936" s="22" t="inlineStr">
        <is>
          <r>
            <t xml:space="preserve">00043132</t>
          </r>
        </is>
      </c>
      <c r="B936" s="23" t="inlineStr">
        <is>
          <r>
            <t xml:space="preserve">ARAME RECOZIDO 16 BWG, D = 1,65 MM (0,016 KG/M) OU 18 BWG, D = 1,25 MM (0,01 KG/M)</t>
          </r>
        </is>
      </c>
      <c r="C936" s="22" t="inlineStr">
        <is>
          <r>
            <t xml:space="preserve">SINAPI</t>
          </r>
        </is>
      </c>
      <c r="D936" s="22" t="inlineStr">
        <is>
          <r>
            <t xml:space="preserve">KG</t>
          </r>
        </is>
      </c>
      <c r="E936" s="24" t="n">
        <v>0.025</v>
      </c>
      <c r="F936" s="25" t="n">
        <v>15.73</v>
      </c>
      <c r="G936" s="25" t="n">
        <f>TRUNC(TRUNC(E936,8)*F936,2)</f>
        <v>0.39</v>
      </c>
    </row>
    <row r="937" customHeight="1" ht="29">
      <c r="A937" s="22" t="inlineStr">
        <is>
          <r>
            <t xml:space="preserve">00039017</t>
          </r>
        </is>
      </c>
      <c r="B937" s="23" t="inlineStr">
        <is>
          <r>
            <t xml:space="preserve">ESPACADOR / DISTANCIADOR CIRCULAR COM ENTRADA LATERAL, EM PLASTICO, PARA VERGALHAO *4,2 A 12,5* MM, COBRIMENTO 20 MM</t>
          </r>
        </is>
      </c>
      <c r="C937" s="22" t="inlineStr">
        <is>
          <r>
            <t xml:space="preserve">SINAPI</t>
          </r>
        </is>
      </c>
      <c r="D937" s="22" t="inlineStr">
        <is>
          <r>
            <t xml:space="preserve">UN</t>
          </r>
        </is>
      </c>
      <c r="E937" s="24" t="n">
        <v>0.367</v>
      </c>
      <c r="F937" s="25" t="n">
        <v>0.22</v>
      </c>
      <c r="G937" s="25" t="n">
        <f>TRUNC(TRUNC(E937,8)*F937,2)</f>
        <v>0.08</v>
      </c>
    </row>
    <row r="938" customHeight="1" ht="15">
      <c r="A938" s="2" t="inlineStr"/>
      <c r="B938" s="2" t="inlineStr"/>
      <c r="C938" s="2" t="inlineStr"/>
      <c r="D938" s="2" t="inlineStr"/>
      <c r="E938" s="26" t="inlineStr">
        <is>
          <r>
            <t xml:space="preserve">TOTAL Material:</t>
          </r>
        </is>
      </c>
      <c r="F938" s="26" t="inlineStr"/>
      <c r="G938" s="27" t="n">
        <f>SUM(G936:G937)</f>
        <v>0.47</v>
      </c>
    </row>
    <row r="939" customHeight="1" ht="15">
      <c r="A939" s="20" t="inlineStr">
        <is>
          <r>
            <t xml:space="preserve">Mão de Obra com Encargos Complementares</t>
          </r>
        </is>
      </c>
      <c r="B939" s="20" t="inlineStr"/>
      <c r="C939" s="21" t="inlineStr">
        <is>
          <r>
            <t xml:space="preserve">FONTE</t>
          </r>
        </is>
      </c>
      <c r="D939" s="21" t="inlineStr">
        <is>
          <r>
            <t xml:space="preserve">UNID</t>
          </r>
        </is>
      </c>
      <c r="E939" s="21" t="inlineStr">
        <is>
          <r>
            <t xml:space="preserve">COEFICIENTE</t>
          </r>
        </is>
      </c>
      <c r="F939" s="21" t="inlineStr">
        <is>
          <r>
            <t xml:space="preserve">PREÇO UNITÁRIO</t>
          </r>
        </is>
      </c>
      <c r="G939" s="21" t="inlineStr">
        <is>
          <r>
            <t xml:space="preserve">TOTAL</t>
          </r>
        </is>
      </c>
    </row>
    <row r="940" customHeight="1" ht="21">
      <c r="A940" s="22" t="inlineStr">
        <is>
          <r>
            <t xml:space="preserve">88238</t>
          </r>
        </is>
      </c>
      <c r="B940" s="23" t="inlineStr">
        <is>
          <r>
            <t xml:space="preserve">AJUDANTE DE ARMADOR COM ENCARGOS COMPLEMENTARES</t>
          </r>
        </is>
      </c>
      <c r="C940" s="22" t="inlineStr">
        <is>
          <r>
            <t xml:space="preserve">SINAPI</t>
          </r>
        </is>
      </c>
      <c r="D940" s="22" t="inlineStr">
        <is>
          <r>
            <t xml:space="preserve">H</t>
          </r>
        </is>
      </c>
      <c r="E940" s="24" t="n">
        <v>0.0076</v>
      </c>
      <c r="F940" s="25" t="n">
        <v>23.22</v>
      </c>
      <c r="G940" s="25" t="n">
        <f>TRUNC(TRUNC(E940,8)*F940,2)</f>
        <v>0.17</v>
      </c>
    </row>
    <row r="941" customHeight="1" ht="15">
      <c r="A941" s="22" t="inlineStr">
        <is>
          <r>
            <t xml:space="preserve">88245</t>
          </r>
        </is>
      </c>
      <c r="B941" s="23" t="inlineStr">
        <is>
          <r>
            <t xml:space="preserve">ARMADOR COM ENCARGOS COMPLEMENTARES</t>
          </r>
        </is>
      </c>
      <c r="C941" s="22" t="inlineStr">
        <is>
          <r>
            <t xml:space="preserve">SINAPI</t>
          </r>
        </is>
      </c>
      <c r="D941" s="22" t="inlineStr">
        <is>
          <r>
            <t xml:space="preserve">H</t>
          </r>
        </is>
      </c>
      <c r="E941" s="24" t="n">
        <v>0.0464</v>
      </c>
      <c r="F941" s="25" t="n">
        <v>28.73</v>
      </c>
      <c r="G941" s="25" t="n">
        <f>TRUNC(TRUNC(E941,8)*F941,2)</f>
        <v>1.33</v>
      </c>
    </row>
    <row r="942" customHeight="1" ht="18">
      <c r="A942" s="2" t="inlineStr"/>
      <c r="B942" s="2" t="inlineStr"/>
      <c r="C942" s="2" t="inlineStr"/>
      <c r="D942" s="2" t="inlineStr"/>
      <c r="E942" s="26" t="inlineStr">
        <is>
          <r>
            <t xml:space="preserve">TOTAL Mão de Obra com Encargos Complementares:</t>
          </r>
        </is>
      </c>
      <c r="F942" s="26" t="inlineStr"/>
      <c r="G942" s="27" t="n">
        <f>SUM(G940:G941)</f>
        <v>1.5</v>
      </c>
    </row>
    <row r="943" customHeight="1" ht="15">
      <c r="A943" s="20" t="inlineStr">
        <is>
          <r>
            <t xml:space="preserve">Serviço</t>
          </r>
        </is>
      </c>
      <c r="B943" s="20" t="inlineStr"/>
      <c r="C943" s="21" t="inlineStr">
        <is>
          <r>
            <t xml:space="preserve">FONTE</t>
          </r>
        </is>
      </c>
      <c r="D943" s="21" t="inlineStr">
        <is>
          <r>
            <t xml:space="preserve">UNID</t>
          </r>
        </is>
      </c>
      <c r="E943" s="21" t="inlineStr">
        <is>
          <r>
            <t xml:space="preserve">COEFICIENTE</t>
          </r>
        </is>
      </c>
      <c r="F943" s="21" t="inlineStr">
        <is>
          <r>
            <t xml:space="preserve">PREÇO UNITÁRIO</t>
          </r>
        </is>
      </c>
      <c r="G943" s="21" t="inlineStr">
        <is>
          <r>
            <t xml:space="preserve">TOTAL</t>
          </r>
        </is>
      </c>
    </row>
    <row r="944" customHeight="1" ht="21">
      <c r="A944" s="22" t="inlineStr">
        <is>
          <r>
            <t xml:space="preserve">92804</t>
          </r>
        </is>
      </c>
      <c r="B944" s="23" t="inlineStr">
        <is>
          <r>
            <t xml:space="preserve">CORTE E DOBRA DE AÇO CA-50, DIÂMETRO DE 12,5 MM. AF_06/2022</t>
          </r>
        </is>
      </c>
      <c r="C944" s="22" t="inlineStr">
        <is>
          <r>
            <t xml:space="preserve">SINAPI</t>
          </r>
        </is>
      </c>
      <c r="D944" s="22" t="inlineStr">
        <is>
          <r>
            <t xml:space="preserve">KG</t>
          </r>
        </is>
      </c>
      <c r="E944" s="24" t="n">
        <v>1.0</v>
      </c>
      <c r="F944" s="25" t="n">
        <v>7.86</v>
      </c>
      <c r="G944" s="25" t="n">
        <f>TRUNC(TRUNC(E944,8)*F944,2)</f>
        <v>7.86</v>
      </c>
    </row>
    <row r="945" customHeight="1" ht="15">
      <c r="A945" s="2" t="inlineStr"/>
      <c r="B945" s="2" t="inlineStr"/>
      <c r="C945" s="2" t="inlineStr"/>
      <c r="D945" s="2" t="inlineStr"/>
      <c r="E945" s="26" t="inlineStr">
        <is>
          <r>
            <t xml:space="preserve">TOTAL Serviço:</t>
          </r>
        </is>
      </c>
      <c r="F945" s="26" t="inlineStr"/>
      <c r="G945" s="27" t="n">
        <f>SUM(G944:G944)</f>
        <v>7.86</v>
      </c>
    </row>
    <row r="946" customHeight="1" ht="15">
      <c r="A946" s="2" t="inlineStr"/>
      <c r="B946" s="2" t="inlineStr"/>
      <c r="C946" s="2" t="inlineStr"/>
      <c r="D946" s="2" t="inlineStr"/>
      <c r="E946" s="28" t="inlineStr">
        <is>
          <r>
            <t xml:space="preserve">VALOR:</t>
          </r>
        </is>
      </c>
      <c r="F946" s="28" t="inlineStr"/>
      <c r="G946" s="6" t="n">
        <f>SUM(G938,G942,G945)</f>
        <v>9.83</v>
      </c>
    </row>
    <row r="947" customHeight="1" ht="15">
      <c r="A947" s="2" t="inlineStr"/>
      <c r="B947" s="2" t="inlineStr"/>
      <c r="C947" s="2" t="inlineStr"/>
      <c r="D947" s="2" t="inlineStr"/>
      <c r="E947" s="28" t="inlineStr">
        <is>
          <r>
            <t xml:space="preserve">VALOR BDI (22.23%):</t>
          </r>
        </is>
      </c>
      <c r="F947" s="28" t="inlineStr"/>
      <c r="G947" s="6" t="n">
        <f>ROUND(G946*(22.23/100),2)</f>
        <v>2.19</v>
      </c>
    </row>
    <row r="948" customHeight="1" ht="15">
      <c r="A948" s="2" t="inlineStr"/>
      <c r="B948" s="2" t="inlineStr"/>
      <c r="C948" s="2" t="inlineStr"/>
      <c r="D948" s="2" t="inlineStr"/>
      <c r="E948" s="28" t="inlineStr">
        <is>
          <r>
            <t xml:space="preserve">VALOR COM BDI:</t>
          </r>
        </is>
      </c>
      <c r="F948" s="28" t="inlineStr"/>
      <c r="G948" s="6" t="n">
        <f>G947+G946</f>
        <v>12.02</v>
      </c>
    </row>
    <row r="949" customHeight="1" ht="10">
      <c r="A949" s="2" t="inlineStr"/>
      <c r="B949" s="2" t="inlineStr"/>
      <c r="C949" s="2" t="inlineStr"/>
      <c r="D949" s="2" t="inlineStr"/>
      <c r="E949" s="18" t="inlineStr"/>
      <c r="F949" s="18" t="inlineStr"/>
      <c r="G949" s="18" t="inlineStr"/>
    </row>
    <row r="950" customHeight="1" ht="20">
      <c r="A950" s="19" t="inlineStr">
        <is>
          <r>
            <t xml:space="preserve">4.2.13. 103337 ALVENARIA DE VEDAÇÃO DE BLOCOS VAZADOS DE CONCRETO APARENTE DE 9X19X39 CM (ESPESSURA 9 CM) E ARGAMASSA DE ASSENTAMENTO COM PREPARO MANUAL. AF_12/2021 (M2)</t>
          </r>
        </is>
      </c>
      <c r="B950" s="19" t="inlineStr"/>
      <c r="C950" s="19" t="inlineStr"/>
      <c r="D950" s="19" t="inlineStr"/>
      <c r="E950" s="19" t="inlineStr"/>
      <c r="F950" s="19" t="inlineStr"/>
      <c r="G950" s="19" t="inlineStr"/>
    </row>
    <row r="951" customHeight="1" ht="15">
      <c r="A951" s="20" t="inlineStr">
        <is>
          <r>
            <t xml:space="preserve">Material</t>
          </r>
        </is>
      </c>
      <c r="B951" s="20" t="inlineStr"/>
      <c r="C951" s="21" t="inlineStr">
        <is>
          <r>
            <t xml:space="preserve">FONTE</t>
          </r>
        </is>
      </c>
      <c r="D951" s="21" t="inlineStr">
        <is>
          <r>
            <t xml:space="preserve">UNID</t>
          </r>
        </is>
      </c>
      <c r="E951" s="21" t="inlineStr">
        <is>
          <r>
            <t xml:space="preserve">COEFICIENTE</t>
          </r>
        </is>
      </c>
      <c r="F951" s="21" t="inlineStr">
        <is>
          <r>
            <t xml:space="preserve">PREÇO UNITÁRIO</t>
          </r>
        </is>
      </c>
      <c r="G951" s="21" t="inlineStr">
        <is>
          <r>
            <t xml:space="preserve">TOTAL</t>
          </r>
        </is>
      </c>
    </row>
    <row r="952" customHeight="1" ht="21">
      <c r="A952" s="22" t="inlineStr">
        <is>
          <r>
            <t xml:space="preserve">00034599</t>
          </r>
        </is>
      </c>
      <c r="B952" s="23" t="inlineStr">
        <is>
          <r>
            <t xml:space="preserve">BLOCO DE VEDACAO CONCRETO APARENTE 9 X 19 X 39 CM (CLASSE C - NBR 6136)</t>
          </r>
        </is>
      </c>
      <c r="C952" s="22" t="inlineStr">
        <is>
          <r>
            <t xml:space="preserve">SINAPI</t>
          </r>
        </is>
      </c>
      <c r="D952" s="22" t="inlineStr">
        <is>
          <r>
            <t xml:space="preserve">UN</t>
          </r>
        </is>
      </c>
      <c r="E952" s="24" t="n">
        <v>13.6</v>
      </c>
      <c r="F952" s="25" t="n">
        <v>3.46</v>
      </c>
      <c r="G952" s="25" t="n">
        <f>TRUNC(TRUNC(E952,8)*F952,2)</f>
        <v>47.05</v>
      </c>
    </row>
    <row r="953" customHeight="1" ht="15">
      <c r="A953" s="22" t="inlineStr">
        <is>
          <r>
            <t xml:space="preserve">00037395</t>
          </r>
        </is>
      </c>
      <c r="B953" s="23" t="inlineStr">
        <is>
          <r>
            <t xml:space="preserve">PINO DE ACO COM FURO, HASTE = 27 MM (ACAO DIRETA)</t>
          </r>
        </is>
      </c>
      <c r="C953" s="22" t="inlineStr">
        <is>
          <r>
            <t xml:space="preserve">SINAPI</t>
          </r>
        </is>
      </c>
      <c r="D953" s="22" t="inlineStr">
        <is>
          <r>
            <t xml:space="preserve">CENTO</t>
          </r>
        </is>
      </c>
      <c r="E953" s="24" t="n">
        <v>0.005</v>
      </c>
      <c r="F953" s="25" t="n">
        <v>43.65</v>
      </c>
      <c r="G953" s="25" t="n">
        <f>TRUNC(TRUNC(E953,8)*F953,2)</f>
        <v>0.21</v>
      </c>
    </row>
    <row r="954" customHeight="1" ht="29">
      <c r="A954" s="22" t="inlineStr">
        <is>
          <r>
            <t xml:space="preserve">00034557</t>
          </r>
        </is>
      </c>
      <c r="B954" s="23" t="inlineStr">
        <is>
          <r>
            <t xml:space="preserve">TELA DE ACO SOLDADA GALVANIZADA/ZINCADA PARA ALVENARIA, FIO D = *1,20 A 1,70* MM, MALHA 15 X 15 MM, (C X L) *50 X 7,5* CM</t>
          </r>
        </is>
      </c>
      <c r="C954" s="22" t="inlineStr">
        <is>
          <r>
            <t xml:space="preserve">SINAPI</t>
          </r>
        </is>
      </c>
      <c r="D954" s="22" t="inlineStr">
        <is>
          <r>
            <t xml:space="preserve">M</t>
          </r>
        </is>
      </c>
      <c r="E954" s="24" t="n">
        <v>0.42</v>
      </c>
      <c r="F954" s="25" t="n">
        <v>2.13</v>
      </c>
      <c r="G954" s="25" t="n">
        <f>TRUNC(TRUNC(E954,8)*F954,2)</f>
        <v>0.89</v>
      </c>
    </row>
    <row r="955" customHeight="1" ht="15">
      <c r="A955" s="2" t="inlineStr"/>
      <c r="B955" s="2" t="inlineStr"/>
      <c r="C955" s="2" t="inlineStr"/>
      <c r="D955" s="2" t="inlineStr"/>
      <c r="E955" s="26" t="inlineStr">
        <is>
          <r>
            <t xml:space="preserve">TOTAL Material:</t>
          </r>
        </is>
      </c>
      <c r="F955" s="26" t="inlineStr"/>
      <c r="G955" s="27" t="n">
        <f>SUM(G952:G954)</f>
        <v>48.15</v>
      </c>
    </row>
    <row r="956" customHeight="1" ht="15">
      <c r="A956" s="20" t="inlineStr">
        <is>
          <r>
            <t xml:space="preserve">Mão de Obra com Encargos Complementares</t>
          </r>
        </is>
      </c>
      <c r="B956" s="20" t="inlineStr"/>
      <c r="C956" s="21" t="inlineStr">
        <is>
          <r>
            <t xml:space="preserve">FONTE</t>
          </r>
        </is>
      </c>
      <c r="D956" s="21" t="inlineStr">
        <is>
          <r>
            <t xml:space="preserve">UNID</t>
          </r>
        </is>
      </c>
      <c r="E956" s="21" t="inlineStr">
        <is>
          <r>
            <t xml:space="preserve">COEFICIENTE</t>
          </r>
        </is>
      </c>
      <c r="F956" s="21" t="inlineStr">
        <is>
          <r>
            <t xml:space="preserve">PREÇO UNITÁRIO</t>
          </r>
        </is>
      </c>
      <c r="G956" s="21" t="inlineStr">
        <is>
          <r>
            <t xml:space="preserve">TOTAL</t>
          </r>
        </is>
      </c>
    </row>
    <row r="957" customHeight="1" ht="15">
      <c r="A957" s="22" t="inlineStr">
        <is>
          <r>
            <t xml:space="preserve">88309</t>
          </r>
        </is>
      </c>
      <c r="B957" s="23" t="inlineStr">
        <is>
          <r>
            <t xml:space="preserve">PEDREIRO COM ENCARGOS COMPLEMENTARES</t>
          </r>
        </is>
      </c>
      <c r="C957" s="22" t="inlineStr">
        <is>
          <r>
            <t xml:space="preserve">SINAPI</t>
          </r>
        </is>
      </c>
      <c r="D957" s="22" t="inlineStr">
        <is>
          <r>
            <t xml:space="preserve">H</t>
          </r>
        </is>
      </c>
      <c r="E957" s="24" t="n">
        <v>0.95</v>
      </c>
      <c r="F957" s="25" t="n">
        <v>28.88</v>
      </c>
      <c r="G957" s="25" t="n">
        <f>TRUNC(TRUNC(E957,8)*F957,2)</f>
        <v>27.43</v>
      </c>
    </row>
    <row r="958" customHeight="1" ht="15">
      <c r="A958" s="22" t="inlineStr">
        <is>
          <r>
            <t xml:space="preserve">88316</t>
          </r>
        </is>
      </c>
      <c r="B958" s="23" t="inlineStr">
        <is>
          <r>
            <t xml:space="preserve">SERVENTE COM ENCARGOS COMPLEMENTARES</t>
          </r>
        </is>
      </c>
      <c r="C958" s="22" t="inlineStr">
        <is>
          <r>
            <t xml:space="preserve">SINAPI</t>
          </r>
        </is>
      </c>
      <c r="D958" s="22" t="inlineStr">
        <is>
          <r>
            <t xml:space="preserve">H</t>
          </r>
        </is>
      </c>
      <c r="E958" s="24" t="n">
        <v>0.475</v>
      </c>
      <c r="F958" s="25" t="n">
        <v>22.1</v>
      </c>
      <c r="G958" s="25" t="n">
        <f>TRUNC(TRUNC(E958,8)*F958,2)</f>
        <v>10.49</v>
      </c>
    </row>
    <row r="959" customHeight="1" ht="18">
      <c r="A959" s="2" t="inlineStr"/>
      <c r="B959" s="2" t="inlineStr"/>
      <c r="C959" s="2" t="inlineStr"/>
      <c r="D959" s="2" t="inlineStr"/>
      <c r="E959" s="26" t="inlineStr">
        <is>
          <r>
            <t xml:space="preserve">TOTAL Mão de Obra com Encargos Complementares:</t>
          </r>
        </is>
      </c>
      <c r="F959" s="26" t="inlineStr"/>
      <c r="G959" s="27" t="n">
        <f>SUM(G957:G958)</f>
        <v>37.92</v>
      </c>
    </row>
    <row r="960" customHeight="1" ht="15">
      <c r="A960" s="20" t="inlineStr">
        <is>
          <r>
            <t xml:space="preserve">Serviço</t>
          </r>
        </is>
      </c>
      <c r="B960" s="20" t="inlineStr"/>
      <c r="C960" s="21" t="inlineStr">
        <is>
          <r>
            <t xml:space="preserve">FONTE</t>
          </r>
        </is>
      </c>
      <c r="D960" s="21" t="inlineStr">
        <is>
          <r>
            <t xml:space="preserve">UNID</t>
          </r>
        </is>
      </c>
      <c r="E960" s="21" t="inlineStr">
        <is>
          <r>
            <t xml:space="preserve">COEFICIENTE</t>
          </r>
        </is>
      </c>
      <c r="F960" s="21" t="inlineStr">
        <is>
          <r>
            <t xml:space="preserve">PREÇO UNITÁRIO</t>
          </r>
        </is>
      </c>
      <c r="G960" s="21" t="inlineStr">
        <is>
          <r>
            <t xml:space="preserve">TOTAL</t>
          </r>
        </is>
      </c>
    </row>
    <row r="961" customHeight="1" ht="38">
      <c r="A961" s="22" t="inlineStr">
        <is>
          <r>
            <t xml:space="preserve">87369</t>
          </r>
        </is>
      </c>
      <c r="B961" s="23" t="inlineStr">
        <is>
          <r>
            <t xml:space="preserve">ARGAMASSA TRAÇO 1:2:8 (EM VOLUME DE CIMENTO, CAL E AREIA MÉDIA ÚMIDA) PARA EMBOÇO/MASSA ÚNICA/ASSENTAMENTO DE ALVENARIA DE VEDAÇÃO, PREPARO MANUAL. AF_08/2019</t>
          </r>
        </is>
      </c>
      <c r="C961" s="22" t="inlineStr">
        <is>
          <r>
            <t xml:space="preserve">SINAPI</t>
          </r>
        </is>
      </c>
      <c r="D961" s="22" t="inlineStr">
        <is>
          <r>
            <t xml:space="preserve">M3</t>
          </r>
        </is>
      </c>
      <c r="E961" s="24" t="n">
        <v>0.0087</v>
      </c>
      <c r="F961" s="25" t="n">
        <v>728.91</v>
      </c>
      <c r="G961" s="25" t="n">
        <f>TRUNC(TRUNC(E961,8)*F961,2)</f>
        <v>6.34</v>
      </c>
    </row>
    <row r="962" customHeight="1" ht="15">
      <c r="A962" s="2" t="inlineStr"/>
      <c r="B962" s="2" t="inlineStr"/>
      <c r="C962" s="2" t="inlineStr"/>
      <c r="D962" s="2" t="inlineStr"/>
      <c r="E962" s="26" t="inlineStr">
        <is>
          <r>
            <t xml:space="preserve">TOTAL Serviço:</t>
          </r>
        </is>
      </c>
      <c r="F962" s="26" t="inlineStr"/>
      <c r="G962" s="27" t="n">
        <f>SUM(G961:G961)</f>
        <v>6.34</v>
      </c>
    </row>
    <row r="963" customHeight="1" ht="15">
      <c r="A963" s="2" t="inlineStr"/>
      <c r="B963" s="2" t="inlineStr"/>
      <c r="C963" s="2" t="inlineStr"/>
      <c r="D963" s="2" t="inlineStr"/>
      <c r="E963" s="28" t="inlineStr">
        <is>
          <r>
            <t xml:space="preserve">VALOR:</t>
          </r>
        </is>
      </c>
      <c r="F963" s="28" t="inlineStr"/>
      <c r="G963" s="6" t="n">
        <f>SUM(G955,G959,G962)</f>
        <v>92.41</v>
      </c>
    </row>
    <row r="964" customHeight="1" ht="15">
      <c r="A964" s="2" t="inlineStr"/>
      <c r="B964" s="2" t="inlineStr"/>
      <c r="C964" s="2" t="inlineStr"/>
      <c r="D964" s="2" t="inlineStr"/>
      <c r="E964" s="28" t="inlineStr">
        <is>
          <r>
            <t xml:space="preserve">VALOR BDI (22.23%):</t>
          </r>
        </is>
      </c>
      <c r="F964" s="28" t="inlineStr"/>
      <c r="G964" s="6" t="n">
        <f>ROUND(G963*(22.23/100),2)</f>
        <v>20.54</v>
      </c>
    </row>
    <row r="965" customHeight="1" ht="15">
      <c r="A965" s="2" t="inlineStr"/>
      <c r="B965" s="2" t="inlineStr"/>
      <c r="C965" s="2" t="inlineStr"/>
      <c r="D965" s="2" t="inlineStr"/>
      <c r="E965" s="28" t="inlineStr">
        <is>
          <r>
            <t xml:space="preserve">VALOR COM BDI:</t>
          </r>
        </is>
      </c>
      <c r="F965" s="28" t="inlineStr"/>
      <c r="G965" s="6" t="n">
        <f>G964+G963</f>
        <v>112.95</v>
      </c>
    </row>
    <row r="966" customHeight="1" ht="10">
      <c r="A966" s="2" t="inlineStr"/>
      <c r="B966" s="2" t="inlineStr"/>
      <c r="C966" s="2" t="inlineStr"/>
      <c r="D966" s="2" t="inlineStr"/>
      <c r="E966" s="18" t="inlineStr"/>
      <c r="F966" s="18" t="inlineStr"/>
      <c r="G966" s="18" t="inlineStr"/>
    </row>
    <row r="967" customHeight="1" ht="20">
      <c r="A967" s="19" t="inlineStr">
        <is>
          <r>
            <t xml:space="preserve">4.2.14. CP ADAP. 014 FIBRA DE CARBONO PARA REFORCO ESTRUTURAL -VIGAS (M2)</t>
          </r>
        </is>
      </c>
      <c r="B967" s="19" t="inlineStr"/>
      <c r="C967" s="19" t="inlineStr"/>
      <c r="D967" s="19" t="inlineStr"/>
      <c r="E967" s="19" t="inlineStr"/>
      <c r="F967" s="19" t="inlineStr"/>
      <c r="G967" s="19" t="inlineStr"/>
    </row>
    <row r="968" customHeight="1" ht="15">
      <c r="A968" s="20" t="inlineStr">
        <is>
          <r>
            <t xml:space="preserve">Material</t>
          </r>
        </is>
      </c>
      <c r="B968" s="20" t="inlineStr"/>
      <c r="C968" s="21" t="inlineStr">
        <is>
          <r>
            <t xml:space="preserve">FONTE</t>
          </r>
        </is>
      </c>
      <c r="D968" s="21" t="inlineStr">
        <is>
          <r>
            <t xml:space="preserve">UNID</t>
          </r>
        </is>
      </c>
      <c r="E968" s="21" t="inlineStr">
        <is>
          <r>
            <t xml:space="preserve">COEFICIENTE</t>
          </r>
        </is>
      </c>
      <c r="F968" s="21" t="inlineStr">
        <is>
          <r>
            <t xml:space="preserve">PREÇO UNITÁRIO</t>
          </r>
        </is>
      </c>
      <c r="G968" s="21" t="inlineStr">
        <is>
          <r>
            <t xml:space="preserve">TOTAL</t>
          </r>
        </is>
      </c>
    </row>
    <row r="969" customHeight="1" ht="21">
      <c r="A969" s="22" t="inlineStr">
        <is>
          <r>
            <t xml:space="preserve">SBC028075</t>
          </r>
        </is>
      </c>
      <c r="B969" s="23" t="inlineStr">
        <is>
          <r>
            <t xml:space="preserve">MASSA EPOXI BI-COMPONENTE BRANCA WANDEPOXI (2,56L)</t>
          </r>
        </is>
      </c>
      <c r="C969" s="22" t="inlineStr">
        <is>
          <r>
            <t xml:space="preserve">Composições </t>
          </r>
        </is>
      </c>
      <c r="D969" s="22" t="inlineStr">
        <is>
          <r>
            <t xml:space="preserve">GL</t>
          </r>
        </is>
      </c>
      <c r="E969" s="24" t="n">
        <v>0.475</v>
      </c>
      <c r="F969" s="25" t="n">
        <v>207.86</v>
      </c>
      <c r="G969" s="25" t="n">
        <f>ROUND(ROUND(E969,8)*F969,2)</f>
        <v>98.73</v>
      </c>
    </row>
    <row r="970" customHeight="1" ht="21">
      <c r="A970" s="22" t="inlineStr">
        <is>
          <r>
            <t xml:space="preserve">SBC007898</t>
          </r>
        </is>
      </c>
      <c r="B970" s="23" t="inlineStr">
        <is>
          <r>
            <t xml:space="preserve">TECIDO FIBRA DE CARBONO 200 PARA REFORCO ESTRUTURAL (1,0x1,30m)</t>
          </r>
        </is>
      </c>
      <c r="C970" s="22" t="inlineStr">
        <is>
          <r>
            <t xml:space="preserve">Composições </t>
          </r>
        </is>
      </c>
      <c r="D970" s="22" t="inlineStr">
        <is>
          <r>
            <t xml:space="preserve">M2</t>
          </r>
        </is>
      </c>
      <c r="E970" s="24" t="n">
        <v>0.95</v>
      </c>
      <c r="F970" s="25" t="n">
        <v>542.3</v>
      </c>
      <c r="G970" s="25" t="n">
        <f>ROUND(ROUND(E970,8)*F970,2)</f>
        <v>515.19</v>
      </c>
    </row>
    <row r="971" customHeight="1" ht="15">
      <c r="A971" s="2" t="inlineStr"/>
      <c r="B971" s="2" t="inlineStr"/>
      <c r="C971" s="2" t="inlineStr"/>
      <c r="D971" s="2" t="inlineStr"/>
      <c r="E971" s="26" t="inlineStr">
        <is>
          <r>
            <t xml:space="preserve">TOTAL Material:</t>
          </r>
        </is>
      </c>
      <c r="F971" s="26" t="inlineStr"/>
      <c r="G971" s="27" t="n">
        <f>SUM(G969:G970)</f>
        <v>613.92</v>
      </c>
    </row>
    <row r="972" customHeight="1" ht="15">
      <c r="A972" s="20" t="inlineStr">
        <is>
          <r>
            <t xml:space="preserve">Mão de Obra com Encargos Complementares</t>
          </r>
        </is>
      </c>
      <c r="B972" s="20" t="inlineStr"/>
      <c r="C972" s="21" t="inlineStr">
        <is>
          <r>
            <t xml:space="preserve">FONTE</t>
          </r>
        </is>
      </c>
      <c r="D972" s="21" t="inlineStr">
        <is>
          <r>
            <t xml:space="preserve">UNID</t>
          </r>
        </is>
      </c>
      <c r="E972" s="21" t="inlineStr">
        <is>
          <r>
            <t xml:space="preserve">COEFICIENTE</t>
          </r>
        </is>
      </c>
      <c r="F972" s="21" t="inlineStr">
        <is>
          <r>
            <t xml:space="preserve">PREÇO UNITÁRIO</t>
          </r>
        </is>
      </c>
      <c r="G972" s="21" t="inlineStr">
        <is>
          <r>
            <t xml:space="preserve">TOTAL</t>
          </r>
        </is>
      </c>
    </row>
    <row r="973" customHeight="1" ht="21">
      <c r="A973" s="22" t="inlineStr">
        <is>
          <r>
            <t xml:space="preserve">90778</t>
          </r>
        </is>
      </c>
      <c r="B973" s="23" t="inlineStr">
        <is>
          <r>
            <t xml:space="preserve">ENGENHEIRO CIVIL DE OBRA PLENO COM ENCARGOS COMPLEMENTARES</t>
          </r>
        </is>
      </c>
      <c r="C973" s="22" t="inlineStr">
        <is>
          <r>
            <t xml:space="preserve">SINAPI</t>
          </r>
        </is>
      </c>
      <c r="D973" s="22" t="inlineStr">
        <is>
          <r>
            <t xml:space="preserve">H</t>
          </r>
        </is>
      </c>
      <c r="E973" s="24" t="n">
        <v>0.103</v>
      </c>
      <c r="F973" s="25" t="n">
        <v>131.88</v>
      </c>
      <c r="G973" s="25" t="n">
        <f>ROUND(ROUND(E973,8)*F973,2)</f>
        <v>13.58</v>
      </c>
    </row>
    <row r="974" customHeight="1" ht="15">
      <c r="A974" s="22" t="inlineStr">
        <is>
          <r>
            <t xml:space="preserve">90780</t>
          </r>
        </is>
      </c>
      <c r="B974" s="23" t="inlineStr">
        <is>
          <r>
            <t xml:space="preserve">MESTRE DE OBRAS COM ENCARGOS COMPLEMENTARES</t>
          </r>
        </is>
      </c>
      <c r="C974" s="22" t="inlineStr">
        <is>
          <r>
            <t xml:space="preserve">SINAPI</t>
          </r>
        </is>
      </c>
      <c r="D974" s="22" t="inlineStr">
        <is>
          <r>
            <t xml:space="preserve">H</t>
          </r>
        </is>
      </c>
      <c r="E974" s="24" t="n">
        <v>0.309</v>
      </c>
      <c r="F974" s="25" t="n">
        <v>41.16</v>
      </c>
      <c r="G974" s="25" t="n">
        <f>ROUND(ROUND(E974,8)*F974,2)</f>
        <v>12.72</v>
      </c>
    </row>
    <row r="975" customHeight="1" ht="15">
      <c r="A975" s="22" t="inlineStr">
        <is>
          <r>
            <t xml:space="preserve">88309</t>
          </r>
        </is>
      </c>
      <c r="B975" s="23" t="inlineStr">
        <is>
          <r>
            <t xml:space="preserve">PEDREIRO COM ENCARGOS COMPLEMENTARES</t>
          </r>
        </is>
      </c>
      <c r="C975" s="22" t="inlineStr">
        <is>
          <r>
            <t xml:space="preserve">SINAPI</t>
          </r>
        </is>
      </c>
      <c r="D975" s="22" t="inlineStr">
        <is>
          <r>
            <t xml:space="preserve">H</t>
          </r>
        </is>
      </c>
      <c r="E975" s="24" t="n">
        <v>2.732</v>
      </c>
      <c r="F975" s="25" t="n">
        <v>28.88</v>
      </c>
      <c r="G975" s="25" t="n">
        <f>ROUND(ROUND(E975,8)*F975,2)</f>
        <v>78.9</v>
      </c>
    </row>
    <row r="976" customHeight="1" ht="15">
      <c r="A976" s="22" t="inlineStr">
        <is>
          <r>
            <t xml:space="preserve">88316</t>
          </r>
        </is>
      </c>
      <c r="B976" s="23" t="inlineStr">
        <is>
          <r>
            <t xml:space="preserve">SERVENTE COM ENCARGOS COMPLEMENTARES</t>
          </r>
        </is>
      </c>
      <c r="C976" s="22" t="inlineStr">
        <is>
          <r>
            <t xml:space="preserve">SINAPI</t>
          </r>
        </is>
      </c>
      <c r="D976" s="22" t="inlineStr">
        <is>
          <r>
            <t xml:space="preserve">H</t>
          </r>
        </is>
      </c>
      <c r="E976" s="24" t="n">
        <v>3.299</v>
      </c>
      <c r="F976" s="25" t="n">
        <v>22.1</v>
      </c>
      <c r="G976" s="25" t="n">
        <f>ROUND(ROUND(E976,8)*F976,2)</f>
        <v>72.91</v>
      </c>
    </row>
    <row r="977" customHeight="1" ht="18">
      <c r="A977" s="2" t="inlineStr"/>
      <c r="B977" s="2" t="inlineStr"/>
      <c r="C977" s="2" t="inlineStr"/>
      <c r="D977" s="2" t="inlineStr"/>
      <c r="E977" s="26" t="inlineStr">
        <is>
          <r>
            <t xml:space="preserve">TOTAL Mão de Obra com Encargos Complementares:</t>
          </r>
        </is>
      </c>
      <c r="F977" s="26" t="inlineStr"/>
      <c r="G977" s="27" t="n">
        <f>SUM(G973:G976)</f>
        <v>178.11</v>
      </c>
    </row>
    <row r="978" customHeight="1" ht="15">
      <c r="A978" s="2" t="inlineStr"/>
      <c r="B978" s="2" t="inlineStr"/>
      <c r="C978" s="2" t="inlineStr"/>
      <c r="D978" s="2" t="inlineStr"/>
      <c r="E978" s="28" t="inlineStr">
        <is>
          <r>
            <t xml:space="preserve">VALOR:</t>
          </r>
        </is>
      </c>
      <c r="F978" s="28" t="inlineStr"/>
      <c r="G978" s="6" t="n">
        <f>SUM(G971,G977)</f>
        <v>792.03</v>
      </c>
    </row>
    <row r="979" customHeight="1" ht="15">
      <c r="A979" s="2" t="inlineStr"/>
      <c r="B979" s="2" t="inlineStr"/>
      <c r="C979" s="2" t="inlineStr"/>
      <c r="D979" s="2" t="inlineStr"/>
      <c r="E979" s="28" t="inlineStr">
        <is>
          <r>
            <t xml:space="preserve">VALOR BDI (22.23%):</t>
          </r>
        </is>
      </c>
      <c r="F979" s="28" t="inlineStr"/>
      <c r="G979" s="6" t="n">
        <f>ROUND(G978*(22.23/100),2)</f>
        <v>176.07</v>
      </c>
    </row>
    <row r="980" customHeight="1" ht="15">
      <c r="A980" s="2" t="inlineStr"/>
      <c r="B980" s="2" t="inlineStr"/>
      <c r="C980" s="2" t="inlineStr"/>
      <c r="D980" s="2" t="inlineStr"/>
      <c r="E980" s="28" t="inlineStr">
        <is>
          <r>
            <t xml:space="preserve">VALOR COM BDI:</t>
          </r>
        </is>
      </c>
      <c r="F980" s="28" t="inlineStr"/>
      <c r="G980" s="6" t="n">
        <f>G979+G978</f>
        <v>968.1</v>
      </c>
    </row>
    <row r="981" customHeight="1" ht="10">
      <c r="A981" s="2" t="inlineStr"/>
      <c r="B981" s="2" t="inlineStr"/>
      <c r="C981" s="2" t="inlineStr"/>
      <c r="D981" s="2" t="inlineStr"/>
      <c r="E981" s="18" t="inlineStr"/>
      <c r="F981" s="18" t="inlineStr"/>
      <c r="G981" s="18" t="inlineStr"/>
    </row>
    <row r="982" customHeight="1" ht="20">
      <c r="A982" s="19" t="inlineStr">
        <is>
          <r>
            <t xml:space="preserve">4.2.15. 87878 CHAPISCO APLICADO EM ALVENARIAS E ESTRUTURAS DE CONCRETO INTERNAS (Recomposição das paredes e lajes internas) (M2)</t>
          </r>
        </is>
      </c>
      <c r="B982" s="19" t="inlineStr"/>
      <c r="C982" s="19" t="inlineStr"/>
      <c r="D982" s="19" t="inlineStr"/>
      <c r="E982" s="19" t="inlineStr"/>
      <c r="F982" s="19" t="inlineStr"/>
      <c r="G982" s="19" t="inlineStr"/>
    </row>
    <row r="983" customHeight="1" ht="15">
      <c r="A983" s="20" t="inlineStr">
        <is>
          <r>
            <t xml:space="preserve">Mão de Obra com Encargos Complementares</t>
          </r>
        </is>
      </c>
      <c r="B983" s="20" t="inlineStr"/>
      <c r="C983" s="21" t="inlineStr">
        <is>
          <r>
            <t xml:space="preserve">FONTE</t>
          </r>
        </is>
      </c>
      <c r="D983" s="21" t="inlineStr">
        <is>
          <r>
            <t xml:space="preserve">UNID</t>
          </r>
        </is>
      </c>
      <c r="E983" s="21" t="inlineStr">
        <is>
          <r>
            <t xml:space="preserve">COEFICIENTE</t>
          </r>
        </is>
      </c>
      <c r="F983" s="21" t="inlineStr">
        <is>
          <r>
            <t xml:space="preserve">PREÇO UNITÁRIO</t>
          </r>
        </is>
      </c>
      <c r="G983" s="21" t="inlineStr">
        <is>
          <r>
            <t xml:space="preserve">TOTAL</t>
          </r>
        </is>
      </c>
    </row>
    <row r="984" customHeight="1" ht="15">
      <c r="A984" s="22" t="inlineStr">
        <is>
          <r>
            <t xml:space="preserve">88309</t>
          </r>
        </is>
      </c>
      <c r="B984" s="23" t="inlineStr">
        <is>
          <r>
            <t xml:space="preserve">PEDREIRO COM ENCARGOS COMPLEMENTARES</t>
          </r>
        </is>
      </c>
      <c r="C984" s="22" t="inlineStr">
        <is>
          <r>
            <t xml:space="preserve">SINAPI</t>
          </r>
        </is>
      </c>
      <c r="D984" s="22" t="inlineStr">
        <is>
          <r>
            <t xml:space="preserve">H</t>
          </r>
        </is>
      </c>
      <c r="E984" s="24" t="n">
        <v>0.0681</v>
      </c>
      <c r="F984" s="25" t="n">
        <v>28.88</v>
      </c>
      <c r="G984" s="25" t="n">
        <f>TRUNC(TRUNC(E984,8)*F984,2)</f>
        <v>1.96</v>
      </c>
    </row>
    <row r="985" customHeight="1" ht="15">
      <c r="A985" s="22" t="inlineStr">
        <is>
          <r>
            <t xml:space="preserve">88316</t>
          </r>
        </is>
      </c>
      <c r="B985" s="23" t="inlineStr">
        <is>
          <r>
            <t xml:space="preserve">SERVENTE COM ENCARGOS COMPLEMENTARES</t>
          </r>
        </is>
      </c>
      <c r="C985" s="22" t="inlineStr">
        <is>
          <r>
            <t xml:space="preserve">SINAPI</t>
          </r>
        </is>
      </c>
      <c r="D985" s="22" t="inlineStr">
        <is>
          <r>
            <t xml:space="preserve">H</t>
          </r>
        </is>
      </c>
      <c r="E985" s="24" t="n">
        <v>0.0255</v>
      </c>
      <c r="F985" s="25" t="n">
        <v>22.1</v>
      </c>
      <c r="G985" s="25" t="n">
        <f>TRUNC(TRUNC(E985,8)*F985,2)</f>
        <v>0.56</v>
      </c>
    </row>
    <row r="986" customHeight="1" ht="18">
      <c r="A986" s="2" t="inlineStr"/>
      <c r="B986" s="2" t="inlineStr"/>
      <c r="C986" s="2" t="inlineStr"/>
      <c r="D986" s="2" t="inlineStr"/>
      <c r="E986" s="26" t="inlineStr">
        <is>
          <r>
            <t xml:space="preserve">TOTAL Mão de Obra com Encargos Complementares:</t>
          </r>
        </is>
      </c>
      <c r="F986" s="26" t="inlineStr"/>
      <c r="G986" s="27" t="n">
        <f>SUM(G984:G985)</f>
        <v>2.52</v>
      </c>
    </row>
    <row r="987" customHeight="1" ht="15">
      <c r="A987" s="20" t="inlineStr">
        <is>
          <r>
            <t xml:space="preserve">Serviço</t>
          </r>
        </is>
      </c>
      <c r="B987" s="20" t="inlineStr"/>
      <c r="C987" s="21" t="inlineStr">
        <is>
          <r>
            <t xml:space="preserve">FONTE</t>
          </r>
        </is>
      </c>
      <c r="D987" s="21" t="inlineStr">
        <is>
          <r>
            <t xml:space="preserve">UNID</t>
          </r>
        </is>
      </c>
      <c r="E987" s="21" t="inlineStr">
        <is>
          <r>
            <t xml:space="preserve">COEFICIENTE</t>
          </r>
        </is>
      </c>
      <c r="F987" s="21" t="inlineStr">
        <is>
          <r>
            <t xml:space="preserve">PREÇO UNITÁRIO</t>
          </r>
        </is>
      </c>
      <c r="G987" s="21" t="inlineStr">
        <is>
          <r>
            <t xml:space="preserve">TOTAL</t>
          </r>
        </is>
      </c>
    </row>
    <row r="988" customHeight="1" ht="29">
      <c r="A988" s="22" t="inlineStr">
        <is>
          <r>
            <t xml:space="preserve">87377</t>
          </r>
        </is>
      </c>
      <c r="B988" s="23" t="inlineStr">
        <is>
          <r>
            <t xml:space="preserve">ARGAMASSA TRAÇO 1:3 (EM VOLUME DE CIMENTO E AREIA GROSSA ÚMIDA) PARA CHAPISCO CONVENCIONAL, PREPARO MANUAL. AF_08/2019</t>
          </r>
        </is>
      </c>
      <c r="C988" s="22" t="inlineStr">
        <is>
          <r>
            <t xml:space="preserve">SINAPI</t>
          </r>
        </is>
      </c>
      <c r="D988" s="22" t="inlineStr">
        <is>
          <r>
            <t xml:space="preserve">M3</t>
          </r>
        </is>
      </c>
      <c r="E988" s="24" t="n">
        <v>0.0037</v>
      </c>
      <c r="F988" s="25" t="n">
        <v>671.61</v>
      </c>
      <c r="G988" s="25" t="n">
        <f>TRUNC(TRUNC(E988,8)*F988,2)</f>
        <v>2.48</v>
      </c>
    </row>
    <row r="989" customHeight="1" ht="15">
      <c r="A989" s="2" t="inlineStr"/>
      <c r="B989" s="2" t="inlineStr"/>
      <c r="C989" s="2" t="inlineStr"/>
      <c r="D989" s="2" t="inlineStr"/>
      <c r="E989" s="26" t="inlineStr">
        <is>
          <r>
            <t xml:space="preserve">TOTAL Serviço:</t>
          </r>
        </is>
      </c>
      <c r="F989" s="26" t="inlineStr"/>
      <c r="G989" s="27" t="n">
        <f>SUM(G988:G988)</f>
        <v>2.48</v>
      </c>
    </row>
    <row r="990" customHeight="1" ht="15">
      <c r="A990" s="2" t="inlineStr"/>
      <c r="B990" s="2" t="inlineStr"/>
      <c r="C990" s="2" t="inlineStr"/>
      <c r="D990" s="2" t="inlineStr"/>
      <c r="E990" s="28" t="inlineStr">
        <is>
          <r>
            <t xml:space="preserve">VALOR:</t>
          </r>
        </is>
      </c>
      <c r="F990" s="28" t="inlineStr"/>
      <c r="G990" s="6" t="n">
        <f>SUM(G986,G989)</f>
        <v>5.0</v>
      </c>
    </row>
    <row r="991" customHeight="1" ht="15">
      <c r="A991" s="2" t="inlineStr"/>
      <c r="B991" s="2" t="inlineStr"/>
      <c r="C991" s="2" t="inlineStr"/>
      <c r="D991" s="2" t="inlineStr"/>
      <c r="E991" s="28" t="inlineStr">
        <is>
          <r>
            <t xml:space="preserve">VALOR BDI (22.23%):</t>
          </r>
        </is>
      </c>
      <c r="F991" s="28" t="inlineStr"/>
      <c r="G991" s="6" t="n">
        <f>ROUND(G990*(22.23/100),2)</f>
        <v>1.11</v>
      </c>
    </row>
    <row r="992" customHeight="1" ht="15">
      <c r="A992" s="2" t="inlineStr"/>
      <c r="B992" s="2" t="inlineStr"/>
      <c r="C992" s="2" t="inlineStr"/>
      <c r="D992" s="2" t="inlineStr"/>
      <c r="E992" s="28" t="inlineStr">
        <is>
          <r>
            <t xml:space="preserve">VALOR COM BDI:</t>
          </r>
        </is>
      </c>
      <c r="F992" s="28" t="inlineStr"/>
      <c r="G992" s="6" t="n">
        <f>G991+G990</f>
        <v>6.11</v>
      </c>
    </row>
    <row r="993" customHeight="1" ht="10">
      <c r="A993" s="2" t="inlineStr"/>
      <c r="B993" s="2" t="inlineStr"/>
      <c r="C993" s="2" t="inlineStr"/>
      <c r="D993" s="2" t="inlineStr"/>
      <c r="E993" s="18" t="inlineStr"/>
      <c r="F993" s="18" t="inlineStr"/>
      <c r="G993" s="18" t="inlineStr"/>
    </row>
    <row r="994" customHeight="1" ht="20">
      <c r="A994" s="19" t="inlineStr">
        <is>
          <r>
            <t xml:space="preserve">4.2.16. C3408 REBOCO C/ ARGAMASSA DE CIMENTO E AREIA S/ PENEIRAR, TRAÇO 1:3 (Recomposição das paredes e lajes internas) (M2)</t>
          </r>
        </is>
      </c>
      <c r="B994" s="19" t="inlineStr"/>
      <c r="C994" s="19" t="inlineStr"/>
      <c r="D994" s="19" t="inlineStr"/>
      <c r="E994" s="19" t="inlineStr"/>
      <c r="F994" s="19" t="inlineStr"/>
      <c r="G994" s="19" t="inlineStr"/>
    </row>
    <row r="995" customHeight="1" ht="15">
      <c r="A995" s="20" t="inlineStr">
        <is>
          <r>
            <t xml:space="preserve">Mão de Obra com Encargos Complementares</t>
          </r>
        </is>
      </c>
      <c r="B995" s="20" t="inlineStr"/>
      <c r="C995" s="21" t="inlineStr">
        <is>
          <r>
            <t xml:space="preserve">FONTE</t>
          </r>
        </is>
      </c>
      <c r="D995" s="21" t="inlineStr">
        <is>
          <r>
            <t xml:space="preserve">UNID</t>
          </r>
        </is>
      </c>
      <c r="E995" s="21" t="inlineStr">
        <is>
          <r>
            <t xml:space="preserve">COEFICIENTE</t>
          </r>
        </is>
      </c>
      <c r="F995" s="21" t="inlineStr">
        <is>
          <r>
            <t xml:space="preserve">PREÇO UNITÁRIO</t>
          </r>
        </is>
      </c>
      <c r="G995" s="21" t="inlineStr">
        <is>
          <r>
            <t xml:space="preserve">TOTAL</t>
          </r>
        </is>
      </c>
    </row>
    <row r="996" customHeight="1" ht="15">
      <c r="A996" s="22" t="inlineStr">
        <is>
          <r>
            <t xml:space="preserve">88309</t>
          </r>
        </is>
      </c>
      <c r="B996" s="23" t="inlineStr">
        <is>
          <r>
            <t xml:space="preserve">PEDREIRO COM ENCARGOS COMPLEMENTARES</t>
          </r>
        </is>
      </c>
      <c r="C996" s="22" t="inlineStr">
        <is>
          <r>
            <t xml:space="preserve">SINAPI</t>
          </r>
        </is>
      </c>
      <c r="D996" s="22" t="inlineStr">
        <is>
          <r>
            <t xml:space="preserve">H</t>
          </r>
        </is>
      </c>
      <c r="E996" s="24" t="n">
        <v>0.6</v>
      </c>
      <c r="F996" s="29" t="n">
        <v>28.88</v>
      </c>
      <c r="G996" s="29" t="n">
        <f>ROUND(ROUND(E996,8)*F996,4)</f>
        <v>17.328</v>
      </c>
    </row>
    <row r="997" customHeight="1" ht="15">
      <c r="A997" s="22" t="inlineStr">
        <is>
          <r>
            <t xml:space="preserve">88316</t>
          </r>
        </is>
      </c>
      <c r="B997" s="23" t="inlineStr">
        <is>
          <r>
            <t xml:space="preserve">SERVENTE COM ENCARGOS COMPLEMENTARES</t>
          </r>
        </is>
      </c>
      <c r="C997" s="22" t="inlineStr">
        <is>
          <r>
            <t xml:space="preserve">SINAPI</t>
          </r>
        </is>
      </c>
      <c r="D997" s="22" t="inlineStr">
        <is>
          <r>
            <t xml:space="preserve">H</t>
          </r>
        </is>
      </c>
      <c r="E997" s="24" t="n">
        <v>0.6</v>
      </c>
      <c r="F997" s="29" t="n">
        <v>22.1</v>
      </c>
      <c r="G997" s="29" t="n">
        <f>ROUND(ROUND(E997,8)*F997,4)</f>
        <v>13.26</v>
      </c>
    </row>
    <row r="998" customHeight="1" ht="18">
      <c r="A998" s="2" t="inlineStr"/>
      <c r="B998" s="2" t="inlineStr"/>
      <c r="C998" s="2" t="inlineStr"/>
      <c r="D998" s="2" t="inlineStr"/>
      <c r="E998" s="26" t="inlineStr">
        <is>
          <r>
            <t xml:space="preserve">TOTAL Mão de Obra com Encargos Complementares:</t>
          </r>
        </is>
      </c>
      <c r="F998" s="26" t="inlineStr"/>
      <c r="G998" s="30" t="n">
        <f>SUM(G996:G997)</f>
        <v>30.588</v>
      </c>
    </row>
    <row r="999" customHeight="1" ht="15">
      <c r="A999" s="20" t="inlineStr">
        <is>
          <r>
            <t xml:space="preserve">Serviço</t>
          </r>
        </is>
      </c>
      <c r="B999" s="20" t="inlineStr"/>
      <c r="C999" s="21" t="inlineStr">
        <is>
          <r>
            <t xml:space="preserve">FONTE</t>
          </r>
        </is>
      </c>
      <c r="D999" s="21" t="inlineStr">
        <is>
          <r>
            <t xml:space="preserve">UNID</t>
          </r>
        </is>
      </c>
      <c r="E999" s="21" t="inlineStr">
        <is>
          <r>
            <t xml:space="preserve">COEFICIENTE</t>
          </r>
        </is>
      </c>
      <c r="F999" s="21" t="inlineStr">
        <is>
          <r>
            <t xml:space="preserve">PREÇO UNITÁRIO</t>
          </r>
        </is>
      </c>
      <c r="G999" s="21" t="inlineStr">
        <is>
          <r>
            <t xml:space="preserve">TOTAL</t>
          </r>
        </is>
      </c>
    </row>
    <row r="1000" customHeight="1" ht="15">
      <c r="A1000" s="22" t="inlineStr">
        <is>
          <r>
            <t xml:space="preserve">C0170</t>
          </r>
        </is>
      </c>
      <c r="B1000" s="23" t="inlineStr">
        <is>
          <r>
            <t xml:space="preserve">ARGAMASSA DE CIMENTO E AREIA S/PEN. TRAÇO 1:3</t>
          </r>
        </is>
      </c>
      <c r="C1000" s="22" t="inlineStr">
        <is>
          <r>
            <t xml:space="preserve">SEINFRA</t>
          </r>
        </is>
      </c>
      <c r="D1000" s="22" t="inlineStr">
        <is>
          <r>
            <t xml:space="preserve">M3</t>
          </r>
        </is>
      </c>
      <c r="E1000" s="24" t="n">
        <v>0.025</v>
      </c>
      <c r="F1000" s="29" t="n">
        <v>649.29</v>
      </c>
      <c r="G1000" s="29" t="n">
        <f>ROUND(ROUND(E1000,8)*F1000,4)</f>
        <v>16.2323</v>
      </c>
    </row>
    <row r="1001" customHeight="1" ht="15">
      <c r="A1001" s="2" t="inlineStr"/>
      <c r="B1001" s="2" t="inlineStr"/>
      <c r="C1001" s="2" t="inlineStr"/>
      <c r="D1001" s="2" t="inlineStr"/>
      <c r="E1001" s="26" t="inlineStr">
        <is>
          <r>
            <t xml:space="preserve">TOTAL Serviço:</t>
          </r>
        </is>
      </c>
      <c r="F1001" s="26" t="inlineStr"/>
      <c r="G1001" s="30" t="n">
        <f>SUM(G1000:G1000)</f>
        <v>16.2323</v>
      </c>
    </row>
    <row r="1002" customHeight="1" ht="15">
      <c r="A1002" s="2" t="inlineStr"/>
      <c r="B1002" s="2" t="inlineStr"/>
      <c r="C1002" s="2" t="inlineStr"/>
      <c r="D1002" s="2" t="inlineStr"/>
      <c r="E1002" s="28" t="inlineStr">
        <is>
          <r>
            <t xml:space="preserve">VALOR:</t>
          </r>
        </is>
      </c>
      <c r="F1002" s="28" t="inlineStr"/>
      <c r="G1002" s="6" t="n">
        <f>SUM(G998,G1001)</f>
        <v>46.82</v>
      </c>
    </row>
    <row r="1003" customHeight="1" ht="15">
      <c r="A1003" s="2" t="inlineStr"/>
      <c r="B1003" s="2" t="inlineStr"/>
      <c r="C1003" s="2" t="inlineStr"/>
      <c r="D1003" s="2" t="inlineStr"/>
      <c r="E1003" s="28" t="inlineStr">
        <is>
          <r>
            <t xml:space="preserve">VALOR BDI (22.23%):</t>
          </r>
        </is>
      </c>
      <c r="F1003" s="28" t="inlineStr"/>
      <c r="G1003" s="6" t="n">
        <f>ROUND(G1002*(22.23/100),2)</f>
        <v>10.41</v>
      </c>
    </row>
    <row r="1004" customHeight="1" ht="15">
      <c r="A1004" s="2" t="inlineStr"/>
      <c r="B1004" s="2" t="inlineStr"/>
      <c r="C1004" s="2" t="inlineStr"/>
      <c r="D1004" s="2" t="inlineStr"/>
      <c r="E1004" s="28" t="inlineStr">
        <is>
          <r>
            <t xml:space="preserve">VALOR COM BDI:</t>
          </r>
        </is>
      </c>
      <c r="F1004" s="28" t="inlineStr"/>
      <c r="G1004" s="6" t="n">
        <f>G1003+G1002</f>
        <v>57.23</v>
      </c>
    </row>
    <row r="1005" customHeight="1" ht="10">
      <c r="A1005" s="2" t="inlineStr"/>
      <c r="B1005" s="2" t="inlineStr"/>
      <c r="C1005" s="2" t="inlineStr"/>
      <c r="D1005" s="2" t="inlineStr"/>
      <c r="E1005" s="18" t="inlineStr"/>
      <c r="F1005" s="18" t="inlineStr"/>
      <c r="G1005" s="18" t="inlineStr"/>
    </row>
    <row r="1006" customHeight="1" ht="20">
      <c r="A1006" s="19" t="inlineStr">
        <is>
          <r>
            <t xml:space="preserve">4.2.17. S02291 Pintura para interiores, sobre paredes ou tetos, com lixamento, aplicação de 01 demão de líquido selador, 02 demãos de massa corrida e 02 demãos de tinta pva latex convencional para interiores (Recomposição das paredes e lajes internas) (m2)</t>
          </r>
        </is>
      </c>
      <c r="B1006" s="19" t="inlineStr"/>
      <c r="C1006" s="19" t="inlineStr"/>
      <c r="D1006" s="19" t="inlineStr"/>
      <c r="E1006" s="19" t="inlineStr"/>
      <c r="F1006" s="19" t="inlineStr"/>
      <c r="G1006" s="19" t="inlineStr"/>
    </row>
    <row r="1007" customHeight="1" ht="15">
      <c r="A1007" s="20" t="inlineStr">
        <is>
          <r>
            <t xml:space="preserve">Serviço</t>
          </r>
        </is>
      </c>
      <c r="B1007" s="20" t="inlineStr"/>
      <c r="C1007" s="21" t="inlineStr">
        <is>
          <r>
            <t xml:space="preserve">FONTE</t>
          </r>
        </is>
      </c>
      <c r="D1007" s="21" t="inlineStr">
        <is>
          <r>
            <t xml:space="preserve">UNID</t>
          </r>
        </is>
      </c>
      <c r="E1007" s="21" t="inlineStr">
        <is>
          <r>
            <t xml:space="preserve">COEFICIENTE</t>
          </r>
        </is>
      </c>
      <c r="F1007" s="21" t="inlineStr">
        <is>
          <r>
            <t xml:space="preserve">PREÇO UNITÁRIO</t>
          </r>
        </is>
      </c>
      <c r="G1007" s="21" t="inlineStr">
        <is>
          <r>
            <t xml:space="preserve">TOTAL</t>
          </r>
        </is>
      </c>
    </row>
    <row r="1008" customHeight="1" ht="21">
      <c r="A1008" s="22" t="inlineStr">
        <is>
          <r>
            <t xml:space="preserve">S08623</t>
          </r>
        </is>
      </c>
      <c r="B1008" s="23" t="inlineStr">
        <is>
          <r>
            <t xml:space="preserve">Emassamento de superfície, com aplicação de 02 demãos de massa corrida - R1</t>
          </r>
        </is>
      </c>
      <c r="C1008" s="22" t="inlineStr">
        <is>
          <r>
            <t xml:space="preserve">ORSE</t>
          </r>
        </is>
      </c>
      <c r="D1008" s="22" t="inlineStr">
        <is>
          <r>
            <t xml:space="preserve">m2</t>
          </r>
        </is>
      </c>
      <c r="E1008" s="24" t="n">
        <v>1.0</v>
      </c>
      <c r="F1008" s="25" t="n">
        <v>17.78</v>
      </c>
      <c r="G1008" s="25" t="n">
        <f>ROUND(ROUND(E1008,8)*F1008,2)</f>
        <v>17.78</v>
      </c>
    </row>
    <row r="1009" customHeight="1" ht="21">
      <c r="A1009" s="22" t="inlineStr">
        <is>
          <r>
            <t xml:space="preserve">S02285</t>
          </r>
        </is>
      </c>
      <c r="B1009" s="23" t="inlineStr">
        <is>
          <r>
            <t xml:space="preserve">Pintura de acabamento com aplicação de 02 demãos de tinta PVA latex para interiores - cores convencionais - Rev 03</t>
          </r>
        </is>
      </c>
      <c r="C1009" s="22" t="inlineStr">
        <is>
          <r>
            <t xml:space="preserve">ORSE</t>
          </r>
        </is>
      </c>
      <c r="D1009" s="22" t="inlineStr">
        <is>
          <r>
            <t xml:space="preserve">m2</t>
          </r>
        </is>
      </c>
      <c r="E1009" s="24" t="n">
        <v>1.0</v>
      </c>
      <c r="F1009" s="25" t="n">
        <v>16.59</v>
      </c>
      <c r="G1009" s="25" t="n">
        <f>ROUND(ROUND(E1009,8)*F1009,2)</f>
        <v>16.59</v>
      </c>
    </row>
    <row r="1010" customHeight="1" ht="21">
      <c r="A1010" s="22" t="inlineStr">
        <is>
          <r>
            <t xml:space="preserve">S02281</t>
          </r>
        </is>
      </c>
      <c r="B1010" s="23" t="inlineStr">
        <is>
          <r>
            <t xml:space="preserve">Preparo de superfície com lixamento e aplicação de 01 demão de líquido selador</t>
          </r>
        </is>
      </c>
      <c r="C1010" s="22" t="inlineStr">
        <is>
          <r>
            <t xml:space="preserve">ORSE</t>
          </r>
        </is>
      </c>
      <c r="D1010" s="22" t="inlineStr">
        <is>
          <r>
            <t xml:space="preserve">m2</t>
          </r>
        </is>
      </c>
      <c r="E1010" s="24" t="n">
        <v>1.0</v>
      </c>
      <c r="F1010" s="25" t="n">
        <v>7.76</v>
      </c>
      <c r="G1010" s="25" t="n">
        <f>ROUND(ROUND(E1010,8)*F1010,2)</f>
        <v>7.76</v>
      </c>
    </row>
    <row r="1011" customHeight="1" ht="15">
      <c r="A1011" s="2" t="inlineStr"/>
      <c r="B1011" s="2" t="inlineStr"/>
      <c r="C1011" s="2" t="inlineStr"/>
      <c r="D1011" s="2" t="inlineStr"/>
      <c r="E1011" s="26" t="inlineStr">
        <is>
          <r>
            <t xml:space="preserve">TOTAL Serviço:</t>
          </r>
        </is>
      </c>
      <c r="F1011" s="26" t="inlineStr"/>
      <c r="G1011" s="27" t="n">
        <f>SUM(G1008:G1010)</f>
        <v>42.13</v>
      </c>
    </row>
    <row r="1012" customHeight="1" ht="15">
      <c r="A1012" s="2" t="inlineStr"/>
      <c r="B1012" s="2" t="inlineStr"/>
      <c r="C1012" s="2" t="inlineStr"/>
      <c r="D1012" s="2" t="inlineStr"/>
      <c r="E1012" s="28" t="inlineStr">
        <is>
          <r>
            <t xml:space="preserve">VALOR:</t>
          </r>
        </is>
      </c>
      <c r="F1012" s="28" t="inlineStr"/>
      <c r="G1012" s="6" t="n">
        <f>SUM(G1011)</f>
        <v>42.13</v>
      </c>
    </row>
    <row r="1013" customHeight="1" ht="15">
      <c r="A1013" s="2" t="inlineStr"/>
      <c r="B1013" s="2" t="inlineStr"/>
      <c r="C1013" s="2" t="inlineStr"/>
      <c r="D1013" s="2" t="inlineStr"/>
      <c r="E1013" s="28" t="inlineStr">
        <is>
          <r>
            <t xml:space="preserve">VALOR BDI (22.23%):</t>
          </r>
        </is>
      </c>
      <c r="F1013" s="28" t="inlineStr"/>
      <c r="G1013" s="6" t="n">
        <f>ROUND(G1012*(22.23/100),2)</f>
        <v>9.37</v>
      </c>
    </row>
    <row r="1014" customHeight="1" ht="15">
      <c r="A1014" s="2" t="inlineStr"/>
      <c r="B1014" s="2" t="inlineStr"/>
      <c r="C1014" s="2" t="inlineStr"/>
      <c r="D1014" s="2" t="inlineStr"/>
      <c r="E1014" s="28" t="inlineStr">
        <is>
          <r>
            <t xml:space="preserve">VALOR COM BDI:</t>
          </r>
        </is>
      </c>
      <c r="F1014" s="28" t="inlineStr"/>
      <c r="G1014" s="6" t="n">
        <f>G1013+G1012</f>
        <v>51.5</v>
      </c>
    </row>
    <row r="1015" customHeight="1" ht="10">
      <c r="A1015" s="2" t="inlineStr"/>
      <c r="B1015" s="2" t="inlineStr"/>
      <c r="C1015" s="2" t="inlineStr"/>
      <c r="D1015" s="2" t="inlineStr"/>
      <c r="E1015" s="18" t="inlineStr"/>
      <c r="F1015" s="18" t="inlineStr"/>
      <c r="G1015" s="18" t="inlineStr"/>
    </row>
    <row r="1016" customHeight="1" ht="20">
      <c r="A1016" s="19" t="inlineStr">
        <is>
          <r>
            <t xml:space="preserve">4.3.1. 97633 DEMOLIÇÃO DE REVESTIMENTO CERÂMICO, DE FORMA MANUAL, SEM REAPROVEITAMENTO. AF_09/2023 (M2)</t>
          </r>
        </is>
      </c>
      <c r="B1016" s="19" t="inlineStr"/>
      <c r="C1016" s="19" t="inlineStr"/>
      <c r="D1016" s="19" t="inlineStr"/>
      <c r="E1016" s="19" t="inlineStr"/>
      <c r="F1016" s="19" t="inlineStr"/>
      <c r="G1016" s="19" t="inlineStr"/>
    </row>
    <row r="1017" customHeight="1" ht="15">
      <c r="A1017" s="20" t="inlineStr">
        <is>
          <r>
            <t xml:space="preserve">Mão de Obra com Encargos Complementares</t>
          </r>
        </is>
      </c>
      <c r="B1017" s="20" t="inlineStr"/>
      <c r="C1017" s="21" t="inlineStr">
        <is>
          <r>
            <t xml:space="preserve">FONTE</t>
          </r>
        </is>
      </c>
      <c r="D1017" s="21" t="inlineStr">
        <is>
          <r>
            <t xml:space="preserve">UNID</t>
          </r>
        </is>
      </c>
      <c r="E1017" s="21" t="inlineStr">
        <is>
          <r>
            <t xml:space="preserve">COEFICIENTE</t>
          </r>
        </is>
      </c>
      <c r="F1017" s="21" t="inlineStr">
        <is>
          <r>
            <t xml:space="preserve">PREÇO UNITÁRIO</t>
          </r>
        </is>
      </c>
      <c r="G1017" s="21" t="inlineStr">
        <is>
          <r>
            <t xml:space="preserve">TOTAL</t>
          </r>
        </is>
      </c>
    </row>
    <row r="1018" customHeight="1" ht="21">
      <c r="A1018" s="22" t="inlineStr">
        <is>
          <r>
            <t xml:space="preserve">88256</t>
          </r>
        </is>
      </c>
      <c r="B1018" s="23" t="inlineStr">
        <is>
          <r>
            <t xml:space="preserve">AZULEJISTA OU LADRILHISTA COM ENCARGOS COMPLEMENTARES</t>
          </r>
        </is>
      </c>
      <c r="C1018" s="22" t="inlineStr">
        <is>
          <r>
            <t xml:space="preserve">SINAPI</t>
          </r>
        </is>
      </c>
      <c r="D1018" s="22" t="inlineStr">
        <is>
          <r>
            <t xml:space="preserve">H</t>
          </r>
        </is>
      </c>
      <c r="E1018" s="24" t="n">
        <v>0.2301</v>
      </c>
      <c r="F1018" s="25" t="n">
        <v>28.73</v>
      </c>
      <c r="G1018" s="25" t="n">
        <f>TRUNC(TRUNC(E1018,8)*F1018,2)</f>
        <v>6.61</v>
      </c>
    </row>
    <row r="1019" customHeight="1" ht="15">
      <c r="A1019" s="22" t="inlineStr">
        <is>
          <r>
            <t xml:space="preserve">88316</t>
          </r>
        </is>
      </c>
      <c r="B1019" s="23" t="inlineStr">
        <is>
          <r>
            <t xml:space="preserve">SERVENTE COM ENCARGOS COMPLEMENTARES</t>
          </r>
        </is>
      </c>
      <c r="C1019" s="22" t="inlineStr">
        <is>
          <r>
            <t xml:space="preserve">SINAPI</t>
          </r>
        </is>
      </c>
      <c r="D1019" s="22" t="inlineStr">
        <is>
          <r>
            <t xml:space="preserve">H</t>
          </r>
        </is>
      </c>
      <c r="E1019" s="24" t="n">
        <v>0.774</v>
      </c>
      <c r="F1019" s="25" t="n">
        <v>22.1</v>
      </c>
      <c r="G1019" s="25" t="n">
        <f>TRUNC(TRUNC(E1019,8)*F1019,2)</f>
        <v>17.1</v>
      </c>
    </row>
    <row r="1020" customHeight="1" ht="18">
      <c r="A1020" s="2" t="inlineStr"/>
      <c r="B1020" s="2" t="inlineStr"/>
      <c r="C1020" s="2" t="inlineStr"/>
      <c r="D1020" s="2" t="inlineStr"/>
      <c r="E1020" s="26" t="inlineStr">
        <is>
          <r>
            <t xml:space="preserve">TOTAL Mão de Obra com Encargos Complementares:</t>
          </r>
        </is>
      </c>
      <c r="F1020" s="26" t="inlineStr"/>
      <c r="G1020" s="27" t="n">
        <f>SUM(G1018:G1019)</f>
        <v>23.71</v>
      </c>
    </row>
    <row r="1021" customHeight="1" ht="15">
      <c r="A1021" s="2" t="inlineStr"/>
      <c r="B1021" s="2" t="inlineStr"/>
      <c r="C1021" s="2" t="inlineStr"/>
      <c r="D1021" s="2" t="inlineStr"/>
      <c r="E1021" s="28" t="inlineStr">
        <is>
          <r>
            <t xml:space="preserve">VALOR:</t>
          </r>
        </is>
      </c>
      <c r="F1021" s="28" t="inlineStr"/>
      <c r="G1021" s="6" t="n">
        <f>SUM(G1020)</f>
        <v>23.71</v>
      </c>
    </row>
    <row r="1022" customHeight="1" ht="15">
      <c r="A1022" s="2" t="inlineStr"/>
      <c r="B1022" s="2" t="inlineStr"/>
      <c r="C1022" s="2" t="inlineStr"/>
      <c r="D1022" s="2" t="inlineStr"/>
      <c r="E1022" s="28" t="inlineStr">
        <is>
          <r>
            <t xml:space="preserve">VALOR BDI (22.23%):</t>
          </r>
        </is>
      </c>
      <c r="F1022" s="28" t="inlineStr"/>
      <c r="G1022" s="6" t="n">
        <f>ROUND(G1021*(22.23/100),2)</f>
        <v>5.27</v>
      </c>
    </row>
    <row r="1023" customHeight="1" ht="15">
      <c r="A1023" s="2" t="inlineStr"/>
      <c r="B1023" s="2" t="inlineStr"/>
      <c r="C1023" s="2" t="inlineStr"/>
      <c r="D1023" s="2" t="inlineStr"/>
      <c r="E1023" s="28" t="inlineStr">
        <is>
          <r>
            <t xml:space="preserve">VALOR COM BDI:</t>
          </r>
        </is>
      </c>
      <c r="F1023" s="28" t="inlineStr"/>
      <c r="G1023" s="6" t="n">
        <f>G1022+G1021</f>
        <v>28.98</v>
      </c>
    </row>
    <row r="1024" customHeight="1" ht="10">
      <c r="A1024" s="2" t="inlineStr"/>
      <c r="B1024" s="2" t="inlineStr"/>
      <c r="C1024" s="2" t="inlineStr"/>
      <c r="D1024" s="2" t="inlineStr"/>
      <c r="E1024" s="18" t="inlineStr"/>
      <c r="F1024" s="18" t="inlineStr"/>
      <c r="G1024" s="18" t="inlineStr"/>
    </row>
    <row r="1025" customHeight="1" ht="20">
      <c r="A1025" s="19" t="inlineStr">
        <is>
          <r>
            <t xml:space="preserve">4.3.2. 97631 DEMOLIÇÃO DE ARGAMASSAS, DE FORMA MANUAL, SEM REAPROVEITAMENTO. AF_09/2023 (M2)</t>
          </r>
        </is>
      </c>
      <c r="B1025" s="19" t="inlineStr"/>
      <c r="C1025" s="19" t="inlineStr"/>
      <c r="D1025" s="19" t="inlineStr"/>
      <c r="E1025" s="19" t="inlineStr"/>
      <c r="F1025" s="19" t="inlineStr"/>
      <c r="G1025" s="19" t="inlineStr"/>
    </row>
    <row r="1026" customHeight="1" ht="15">
      <c r="A1026" s="20" t="inlineStr">
        <is>
          <r>
            <t xml:space="preserve">Mão de Obra com Encargos Complementares</t>
          </r>
        </is>
      </c>
      <c r="B1026" s="20" t="inlineStr"/>
      <c r="C1026" s="21" t="inlineStr">
        <is>
          <r>
            <t xml:space="preserve">FONTE</t>
          </r>
        </is>
      </c>
      <c r="D1026" s="21" t="inlineStr">
        <is>
          <r>
            <t xml:space="preserve">UNID</t>
          </r>
        </is>
      </c>
      <c r="E1026" s="21" t="inlineStr">
        <is>
          <r>
            <t xml:space="preserve">COEFICIENTE</t>
          </r>
        </is>
      </c>
      <c r="F1026" s="21" t="inlineStr">
        <is>
          <r>
            <t xml:space="preserve">PREÇO UNITÁRIO</t>
          </r>
        </is>
      </c>
      <c r="G1026" s="21" t="inlineStr">
        <is>
          <r>
            <t xml:space="preserve">TOTAL</t>
          </r>
        </is>
      </c>
    </row>
    <row r="1027" customHeight="1" ht="15">
      <c r="A1027" s="22" t="inlineStr">
        <is>
          <r>
            <t xml:space="preserve">88309</t>
          </r>
        </is>
      </c>
      <c r="B1027" s="23" t="inlineStr">
        <is>
          <r>
            <t xml:space="preserve">PEDREIRO COM ENCARGOS COMPLEMENTARES</t>
          </r>
        </is>
      </c>
      <c r="C1027" s="22" t="inlineStr">
        <is>
          <r>
            <t xml:space="preserve">SINAPI</t>
          </r>
        </is>
      </c>
      <c r="D1027" s="22" t="inlineStr">
        <is>
          <r>
            <t xml:space="preserve">H</t>
          </r>
        </is>
      </c>
      <c r="E1027" s="24" t="n">
        <v>0.1151</v>
      </c>
      <c r="F1027" s="25" t="n">
        <v>28.88</v>
      </c>
      <c r="G1027" s="25" t="n">
        <f>TRUNC(TRUNC(E1027,8)*F1027,2)</f>
        <v>3.32</v>
      </c>
    </row>
    <row r="1028" customHeight="1" ht="15">
      <c r="A1028" s="22" t="inlineStr">
        <is>
          <r>
            <t xml:space="preserve">88316</t>
          </r>
        </is>
      </c>
      <c r="B1028" s="23" t="inlineStr">
        <is>
          <r>
            <t xml:space="preserve">SERVENTE COM ENCARGOS COMPLEMENTARES</t>
          </r>
        </is>
      </c>
      <c r="C1028" s="22" t="inlineStr">
        <is>
          <r>
            <t xml:space="preserve">SINAPI</t>
          </r>
        </is>
      </c>
      <c r="D1028" s="22" t="inlineStr">
        <is>
          <r>
            <t xml:space="preserve">H</t>
          </r>
        </is>
      </c>
      <c r="E1028" s="24" t="n">
        <v>0.3872</v>
      </c>
      <c r="F1028" s="25" t="n">
        <v>22.1</v>
      </c>
      <c r="G1028" s="25" t="n">
        <f>TRUNC(TRUNC(E1028,8)*F1028,2)</f>
        <v>8.55</v>
      </c>
    </row>
    <row r="1029" customHeight="1" ht="18">
      <c r="A1029" s="2" t="inlineStr"/>
      <c r="B1029" s="2" t="inlineStr"/>
      <c r="C1029" s="2" t="inlineStr"/>
      <c r="D1029" s="2" t="inlineStr"/>
      <c r="E1029" s="26" t="inlineStr">
        <is>
          <r>
            <t xml:space="preserve">TOTAL Mão de Obra com Encargos Complementares:</t>
          </r>
        </is>
      </c>
      <c r="F1029" s="26" t="inlineStr"/>
      <c r="G1029" s="27" t="n">
        <f>SUM(G1027:G1028)</f>
        <v>11.87</v>
      </c>
    </row>
    <row r="1030" customHeight="1" ht="15">
      <c r="A1030" s="2" t="inlineStr"/>
      <c r="B1030" s="2" t="inlineStr"/>
      <c r="C1030" s="2" t="inlineStr"/>
      <c r="D1030" s="2" t="inlineStr"/>
      <c r="E1030" s="28" t="inlineStr">
        <is>
          <r>
            <t xml:space="preserve">VALOR:</t>
          </r>
        </is>
      </c>
      <c r="F1030" s="28" t="inlineStr"/>
      <c r="G1030" s="6" t="n">
        <f>SUM(G1029)</f>
        <v>11.87</v>
      </c>
    </row>
    <row r="1031" customHeight="1" ht="15">
      <c r="A1031" s="2" t="inlineStr"/>
      <c r="B1031" s="2" t="inlineStr"/>
      <c r="C1031" s="2" t="inlineStr"/>
      <c r="D1031" s="2" t="inlineStr"/>
      <c r="E1031" s="28" t="inlineStr">
        <is>
          <r>
            <t xml:space="preserve">VALOR BDI (22.23%):</t>
          </r>
        </is>
      </c>
      <c r="F1031" s="28" t="inlineStr"/>
      <c r="G1031" s="6" t="n">
        <f>ROUND(G1030*(22.23/100),2)</f>
        <v>2.64</v>
      </c>
    </row>
    <row r="1032" customHeight="1" ht="15">
      <c r="A1032" s="2" t="inlineStr"/>
      <c r="B1032" s="2" t="inlineStr"/>
      <c r="C1032" s="2" t="inlineStr"/>
      <c r="D1032" s="2" t="inlineStr"/>
      <c r="E1032" s="28" t="inlineStr">
        <is>
          <r>
            <t xml:space="preserve">VALOR COM BDI:</t>
          </r>
        </is>
      </c>
      <c r="F1032" s="28" t="inlineStr"/>
      <c r="G1032" s="6" t="n">
        <f>G1031+G1030</f>
        <v>14.51</v>
      </c>
    </row>
    <row r="1033" customHeight="1" ht="10">
      <c r="A1033" s="2" t="inlineStr"/>
      <c r="B1033" s="2" t="inlineStr"/>
      <c r="C1033" s="2" t="inlineStr"/>
      <c r="D1033" s="2" t="inlineStr"/>
      <c r="E1033" s="18" t="inlineStr"/>
      <c r="F1033" s="18" t="inlineStr"/>
      <c r="G1033" s="18" t="inlineStr"/>
    </row>
    <row r="1034" customHeight="1" ht="20">
      <c r="A1034" s="19" t="inlineStr">
        <is>
          <r>
            <t xml:space="preserve">4.3.3. PE.EST.99814. LIMPEZA DE SUPERFÍCIE COM JATO DE ALTA PRESSÃO, EM HORÁRIO EXTRAORDINÁRIO_50%. (m²)</t>
          </r>
        </is>
      </c>
      <c r="B1034" s="19" t="inlineStr"/>
      <c r="C1034" s="19" t="inlineStr"/>
      <c r="D1034" s="19" t="inlineStr"/>
      <c r="E1034" s="19" t="inlineStr"/>
      <c r="F1034" s="19" t="inlineStr"/>
      <c r="G1034" s="19" t="inlineStr"/>
    </row>
    <row r="1035" customHeight="1" ht="15">
      <c r="A1035" s="20" t="inlineStr">
        <is>
          <r>
            <t xml:space="preserve">Equipamento Custo Horário</t>
          </r>
        </is>
      </c>
      <c r="B1035" s="20" t="inlineStr"/>
      <c r="C1035" s="21" t="inlineStr">
        <is>
          <r>
            <t xml:space="preserve">FONTE</t>
          </r>
        </is>
      </c>
      <c r="D1035" s="21" t="inlineStr">
        <is>
          <r>
            <t xml:space="preserve">UNID</t>
          </r>
        </is>
      </c>
      <c r="E1035" s="21" t="inlineStr">
        <is>
          <r>
            <t xml:space="preserve">COEFICIENTE</t>
          </r>
        </is>
      </c>
      <c r="F1035" s="21" t="inlineStr">
        <is>
          <r>
            <t xml:space="preserve">PREÇO UNITÁRIO</t>
          </r>
        </is>
      </c>
      <c r="G1035" s="21" t="inlineStr">
        <is>
          <r>
            <t xml:space="preserve">TOTAL</t>
          </r>
        </is>
      </c>
    </row>
    <row r="1036" customHeight="1" ht="38">
      <c r="A1036" s="22" t="inlineStr">
        <is>
          <r>
            <t xml:space="preserve">99833</t>
          </r>
        </is>
      </c>
      <c r="B1036" s="23" t="inlineStr">
        <is>
          <r>
            <t xml:space="preserve">LAVADORA DE ALTA PRESSAO (LAVA-JATO) PARA AGUA FRIA, PRESSAO DE OPERACAO ENTRE 1400 E 1900 LIB/POL2, VAZAO MAXIMA ENTRE 400 E 700 L/H - CHP DIURNO. AF_05/2023</t>
          </r>
        </is>
      </c>
      <c r="C1036" s="22" t="inlineStr">
        <is>
          <r>
            <t xml:space="preserve">SINAPI</t>
          </r>
        </is>
      </c>
      <c r="D1036" s="22" t="inlineStr">
        <is>
          <r>
            <t xml:space="preserve">CHP</t>
          </r>
        </is>
      </c>
      <c r="E1036" s="24" t="n">
        <v>0.015</v>
      </c>
      <c r="F1036" s="25" t="n">
        <v>1.99</v>
      </c>
      <c r="G1036" s="25" t="n">
        <f>ROUND(ROUND(E1036,8)*F1036,2)</f>
        <v>0.03</v>
      </c>
    </row>
    <row r="1037" customHeight="1" ht="18">
      <c r="A1037" s="2" t="inlineStr"/>
      <c r="B1037" s="2" t="inlineStr"/>
      <c r="C1037" s="2" t="inlineStr"/>
      <c r="D1037" s="2" t="inlineStr"/>
      <c r="E1037" s="26" t="inlineStr">
        <is>
          <r>
            <t xml:space="preserve">TOTAL Equipamento Custo Horário:</t>
          </r>
        </is>
      </c>
      <c r="F1037" s="26" t="inlineStr"/>
      <c r="G1037" s="27" t="n">
        <f>SUM(G1036:G1036)</f>
        <v>0.03</v>
      </c>
    </row>
    <row r="1038" customHeight="1" ht="15">
      <c r="A1038" s="20" t="inlineStr">
        <is>
          <r>
            <t xml:space="preserve">Mão de Obra</t>
          </r>
        </is>
      </c>
      <c r="B1038" s="20" t="inlineStr"/>
      <c r="C1038" s="21" t="inlineStr">
        <is>
          <r>
            <t xml:space="preserve">FONTE</t>
          </r>
        </is>
      </c>
      <c r="D1038" s="21" t="inlineStr">
        <is>
          <r>
            <t xml:space="preserve">UNID</t>
          </r>
        </is>
      </c>
      <c r="E1038" s="21" t="inlineStr">
        <is>
          <r>
            <t xml:space="preserve">COEFICIENTE</t>
          </r>
        </is>
      </c>
      <c r="F1038" s="21" t="inlineStr">
        <is>
          <r>
            <t xml:space="preserve">PREÇO UNITÁRIO</t>
          </r>
        </is>
      </c>
      <c r="G1038" s="21" t="inlineStr">
        <is>
          <r>
            <t xml:space="preserve">TOTAL</t>
          </r>
        </is>
      </c>
    </row>
    <row r="1039" customHeight="1" ht="21">
      <c r="A1039" s="22" t="inlineStr">
        <is>
          <r>
            <t xml:space="preserve">PE.88316..HE</t>
          </r>
        </is>
      </c>
      <c r="B1039" s="23" t="inlineStr">
        <is>
          <r>
            <t xml:space="preserve">SERVENTE COM ENCARGOS COMPLEMENTARES HORÁRIO EXTRAORDINÁRIO 50%</t>
          </r>
        </is>
      </c>
      <c r="C1039" s="22" t="inlineStr">
        <is>
          <r>
            <t xml:space="preserve">Composições </t>
          </r>
        </is>
      </c>
      <c r="D1039" s="22" t="inlineStr">
        <is>
          <r>
            <t xml:space="preserve">H</t>
          </r>
        </is>
      </c>
      <c r="E1039" s="24" t="n">
        <v>0.089</v>
      </c>
      <c r="F1039" s="25" t="n">
        <v>28.24</v>
      </c>
      <c r="G1039" s="25" t="n">
        <f>ROUND(ROUND(E1039,8)*F1039,2)</f>
        <v>2.51</v>
      </c>
    </row>
    <row r="1040" customHeight="1" ht="15">
      <c r="A1040" s="2" t="inlineStr"/>
      <c r="B1040" s="2" t="inlineStr"/>
      <c r="C1040" s="2" t="inlineStr"/>
      <c r="D1040" s="2" t="inlineStr"/>
      <c r="E1040" s="26" t="inlineStr">
        <is>
          <r>
            <t xml:space="preserve">TOTAL Mão de Obra:</t>
          </r>
        </is>
      </c>
      <c r="F1040" s="26" t="inlineStr"/>
      <c r="G1040" s="27" t="n">
        <f>SUM(G1039:G1039)</f>
        <v>2.51</v>
      </c>
    </row>
    <row r="1041" customHeight="1" ht="15">
      <c r="A1041" s="2" t="inlineStr"/>
      <c r="B1041" s="2" t="inlineStr"/>
      <c r="C1041" s="2" t="inlineStr"/>
      <c r="D1041" s="2" t="inlineStr"/>
      <c r="E1041" s="28" t="inlineStr">
        <is>
          <r>
            <t xml:space="preserve">VALOR:</t>
          </r>
        </is>
      </c>
      <c r="F1041" s="28" t="inlineStr"/>
      <c r="G1041" s="6" t="n">
        <f>SUM(G1037,G1040)</f>
        <v>2.54</v>
      </c>
    </row>
    <row r="1042" customHeight="1" ht="15">
      <c r="A1042" s="2" t="inlineStr"/>
      <c r="B1042" s="2" t="inlineStr"/>
      <c r="C1042" s="2" t="inlineStr"/>
      <c r="D1042" s="2" t="inlineStr"/>
      <c r="E1042" s="28" t="inlineStr">
        <is>
          <r>
            <t xml:space="preserve">VALOR BDI (22.23%):</t>
          </r>
        </is>
      </c>
      <c r="F1042" s="28" t="inlineStr"/>
      <c r="G1042" s="6" t="n">
        <f>ROUND(G1041*(22.23/100),2)</f>
        <v>0.56</v>
      </c>
    </row>
    <row r="1043" customHeight="1" ht="15">
      <c r="A1043" s="2" t="inlineStr"/>
      <c r="B1043" s="2" t="inlineStr"/>
      <c r="C1043" s="2" t="inlineStr"/>
      <c r="D1043" s="2" t="inlineStr"/>
      <c r="E1043" s="28" t="inlineStr">
        <is>
          <r>
            <t xml:space="preserve">VALOR COM BDI:</t>
          </r>
        </is>
      </c>
      <c r="F1043" s="28" t="inlineStr"/>
      <c r="G1043" s="6" t="n">
        <f>G1042+G1041</f>
        <v>3.1</v>
      </c>
    </row>
    <row r="1044" customHeight="1" ht="10">
      <c r="A1044" s="2" t="inlineStr"/>
      <c r="B1044" s="2" t="inlineStr"/>
      <c r="C1044" s="2" t="inlineStr"/>
      <c r="D1044" s="2" t="inlineStr"/>
      <c r="E1044" s="18" t="inlineStr"/>
      <c r="F1044" s="18" t="inlineStr"/>
      <c r="G1044" s="18" t="inlineStr"/>
    </row>
    <row r="1045" customHeight="1" ht="20">
      <c r="A1045" s="19" t="inlineStr">
        <is>
          <r>
            <t xml:space="preserve">4.3.4. 87894 CHAPISCO APLICADO EM ALVENARIA (SEM PRESENÇA DE VÃOS) E ESTRUTURAS DE CONCRETO DE FACHADA, COM COLHER DE PEDREIRO. ARGAMASSA TRAÇO 1:3 COM PREPARO EM BETONEIRA 400L. AF_10/2022 (M2)</t>
          </r>
        </is>
      </c>
      <c r="B1045" s="19" t="inlineStr"/>
      <c r="C1045" s="19" t="inlineStr"/>
      <c r="D1045" s="19" t="inlineStr"/>
      <c r="E1045" s="19" t="inlineStr"/>
      <c r="F1045" s="19" t="inlineStr"/>
      <c r="G1045" s="19" t="inlineStr"/>
    </row>
    <row r="1046" customHeight="1" ht="15">
      <c r="A1046" s="20" t="inlineStr">
        <is>
          <r>
            <t xml:space="preserve">Mão de Obra com Encargos Complementares</t>
          </r>
        </is>
      </c>
      <c r="B1046" s="20" t="inlineStr"/>
      <c r="C1046" s="21" t="inlineStr">
        <is>
          <r>
            <t xml:space="preserve">FONTE</t>
          </r>
        </is>
      </c>
      <c r="D1046" s="21" t="inlineStr">
        <is>
          <r>
            <t xml:space="preserve">UNID</t>
          </r>
        </is>
      </c>
      <c r="E1046" s="21" t="inlineStr">
        <is>
          <r>
            <t xml:space="preserve">COEFICIENTE</t>
          </r>
        </is>
      </c>
      <c r="F1046" s="21" t="inlineStr">
        <is>
          <r>
            <t xml:space="preserve">PREÇO UNITÁRIO</t>
          </r>
        </is>
      </c>
      <c r="G1046" s="21" t="inlineStr">
        <is>
          <r>
            <t xml:space="preserve">TOTAL</t>
          </r>
        </is>
      </c>
    </row>
    <row r="1047" customHeight="1" ht="15">
      <c r="A1047" s="22" t="inlineStr">
        <is>
          <r>
            <t xml:space="preserve">88309</t>
          </r>
        </is>
      </c>
      <c r="B1047" s="23" t="inlineStr">
        <is>
          <r>
            <t xml:space="preserve">PEDREIRO COM ENCARGOS COMPLEMENTARES</t>
          </r>
        </is>
      </c>
      <c r="C1047" s="22" t="inlineStr">
        <is>
          <r>
            <t xml:space="preserve">SINAPI</t>
          </r>
        </is>
      </c>
      <c r="D1047" s="22" t="inlineStr">
        <is>
          <r>
            <t xml:space="preserve">H</t>
          </r>
        </is>
      </c>
      <c r="E1047" s="24" t="n">
        <v>0.1394</v>
      </c>
      <c r="F1047" s="25" t="n">
        <v>28.88</v>
      </c>
      <c r="G1047" s="25" t="n">
        <f>TRUNC(TRUNC(E1047,8)*F1047,2)</f>
        <v>4.02</v>
      </c>
    </row>
    <row r="1048" customHeight="1" ht="15">
      <c r="A1048" s="22" t="inlineStr">
        <is>
          <r>
            <t xml:space="preserve">88316</t>
          </r>
        </is>
      </c>
      <c r="B1048" s="23" t="inlineStr">
        <is>
          <r>
            <t xml:space="preserve">SERVENTE COM ENCARGOS COMPLEMENTARES</t>
          </r>
        </is>
      </c>
      <c r="C1048" s="22" t="inlineStr">
        <is>
          <r>
            <t xml:space="preserve">SINAPI</t>
          </r>
        </is>
      </c>
      <c r="D1048" s="22" t="inlineStr">
        <is>
          <r>
            <t xml:space="preserve">H</t>
          </r>
        </is>
      </c>
      <c r="E1048" s="24" t="n">
        <v>0.0465</v>
      </c>
      <c r="F1048" s="25" t="n">
        <v>22.1</v>
      </c>
      <c r="G1048" s="25" t="n">
        <f>TRUNC(TRUNC(E1048,8)*F1048,2)</f>
        <v>1.02</v>
      </c>
    </row>
    <row r="1049" customHeight="1" ht="18">
      <c r="A1049" s="2" t="inlineStr"/>
      <c r="B1049" s="2" t="inlineStr"/>
      <c r="C1049" s="2" t="inlineStr"/>
      <c r="D1049" s="2" t="inlineStr"/>
      <c r="E1049" s="26" t="inlineStr">
        <is>
          <r>
            <t xml:space="preserve">TOTAL Mão de Obra com Encargos Complementares:</t>
          </r>
        </is>
      </c>
      <c r="F1049" s="26" t="inlineStr"/>
      <c r="G1049" s="27" t="n">
        <f>SUM(G1047:G1048)</f>
        <v>5.04</v>
      </c>
    </row>
    <row r="1050" customHeight="1" ht="15">
      <c r="A1050" s="20" t="inlineStr">
        <is>
          <r>
            <t xml:space="preserve">Serviço</t>
          </r>
        </is>
      </c>
      <c r="B1050" s="20" t="inlineStr"/>
      <c r="C1050" s="21" t="inlineStr">
        <is>
          <r>
            <t xml:space="preserve">FONTE</t>
          </r>
        </is>
      </c>
      <c r="D1050" s="21" t="inlineStr">
        <is>
          <r>
            <t xml:space="preserve">UNID</t>
          </r>
        </is>
      </c>
      <c r="E1050" s="21" t="inlineStr">
        <is>
          <r>
            <t xml:space="preserve">COEFICIENTE</t>
          </r>
        </is>
      </c>
      <c r="F1050" s="21" t="inlineStr">
        <is>
          <r>
            <t xml:space="preserve">PREÇO UNITÁRIO</t>
          </r>
        </is>
      </c>
      <c r="G1050" s="21" t="inlineStr">
        <is>
          <r>
            <t xml:space="preserve">TOTAL</t>
          </r>
        </is>
      </c>
    </row>
    <row r="1051" customHeight="1" ht="29">
      <c r="A1051" s="22" t="inlineStr">
        <is>
          <r>
            <t xml:space="preserve">87313</t>
          </r>
        </is>
      </c>
      <c r="B1051" s="23" t="inlineStr">
        <is>
          <r>
            <t xml:space="preserve">ARGAMASSA TRAÇO 1:3 (EM VOLUME DE CIMENTO E AREIA GROSSA ÚMIDA) PARA CHAPISCO CONVENCIONAL, PREPARO MECÂNICO COM BETONEIRA 400 L. AF_08/2019</t>
          </r>
        </is>
      </c>
      <c r="C1051" s="22" t="inlineStr">
        <is>
          <r>
            <t xml:space="preserve">SINAPI</t>
          </r>
        </is>
      </c>
      <c r="D1051" s="22" t="inlineStr">
        <is>
          <r>
            <t xml:space="preserve">M3</t>
          </r>
        </is>
      </c>
      <c r="E1051" s="24" t="n">
        <v>0.0037</v>
      </c>
      <c r="F1051" s="25" t="n">
        <v>550.56</v>
      </c>
      <c r="G1051" s="25" t="n">
        <f>TRUNC(TRUNC(E1051,8)*F1051,2)</f>
        <v>2.03</v>
      </c>
    </row>
    <row r="1052" customHeight="1" ht="15">
      <c r="A1052" s="2" t="inlineStr"/>
      <c r="B1052" s="2" t="inlineStr"/>
      <c r="C1052" s="2" t="inlineStr"/>
      <c r="D1052" s="2" t="inlineStr"/>
      <c r="E1052" s="26" t="inlineStr">
        <is>
          <r>
            <t xml:space="preserve">TOTAL Serviço:</t>
          </r>
        </is>
      </c>
      <c r="F1052" s="26" t="inlineStr"/>
      <c r="G1052" s="27" t="n">
        <f>SUM(G1051:G1051)</f>
        <v>2.03</v>
      </c>
    </row>
    <row r="1053" customHeight="1" ht="15">
      <c r="A1053" s="2" t="inlineStr"/>
      <c r="B1053" s="2" t="inlineStr"/>
      <c r="C1053" s="2" t="inlineStr"/>
      <c r="D1053" s="2" t="inlineStr"/>
      <c r="E1053" s="28" t="inlineStr">
        <is>
          <r>
            <t xml:space="preserve">VALOR:</t>
          </r>
        </is>
      </c>
      <c r="F1053" s="28" t="inlineStr"/>
      <c r="G1053" s="6" t="n">
        <f>SUM(G1049,G1052)</f>
        <v>7.07</v>
      </c>
    </row>
    <row r="1054" customHeight="1" ht="15">
      <c r="A1054" s="2" t="inlineStr"/>
      <c r="B1054" s="2" t="inlineStr"/>
      <c r="C1054" s="2" t="inlineStr"/>
      <c r="D1054" s="2" t="inlineStr"/>
      <c r="E1054" s="28" t="inlineStr">
        <is>
          <r>
            <t xml:space="preserve">VALOR BDI (22.23%):</t>
          </r>
        </is>
      </c>
      <c r="F1054" s="28" t="inlineStr"/>
      <c r="G1054" s="6" t="n">
        <f>ROUND(G1053*(22.23/100),2)</f>
        <v>1.57</v>
      </c>
    </row>
    <row r="1055" customHeight="1" ht="15">
      <c r="A1055" s="2" t="inlineStr"/>
      <c r="B1055" s="2" t="inlineStr"/>
      <c r="C1055" s="2" t="inlineStr"/>
      <c r="D1055" s="2" t="inlineStr"/>
      <c r="E1055" s="28" t="inlineStr">
        <is>
          <r>
            <t xml:space="preserve">VALOR COM BDI:</t>
          </r>
        </is>
      </c>
      <c r="F1055" s="28" t="inlineStr"/>
      <c r="G1055" s="6" t="n">
        <f>G1054+G1053</f>
        <v>8.64</v>
      </c>
    </row>
    <row r="1056" customHeight="1" ht="10">
      <c r="A1056" s="2" t="inlineStr"/>
      <c r="B1056" s="2" t="inlineStr"/>
      <c r="C1056" s="2" t="inlineStr"/>
      <c r="D1056" s="2" t="inlineStr"/>
      <c r="E1056" s="18" t="inlineStr"/>
      <c r="F1056" s="18" t="inlineStr"/>
      <c r="G1056" s="18" t="inlineStr"/>
    </row>
    <row r="1057" customHeight="1" ht="20">
      <c r="A1057" s="19" t="inlineStr">
        <is>
          <r>
            <t xml:space="preserve">4.3.5. 104237 EMBOÇO OU MASSA ÚNICA EM ARGAMASSA TRAÇO 1:2:8, PREPARO MECÂNICA COM BETONEIRA 400 L, APLICADA MANUALMENTE EM PANOS DE FACHADA SEM PRESENÇA DE VÃOS, ESPESSURA DE 35 MM, ACESSO POR ANDAIME. AF_08/2022 (M2)</t>
          </r>
        </is>
      </c>
      <c r="B1057" s="19" t="inlineStr"/>
      <c r="C1057" s="19" t="inlineStr"/>
      <c r="D1057" s="19" t="inlineStr"/>
      <c r="E1057" s="19" t="inlineStr"/>
      <c r="F1057" s="19" t="inlineStr"/>
      <c r="G1057" s="19" t="inlineStr"/>
    </row>
    <row r="1058" customHeight="1" ht="15">
      <c r="A1058" s="20" t="inlineStr">
        <is>
          <r>
            <t xml:space="preserve">Material</t>
          </r>
        </is>
      </c>
      <c r="B1058" s="20" t="inlineStr"/>
      <c r="C1058" s="21" t="inlineStr">
        <is>
          <r>
            <t xml:space="preserve">FONTE</t>
          </r>
        </is>
      </c>
      <c r="D1058" s="21" t="inlineStr">
        <is>
          <r>
            <t xml:space="preserve">UNID</t>
          </r>
        </is>
      </c>
      <c r="E1058" s="21" t="inlineStr">
        <is>
          <r>
            <t xml:space="preserve">COEFICIENTE</t>
          </r>
        </is>
      </c>
      <c r="F1058" s="21" t="inlineStr">
        <is>
          <r>
            <t xml:space="preserve">PREÇO UNITÁRIO</t>
          </r>
        </is>
      </c>
      <c r="G1058" s="21" t="inlineStr">
        <is>
          <r>
            <t xml:space="preserve">TOTAL</t>
          </r>
        </is>
      </c>
    </row>
    <row r="1059" customHeight="1" ht="21">
      <c r="A1059" s="22" t="inlineStr">
        <is>
          <r>
            <t xml:space="preserve">00037411</t>
          </r>
        </is>
      </c>
      <c r="B1059" s="23" t="inlineStr">
        <is>
          <r>
            <t xml:space="preserve">TELA DE ACO SOLDADA GALVANIZADA/ZINCADA PARA ALVENARIA, FIO D = *1,24 MM, MALHA 25 X 25 MM</t>
          </r>
        </is>
      </c>
      <c r="C1059" s="22" t="inlineStr">
        <is>
          <r>
            <t xml:space="preserve">SINAPI</t>
          </r>
        </is>
      </c>
      <c r="D1059" s="22" t="inlineStr">
        <is>
          <r>
            <t xml:space="preserve">M2</t>
          </r>
        </is>
      </c>
      <c r="E1059" s="24" t="n">
        <v>0.1581</v>
      </c>
      <c r="F1059" s="25" t="n">
        <v>15.57</v>
      </c>
      <c r="G1059" s="25" t="n">
        <f>TRUNC(TRUNC(E1059,8)*F1059,2)</f>
        <v>2.46</v>
      </c>
    </row>
    <row r="1060" customHeight="1" ht="15">
      <c r="A1060" s="2" t="inlineStr"/>
      <c r="B1060" s="2" t="inlineStr"/>
      <c r="C1060" s="2" t="inlineStr"/>
      <c r="D1060" s="2" t="inlineStr"/>
      <c r="E1060" s="26" t="inlineStr">
        <is>
          <r>
            <t xml:space="preserve">TOTAL Material:</t>
          </r>
        </is>
      </c>
      <c r="F1060" s="26" t="inlineStr"/>
      <c r="G1060" s="27" t="n">
        <f>SUM(G1059:G1059)</f>
        <v>2.46</v>
      </c>
    </row>
    <row r="1061" customHeight="1" ht="15">
      <c r="A1061" s="20" t="inlineStr">
        <is>
          <r>
            <t xml:space="preserve">Mão de Obra com Encargos Complementares</t>
          </r>
        </is>
      </c>
      <c r="B1061" s="20" t="inlineStr"/>
      <c r="C1061" s="21" t="inlineStr">
        <is>
          <r>
            <t xml:space="preserve">FONTE</t>
          </r>
        </is>
      </c>
      <c r="D1061" s="21" t="inlineStr">
        <is>
          <r>
            <t xml:space="preserve">UNID</t>
          </r>
        </is>
      </c>
      <c r="E1061" s="21" t="inlineStr">
        <is>
          <r>
            <t xml:space="preserve">COEFICIENTE</t>
          </r>
        </is>
      </c>
      <c r="F1061" s="21" t="inlineStr">
        <is>
          <r>
            <t xml:space="preserve">PREÇO UNITÁRIO</t>
          </r>
        </is>
      </c>
      <c r="G1061" s="21" t="inlineStr">
        <is>
          <r>
            <t xml:space="preserve">TOTAL</t>
          </r>
        </is>
      </c>
    </row>
    <row r="1062" customHeight="1" ht="15">
      <c r="A1062" s="22" t="inlineStr">
        <is>
          <r>
            <t xml:space="preserve">88309</t>
          </r>
        </is>
      </c>
      <c r="B1062" s="23" t="inlineStr">
        <is>
          <r>
            <t xml:space="preserve">PEDREIRO COM ENCARGOS COMPLEMENTARES</t>
          </r>
        </is>
      </c>
      <c r="C1062" s="22" t="inlineStr">
        <is>
          <r>
            <t xml:space="preserve">SINAPI</t>
          </r>
        </is>
      </c>
      <c r="D1062" s="22" t="inlineStr">
        <is>
          <r>
            <t xml:space="preserve">H</t>
          </r>
        </is>
      </c>
      <c r="E1062" s="24" t="n">
        <v>0.532</v>
      </c>
      <c r="F1062" s="25" t="n">
        <v>28.88</v>
      </c>
      <c r="G1062" s="25" t="n">
        <f>TRUNC(TRUNC(E1062,8)*F1062,2)</f>
        <v>15.36</v>
      </c>
    </row>
    <row r="1063" customHeight="1" ht="15">
      <c r="A1063" s="22" t="inlineStr">
        <is>
          <r>
            <t xml:space="preserve">88316</t>
          </r>
        </is>
      </c>
      <c r="B1063" s="23" t="inlineStr">
        <is>
          <r>
            <t xml:space="preserve">SERVENTE COM ENCARGOS COMPLEMENTARES</t>
          </r>
        </is>
      </c>
      <c r="C1063" s="22" t="inlineStr">
        <is>
          <r>
            <t xml:space="preserve">SINAPI</t>
          </r>
        </is>
      </c>
      <c r="D1063" s="22" t="inlineStr">
        <is>
          <r>
            <t xml:space="preserve">H</t>
          </r>
        </is>
      </c>
      <c r="E1063" s="24" t="n">
        <v>0.532</v>
      </c>
      <c r="F1063" s="25" t="n">
        <v>22.1</v>
      </c>
      <c r="G1063" s="25" t="n">
        <f>TRUNC(TRUNC(E1063,8)*F1063,2)</f>
        <v>11.75</v>
      </c>
    </row>
    <row r="1064" customHeight="1" ht="18">
      <c r="A1064" s="2" t="inlineStr"/>
      <c r="B1064" s="2" t="inlineStr"/>
      <c r="C1064" s="2" t="inlineStr"/>
      <c r="D1064" s="2" t="inlineStr"/>
      <c r="E1064" s="26" t="inlineStr">
        <is>
          <r>
            <t xml:space="preserve">TOTAL Mão de Obra com Encargos Complementares:</t>
          </r>
        </is>
      </c>
      <c r="F1064" s="26" t="inlineStr"/>
      <c r="G1064" s="27" t="n">
        <f>SUM(G1062:G1063)</f>
        <v>27.11</v>
      </c>
    </row>
    <row r="1065" customHeight="1" ht="15">
      <c r="A1065" s="20" t="inlineStr">
        <is>
          <r>
            <t xml:space="preserve">Serviço</t>
          </r>
        </is>
      </c>
      <c r="B1065" s="20" t="inlineStr"/>
      <c r="C1065" s="21" t="inlineStr">
        <is>
          <r>
            <t xml:space="preserve">FONTE</t>
          </r>
        </is>
      </c>
      <c r="D1065" s="21" t="inlineStr">
        <is>
          <r>
            <t xml:space="preserve">UNID</t>
          </r>
        </is>
      </c>
      <c r="E1065" s="21" t="inlineStr">
        <is>
          <r>
            <t xml:space="preserve">COEFICIENTE</t>
          </r>
        </is>
      </c>
      <c r="F1065" s="21" t="inlineStr">
        <is>
          <r>
            <t xml:space="preserve">PREÇO UNITÁRIO</t>
          </r>
        </is>
      </c>
      <c r="G1065" s="21" t="inlineStr">
        <is>
          <r>
            <t xml:space="preserve">TOTAL</t>
          </r>
        </is>
      </c>
    </row>
    <row r="1066" customHeight="1" ht="38">
      <c r="A1066" s="22" t="inlineStr">
        <is>
          <r>
            <t xml:space="preserve">87292</t>
          </r>
        </is>
      </c>
      <c r="B1066" s="23" t="inlineStr">
        <is>
          <r>
            <t xml:space="preserve">ARGAMASSA TRAÇO 1:2:8 (EM VOLUME DE CIMENTO, CAL E AREIA MÉDIA ÚMIDA) PARA EMBOÇO/MASSA ÚNICA/ASSENTAMENTO DE ALVENARIA DE VEDAÇÃO, PREPARO MECÂNICO COM BETONEIRA 400 L. AF_08/2019</t>
          </r>
        </is>
      </c>
      <c r="C1066" s="22" t="inlineStr">
        <is>
          <r>
            <t xml:space="preserve">SINAPI</t>
          </r>
        </is>
      </c>
      <c r="D1066" s="22" t="inlineStr">
        <is>
          <r>
            <t xml:space="preserve">M3</t>
          </r>
        </is>
      </c>
      <c r="E1066" s="24" t="n">
        <v>0.0393</v>
      </c>
      <c r="F1066" s="25" t="n">
        <v>615.35</v>
      </c>
      <c r="G1066" s="25" t="n">
        <f>TRUNC(TRUNC(E1066,8)*F1066,2)</f>
        <v>24.18</v>
      </c>
    </row>
    <row r="1067" customHeight="1" ht="15">
      <c r="A1067" s="2" t="inlineStr"/>
      <c r="B1067" s="2" t="inlineStr"/>
      <c r="C1067" s="2" t="inlineStr"/>
      <c r="D1067" s="2" t="inlineStr"/>
      <c r="E1067" s="26" t="inlineStr">
        <is>
          <r>
            <t xml:space="preserve">TOTAL Serviço:</t>
          </r>
        </is>
      </c>
      <c r="F1067" s="26" t="inlineStr"/>
      <c r="G1067" s="27" t="n">
        <f>SUM(G1066:G1066)</f>
        <v>24.18</v>
      </c>
    </row>
    <row r="1068" customHeight="1" ht="15">
      <c r="A1068" s="2" t="inlineStr"/>
      <c r="B1068" s="2" t="inlineStr"/>
      <c r="C1068" s="2" t="inlineStr"/>
      <c r="D1068" s="2" t="inlineStr"/>
      <c r="E1068" s="28" t="inlineStr">
        <is>
          <r>
            <t xml:space="preserve">VALOR:</t>
          </r>
        </is>
      </c>
      <c r="F1068" s="28" t="inlineStr"/>
      <c r="G1068" s="6" t="n">
        <f>SUM(G1060,G1064,G1067)</f>
        <v>53.75</v>
      </c>
    </row>
    <row r="1069" customHeight="1" ht="15">
      <c r="A1069" s="2" t="inlineStr"/>
      <c r="B1069" s="2" t="inlineStr"/>
      <c r="C1069" s="2" t="inlineStr"/>
      <c r="D1069" s="2" t="inlineStr"/>
      <c r="E1069" s="28" t="inlineStr">
        <is>
          <r>
            <t xml:space="preserve">VALOR BDI (22.23%):</t>
          </r>
        </is>
      </c>
      <c r="F1069" s="28" t="inlineStr"/>
      <c r="G1069" s="6" t="n">
        <f>ROUND(G1068*(22.23/100),2)</f>
        <v>11.95</v>
      </c>
    </row>
    <row r="1070" customHeight="1" ht="15">
      <c r="A1070" s="2" t="inlineStr"/>
      <c r="B1070" s="2" t="inlineStr"/>
      <c r="C1070" s="2" t="inlineStr"/>
      <c r="D1070" s="2" t="inlineStr"/>
      <c r="E1070" s="28" t="inlineStr">
        <is>
          <r>
            <t xml:space="preserve">VALOR COM BDI:</t>
          </r>
        </is>
      </c>
      <c r="F1070" s="28" t="inlineStr"/>
      <c r="G1070" s="6" t="n">
        <f>G1069+G1068</f>
        <v>65.7</v>
      </c>
    </row>
    <row r="1071" customHeight="1" ht="10">
      <c r="A1071" s="2" t="inlineStr"/>
      <c r="B1071" s="2" t="inlineStr"/>
      <c r="C1071" s="2" t="inlineStr"/>
      <c r="D1071" s="2" t="inlineStr"/>
      <c r="E1071" s="18" t="inlineStr"/>
      <c r="F1071" s="18" t="inlineStr"/>
      <c r="G1071" s="18" t="inlineStr"/>
    </row>
    <row r="1072" customHeight="1" ht="20">
      <c r="A1072" s="19" t="inlineStr">
        <is>
          <r>
            <t xml:space="preserve">4.3.6. CP ADAP. 027 REVESTIMENTO CERÂMICO 10x10CM, COR AZUL ESCURO (Fachadas Norte/Sul/Leste/Oeste) (M2)</t>
          </r>
        </is>
      </c>
      <c r="B1072" s="19" t="inlineStr"/>
      <c r="C1072" s="19" t="inlineStr"/>
      <c r="D1072" s="19" t="inlineStr"/>
      <c r="E1072" s="19" t="inlineStr"/>
      <c r="F1072" s="19" t="inlineStr"/>
      <c r="G1072" s="19" t="inlineStr"/>
    </row>
    <row r="1073" customHeight="1" ht="15">
      <c r="A1073" s="20" t="inlineStr">
        <is>
          <r>
            <t xml:space="preserve">Material</t>
          </r>
        </is>
      </c>
      <c r="B1073" s="20" t="inlineStr"/>
      <c r="C1073" s="21" t="inlineStr">
        <is>
          <r>
            <t xml:space="preserve">FONTE</t>
          </r>
        </is>
      </c>
      <c r="D1073" s="21" t="inlineStr">
        <is>
          <r>
            <t xml:space="preserve">UNID</t>
          </r>
        </is>
      </c>
      <c r="E1073" s="21" t="inlineStr">
        <is>
          <r>
            <t xml:space="preserve">COEFICIENTE</t>
          </r>
        </is>
      </c>
      <c r="F1073" s="21" t="inlineStr">
        <is>
          <r>
            <t xml:space="preserve">PREÇO UNITÁRIO</t>
          </r>
        </is>
      </c>
      <c r="G1073" s="21" t="inlineStr">
        <is>
          <r>
            <t xml:space="preserve">TOTAL</t>
          </r>
        </is>
      </c>
    </row>
    <row r="1074" customHeight="1" ht="15">
      <c r="A1074" s="22" t="inlineStr">
        <is>
          <r>
            <t xml:space="preserve">00037596</t>
          </r>
        </is>
      </c>
      <c r="B1074" s="23" t="inlineStr">
        <is>
          <r>
            <t xml:space="preserve">ARGAMASSA COLANTE TIPO AC III E</t>
          </r>
        </is>
      </c>
      <c r="C1074" s="22" t="inlineStr">
        <is>
          <r>
            <t xml:space="preserve">SINAPI</t>
          </r>
        </is>
      </c>
      <c r="D1074" s="22" t="inlineStr">
        <is>
          <r>
            <t xml:space="preserve">KG</t>
          </r>
        </is>
      </c>
      <c r="E1074" s="24" t="n">
        <v>7.73</v>
      </c>
      <c r="F1074" s="25" t="n">
        <v>3.95</v>
      </c>
      <c r="G1074" s="25" t="n">
        <f>ROUND(ROUND(E1074,8)*F1074,2)</f>
        <v>30.53</v>
      </c>
    </row>
    <row r="1075" customHeight="1" ht="21">
      <c r="A1075" s="22" t="inlineStr">
        <is>
          <r>
            <t xml:space="preserve">COT0002</t>
          </r>
        </is>
      </c>
      <c r="B1075" s="23" t="inlineStr">
        <is>
          <r>
            <t xml:space="preserve">REVESTIMENTO CERÂMICO 10x10CM, COR AZUL ESCURO (Fachadas Norte/Sul/Leste/Oeste)</t>
          </r>
        </is>
      </c>
      <c r="C1075" s="22" t="inlineStr">
        <is>
          <r>
            <t xml:space="preserve">Composições </t>
          </r>
        </is>
      </c>
      <c r="D1075" s="22" t="inlineStr">
        <is>
          <r>
            <t xml:space="preserve">M2</t>
          </r>
        </is>
      </c>
      <c r="E1075" s="24" t="n">
        <v>1.05</v>
      </c>
      <c r="F1075" s="25" t="n">
        <v>60.87</v>
      </c>
      <c r="G1075" s="25" t="n">
        <f>ROUND(ROUND(E1075,8)*F1075,2)</f>
        <v>63.91</v>
      </c>
    </row>
    <row r="1076" customHeight="1" ht="15">
      <c r="A1076" s="2" t="inlineStr"/>
      <c r="B1076" s="2" t="inlineStr"/>
      <c r="C1076" s="2" t="inlineStr"/>
      <c r="D1076" s="2" t="inlineStr"/>
      <c r="E1076" s="26" t="inlineStr">
        <is>
          <r>
            <t xml:space="preserve">TOTAL Material:</t>
          </r>
        </is>
      </c>
      <c r="F1076" s="26" t="inlineStr"/>
      <c r="G1076" s="27" t="n">
        <f>SUM(G1074:G1075)</f>
        <v>94.44</v>
      </c>
    </row>
    <row r="1077" customHeight="1" ht="15">
      <c r="A1077" s="20" t="inlineStr">
        <is>
          <r>
            <t xml:space="preserve">Mão de Obra com Encargos Complementares</t>
          </r>
        </is>
      </c>
      <c r="B1077" s="20" t="inlineStr"/>
      <c r="C1077" s="21" t="inlineStr">
        <is>
          <r>
            <t xml:space="preserve">FONTE</t>
          </r>
        </is>
      </c>
      <c r="D1077" s="21" t="inlineStr">
        <is>
          <r>
            <t xml:space="preserve">UNID</t>
          </r>
        </is>
      </c>
      <c r="E1077" s="21" t="inlineStr">
        <is>
          <r>
            <t xml:space="preserve">COEFICIENTE</t>
          </r>
        </is>
      </c>
      <c r="F1077" s="21" t="inlineStr">
        <is>
          <r>
            <t xml:space="preserve">PREÇO UNITÁRIO</t>
          </r>
        </is>
      </c>
      <c r="G1077" s="21" t="inlineStr">
        <is>
          <r>
            <t xml:space="preserve">TOTAL</t>
          </r>
        </is>
      </c>
    </row>
    <row r="1078" customHeight="1" ht="21">
      <c r="A1078" s="22" t="inlineStr">
        <is>
          <r>
            <t xml:space="preserve">88256</t>
          </r>
        </is>
      </c>
      <c r="B1078" s="23" t="inlineStr">
        <is>
          <r>
            <t xml:space="preserve">AZULEJISTA OU LADRILHISTA COM ENCARGOS COMPLEMENTARES</t>
          </r>
        </is>
      </c>
      <c r="C1078" s="22" t="inlineStr">
        <is>
          <r>
            <t xml:space="preserve">SINAPI</t>
          </r>
        </is>
      </c>
      <c r="D1078" s="22" t="inlineStr">
        <is>
          <r>
            <t xml:space="preserve">H</t>
          </r>
        </is>
      </c>
      <c r="E1078" s="24" t="n">
        <v>1.156</v>
      </c>
      <c r="F1078" s="25" t="n">
        <v>28.73</v>
      </c>
      <c r="G1078" s="25" t="n">
        <f>ROUND(ROUND(E1078,8)*F1078,2)</f>
        <v>33.21</v>
      </c>
    </row>
    <row r="1079" customHeight="1" ht="15">
      <c r="A1079" s="22" t="inlineStr">
        <is>
          <r>
            <t xml:space="preserve">88316</t>
          </r>
        </is>
      </c>
      <c r="B1079" s="23" t="inlineStr">
        <is>
          <r>
            <t xml:space="preserve">SERVENTE COM ENCARGOS COMPLEMENTARES</t>
          </r>
        </is>
      </c>
      <c r="C1079" s="22" t="inlineStr">
        <is>
          <r>
            <t xml:space="preserve">SINAPI</t>
          </r>
        </is>
      </c>
      <c r="D1079" s="22" t="inlineStr">
        <is>
          <r>
            <t xml:space="preserve">H</t>
          </r>
        </is>
      </c>
      <c r="E1079" s="24" t="n">
        <v>0.578</v>
      </c>
      <c r="F1079" s="25" t="n">
        <v>22.1</v>
      </c>
      <c r="G1079" s="25" t="n">
        <f>ROUND(ROUND(E1079,8)*F1079,2)</f>
        <v>12.77</v>
      </c>
    </row>
    <row r="1080" customHeight="1" ht="18">
      <c r="A1080" s="2" t="inlineStr"/>
      <c r="B1080" s="2" t="inlineStr"/>
      <c r="C1080" s="2" t="inlineStr"/>
      <c r="D1080" s="2" t="inlineStr"/>
      <c r="E1080" s="26" t="inlineStr">
        <is>
          <r>
            <t xml:space="preserve">TOTAL Mão de Obra com Encargos Complementares:</t>
          </r>
        </is>
      </c>
      <c r="F1080" s="26" t="inlineStr"/>
      <c r="G1080" s="27" t="n">
        <f>SUM(G1078:G1079)</f>
        <v>45.98</v>
      </c>
    </row>
    <row r="1081" customHeight="1" ht="15">
      <c r="A1081" s="2" t="inlineStr"/>
      <c r="B1081" s="2" t="inlineStr"/>
      <c r="C1081" s="2" t="inlineStr"/>
      <c r="D1081" s="2" t="inlineStr"/>
      <c r="E1081" s="28" t="inlineStr">
        <is>
          <r>
            <t xml:space="preserve">VALOR:</t>
          </r>
        </is>
      </c>
      <c r="F1081" s="28" t="inlineStr"/>
      <c r="G1081" s="6" t="n">
        <f>SUM(G1076,G1080)</f>
        <v>140.42</v>
      </c>
    </row>
    <row r="1082" customHeight="1" ht="15">
      <c r="A1082" s="2" t="inlineStr"/>
      <c r="B1082" s="2" t="inlineStr"/>
      <c r="C1082" s="2" t="inlineStr"/>
      <c r="D1082" s="2" t="inlineStr"/>
      <c r="E1082" s="28" t="inlineStr">
        <is>
          <r>
            <t xml:space="preserve">VALOR BDI (22.23%):</t>
          </r>
        </is>
      </c>
      <c r="F1082" s="28" t="inlineStr"/>
      <c r="G1082" s="6" t="n">
        <f>ROUND(G1081*(22.23/100),2)</f>
        <v>31.22</v>
      </c>
    </row>
    <row r="1083" customHeight="1" ht="15">
      <c r="A1083" s="2" t="inlineStr"/>
      <c r="B1083" s="2" t="inlineStr"/>
      <c r="C1083" s="2" t="inlineStr"/>
      <c r="D1083" s="2" t="inlineStr"/>
      <c r="E1083" s="28" t="inlineStr">
        <is>
          <r>
            <t xml:space="preserve">VALOR COM BDI:</t>
          </r>
        </is>
      </c>
      <c r="F1083" s="28" t="inlineStr"/>
      <c r="G1083" s="6" t="n">
        <f>G1082+G1081</f>
        <v>171.64</v>
      </c>
    </row>
    <row r="1084" customHeight="1" ht="10">
      <c r="A1084" s="2" t="inlineStr"/>
      <c r="B1084" s="2" t="inlineStr"/>
      <c r="C1084" s="2" t="inlineStr"/>
      <c r="D1084" s="2" t="inlineStr"/>
      <c r="E1084" s="18" t="inlineStr"/>
      <c r="F1084" s="18" t="inlineStr"/>
      <c r="G1084" s="18" t="inlineStr"/>
    </row>
    <row r="1085" customHeight="1" ht="20">
      <c r="A1085" s="19" t="inlineStr">
        <is>
          <r>
            <t xml:space="preserve">4.3.7. CP ADAP. 028 REVESTIMENTO CERÂMICO 10x10CM, COR BRANCA (Fachadas Norte/Sul) (M2)</t>
          </r>
        </is>
      </c>
      <c r="B1085" s="19" t="inlineStr"/>
      <c r="C1085" s="19" t="inlineStr"/>
      <c r="D1085" s="19" t="inlineStr"/>
      <c r="E1085" s="19" t="inlineStr"/>
      <c r="F1085" s="19" t="inlineStr"/>
      <c r="G1085" s="19" t="inlineStr"/>
    </row>
    <row r="1086" customHeight="1" ht="15">
      <c r="A1086" s="20" t="inlineStr">
        <is>
          <r>
            <t xml:space="preserve">Material</t>
          </r>
        </is>
      </c>
      <c r="B1086" s="20" t="inlineStr"/>
      <c r="C1086" s="21" t="inlineStr">
        <is>
          <r>
            <t xml:space="preserve">FONTE</t>
          </r>
        </is>
      </c>
      <c r="D1086" s="21" t="inlineStr">
        <is>
          <r>
            <t xml:space="preserve">UNID</t>
          </r>
        </is>
      </c>
      <c r="E1086" s="21" t="inlineStr">
        <is>
          <r>
            <t xml:space="preserve">COEFICIENTE</t>
          </r>
        </is>
      </c>
      <c r="F1086" s="21" t="inlineStr">
        <is>
          <r>
            <t xml:space="preserve">PREÇO UNITÁRIO</t>
          </r>
        </is>
      </c>
      <c r="G1086" s="21" t="inlineStr">
        <is>
          <r>
            <t xml:space="preserve">TOTAL</t>
          </r>
        </is>
      </c>
    </row>
    <row r="1087" customHeight="1" ht="15">
      <c r="A1087" s="22" t="inlineStr">
        <is>
          <r>
            <t xml:space="preserve">00037596</t>
          </r>
        </is>
      </c>
      <c r="B1087" s="23" t="inlineStr">
        <is>
          <r>
            <t xml:space="preserve">ARGAMASSA COLANTE TIPO AC III E</t>
          </r>
        </is>
      </c>
      <c r="C1087" s="22" t="inlineStr">
        <is>
          <r>
            <t xml:space="preserve">SINAPI</t>
          </r>
        </is>
      </c>
      <c r="D1087" s="22" t="inlineStr">
        <is>
          <r>
            <t xml:space="preserve">KG</t>
          </r>
        </is>
      </c>
      <c r="E1087" s="24" t="n">
        <v>7.73</v>
      </c>
      <c r="F1087" s="25" t="n">
        <v>3.95</v>
      </c>
      <c r="G1087" s="25" t="n">
        <f>ROUND(ROUND(E1087,8)*F1087,2)</f>
        <v>30.53</v>
      </c>
    </row>
    <row r="1088" customHeight="1" ht="21">
      <c r="A1088" s="22" t="inlineStr">
        <is>
          <r>
            <t xml:space="preserve">COT0003</t>
          </r>
        </is>
      </c>
      <c r="B1088" s="23" t="inlineStr">
        <is>
          <r>
            <t xml:space="preserve">REVESTIMENTO CERÂMICO 10x10CM, COR BRANCA (Fachadas Norte/Sul)</t>
          </r>
        </is>
      </c>
      <c r="C1088" s="22" t="inlineStr">
        <is>
          <r>
            <t xml:space="preserve">Composições </t>
          </r>
        </is>
      </c>
      <c r="D1088" s="22" t="inlineStr">
        <is>
          <r>
            <t xml:space="preserve">M2</t>
          </r>
        </is>
      </c>
      <c r="E1088" s="24" t="n">
        <v>1.05</v>
      </c>
      <c r="F1088" s="25" t="n">
        <v>47.96</v>
      </c>
      <c r="G1088" s="25" t="n">
        <f>ROUND(ROUND(E1088,8)*F1088,2)</f>
        <v>50.36</v>
      </c>
    </row>
    <row r="1089" customHeight="1" ht="15">
      <c r="A1089" s="2" t="inlineStr"/>
      <c r="B1089" s="2" t="inlineStr"/>
      <c r="C1089" s="2" t="inlineStr"/>
      <c r="D1089" s="2" t="inlineStr"/>
      <c r="E1089" s="26" t="inlineStr">
        <is>
          <r>
            <t xml:space="preserve">TOTAL Material:</t>
          </r>
        </is>
      </c>
      <c r="F1089" s="26" t="inlineStr"/>
      <c r="G1089" s="27" t="n">
        <f>SUM(G1087:G1088)</f>
        <v>80.89</v>
      </c>
    </row>
    <row r="1090" customHeight="1" ht="15">
      <c r="A1090" s="20" t="inlineStr">
        <is>
          <r>
            <t xml:space="preserve">Mão de Obra com Encargos Complementares</t>
          </r>
        </is>
      </c>
      <c r="B1090" s="20" t="inlineStr"/>
      <c r="C1090" s="21" t="inlineStr">
        <is>
          <r>
            <t xml:space="preserve">FONTE</t>
          </r>
        </is>
      </c>
      <c r="D1090" s="21" t="inlineStr">
        <is>
          <r>
            <t xml:space="preserve">UNID</t>
          </r>
        </is>
      </c>
      <c r="E1090" s="21" t="inlineStr">
        <is>
          <r>
            <t xml:space="preserve">COEFICIENTE</t>
          </r>
        </is>
      </c>
      <c r="F1090" s="21" t="inlineStr">
        <is>
          <r>
            <t xml:space="preserve">PREÇO UNITÁRIO</t>
          </r>
        </is>
      </c>
      <c r="G1090" s="21" t="inlineStr">
        <is>
          <r>
            <t xml:space="preserve">TOTAL</t>
          </r>
        </is>
      </c>
    </row>
    <row r="1091" customHeight="1" ht="21">
      <c r="A1091" s="22" t="inlineStr">
        <is>
          <r>
            <t xml:space="preserve">88256</t>
          </r>
        </is>
      </c>
      <c r="B1091" s="23" t="inlineStr">
        <is>
          <r>
            <t xml:space="preserve">AZULEJISTA OU LADRILHISTA COM ENCARGOS COMPLEMENTARES</t>
          </r>
        </is>
      </c>
      <c r="C1091" s="22" t="inlineStr">
        <is>
          <r>
            <t xml:space="preserve">SINAPI</t>
          </r>
        </is>
      </c>
      <c r="D1091" s="22" t="inlineStr">
        <is>
          <r>
            <t xml:space="preserve">H</t>
          </r>
        </is>
      </c>
      <c r="E1091" s="24" t="n">
        <v>1.156</v>
      </c>
      <c r="F1091" s="25" t="n">
        <v>28.73</v>
      </c>
      <c r="G1091" s="25" t="n">
        <f>ROUND(ROUND(E1091,8)*F1091,2)</f>
        <v>33.21</v>
      </c>
    </row>
    <row r="1092" customHeight="1" ht="15">
      <c r="A1092" s="22" t="inlineStr">
        <is>
          <r>
            <t xml:space="preserve">88316</t>
          </r>
        </is>
      </c>
      <c r="B1092" s="23" t="inlineStr">
        <is>
          <r>
            <t xml:space="preserve">SERVENTE COM ENCARGOS COMPLEMENTARES</t>
          </r>
        </is>
      </c>
      <c r="C1092" s="22" t="inlineStr">
        <is>
          <r>
            <t xml:space="preserve">SINAPI</t>
          </r>
        </is>
      </c>
      <c r="D1092" s="22" t="inlineStr">
        <is>
          <r>
            <t xml:space="preserve">H</t>
          </r>
        </is>
      </c>
      <c r="E1092" s="24" t="n">
        <v>0.578</v>
      </c>
      <c r="F1092" s="25" t="n">
        <v>22.1</v>
      </c>
      <c r="G1092" s="25" t="n">
        <f>ROUND(ROUND(E1092,8)*F1092,2)</f>
        <v>12.77</v>
      </c>
    </row>
    <row r="1093" customHeight="1" ht="18">
      <c r="A1093" s="2" t="inlineStr"/>
      <c r="B1093" s="2" t="inlineStr"/>
      <c r="C1093" s="2" t="inlineStr"/>
      <c r="D1093" s="2" t="inlineStr"/>
      <c r="E1093" s="26" t="inlineStr">
        <is>
          <r>
            <t xml:space="preserve">TOTAL Mão de Obra com Encargos Complementares:</t>
          </r>
        </is>
      </c>
      <c r="F1093" s="26" t="inlineStr"/>
      <c r="G1093" s="27" t="n">
        <f>SUM(G1091:G1092)</f>
        <v>45.98</v>
      </c>
    </row>
    <row r="1094" customHeight="1" ht="15">
      <c r="A1094" s="2" t="inlineStr"/>
      <c r="B1094" s="2" t="inlineStr"/>
      <c r="C1094" s="2" t="inlineStr"/>
      <c r="D1094" s="2" t="inlineStr"/>
      <c r="E1094" s="28" t="inlineStr">
        <is>
          <r>
            <t xml:space="preserve">VALOR:</t>
          </r>
        </is>
      </c>
      <c r="F1094" s="28" t="inlineStr"/>
      <c r="G1094" s="6" t="n">
        <f>SUM(G1089,G1093)</f>
        <v>126.87</v>
      </c>
    </row>
    <row r="1095" customHeight="1" ht="15">
      <c r="A1095" s="2" t="inlineStr"/>
      <c r="B1095" s="2" t="inlineStr"/>
      <c r="C1095" s="2" t="inlineStr"/>
      <c r="D1095" s="2" t="inlineStr"/>
      <c r="E1095" s="28" t="inlineStr">
        <is>
          <r>
            <t xml:space="preserve">VALOR BDI (22.23%):</t>
          </r>
        </is>
      </c>
      <c r="F1095" s="28" t="inlineStr"/>
      <c r="G1095" s="6" t="n">
        <f>ROUND(G1094*(22.23/100),2)</f>
        <v>28.2</v>
      </c>
    </row>
    <row r="1096" customHeight="1" ht="15">
      <c r="A1096" s="2" t="inlineStr"/>
      <c r="B1096" s="2" t="inlineStr"/>
      <c r="C1096" s="2" t="inlineStr"/>
      <c r="D1096" s="2" t="inlineStr"/>
      <c r="E1096" s="28" t="inlineStr">
        <is>
          <r>
            <t xml:space="preserve">VALOR COM BDI:</t>
          </r>
        </is>
      </c>
      <c r="F1096" s="28" t="inlineStr"/>
      <c r="G1096" s="6" t="n">
        <f>G1095+G1094</f>
        <v>155.07</v>
      </c>
    </row>
    <row r="1097" customHeight="1" ht="10">
      <c r="A1097" s="2" t="inlineStr"/>
      <c r="B1097" s="2" t="inlineStr"/>
      <c r="C1097" s="2" t="inlineStr"/>
      <c r="D1097" s="2" t="inlineStr"/>
      <c r="E1097" s="18" t="inlineStr"/>
      <c r="F1097" s="18" t="inlineStr"/>
      <c r="G1097" s="18" t="inlineStr"/>
    </row>
    <row r="1098" customHeight="1" ht="20">
      <c r="A1098" s="19" t="inlineStr">
        <is>
          <r>
            <t xml:space="preserve">4.3.8. CP ADAP. 029 REVESTIMENTO CERÂMICO 10x10CM, COR CINZA ESCURO (FACHADAS Norte/Sul/Leste/Oeste) (M2)</t>
          </r>
        </is>
      </c>
      <c r="B1098" s="19" t="inlineStr"/>
      <c r="C1098" s="19" t="inlineStr"/>
      <c r="D1098" s="19" t="inlineStr"/>
      <c r="E1098" s="19" t="inlineStr"/>
      <c r="F1098" s="19" t="inlineStr"/>
      <c r="G1098" s="19" t="inlineStr"/>
    </row>
    <row r="1099" customHeight="1" ht="15">
      <c r="A1099" s="20" t="inlineStr">
        <is>
          <r>
            <t xml:space="preserve">Material</t>
          </r>
        </is>
      </c>
      <c r="B1099" s="20" t="inlineStr"/>
      <c r="C1099" s="21" t="inlineStr">
        <is>
          <r>
            <t xml:space="preserve">FONTE</t>
          </r>
        </is>
      </c>
      <c r="D1099" s="21" t="inlineStr">
        <is>
          <r>
            <t xml:space="preserve">UNID</t>
          </r>
        </is>
      </c>
      <c r="E1099" s="21" t="inlineStr">
        <is>
          <r>
            <t xml:space="preserve">COEFICIENTE</t>
          </r>
        </is>
      </c>
      <c r="F1099" s="21" t="inlineStr">
        <is>
          <r>
            <t xml:space="preserve">PREÇO UNITÁRIO</t>
          </r>
        </is>
      </c>
      <c r="G1099" s="21" t="inlineStr">
        <is>
          <r>
            <t xml:space="preserve">TOTAL</t>
          </r>
        </is>
      </c>
    </row>
    <row r="1100" customHeight="1" ht="15">
      <c r="A1100" s="22" t="inlineStr">
        <is>
          <r>
            <t xml:space="preserve">00037596</t>
          </r>
        </is>
      </c>
      <c r="B1100" s="23" t="inlineStr">
        <is>
          <r>
            <t xml:space="preserve">ARGAMASSA COLANTE TIPO AC III E</t>
          </r>
        </is>
      </c>
      <c r="C1100" s="22" t="inlineStr">
        <is>
          <r>
            <t xml:space="preserve">SINAPI</t>
          </r>
        </is>
      </c>
      <c r="D1100" s="22" t="inlineStr">
        <is>
          <r>
            <t xml:space="preserve">KG</t>
          </r>
        </is>
      </c>
      <c r="E1100" s="24" t="n">
        <v>7.73</v>
      </c>
      <c r="F1100" s="25" t="n">
        <v>3.95</v>
      </c>
      <c r="G1100" s="25" t="n">
        <f>ROUND(ROUND(E1100,8)*F1100,2)</f>
        <v>30.53</v>
      </c>
    </row>
    <row r="1101" customHeight="1" ht="21">
      <c r="A1101" s="22" t="inlineStr">
        <is>
          <r>
            <t xml:space="preserve">COT0004</t>
          </r>
        </is>
      </c>
      <c r="B1101" s="23" t="inlineStr">
        <is>
          <r>
            <t xml:space="preserve">REVESTIMENTO CERÂMICO 10x10CM, COR CINZA ESCURO (FACHADAS Norte/Sul/Leste/Oeste)</t>
          </r>
        </is>
      </c>
      <c r="C1101" s="22" t="inlineStr">
        <is>
          <r>
            <t xml:space="preserve">Composições </t>
          </r>
        </is>
      </c>
      <c r="D1101" s="22" t="inlineStr">
        <is>
          <r>
            <t xml:space="preserve">M2</t>
          </r>
        </is>
      </c>
      <c r="E1101" s="24" t="n">
        <v>1.05</v>
      </c>
      <c r="F1101" s="25" t="n">
        <v>54.63</v>
      </c>
      <c r="G1101" s="25" t="n">
        <f>ROUND(ROUND(E1101,8)*F1101,2)</f>
        <v>57.36</v>
      </c>
    </row>
    <row r="1102" customHeight="1" ht="15">
      <c r="A1102" s="2" t="inlineStr"/>
      <c r="B1102" s="2" t="inlineStr"/>
      <c r="C1102" s="2" t="inlineStr"/>
      <c r="D1102" s="2" t="inlineStr"/>
      <c r="E1102" s="26" t="inlineStr">
        <is>
          <r>
            <t xml:space="preserve">TOTAL Material:</t>
          </r>
        </is>
      </c>
      <c r="F1102" s="26" t="inlineStr"/>
      <c r="G1102" s="27" t="n">
        <f>SUM(G1100:G1101)</f>
        <v>87.89</v>
      </c>
    </row>
    <row r="1103" customHeight="1" ht="15">
      <c r="A1103" s="20" t="inlineStr">
        <is>
          <r>
            <t xml:space="preserve">Mão de Obra com Encargos Complementares</t>
          </r>
        </is>
      </c>
      <c r="B1103" s="20" t="inlineStr"/>
      <c r="C1103" s="21" t="inlineStr">
        <is>
          <r>
            <t xml:space="preserve">FONTE</t>
          </r>
        </is>
      </c>
      <c r="D1103" s="21" t="inlineStr">
        <is>
          <r>
            <t xml:space="preserve">UNID</t>
          </r>
        </is>
      </c>
      <c r="E1103" s="21" t="inlineStr">
        <is>
          <r>
            <t xml:space="preserve">COEFICIENTE</t>
          </r>
        </is>
      </c>
      <c r="F1103" s="21" t="inlineStr">
        <is>
          <r>
            <t xml:space="preserve">PREÇO UNITÁRIO</t>
          </r>
        </is>
      </c>
      <c r="G1103" s="21" t="inlineStr">
        <is>
          <r>
            <t xml:space="preserve">TOTAL</t>
          </r>
        </is>
      </c>
    </row>
    <row r="1104" customHeight="1" ht="21">
      <c r="A1104" s="22" t="inlineStr">
        <is>
          <r>
            <t xml:space="preserve">88256</t>
          </r>
        </is>
      </c>
      <c r="B1104" s="23" t="inlineStr">
        <is>
          <r>
            <t xml:space="preserve">AZULEJISTA OU LADRILHISTA COM ENCARGOS COMPLEMENTARES</t>
          </r>
        </is>
      </c>
      <c r="C1104" s="22" t="inlineStr">
        <is>
          <r>
            <t xml:space="preserve">SINAPI</t>
          </r>
        </is>
      </c>
      <c r="D1104" s="22" t="inlineStr">
        <is>
          <r>
            <t xml:space="preserve">H</t>
          </r>
        </is>
      </c>
      <c r="E1104" s="24" t="n">
        <v>1.156</v>
      </c>
      <c r="F1104" s="25" t="n">
        <v>28.73</v>
      </c>
      <c r="G1104" s="25" t="n">
        <f>ROUND(ROUND(E1104,8)*F1104,2)</f>
        <v>33.21</v>
      </c>
    </row>
    <row r="1105" customHeight="1" ht="15">
      <c r="A1105" s="22" t="inlineStr">
        <is>
          <r>
            <t xml:space="preserve">88316</t>
          </r>
        </is>
      </c>
      <c r="B1105" s="23" t="inlineStr">
        <is>
          <r>
            <t xml:space="preserve">SERVENTE COM ENCARGOS COMPLEMENTARES</t>
          </r>
        </is>
      </c>
      <c r="C1105" s="22" t="inlineStr">
        <is>
          <r>
            <t xml:space="preserve">SINAPI</t>
          </r>
        </is>
      </c>
      <c r="D1105" s="22" t="inlineStr">
        <is>
          <r>
            <t xml:space="preserve">H</t>
          </r>
        </is>
      </c>
      <c r="E1105" s="24" t="n">
        <v>0.578</v>
      </c>
      <c r="F1105" s="25" t="n">
        <v>22.1</v>
      </c>
      <c r="G1105" s="25" t="n">
        <f>ROUND(ROUND(E1105,8)*F1105,2)</f>
        <v>12.77</v>
      </c>
    </row>
    <row r="1106" customHeight="1" ht="18">
      <c r="A1106" s="2" t="inlineStr"/>
      <c r="B1106" s="2" t="inlineStr"/>
      <c r="C1106" s="2" t="inlineStr"/>
      <c r="D1106" s="2" t="inlineStr"/>
      <c r="E1106" s="26" t="inlineStr">
        <is>
          <r>
            <t xml:space="preserve">TOTAL Mão de Obra com Encargos Complementares:</t>
          </r>
        </is>
      </c>
      <c r="F1106" s="26" t="inlineStr"/>
      <c r="G1106" s="27" t="n">
        <f>SUM(G1104:G1105)</f>
        <v>45.98</v>
      </c>
    </row>
    <row r="1107" customHeight="1" ht="15">
      <c r="A1107" s="2" t="inlineStr"/>
      <c r="B1107" s="2" t="inlineStr"/>
      <c r="C1107" s="2" t="inlineStr"/>
      <c r="D1107" s="2" t="inlineStr"/>
      <c r="E1107" s="28" t="inlineStr">
        <is>
          <r>
            <t xml:space="preserve">VALOR:</t>
          </r>
        </is>
      </c>
      <c r="F1107" s="28" t="inlineStr"/>
      <c r="G1107" s="6" t="n">
        <f>SUM(G1102,G1106)</f>
        <v>133.87</v>
      </c>
    </row>
    <row r="1108" customHeight="1" ht="15">
      <c r="A1108" s="2" t="inlineStr"/>
      <c r="B1108" s="2" t="inlineStr"/>
      <c r="C1108" s="2" t="inlineStr"/>
      <c r="D1108" s="2" t="inlineStr"/>
      <c r="E1108" s="28" t="inlineStr">
        <is>
          <r>
            <t xml:space="preserve">VALOR BDI (22.23%):</t>
          </r>
        </is>
      </c>
      <c r="F1108" s="28" t="inlineStr"/>
      <c r="G1108" s="6" t="n">
        <f>ROUND(G1107*(22.23/100),2)</f>
        <v>29.76</v>
      </c>
    </row>
    <row r="1109" customHeight="1" ht="15">
      <c r="A1109" s="2" t="inlineStr"/>
      <c r="B1109" s="2" t="inlineStr"/>
      <c r="C1109" s="2" t="inlineStr"/>
      <c r="D1109" s="2" t="inlineStr"/>
      <c r="E1109" s="28" t="inlineStr">
        <is>
          <r>
            <t xml:space="preserve">VALOR COM BDI:</t>
          </r>
        </is>
      </c>
      <c r="F1109" s="28" t="inlineStr"/>
      <c r="G1109" s="6" t="n">
        <f>G1108+G1107</f>
        <v>163.63</v>
      </c>
    </row>
    <row r="1110" customHeight="1" ht="10">
      <c r="A1110" s="2" t="inlineStr"/>
      <c r="B1110" s="2" t="inlineStr"/>
      <c r="C1110" s="2" t="inlineStr"/>
      <c r="D1110" s="2" t="inlineStr"/>
      <c r="E1110" s="18" t="inlineStr"/>
      <c r="F1110" s="18" t="inlineStr"/>
      <c r="G1110" s="18" t="inlineStr"/>
    </row>
    <row r="1111" customHeight="1" ht="20">
      <c r="A1111" s="19" t="inlineStr">
        <is>
          <r>
            <t xml:space="preserve">4.3.9. CP ADAP. 018 REJUNTAMENTO P/CERÂMICA C/ EPOXI (PAREDE/PISO) (M2)</t>
          </r>
        </is>
      </c>
      <c r="B1111" s="19" t="inlineStr"/>
      <c r="C1111" s="19" t="inlineStr"/>
      <c r="D1111" s="19" t="inlineStr"/>
      <c r="E1111" s="19" t="inlineStr"/>
      <c r="F1111" s="19" t="inlineStr"/>
      <c r="G1111" s="19" t="inlineStr"/>
    </row>
    <row r="1112" customHeight="1" ht="15">
      <c r="A1112" s="20" t="inlineStr">
        <is>
          <r>
            <t xml:space="preserve">Material</t>
          </r>
        </is>
      </c>
      <c r="B1112" s="20" t="inlineStr"/>
      <c r="C1112" s="21" t="inlineStr">
        <is>
          <r>
            <t xml:space="preserve">FONTE</t>
          </r>
        </is>
      </c>
      <c r="D1112" s="21" t="inlineStr">
        <is>
          <r>
            <t xml:space="preserve">UNID</t>
          </r>
        </is>
      </c>
      <c r="E1112" s="21" t="inlineStr">
        <is>
          <r>
            <t xml:space="preserve">COEFICIENTE</t>
          </r>
        </is>
      </c>
      <c r="F1112" s="21" t="inlineStr">
        <is>
          <r>
            <t xml:space="preserve">PREÇO UNITÁRIO</t>
          </r>
        </is>
      </c>
      <c r="G1112" s="21" t="inlineStr">
        <is>
          <r>
            <t xml:space="preserve">TOTAL</t>
          </r>
        </is>
      </c>
    </row>
    <row r="1113" customHeight="1" ht="15">
      <c r="A1113" s="22" t="inlineStr">
        <is>
          <r>
            <t xml:space="preserve">00037329</t>
          </r>
        </is>
      </c>
      <c r="B1113" s="23" t="inlineStr">
        <is>
          <r>
            <t xml:space="preserve">REJUNTE EPOXI, QUALQUER COR</t>
          </r>
        </is>
      </c>
      <c r="C1113" s="22" t="inlineStr">
        <is>
          <r>
            <t xml:space="preserve">SINAPI</t>
          </r>
        </is>
      </c>
      <c r="D1113" s="22" t="inlineStr">
        <is>
          <r>
            <t xml:space="preserve">KG</t>
          </r>
        </is>
      </c>
      <c r="E1113" s="24" t="n">
        <v>0.28</v>
      </c>
      <c r="F1113" s="25" t="n">
        <v>138.51</v>
      </c>
      <c r="G1113" s="25" t="n">
        <f>ROUND(ROUND(E1113,8)*F1113,2)</f>
        <v>38.78</v>
      </c>
    </row>
    <row r="1114" customHeight="1" ht="15">
      <c r="A1114" s="2" t="inlineStr"/>
      <c r="B1114" s="2" t="inlineStr"/>
      <c r="C1114" s="2" t="inlineStr"/>
      <c r="D1114" s="2" t="inlineStr"/>
      <c r="E1114" s="26" t="inlineStr">
        <is>
          <r>
            <t xml:space="preserve">TOTAL Material:</t>
          </r>
        </is>
      </c>
      <c r="F1114" s="26" t="inlineStr"/>
      <c r="G1114" s="27" t="n">
        <f>SUM(G1113:G1113)</f>
        <v>38.78</v>
      </c>
    </row>
    <row r="1115" customHeight="1" ht="15">
      <c r="A1115" s="20" t="inlineStr">
        <is>
          <r>
            <t xml:space="preserve">Mão de Obra com Encargos Complementares</t>
          </r>
        </is>
      </c>
      <c r="B1115" s="20" t="inlineStr"/>
      <c r="C1115" s="21" t="inlineStr">
        <is>
          <r>
            <t xml:space="preserve">FONTE</t>
          </r>
        </is>
      </c>
      <c r="D1115" s="21" t="inlineStr">
        <is>
          <r>
            <t xml:space="preserve">UNID</t>
          </r>
        </is>
      </c>
      <c r="E1115" s="21" t="inlineStr">
        <is>
          <r>
            <t xml:space="preserve">COEFICIENTE</t>
          </r>
        </is>
      </c>
      <c r="F1115" s="21" t="inlineStr">
        <is>
          <r>
            <t xml:space="preserve">PREÇO UNITÁRIO</t>
          </r>
        </is>
      </c>
      <c r="G1115" s="21" t="inlineStr">
        <is>
          <r>
            <t xml:space="preserve">TOTAL</t>
          </r>
        </is>
      </c>
    </row>
    <row r="1116" customHeight="1" ht="21">
      <c r="A1116" s="22" t="inlineStr">
        <is>
          <r>
            <t xml:space="preserve">88256</t>
          </r>
        </is>
      </c>
      <c r="B1116" s="23" t="inlineStr">
        <is>
          <r>
            <t xml:space="preserve">AZULEJISTA OU LADRILHISTA COM ENCARGOS COMPLEMENTARES</t>
          </r>
        </is>
      </c>
      <c r="C1116" s="22" t="inlineStr">
        <is>
          <r>
            <t xml:space="preserve">SINAPI</t>
          </r>
        </is>
      </c>
      <c r="D1116" s="22" t="inlineStr">
        <is>
          <r>
            <t xml:space="preserve">H</t>
          </r>
        </is>
      </c>
      <c r="E1116" s="24" t="n">
        <v>0.23</v>
      </c>
      <c r="F1116" s="25" t="n">
        <v>28.73</v>
      </c>
      <c r="G1116" s="25" t="n">
        <f>ROUND(ROUND(E1116,8)*F1116,2)</f>
        <v>6.61</v>
      </c>
    </row>
    <row r="1117" customHeight="1" ht="15">
      <c r="A1117" s="22" t="inlineStr">
        <is>
          <r>
            <t xml:space="preserve">88316</t>
          </r>
        </is>
      </c>
      <c r="B1117" s="23" t="inlineStr">
        <is>
          <r>
            <t xml:space="preserve">SERVENTE COM ENCARGOS COMPLEMENTARES</t>
          </r>
        </is>
      </c>
      <c r="C1117" s="22" t="inlineStr">
        <is>
          <r>
            <t xml:space="preserve">SINAPI</t>
          </r>
        </is>
      </c>
      <c r="D1117" s="22" t="inlineStr">
        <is>
          <r>
            <t xml:space="preserve">H</t>
          </r>
        </is>
      </c>
      <c r="E1117" s="24" t="n">
        <v>0.23</v>
      </c>
      <c r="F1117" s="25" t="n">
        <v>22.1</v>
      </c>
      <c r="G1117" s="25" t="n">
        <f>ROUND(ROUND(E1117,8)*F1117,2)</f>
        <v>5.08</v>
      </c>
    </row>
    <row r="1118" customHeight="1" ht="18">
      <c r="A1118" s="2" t="inlineStr"/>
      <c r="B1118" s="2" t="inlineStr"/>
      <c r="C1118" s="2" t="inlineStr"/>
      <c r="D1118" s="2" t="inlineStr"/>
      <c r="E1118" s="26" t="inlineStr">
        <is>
          <r>
            <t xml:space="preserve">TOTAL Mão de Obra com Encargos Complementares:</t>
          </r>
        </is>
      </c>
      <c r="F1118" s="26" t="inlineStr"/>
      <c r="G1118" s="27" t="n">
        <f>SUM(G1116:G1117)</f>
        <v>11.69</v>
      </c>
    </row>
    <row r="1119" customHeight="1" ht="15">
      <c r="A1119" s="2" t="inlineStr"/>
      <c r="B1119" s="2" t="inlineStr"/>
      <c r="C1119" s="2" t="inlineStr"/>
      <c r="D1119" s="2" t="inlineStr"/>
      <c r="E1119" s="28" t="inlineStr">
        <is>
          <r>
            <t xml:space="preserve">VALOR:</t>
          </r>
        </is>
      </c>
      <c r="F1119" s="28" t="inlineStr"/>
      <c r="G1119" s="6" t="n">
        <f>SUM(G1114,G1118)</f>
        <v>50.47</v>
      </c>
    </row>
    <row r="1120" customHeight="1" ht="15">
      <c r="A1120" s="2" t="inlineStr"/>
      <c r="B1120" s="2" t="inlineStr"/>
      <c r="C1120" s="2" t="inlineStr"/>
      <c r="D1120" s="2" t="inlineStr"/>
      <c r="E1120" s="28" t="inlineStr">
        <is>
          <r>
            <t xml:space="preserve">VALOR BDI (22.23%):</t>
          </r>
        </is>
      </c>
      <c r="F1120" s="28" t="inlineStr"/>
      <c r="G1120" s="6" t="n">
        <f>ROUND(G1119*(22.23/100),2)</f>
        <v>11.22</v>
      </c>
    </row>
    <row r="1121" customHeight="1" ht="15">
      <c r="A1121" s="2" t="inlineStr"/>
      <c r="B1121" s="2" t="inlineStr"/>
      <c r="C1121" s="2" t="inlineStr"/>
      <c r="D1121" s="2" t="inlineStr"/>
      <c r="E1121" s="28" t="inlineStr">
        <is>
          <r>
            <t xml:space="preserve">VALOR COM BDI:</t>
          </r>
        </is>
      </c>
      <c r="F1121" s="28" t="inlineStr"/>
      <c r="G1121" s="6" t="n">
        <f>G1120+G1119</f>
        <v>61.69</v>
      </c>
    </row>
    <row r="1122" customHeight="1" ht="10">
      <c r="A1122" s="2" t="inlineStr"/>
      <c r="B1122" s="2" t="inlineStr"/>
      <c r="C1122" s="2" t="inlineStr"/>
      <c r="D1122" s="2" t="inlineStr"/>
      <c r="E1122" s="18" t="inlineStr"/>
      <c r="F1122" s="18" t="inlineStr"/>
      <c r="G1122" s="18" t="inlineStr"/>
    </row>
    <row r="1123" customHeight="1" ht="20">
      <c r="A1123" s="19" t="inlineStr">
        <is>
          <r>
            <t xml:space="preserve">4.3.10. 88485 FUNDO SELADOR ACRÍLICO, APLICAÇÃO MANUAL EM PAREDE, UMA DEMÃO. AF_04/2023 (M2)</t>
          </r>
        </is>
      </c>
      <c r="B1123" s="19" t="inlineStr"/>
      <c r="C1123" s="19" t="inlineStr"/>
      <c r="D1123" s="19" t="inlineStr"/>
      <c r="E1123" s="19" t="inlineStr"/>
      <c r="F1123" s="19" t="inlineStr"/>
      <c r="G1123" s="19" t="inlineStr"/>
    </row>
    <row r="1124" customHeight="1" ht="15">
      <c r="A1124" s="20" t="inlineStr">
        <is>
          <r>
            <t xml:space="preserve">Material</t>
          </r>
        </is>
      </c>
      <c r="B1124" s="20" t="inlineStr"/>
      <c r="C1124" s="21" t="inlineStr">
        <is>
          <r>
            <t xml:space="preserve">FONTE</t>
          </r>
        </is>
      </c>
      <c r="D1124" s="21" t="inlineStr">
        <is>
          <r>
            <t xml:space="preserve">UNID</t>
          </r>
        </is>
      </c>
      <c r="E1124" s="21" t="inlineStr">
        <is>
          <r>
            <t xml:space="preserve">COEFICIENTE</t>
          </r>
        </is>
      </c>
      <c r="F1124" s="21" t="inlineStr">
        <is>
          <r>
            <t xml:space="preserve">PREÇO UNITÁRIO</t>
          </r>
        </is>
      </c>
      <c r="G1124" s="21" t="inlineStr">
        <is>
          <r>
            <t xml:space="preserve">TOTAL</t>
          </r>
        </is>
      </c>
    </row>
    <row r="1125" customHeight="1" ht="15">
      <c r="A1125" s="22" t="inlineStr">
        <is>
          <r>
            <t xml:space="preserve">00006085</t>
          </r>
        </is>
      </c>
      <c r="B1125" s="23" t="inlineStr">
        <is>
          <r>
            <t xml:space="preserve">SELADOR ACRILICO OPACO PREMIUM INTERIOR/EXTERIOR</t>
          </r>
        </is>
      </c>
      <c r="C1125" s="22" t="inlineStr">
        <is>
          <r>
            <t xml:space="preserve">SINAPI</t>
          </r>
        </is>
      </c>
      <c r="D1125" s="22" t="inlineStr">
        <is>
          <r>
            <t xml:space="preserve">L</t>
          </r>
        </is>
      </c>
      <c r="E1125" s="24" t="n">
        <v>0.1666</v>
      </c>
      <c r="F1125" s="25" t="n">
        <v>11.28</v>
      </c>
      <c r="G1125" s="25" t="n">
        <f>TRUNC(TRUNC(E1125,8)*F1125,2)</f>
        <v>1.87</v>
      </c>
    </row>
    <row r="1126" customHeight="1" ht="15">
      <c r="A1126" s="2" t="inlineStr"/>
      <c r="B1126" s="2" t="inlineStr"/>
      <c r="C1126" s="2" t="inlineStr"/>
      <c r="D1126" s="2" t="inlineStr"/>
      <c r="E1126" s="26" t="inlineStr">
        <is>
          <r>
            <t xml:space="preserve">TOTAL Material:</t>
          </r>
        </is>
      </c>
      <c r="F1126" s="26" t="inlineStr"/>
      <c r="G1126" s="27" t="n">
        <f>SUM(G1125:G1125)</f>
        <v>1.87</v>
      </c>
    </row>
    <row r="1127" customHeight="1" ht="15">
      <c r="A1127" s="20" t="inlineStr">
        <is>
          <r>
            <t xml:space="preserve">Mão de Obra com Encargos Complementares</t>
          </r>
        </is>
      </c>
      <c r="B1127" s="20" t="inlineStr"/>
      <c r="C1127" s="21" t="inlineStr">
        <is>
          <r>
            <t xml:space="preserve">FONTE</t>
          </r>
        </is>
      </c>
      <c r="D1127" s="21" t="inlineStr">
        <is>
          <r>
            <t xml:space="preserve">UNID</t>
          </r>
        </is>
      </c>
      <c r="E1127" s="21" t="inlineStr">
        <is>
          <r>
            <t xml:space="preserve">COEFICIENTE</t>
          </r>
        </is>
      </c>
      <c r="F1127" s="21" t="inlineStr">
        <is>
          <r>
            <t xml:space="preserve">PREÇO UNITÁRIO</t>
          </r>
        </is>
      </c>
      <c r="G1127" s="21" t="inlineStr">
        <is>
          <r>
            <t xml:space="preserve">TOTAL</t>
          </r>
        </is>
      </c>
    </row>
    <row r="1128" customHeight="1" ht="15">
      <c r="A1128" s="22" t="inlineStr">
        <is>
          <r>
            <t xml:space="preserve">88310</t>
          </r>
        </is>
      </c>
      <c r="B1128" s="23" t="inlineStr">
        <is>
          <r>
            <t xml:space="preserve">PINTOR COM ENCARGOS COMPLEMENTARES</t>
          </r>
        </is>
      </c>
      <c r="C1128" s="22" t="inlineStr">
        <is>
          <r>
            <t xml:space="preserve">SINAPI</t>
          </r>
        </is>
      </c>
      <c r="D1128" s="22" t="inlineStr">
        <is>
          <r>
            <t xml:space="preserve">H</t>
          </r>
        </is>
      </c>
      <c r="E1128" s="24" t="n">
        <v>0.0666</v>
      </c>
      <c r="F1128" s="25" t="n">
        <v>30.37</v>
      </c>
      <c r="G1128" s="25" t="n">
        <f>TRUNC(TRUNC(E1128,8)*F1128,2)</f>
        <v>2.02</v>
      </c>
    </row>
    <row r="1129" customHeight="1" ht="15">
      <c r="A1129" s="22" t="inlineStr">
        <is>
          <r>
            <t xml:space="preserve">88316</t>
          </r>
        </is>
      </c>
      <c r="B1129" s="23" t="inlineStr">
        <is>
          <r>
            <t xml:space="preserve">SERVENTE COM ENCARGOS COMPLEMENTARES</t>
          </r>
        </is>
      </c>
      <c r="C1129" s="22" t="inlineStr">
        <is>
          <r>
            <t xml:space="preserve">SINAPI</t>
          </r>
        </is>
      </c>
      <c r="D1129" s="22" t="inlineStr">
        <is>
          <r>
            <t xml:space="preserve">H</t>
          </r>
        </is>
      </c>
      <c r="E1129" s="24" t="n">
        <v>0.0222</v>
      </c>
      <c r="F1129" s="25" t="n">
        <v>22.1</v>
      </c>
      <c r="G1129" s="25" t="n">
        <f>TRUNC(TRUNC(E1129,8)*F1129,2)</f>
        <v>0.49</v>
      </c>
    </row>
    <row r="1130" customHeight="1" ht="18">
      <c r="A1130" s="2" t="inlineStr"/>
      <c r="B1130" s="2" t="inlineStr"/>
      <c r="C1130" s="2" t="inlineStr"/>
      <c r="D1130" s="2" t="inlineStr"/>
      <c r="E1130" s="26" t="inlineStr">
        <is>
          <r>
            <t xml:space="preserve">TOTAL Mão de Obra com Encargos Complementares:</t>
          </r>
        </is>
      </c>
      <c r="F1130" s="26" t="inlineStr"/>
      <c r="G1130" s="27" t="n">
        <f>SUM(G1128:G1129)</f>
        <v>2.51</v>
      </c>
    </row>
    <row r="1131" customHeight="1" ht="15">
      <c r="A1131" s="2" t="inlineStr"/>
      <c r="B1131" s="2" t="inlineStr"/>
      <c r="C1131" s="2" t="inlineStr"/>
      <c r="D1131" s="2" t="inlineStr"/>
      <c r="E1131" s="28" t="inlineStr">
        <is>
          <r>
            <t xml:space="preserve">VALOR:</t>
          </r>
        </is>
      </c>
      <c r="F1131" s="28" t="inlineStr"/>
      <c r="G1131" s="6" t="n">
        <f>SUM(G1126,G1130)</f>
        <v>4.38</v>
      </c>
    </row>
    <row r="1132" customHeight="1" ht="15">
      <c r="A1132" s="2" t="inlineStr"/>
      <c r="B1132" s="2" t="inlineStr"/>
      <c r="C1132" s="2" t="inlineStr"/>
      <c r="D1132" s="2" t="inlineStr"/>
      <c r="E1132" s="28" t="inlineStr">
        <is>
          <r>
            <t xml:space="preserve">VALOR BDI (22.23%):</t>
          </r>
        </is>
      </c>
      <c r="F1132" s="28" t="inlineStr"/>
      <c r="G1132" s="6" t="n">
        <f>ROUND(G1131*(22.23/100),2)</f>
        <v>0.97</v>
      </c>
    </row>
    <row r="1133" customHeight="1" ht="15">
      <c r="A1133" s="2" t="inlineStr"/>
      <c r="B1133" s="2" t="inlineStr"/>
      <c r="C1133" s="2" t="inlineStr"/>
      <c r="D1133" s="2" t="inlineStr"/>
      <c r="E1133" s="28" t="inlineStr">
        <is>
          <r>
            <t xml:space="preserve">VALOR COM BDI:</t>
          </r>
        </is>
      </c>
      <c r="F1133" s="28" t="inlineStr"/>
      <c r="G1133" s="6" t="n">
        <f>G1132+G1131</f>
        <v>5.35</v>
      </c>
    </row>
    <row r="1134" customHeight="1" ht="10">
      <c r="A1134" s="2" t="inlineStr"/>
      <c r="B1134" s="2" t="inlineStr"/>
      <c r="C1134" s="2" t="inlineStr"/>
      <c r="D1134" s="2" t="inlineStr"/>
      <c r="E1134" s="18" t="inlineStr"/>
      <c r="F1134" s="18" t="inlineStr"/>
      <c r="G1134" s="18" t="inlineStr"/>
    </row>
    <row r="1135" customHeight="1" ht="20">
      <c r="A1135" s="19" t="inlineStr">
        <is>
          <r>
            <t xml:space="preserve">4.3.11. 88423 APLICAÇÃO MANUAL DE PINTURA COM TINTA TEXTURIZADA ACRÍLICA EM PAREDES EXTERNAS DE CASAS, UMA COR. AF_06/2014 (M2)</t>
          </r>
        </is>
      </c>
      <c r="B1135" s="19" t="inlineStr"/>
      <c r="C1135" s="19" t="inlineStr"/>
      <c r="D1135" s="19" t="inlineStr"/>
      <c r="E1135" s="19" t="inlineStr"/>
      <c r="F1135" s="19" t="inlineStr"/>
      <c r="G1135" s="19" t="inlineStr"/>
    </row>
    <row r="1136" customHeight="1" ht="15">
      <c r="A1136" s="20" t="inlineStr">
        <is>
          <r>
            <t xml:space="preserve">Material</t>
          </r>
        </is>
      </c>
      <c r="B1136" s="20" t="inlineStr"/>
      <c r="C1136" s="21" t="inlineStr">
        <is>
          <r>
            <t xml:space="preserve">FONTE</t>
          </r>
        </is>
      </c>
      <c r="D1136" s="21" t="inlineStr">
        <is>
          <r>
            <t xml:space="preserve">UNID</t>
          </r>
        </is>
      </c>
      <c r="E1136" s="21" t="inlineStr">
        <is>
          <r>
            <t xml:space="preserve">COEFICIENTE</t>
          </r>
        </is>
      </c>
      <c r="F1136" s="21" t="inlineStr">
        <is>
          <r>
            <t xml:space="preserve">PREÇO UNITÁRIO</t>
          </r>
        </is>
      </c>
      <c r="G1136" s="21" t="inlineStr">
        <is>
          <r>
            <t xml:space="preserve">TOTAL</t>
          </r>
        </is>
      </c>
    </row>
    <row r="1137" customHeight="1" ht="21">
      <c r="A1137" s="22" t="inlineStr">
        <is>
          <r>
            <t xml:space="preserve">00038877</t>
          </r>
        </is>
      </c>
      <c r="B1137" s="23" t="inlineStr">
        <is>
          <r>
            <t xml:space="preserve">MASSA PREMIUM PARA TEXTURA LISA DE BASE ACRILICA, USO INTERNO E EXTERNO</t>
          </r>
        </is>
      </c>
      <c r="C1137" s="22" t="inlineStr">
        <is>
          <r>
            <t xml:space="preserve">SINAPI</t>
          </r>
        </is>
      </c>
      <c r="D1137" s="22" t="inlineStr">
        <is>
          <r>
            <t xml:space="preserve">KG</t>
          </r>
        </is>
      </c>
      <c r="E1137" s="24" t="n">
        <v>1.938</v>
      </c>
      <c r="F1137" s="25" t="n">
        <v>7.65</v>
      </c>
      <c r="G1137" s="25" t="n">
        <f>TRUNC(TRUNC(E1137,8)*F1137,2)</f>
        <v>14.82</v>
      </c>
    </row>
    <row r="1138" customHeight="1" ht="15">
      <c r="A1138" s="2" t="inlineStr"/>
      <c r="B1138" s="2" t="inlineStr"/>
      <c r="C1138" s="2" t="inlineStr"/>
      <c r="D1138" s="2" t="inlineStr"/>
      <c r="E1138" s="26" t="inlineStr">
        <is>
          <r>
            <t xml:space="preserve">TOTAL Material:</t>
          </r>
        </is>
      </c>
      <c r="F1138" s="26" t="inlineStr"/>
      <c r="G1138" s="27" t="n">
        <f>SUM(G1137:G1137)</f>
        <v>14.82</v>
      </c>
    </row>
    <row r="1139" customHeight="1" ht="15">
      <c r="A1139" s="20" t="inlineStr">
        <is>
          <r>
            <t xml:space="preserve">Mão de Obra com Encargos Complementares</t>
          </r>
        </is>
      </c>
      <c r="B1139" s="20" t="inlineStr"/>
      <c r="C1139" s="21" t="inlineStr">
        <is>
          <r>
            <t xml:space="preserve">FONTE</t>
          </r>
        </is>
      </c>
      <c r="D1139" s="21" t="inlineStr">
        <is>
          <r>
            <t xml:space="preserve">UNID</t>
          </r>
        </is>
      </c>
      <c r="E1139" s="21" t="inlineStr">
        <is>
          <r>
            <t xml:space="preserve">COEFICIENTE</t>
          </r>
        </is>
      </c>
      <c r="F1139" s="21" t="inlineStr">
        <is>
          <r>
            <t xml:space="preserve">PREÇO UNITÁRIO</t>
          </r>
        </is>
      </c>
      <c r="G1139" s="21" t="inlineStr">
        <is>
          <r>
            <t xml:space="preserve">TOTAL</t>
          </r>
        </is>
      </c>
    </row>
    <row r="1140" customHeight="1" ht="15">
      <c r="A1140" s="22" t="inlineStr">
        <is>
          <r>
            <t xml:space="preserve">88310</t>
          </r>
        </is>
      </c>
      <c r="B1140" s="23" t="inlineStr">
        <is>
          <r>
            <t xml:space="preserve">PINTOR COM ENCARGOS COMPLEMENTARES</t>
          </r>
        </is>
      </c>
      <c r="C1140" s="22" t="inlineStr">
        <is>
          <r>
            <t xml:space="preserve">SINAPI</t>
          </r>
        </is>
      </c>
      <c r="D1140" s="22" t="inlineStr">
        <is>
          <r>
            <t xml:space="preserve">H</t>
          </r>
        </is>
      </c>
      <c r="E1140" s="24" t="n">
        <v>0.176</v>
      </c>
      <c r="F1140" s="25" t="n">
        <v>30.37</v>
      </c>
      <c r="G1140" s="25" t="n">
        <f>TRUNC(TRUNC(E1140,8)*F1140,2)</f>
        <v>5.34</v>
      </c>
    </row>
    <row r="1141" customHeight="1" ht="15">
      <c r="A1141" s="22" t="inlineStr">
        <is>
          <r>
            <t xml:space="preserve">88316</t>
          </r>
        </is>
      </c>
      <c r="B1141" s="23" t="inlineStr">
        <is>
          <r>
            <t xml:space="preserve">SERVENTE COM ENCARGOS COMPLEMENTARES</t>
          </r>
        </is>
      </c>
      <c r="C1141" s="22" t="inlineStr">
        <is>
          <r>
            <t xml:space="preserve">SINAPI</t>
          </r>
        </is>
      </c>
      <c r="D1141" s="22" t="inlineStr">
        <is>
          <r>
            <t xml:space="preserve">H</t>
          </r>
        </is>
      </c>
      <c r="E1141" s="24" t="n">
        <v>0.044</v>
      </c>
      <c r="F1141" s="25" t="n">
        <v>22.1</v>
      </c>
      <c r="G1141" s="25" t="n">
        <f>TRUNC(TRUNC(E1141,8)*F1141,2)</f>
        <v>0.97</v>
      </c>
    </row>
    <row r="1142" customHeight="1" ht="18">
      <c r="A1142" s="2" t="inlineStr"/>
      <c r="B1142" s="2" t="inlineStr"/>
      <c r="C1142" s="2" t="inlineStr"/>
      <c r="D1142" s="2" t="inlineStr"/>
      <c r="E1142" s="26" t="inlineStr">
        <is>
          <r>
            <t xml:space="preserve">TOTAL Mão de Obra com Encargos Complementares:</t>
          </r>
        </is>
      </c>
      <c r="F1142" s="26" t="inlineStr"/>
      <c r="G1142" s="27" t="n">
        <f>SUM(G1140:G1141)</f>
        <v>6.31</v>
      </c>
    </row>
    <row r="1143" customHeight="1" ht="15">
      <c r="A1143" s="2" t="inlineStr"/>
      <c r="B1143" s="2" t="inlineStr"/>
      <c r="C1143" s="2" t="inlineStr"/>
      <c r="D1143" s="2" t="inlineStr"/>
      <c r="E1143" s="28" t="inlineStr">
        <is>
          <r>
            <t xml:space="preserve">VALOR:</t>
          </r>
        </is>
      </c>
      <c r="F1143" s="28" t="inlineStr"/>
      <c r="G1143" s="6" t="n">
        <f>SUM(G1138,G1142)</f>
        <v>21.13</v>
      </c>
    </row>
    <row r="1144" customHeight="1" ht="15">
      <c r="A1144" s="2" t="inlineStr"/>
      <c r="B1144" s="2" t="inlineStr"/>
      <c r="C1144" s="2" t="inlineStr"/>
      <c r="D1144" s="2" t="inlineStr"/>
      <c r="E1144" s="28" t="inlineStr">
        <is>
          <r>
            <t xml:space="preserve">VALOR BDI (22.23%):</t>
          </r>
        </is>
      </c>
      <c r="F1144" s="28" t="inlineStr"/>
      <c r="G1144" s="6" t="n">
        <f>ROUND(G1143*(22.23/100),2)</f>
        <v>4.7</v>
      </c>
    </row>
    <row r="1145" customHeight="1" ht="15">
      <c r="A1145" s="2" t="inlineStr"/>
      <c r="B1145" s="2" t="inlineStr"/>
      <c r="C1145" s="2" t="inlineStr"/>
      <c r="D1145" s="2" t="inlineStr"/>
      <c r="E1145" s="28" t="inlineStr">
        <is>
          <r>
            <t xml:space="preserve">VALOR COM BDI:</t>
          </r>
        </is>
      </c>
      <c r="F1145" s="28" t="inlineStr"/>
      <c r="G1145" s="6" t="n">
        <f>G1144+G1143</f>
        <v>25.83</v>
      </c>
    </row>
    <row r="1146" customHeight="1" ht="10">
      <c r="A1146" s="2" t="inlineStr"/>
      <c r="B1146" s="2" t="inlineStr"/>
      <c r="C1146" s="2" t="inlineStr"/>
      <c r="D1146" s="2" t="inlineStr"/>
      <c r="E1146" s="18" t="inlineStr"/>
      <c r="F1146" s="18" t="inlineStr"/>
      <c r="G1146" s="18" t="inlineStr"/>
    </row>
    <row r="1147" customHeight="1" ht="20">
      <c r="A1147" s="19" t="inlineStr">
        <is>
          <r>
            <t xml:space="preserve">4.3.12. S08637 Chapim de concreto pré-moldado (m)</t>
          </r>
        </is>
      </c>
      <c r="B1147" s="19" t="inlineStr"/>
      <c r="C1147" s="19" t="inlineStr"/>
      <c r="D1147" s="19" t="inlineStr"/>
      <c r="E1147" s="19" t="inlineStr"/>
      <c r="F1147" s="19" t="inlineStr"/>
      <c r="G1147" s="19" t="inlineStr"/>
    </row>
    <row r="1148" customHeight="1" ht="15">
      <c r="A1148" s="20" t="inlineStr">
        <is>
          <r>
            <t xml:space="preserve">Material</t>
          </r>
        </is>
      </c>
      <c r="B1148" s="20" t="inlineStr"/>
      <c r="C1148" s="21" t="inlineStr">
        <is>
          <r>
            <t xml:space="preserve">FONTE</t>
          </r>
        </is>
      </c>
      <c r="D1148" s="21" t="inlineStr">
        <is>
          <r>
            <t xml:space="preserve">UNID</t>
          </r>
        </is>
      </c>
      <c r="E1148" s="21" t="inlineStr">
        <is>
          <r>
            <t xml:space="preserve">COEFICIENTE</t>
          </r>
        </is>
      </c>
      <c r="F1148" s="21" t="inlineStr">
        <is>
          <r>
            <t xml:space="preserve">PREÇO UNITÁRIO</t>
          </r>
        </is>
      </c>
      <c r="G1148" s="21" t="inlineStr">
        <is>
          <r>
            <t xml:space="preserve">TOTAL</t>
          </r>
        </is>
      </c>
    </row>
    <row r="1149" customHeight="1" ht="15">
      <c r="A1149" s="22" t="inlineStr">
        <is>
          <r>
            <t xml:space="preserve">I00081</t>
          </r>
        </is>
      </c>
      <c r="B1149" s="23" t="inlineStr">
        <is>
          <r>
            <t xml:space="preserve">Aço ca-50 6,3 a 12,5 mm</t>
          </r>
        </is>
      </c>
      <c r="C1149" s="22" t="inlineStr">
        <is>
          <r>
            <t xml:space="preserve">ORSE</t>
          </r>
        </is>
      </c>
      <c r="D1149" s="22" t="inlineStr">
        <is>
          <r>
            <t xml:space="preserve">kg</t>
          </r>
        </is>
      </c>
      <c r="E1149" s="24" t="n">
        <v>0.8</v>
      </c>
      <c r="F1149" s="25" t="n">
        <v>9.3</v>
      </c>
      <c r="G1149" s="25" t="n">
        <f>ROUND(ROUND(E1149,8)*F1149,2)</f>
        <v>7.44</v>
      </c>
    </row>
    <row r="1150" customHeight="1" ht="15">
      <c r="A1150" s="2" t="inlineStr"/>
      <c r="B1150" s="2" t="inlineStr"/>
      <c r="C1150" s="2" t="inlineStr"/>
      <c r="D1150" s="2" t="inlineStr"/>
      <c r="E1150" s="26" t="inlineStr">
        <is>
          <r>
            <t xml:space="preserve">TOTAL Material:</t>
          </r>
        </is>
      </c>
      <c r="F1150" s="26" t="inlineStr"/>
      <c r="G1150" s="27" t="n">
        <f>SUM(G1149:G1149)</f>
        <v>7.44</v>
      </c>
    </row>
    <row r="1151" customHeight="1" ht="15">
      <c r="A1151" s="20" t="inlineStr">
        <is>
          <r>
            <t xml:space="preserve">Serviço</t>
          </r>
        </is>
      </c>
      <c r="B1151" s="20" t="inlineStr"/>
      <c r="C1151" s="21" t="inlineStr">
        <is>
          <r>
            <t xml:space="preserve">FONTE</t>
          </r>
        </is>
      </c>
      <c r="D1151" s="21" t="inlineStr">
        <is>
          <r>
            <t xml:space="preserve">UNID</t>
          </r>
        </is>
      </c>
      <c r="E1151" s="21" t="inlineStr">
        <is>
          <r>
            <t xml:space="preserve">COEFICIENTE</t>
          </r>
        </is>
      </c>
      <c r="F1151" s="21" t="inlineStr">
        <is>
          <r>
            <t xml:space="preserve">PREÇO UNITÁRIO</t>
          </r>
        </is>
      </c>
      <c r="G1151" s="21" t="inlineStr">
        <is>
          <r>
            <t xml:space="preserve">TOTAL</t>
          </r>
        </is>
      </c>
    </row>
    <row r="1152" customHeight="1" ht="21">
      <c r="A1152" s="22" t="inlineStr">
        <is>
          <r>
            <t xml:space="preserve">S00127</t>
          </r>
        </is>
      </c>
      <c r="B1152" s="23" t="inlineStr">
        <is>
          <r>
            <t xml:space="preserve">Concreto simples usinado fck=21mpa, bombeado, lançado e adensado em superestrutura</t>
          </r>
        </is>
      </c>
      <c r="C1152" s="22" t="inlineStr">
        <is>
          <r>
            <t xml:space="preserve">ORSE</t>
          </r>
        </is>
      </c>
      <c r="D1152" s="22" t="inlineStr">
        <is>
          <r>
            <t xml:space="preserve">m3</t>
          </r>
        </is>
      </c>
      <c r="E1152" s="24" t="n">
        <v>0.01</v>
      </c>
      <c r="F1152" s="25" t="n">
        <v>658.14</v>
      </c>
      <c r="G1152" s="25" t="n">
        <f>ROUND(ROUND(E1152,8)*F1152,2)</f>
        <v>6.58</v>
      </c>
    </row>
    <row r="1153" customHeight="1" ht="29">
      <c r="A1153" s="22" t="inlineStr">
        <is>
          <r>
            <t xml:space="preserve">S11640</t>
          </r>
        </is>
      </c>
      <c r="B1153" s="23" t="inlineStr">
        <is>
          <r>
            <t xml:space="preserve">Forma plana para estruturas, em compensado plastificado de 10mm, 02 usos, inclusive escoramento - Revisada 07.2015</t>
          </r>
        </is>
      </c>
      <c r="C1153" s="22" t="inlineStr">
        <is>
          <r>
            <t xml:space="preserve">ORSE</t>
          </r>
        </is>
      </c>
      <c r="D1153" s="22" t="inlineStr">
        <is>
          <r>
            <t xml:space="preserve">m2</t>
          </r>
        </is>
      </c>
      <c r="E1153" s="24" t="n">
        <v>0.35</v>
      </c>
      <c r="F1153" s="25" t="n">
        <v>124.65</v>
      </c>
      <c r="G1153" s="25" t="n">
        <f>ROUND(ROUND(E1153,8)*F1153,2)</f>
        <v>43.63</v>
      </c>
    </row>
    <row r="1154" customHeight="1" ht="15">
      <c r="A1154" s="2" t="inlineStr"/>
      <c r="B1154" s="2" t="inlineStr"/>
      <c r="C1154" s="2" t="inlineStr"/>
      <c r="D1154" s="2" t="inlineStr"/>
      <c r="E1154" s="26" t="inlineStr">
        <is>
          <r>
            <t xml:space="preserve">TOTAL Serviço:</t>
          </r>
        </is>
      </c>
      <c r="F1154" s="26" t="inlineStr"/>
      <c r="G1154" s="27" t="n">
        <f>SUM(G1152:G1153)</f>
        <v>50.21</v>
      </c>
    </row>
    <row r="1155" customHeight="1" ht="15">
      <c r="A1155" s="2" t="inlineStr"/>
      <c r="B1155" s="2" t="inlineStr"/>
      <c r="C1155" s="2" t="inlineStr"/>
      <c r="D1155" s="2" t="inlineStr"/>
      <c r="E1155" s="28" t="inlineStr">
        <is>
          <r>
            <t xml:space="preserve">VALOR:</t>
          </r>
        </is>
      </c>
      <c r="F1155" s="28" t="inlineStr"/>
      <c r="G1155" s="6" t="n">
        <f>SUM(G1150,G1154)</f>
        <v>57.65</v>
      </c>
    </row>
    <row r="1156" customHeight="1" ht="15">
      <c r="A1156" s="2" t="inlineStr"/>
      <c r="B1156" s="2" t="inlineStr"/>
      <c r="C1156" s="2" t="inlineStr"/>
      <c r="D1156" s="2" t="inlineStr"/>
      <c r="E1156" s="28" t="inlineStr">
        <is>
          <r>
            <t xml:space="preserve">VALOR BDI (22.23%):</t>
          </r>
        </is>
      </c>
      <c r="F1156" s="28" t="inlineStr"/>
      <c r="G1156" s="6" t="n">
        <f>ROUND(G1155*(22.23/100),2)</f>
        <v>12.82</v>
      </c>
    </row>
    <row r="1157" customHeight="1" ht="15">
      <c r="A1157" s="2" t="inlineStr"/>
      <c r="B1157" s="2" t="inlineStr"/>
      <c r="C1157" s="2" t="inlineStr"/>
      <c r="D1157" s="2" t="inlineStr"/>
      <c r="E1157" s="28" t="inlineStr">
        <is>
          <r>
            <t xml:space="preserve">VALOR COM BDI:</t>
          </r>
        </is>
      </c>
      <c r="F1157" s="28" t="inlineStr"/>
      <c r="G1157" s="6" t="n">
        <f>G1156+G1155</f>
        <v>70.47</v>
      </c>
    </row>
    <row r="1158" customHeight="1" ht="10">
      <c r="A1158" s="2" t="inlineStr"/>
      <c r="B1158" s="2" t="inlineStr"/>
      <c r="C1158" s="2" t="inlineStr"/>
      <c r="D1158" s="2" t="inlineStr"/>
      <c r="E1158" s="18" t="inlineStr"/>
      <c r="F1158" s="18" t="inlineStr"/>
      <c r="G1158" s="18" t="inlineStr"/>
    </row>
    <row r="1159" customHeight="1" ht="20">
      <c r="A1159" s="19" t="inlineStr">
        <is>
          <r>
            <t xml:space="preserve">4.3.13. CP ADAP. 022 REMOÇÃO DE BRISES DE VIDRO E ESTRUTURA PORTANTE (M2)</t>
          </r>
        </is>
      </c>
      <c r="B1159" s="19" t="inlineStr"/>
      <c r="C1159" s="19" t="inlineStr"/>
      <c r="D1159" s="19" t="inlineStr"/>
      <c r="E1159" s="19" t="inlineStr"/>
      <c r="F1159" s="19" t="inlineStr"/>
      <c r="G1159" s="19" t="inlineStr"/>
    </row>
    <row r="1160" customHeight="1" ht="15">
      <c r="A1160" s="20" t="inlineStr">
        <is>
          <r>
            <t xml:space="preserve">Mão de Obra</t>
          </r>
        </is>
      </c>
      <c r="B1160" s="20" t="inlineStr"/>
      <c r="C1160" s="21" t="inlineStr">
        <is>
          <r>
            <t xml:space="preserve">FONTE</t>
          </r>
        </is>
      </c>
      <c r="D1160" s="21" t="inlineStr">
        <is>
          <r>
            <t xml:space="preserve">UNID</t>
          </r>
        </is>
      </c>
      <c r="E1160" s="21" t="inlineStr">
        <is>
          <r>
            <t xml:space="preserve">COEFICIENTE</t>
          </r>
        </is>
      </c>
      <c r="F1160" s="21" t="inlineStr">
        <is>
          <r>
            <t xml:space="preserve">PREÇO UNITÁRIO</t>
          </r>
        </is>
      </c>
      <c r="G1160" s="21" t="inlineStr">
        <is>
          <r>
            <t xml:space="preserve">TOTAL</t>
          </r>
        </is>
      </c>
    </row>
    <row r="1161" customHeight="1" ht="15">
      <c r="A1161" s="22" t="inlineStr">
        <is>
          <r>
            <t xml:space="preserve">I1530</t>
          </r>
        </is>
      </c>
      <c r="B1161" s="23" t="inlineStr">
        <is>
          <r>
            <t xml:space="preserve">MONTADOR</t>
          </r>
        </is>
      </c>
      <c r="C1161" s="22" t="inlineStr">
        <is>
          <r>
            <t xml:space="preserve">SEINFRA</t>
          </r>
        </is>
      </c>
      <c r="D1161" s="22" t="inlineStr">
        <is>
          <r>
            <t xml:space="preserve">H</t>
          </r>
        </is>
      </c>
      <c r="E1161" s="24" t="n">
        <v>0.3</v>
      </c>
      <c r="F1161" s="25" t="n">
        <v>26.86</v>
      </c>
      <c r="G1161" s="25" t="n">
        <f>ROUND(ROUND(E1161,8)*F1161,2)</f>
        <v>8.06</v>
      </c>
    </row>
    <row r="1162" customHeight="1" ht="15">
      <c r="A1162" s="2" t="inlineStr"/>
      <c r="B1162" s="2" t="inlineStr"/>
      <c r="C1162" s="2" t="inlineStr"/>
      <c r="D1162" s="2" t="inlineStr"/>
      <c r="E1162" s="26" t="inlineStr">
        <is>
          <r>
            <t xml:space="preserve">TOTAL Mão de Obra:</t>
          </r>
        </is>
      </c>
      <c r="F1162" s="26" t="inlineStr"/>
      <c r="G1162" s="27" t="n">
        <f>SUM(G1161:G1161)</f>
        <v>8.06</v>
      </c>
    </row>
    <row r="1163" customHeight="1" ht="15">
      <c r="A1163" s="20" t="inlineStr">
        <is>
          <r>
            <t xml:space="preserve">Mão de Obra com Encargos Complementares</t>
          </r>
        </is>
      </c>
      <c r="B1163" s="20" t="inlineStr"/>
      <c r="C1163" s="21" t="inlineStr">
        <is>
          <r>
            <t xml:space="preserve">FONTE</t>
          </r>
        </is>
      </c>
      <c r="D1163" s="21" t="inlineStr">
        <is>
          <r>
            <t xml:space="preserve">UNID</t>
          </r>
        </is>
      </c>
      <c r="E1163" s="21" t="inlineStr">
        <is>
          <r>
            <t xml:space="preserve">COEFICIENTE</t>
          </r>
        </is>
      </c>
      <c r="F1163" s="21" t="inlineStr">
        <is>
          <r>
            <t xml:space="preserve">PREÇO UNITÁRIO</t>
          </r>
        </is>
      </c>
      <c r="G1163" s="21" t="inlineStr">
        <is>
          <r>
            <t xml:space="preserve">TOTAL</t>
          </r>
        </is>
      </c>
    </row>
    <row r="1164" customHeight="1" ht="21">
      <c r="A1164" s="22" t="inlineStr">
        <is>
          <r>
            <t xml:space="preserve">88241</t>
          </r>
        </is>
      </c>
      <c r="B1164" s="23" t="inlineStr">
        <is>
          <r>
            <t xml:space="preserve">AJUDANTE DE OPERAÇÃO EM GERAL COM ENCARGOS COMPLEMENTARES</t>
          </r>
        </is>
      </c>
      <c r="C1164" s="22" t="inlineStr">
        <is>
          <r>
            <t xml:space="preserve">SINAPI</t>
          </r>
        </is>
      </c>
      <c r="D1164" s="22" t="inlineStr">
        <is>
          <r>
            <t xml:space="preserve">H</t>
          </r>
        </is>
      </c>
      <c r="E1164" s="24" t="n">
        <v>0.6</v>
      </c>
      <c r="F1164" s="25" t="n">
        <v>22.38</v>
      </c>
      <c r="G1164" s="25" t="n">
        <f>ROUND(ROUND(E1164,8)*F1164,2)</f>
        <v>13.43</v>
      </c>
    </row>
    <row r="1165" customHeight="1" ht="18">
      <c r="A1165" s="2" t="inlineStr"/>
      <c r="B1165" s="2" t="inlineStr"/>
      <c r="C1165" s="2" t="inlineStr"/>
      <c r="D1165" s="2" t="inlineStr"/>
      <c r="E1165" s="26" t="inlineStr">
        <is>
          <r>
            <t xml:space="preserve">TOTAL Mão de Obra com Encargos Complementares:</t>
          </r>
        </is>
      </c>
      <c r="F1165" s="26" t="inlineStr"/>
      <c r="G1165" s="27" t="n">
        <f>SUM(G1164:G1164)</f>
        <v>13.43</v>
      </c>
    </row>
    <row r="1166" customHeight="1" ht="15">
      <c r="A1166" s="2" t="inlineStr"/>
      <c r="B1166" s="2" t="inlineStr"/>
      <c r="C1166" s="2" t="inlineStr"/>
      <c r="D1166" s="2" t="inlineStr"/>
      <c r="E1166" s="28" t="inlineStr">
        <is>
          <r>
            <t xml:space="preserve">VALOR:</t>
          </r>
        </is>
      </c>
      <c r="F1166" s="28" t="inlineStr"/>
      <c r="G1166" s="6" t="n">
        <f>SUM(G1162,G1165)</f>
        <v>21.49</v>
      </c>
    </row>
    <row r="1167" customHeight="1" ht="15">
      <c r="A1167" s="2" t="inlineStr"/>
      <c r="B1167" s="2" t="inlineStr"/>
      <c r="C1167" s="2" t="inlineStr"/>
      <c r="D1167" s="2" t="inlineStr"/>
      <c r="E1167" s="28" t="inlineStr">
        <is>
          <r>
            <t xml:space="preserve">VALOR BDI (22.23%):</t>
          </r>
        </is>
      </c>
      <c r="F1167" s="28" t="inlineStr"/>
      <c r="G1167" s="6" t="n">
        <f>ROUND(G1166*(22.23/100),2)</f>
        <v>4.78</v>
      </c>
    </row>
    <row r="1168" customHeight="1" ht="15">
      <c r="A1168" s="2" t="inlineStr"/>
      <c r="B1168" s="2" t="inlineStr"/>
      <c r="C1168" s="2" t="inlineStr"/>
      <c r="D1168" s="2" t="inlineStr"/>
      <c r="E1168" s="28" t="inlineStr">
        <is>
          <r>
            <t xml:space="preserve">VALOR COM BDI:</t>
          </r>
        </is>
      </c>
      <c r="F1168" s="28" t="inlineStr"/>
      <c r="G1168" s="6" t="n">
        <f>G1167+G1166</f>
        <v>26.27</v>
      </c>
    </row>
    <row r="1169" customHeight="1" ht="10">
      <c r="A1169" s="2" t="inlineStr"/>
      <c r="B1169" s="2" t="inlineStr"/>
      <c r="C1169" s="2" t="inlineStr"/>
      <c r="D1169" s="2" t="inlineStr"/>
      <c r="E1169" s="18" t="inlineStr"/>
      <c r="F1169" s="18" t="inlineStr"/>
      <c r="G1169" s="18" t="inlineStr"/>
    </row>
    <row r="1170" customHeight="1" ht="20">
      <c r="A1170" s="19" t="inlineStr">
        <is>
          <r>
            <t xml:space="preserve">4.3.14. CP ADAP. 023 FORNECIMENTO E INSTALAÇÃO DE BRISES EM PVC E MONTANTES EM ALUMÍNIO (M2)</t>
          </r>
        </is>
      </c>
      <c r="B1170" s="19" t="inlineStr"/>
      <c r="C1170" s="19" t="inlineStr"/>
      <c r="D1170" s="19" t="inlineStr"/>
      <c r="E1170" s="19" t="inlineStr"/>
      <c r="F1170" s="19" t="inlineStr"/>
      <c r="G1170" s="19" t="inlineStr"/>
    </row>
    <row r="1171" customHeight="1" ht="15">
      <c r="A1171" s="20" t="inlineStr">
        <is>
          <r>
            <t xml:space="preserve">Material</t>
          </r>
        </is>
      </c>
      <c r="B1171" s="20" t="inlineStr"/>
      <c r="C1171" s="21" t="inlineStr">
        <is>
          <r>
            <t xml:space="preserve">FONTE</t>
          </r>
        </is>
      </c>
      <c r="D1171" s="21" t="inlineStr">
        <is>
          <r>
            <t xml:space="preserve">UNID</t>
          </r>
        </is>
      </c>
      <c r="E1171" s="21" t="inlineStr">
        <is>
          <r>
            <t xml:space="preserve">COEFICIENTE</t>
          </r>
        </is>
      </c>
      <c r="F1171" s="21" t="inlineStr">
        <is>
          <r>
            <t xml:space="preserve">PREÇO UNITÁRIO</t>
          </r>
        </is>
      </c>
      <c r="G1171" s="21" t="inlineStr">
        <is>
          <r>
            <t xml:space="preserve">TOTAL</t>
          </r>
        </is>
      </c>
    </row>
    <row r="1172" customHeight="1" ht="29">
      <c r="A1172" s="22" t="inlineStr">
        <is>
          <r>
            <t xml:space="preserve">COT0001</t>
          </r>
        </is>
      </c>
      <c r="B1172" s="23" t="inlineStr">
        <is>
          <r>
            <t xml:space="preserve">FORNECIMENTO DE BRISE SOLEIL EM PVC (PAINÉIS, TAMPAS LATERAIS, DISPOSITIVO CLOCK, BARRA DE COMANDO E ACESSÓRIOS PARA FIXAÇÃO)</t>
          </r>
        </is>
      </c>
      <c r="C1172" s="22" t="inlineStr">
        <is>
          <r>
            <t xml:space="preserve">Composições </t>
          </r>
        </is>
      </c>
      <c r="D1172" s="22" t="inlineStr">
        <is>
          <r>
            <t xml:space="preserve">UN</t>
          </r>
        </is>
      </c>
      <c r="E1172" s="24" t="n">
        <v>1.0</v>
      </c>
      <c r="F1172" s="25" t="n">
        <v>614.01</v>
      </c>
      <c r="G1172" s="25" t="n">
        <f>ROUND(ROUND(E1172,8)*F1172,2)</f>
        <v>614.01</v>
      </c>
    </row>
    <row r="1173" customHeight="1" ht="15">
      <c r="A1173" s="2" t="inlineStr"/>
      <c r="B1173" s="2" t="inlineStr"/>
      <c r="C1173" s="2" t="inlineStr"/>
      <c r="D1173" s="2" t="inlineStr"/>
      <c r="E1173" s="26" t="inlineStr">
        <is>
          <r>
            <t xml:space="preserve">TOTAL Material:</t>
          </r>
        </is>
      </c>
      <c r="F1173" s="26" t="inlineStr"/>
      <c r="G1173" s="27" t="n">
        <f>SUM(G1172:G1172)</f>
        <v>614.01</v>
      </c>
    </row>
    <row r="1174" customHeight="1" ht="15">
      <c r="A1174" s="20" t="inlineStr">
        <is>
          <r>
            <t xml:space="preserve">Mão de Obra com Encargos Complementares</t>
          </r>
        </is>
      </c>
      <c r="B1174" s="20" t="inlineStr"/>
      <c r="C1174" s="21" t="inlineStr">
        <is>
          <r>
            <t xml:space="preserve">FONTE</t>
          </r>
        </is>
      </c>
      <c r="D1174" s="21" t="inlineStr">
        <is>
          <r>
            <t xml:space="preserve">UNID</t>
          </r>
        </is>
      </c>
      <c r="E1174" s="21" t="inlineStr">
        <is>
          <r>
            <t xml:space="preserve">COEFICIENTE</t>
          </r>
        </is>
      </c>
      <c r="F1174" s="21" t="inlineStr">
        <is>
          <r>
            <t xml:space="preserve">PREÇO UNITÁRIO</t>
          </r>
        </is>
      </c>
      <c r="G1174" s="21" t="inlineStr">
        <is>
          <r>
            <t xml:space="preserve">TOTAL</t>
          </r>
        </is>
      </c>
    </row>
    <row r="1175" customHeight="1" ht="21">
      <c r="A1175" s="22" t="inlineStr">
        <is>
          <r>
            <t xml:space="preserve">88241</t>
          </r>
        </is>
      </c>
      <c r="B1175" s="23" t="inlineStr">
        <is>
          <r>
            <t xml:space="preserve">AJUDANTE DE OPERAÇÃO EM GERAL COM ENCARGOS COMPLEMENTARES</t>
          </r>
        </is>
      </c>
      <c r="C1175" s="22" t="inlineStr">
        <is>
          <r>
            <t xml:space="preserve">SINAPI</t>
          </r>
        </is>
      </c>
      <c r="D1175" s="22" t="inlineStr">
        <is>
          <r>
            <t xml:space="preserve">H</t>
          </r>
        </is>
      </c>
      <c r="E1175" s="24" t="n">
        <v>0.6</v>
      </c>
      <c r="F1175" s="25" t="n">
        <v>22.38</v>
      </c>
      <c r="G1175" s="25" t="n">
        <f>ROUND(ROUND(E1175,8)*F1175,2)</f>
        <v>13.43</v>
      </c>
    </row>
    <row r="1176" customHeight="1" ht="21">
      <c r="A1176" s="22" t="inlineStr">
        <is>
          <r>
            <t xml:space="preserve">88278</t>
          </r>
        </is>
      </c>
      <c r="B1176" s="23" t="inlineStr">
        <is>
          <r>
            <t xml:space="preserve">MONTADOR DE ESTRUTURA METÁLICA COM ENCARGOS COMPLEMENTARES</t>
          </r>
        </is>
      </c>
      <c r="C1176" s="22" t="inlineStr">
        <is>
          <r>
            <t xml:space="preserve">SINAPI</t>
          </r>
        </is>
      </c>
      <c r="D1176" s="22" t="inlineStr">
        <is>
          <r>
            <t xml:space="preserve">H</t>
          </r>
        </is>
      </c>
      <c r="E1176" s="24" t="n">
        <v>0.3</v>
      </c>
      <c r="F1176" s="25" t="n">
        <v>25.03</v>
      </c>
      <c r="G1176" s="25" t="n">
        <f>ROUND(ROUND(E1176,8)*F1176,2)</f>
        <v>7.51</v>
      </c>
    </row>
    <row r="1177" customHeight="1" ht="18">
      <c r="A1177" s="2" t="inlineStr"/>
      <c r="B1177" s="2" t="inlineStr"/>
      <c r="C1177" s="2" t="inlineStr"/>
      <c r="D1177" s="2" t="inlineStr"/>
      <c r="E1177" s="26" t="inlineStr">
        <is>
          <r>
            <t xml:space="preserve">TOTAL Mão de Obra com Encargos Complementares:</t>
          </r>
        </is>
      </c>
      <c r="F1177" s="26" t="inlineStr"/>
      <c r="G1177" s="27" t="n">
        <f>SUM(G1175:G1176)</f>
        <v>20.94</v>
      </c>
    </row>
    <row r="1178" customHeight="1" ht="15">
      <c r="A1178" s="2" t="inlineStr"/>
      <c r="B1178" s="2" t="inlineStr"/>
      <c r="C1178" s="2" t="inlineStr"/>
      <c r="D1178" s="2" t="inlineStr"/>
      <c r="E1178" s="28" t="inlineStr">
        <is>
          <r>
            <t xml:space="preserve">VALOR:</t>
          </r>
        </is>
      </c>
      <c r="F1178" s="28" t="inlineStr"/>
      <c r="G1178" s="6" t="n">
        <f>SUM(G1173,G1177)</f>
        <v>634.95</v>
      </c>
    </row>
    <row r="1179" customHeight="1" ht="15">
      <c r="A1179" s="2" t="inlineStr"/>
      <c r="B1179" s="2" t="inlineStr"/>
      <c r="C1179" s="2" t="inlineStr"/>
      <c r="D1179" s="2" t="inlineStr"/>
      <c r="E1179" s="28" t="inlineStr">
        <is>
          <r>
            <t xml:space="preserve">VALOR BDI (22.23%):</t>
          </r>
        </is>
      </c>
      <c r="F1179" s="28" t="inlineStr"/>
      <c r="G1179" s="6" t="n">
        <f>ROUND(G1178*(22.23/100),2)</f>
        <v>141.15</v>
      </c>
    </row>
    <row r="1180" customHeight="1" ht="15">
      <c r="A1180" s="2" t="inlineStr"/>
      <c r="B1180" s="2" t="inlineStr"/>
      <c r="C1180" s="2" t="inlineStr"/>
      <c r="D1180" s="2" t="inlineStr"/>
      <c r="E1180" s="28" t="inlineStr">
        <is>
          <r>
            <t xml:space="preserve">VALOR COM BDI:</t>
          </r>
        </is>
      </c>
      <c r="F1180" s="28" t="inlineStr"/>
      <c r="G1180" s="6" t="n">
        <f>G1179+G1178</f>
        <v>776.1</v>
      </c>
    </row>
    <row r="1181" customHeight="1" ht="10">
      <c r="A1181" s="2" t="inlineStr"/>
      <c r="B1181" s="2" t="inlineStr"/>
      <c r="C1181" s="2" t="inlineStr"/>
      <c r="D1181" s="2" t="inlineStr"/>
      <c r="E1181" s="18" t="inlineStr"/>
      <c r="F1181" s="18" t="inlineStr"/>
      <c r="G1181" s="18" t="inlineStr"/>
    </row>
    <row r="1182" customHeight="1" ht="20">
      <c r="A1182" s="19" t="inlineStr">
        <is>
          <r>
            <t xml:space="preserve">4.4.1. 99814 LIMPEZA DE SUPERFÍCIE COM JATO DE ALTA PRESSÃO. AF_04/2019 (M2)</t>
          </r>
        </is>
      </c>
      <c r="B1182" s="19" t="inlineStr"/>
      <c r="C1182" s="19" t="inlineStr"/>
      <c r="D1182" s="19" t="inlineStr"/>
      <c r="E1182" s="19" t="inlineStr"/>
      <c r="F1182" s="19" t="inlineStr"/>
      <c r="G1182" s="19" t="inlineStr"/>
    </row>
    <row r="1183" customHeight="1" ht="15">
      <c r="A1183" s="20" t="inlineStr">
        <is>
          <r>
            <t xml:space="preserve">Equipamento Custo Horário</t>
          </r>
        </is>
      </c>
      <c r="B1183" s="20" t="inlineStr"/>
      <c r="C1183" s="21" t="inlineStr">
        <is>
          <r>
            <t xml:space="preserve">FONTE</t>
          </r>
        </is>
      </c>
      <c r="D1183" s="21" t="inlineStr">
        <is>
          <r>
            <t xml:space="preserve">UNID</t>
          </r>
        </is>
      </c>
      <c r="E1183" s="21" t="inlineStr">
        <is>
          <r>
            <t xml:space="preserve">COEFICIENTE</t>
          </r>
        </is>
      </c>
      <c r="F1183" s="21" t="inlineStr">
        <is>
          <r>
            <t xml:space="preserve">PREÇO UNITÁRIO</t>
          </r>
        </is>
      </c>
      <c r="G1183" s="21" t="inlineStr">
        <is>
          <r>
            <t xml:space="preserve">TOTAL</t>
          </r>
        </is>
      </c>
    </row>
    <row r="1184" customHeight="1" ht="38">
      <c r="A1184" s="22" t="inlineStr">
        <is>
          <r>
            <t xml:space="preserve">99833</t>
          </r>
        </is>
      </c>
      <c r="B1184" s="23" t="inlineStr">
        <is>
          <r>
            <t xml:space="preserve">LAVADORA DE ALTA PRESSAO (LAVA-JATO) PARA AGUA FRIA, PRESSAO DE OPERACAO ENTRE 1400 E 1900 LIB/POL2, VAZAO MAXIMA ENTRE 400 E 700 L/H - CHP DIURNO. AF_05/2023</t>
          </r>
        </is>
      </c>
      <c r="C1184" s="22" t="inlineStr">
        <is>
          <r>
            <t xml:space="preserve">SINAPI</t>
          </r>
        </is>
      </c>
      <c r="D1184" s="22" t="inlineStr">
        <is>
          <r>
            <t xml:space="preserve">CHP</t>
          </r>
        </is>
      </c>
      <c r="E1184" s="24" t="n">
        <v>0.015</v>
      </c>
      <c r="F1184" s="25" t="n">
        <v>1.99</v>
      </c>
      <c r="G1184" s="25" t="n">
        <f>TRUNC(TRUNC(E1184,8)*F1184,2)</f>
        <v>0.02</v>
      </c>
    </row>
    <row r="1185" customHeight="1" ht="18">
      <c r="A1185" s="2" t="inlineStr"/>
      <c r="B1185" s="2" t="inlineStr"/>
      <c r="C1185" s="2" t="inlineStr"/>
      <c r="D1185" s="2" t="inlineStr"/>
      <c r="E1185" s="26" t="inlineStr">
        <is>
          <r>
            <t xml:space="preserve">TOTAL Equipamento Custo Horário:</t>
          </r>
        </is>
      </c>
      <c r="F1185" s="26" t="inlineStr"/>
      <c r="G1185" s="27" t="n">
        <f>SUM(G1184:G1184)</f>
        <v>0.02</v>
      </c>
    </row>
    <row r="1186" customHeight="1" ht="15">
      <c r="A1186" s="20" t="inlineStr">
        <is>
          <r>
            <t xml:space="preserve">Mão de Obra com Encargos Complementares</t>
          </r>
        </is>
      </c>
      <c r="B1186" s="20" t="inlineStr"/>
      <c r="C1186" s="21" t="inlineStr">
        <is>
          <r>
            <t xml:space="preserve">FONTE</t>
          </r>
        </is>
      </c>
      <c r="D1186" s="21" t="inlineStr">
        <is>
          <r>
            <t xml:space="preserve">UNID</t>
          </r>
        </is>
      </c>
      <c r="E1186" s="21" t="inlineStr">
        <is>
          <r>
            <t xml:space="preserve">COEFICIENTE</t>
          </r>
        </is>
      </c>
      <c r="F1186" s="21" t="inlineStr">
        <is>
          <r>
            <t xml:space="preserve">PREÇO UNITÁRIO</t>
          </r>
        </is>
      </c>
      <c r="G1186" s="21" t="inlineStr">
        <is>
          <r>
            <t xml:space="preserve">TOTAL</t>
          </r>
        </is>
      </c>
    </row>
    <row r="1187" customHeight="1" ht="15">
      <c r="A1187" s="22" t="inlineStr">
        <is>
          <r>
            <t xml:space="preserve">88316</t>
          </r>
        </is>
      </c>
      <c r="B1187" s="23" t="inlineStr">
        <is>
          <r>
            <t xml:space="preserve">SERVENTE COM ENCARGOS COMPLEMENTARES</t>
          </r>
        </is>
      </c>
      <c r="C1187" s="22" t="inlineStr">
        <is>
          <r>
            <t xml:space="preserve">SINAPI</t>
          </r>
        </is>
      </c>
      <c r="D1187" s="22" t="inlineStr">
        <is>
          <r>
            <t xml:space="preserve">H</t>
          </r>
        </is>
      </c>
      <c r="E1187" s="24" t="n">
        <v>0.089</v>
      </c>
      <c r="F1187" s="25" t="n">
        <v>22.1</v>
      </c>
      <c r="G1187" s="25" t="n">
        <f>TRUNC(TRUNC(E1187,8)*F1187,2)</f>
        <v>1.96</v>
      </c>
    </row>
    <row r="1188" customHeight="1" ht="18">
      <c r="A1188" s="2" t="inlineStr"/>
      <c r="B1188" s="2" t="inlineStr"/>
      <c r="C1188" s="2" t="inlineStr"/>
      <c r="D1188" s="2" t="inlineStr"/>
      <c r="E1188" s="26" t="inlineStr">
        <is>
          <r>
            <t xml:space="preserve">TOTAL Mão de Obra com Encargos Complementares:</t>
          </r>
        </is>
      </c>
      <c r="F1188" s="26" t="inlineStr"/>
      <c r="G1188" s="27" t="n">
        <f>SUM(G1187:G1187)</f>
        <v>1.96</v>
      </c>
    </row>
    <row r="1189" customHeight="1" ht="15">
      <c r="A1189" s="2" t="inlineStr"/>
      <c r="B1189" s="2" t="inlineStr"/>
      <c r="C1189" s="2" t="inlineStr"/>
      <c r="D1189" s="2" t="inlineStr"/>
      <c r="E1189" s="28" t="inlineStr">
        <is>
          <r>
            <t xml:space="preserve">VALOR:</t>
          </r>
        </is>
      </c>
      <c r="F1189" s="28" t="inlineStr"/>
      <c r="G1189" s="6" t="n">
        <f>SUM(G1185,G1188)</f>
        <v>1.98</v>
      </c>
    </row>
    <row r="1190" customHeight="1" ht="15">
      <c r="A1190" s="2" t="inlineStr"/>
      <c r="B1190" s="2" t="inlineStr"/>
      <c r="C1190" s="2" t="inlineStr"/>
      <c r="D1190" s="2" t="inlineStr"/>
      <c r="E1190" s="28" t="inlineStr">
        <is>
          <r>
            <t xml:space="preserve">VALOR BDI (22.23%):</t>
          </r>
        </is>
      </c>
      <c r="F1190" s="28" t="inlineStr"/>
      <c r="G1190" s="6" t="n">
        <f>ROUND(G1189*(22.23/100),2)</f>
        <v>0.44</v>
      </c>
    </row>
    <row r="1191" customHeight="1" ht="15">
      <c r="A1191" s="2" t="inlineStr"/>
      <c r="B1191" s="2" t="inlineStr"/>
      <c r="C1191" s="2" t="inlineStr"/>
      <c r="D1191" s="2" t="inlineStr"/>
      <c r="E1191" s="28" t="inlineStr">
        <is>
          <r>
            <t xml:space="preserve">VALOR COM BDI:</t>
          </r>
        </is>
      </c>
      <c r="F1191" s="28" t="inlineStr"/>
      <c r="G1191" s="6" t="n">
        <f>G1190+G1189</f>
        <v>2.42</v>
      </c>
    </row>
    <row r="1192" customHeight="1" ht="10">
      <c r="A1192" s="2" t="inlineStr"/>
      <c r="B1192" s="2" t="inlineStr"/>
      <c r="C1192" s="2" t="inlineStr"/>
      <c r="D1192" s="2" t="inlineStr"/>
      <c r="E1192" s="18" t="inlineStr"/>
      <c r="F1192" s="18" t="inlineStr"/>
      <c r="G1192" s="18" t="inlineStr"/>
    </row>
    <row r="1193" customHeight="1" ht="20">
      <c r="A1193" s="19" t="inlineStr">
        <is>
          <r>
            <t xml:space="preserve">4.4.2. 87630 CONTRAPISO EM ARGAMASSA TRAÇO 1:4 (CIMENTO E AREIA), PREPARO MECÂNICO COM BETONEIRA 400 L, APLICADO EM ÁREAS SECAS SOBRE LAJE, ADERIDO, ACABAMENTO NÃO REFORÇADO, ESPESSURA 3CM. AF_07/2021 (M2)</t>
          </r>
        </is>
      </c>
      <c r="B1193" s="19" t="inlineStr"/>
      <c r="C1193" s="19" t="inlineStr"/>
      <c r="D1193" s="19" t="inlineStr"/>
      <c r="E1193" s="19" t="inlineStr"/>
      <c r="F1193" s="19" t="inlineStr"/>
      <c r="G1193" s="19" t="inlineStr"/>
    </row>
    <row r="1194" customHeight="1" ht="15">
      <c r="A1194" s="20" t="inlineStr">
        <is>
          <r>
            <t xml:space="preserve">Material</t>
          </r>
        </is>
      </c>
      <c r="B1194" s="20" t="inlineStr"/>
      <c r="C1194" s="21" t="inlineStr">
        <is>
          <r>
            <t xml:space="preserve">FONTE</t>
          </r>
        </is>
      </c>
      <c r="D1194" s="21" t="inlineStr">
        <is>
          <r>
            <t xml:space="preserve">UNID</t>
          </r>
        </is>
      </c>
      <c r="E1194" s="21" t="inlineStr">
        <is>
          <r>
            <t xml:space="preserve">COEFICIENTE</t>
          </r>
        </is>
      </c>
      <c r="F1194" s="21" t="inlineStr">
        <is>
          <r>
            <t xml:space="preserve">PREÇO UNITÁRIO</t>
          </r>
        </is>
      </c>
      <c r="G1194" s="21" t="inlineStr">
        <is>
          <r>
            <t xml:space="preserve">TOTAL</t>
          </r>
        </is>
      </c>
    </row>
    <row r="1195" customHeight="1" ht="21">
      <c r="A1195" s="22" t="inlineStr">
        <is>
          <r>
            <t xml:space="preserve">00007334</t>
          </r>
        </is>
      </c>
      <c r="B1195" s="23" t="inlineStr">
        <is>
          <r>
            <t xml:space="preserve">ADITIVO ADESIVO LIQUIDO PARA ARGAMASSAS DE REVESTIMENTOS CIMENTICIOS</t>
          </r>
        </is>
      </c>
      <c r="C1195" s="22" t="inlineStr">
        <is>
          <r>
            <t xml:space="preserve">SINAPI</t>
          </r>
        </is>
      </c>
      <c r="D1195" s="22" t="inlineStr">
        <is>
          <r>
            <t xml:space="preserve">L</t>
          </r>
        </is>
      </c>
      <c r="E1195" s="24" t="n">
        <v>0.21</v>
      </c>
      <c r="F1195" s="25" t="n">
        <v>16.59</v>
      </c>
      <c r="G1195" s="25" t="n">
        <f>TRUNC(TRUNC(E1195,8)*F1195,2)</f>
        <v>3.48</v>
      </c>
    </row>
    <row r="1196" customHeight="1" ht="15">
      <c r="A1196" s="22" t="inlineStr">
        <is>
          <r>
            <t xml:space="preserve">00001379</t>
          </r>
        </is>
      </c>
      <c r="B1196" s="23" t="inlineStr">
        <is>
          <r>
            <t xml:space="preserve">CIMENTO PORTLAND COMPOSTO CP II-32</t>
          </r>
        </is>
      </c>
      <c r="C1196" s="22" t="inlineStr">
        <is>
          <r>
            <t xml:space="preserve">SINAPI</t>
          </r>
        </is>
      </c>
      <c r="D1196" s="22" t="inlineStr">
        <is>
          <r>
            <t xml:space="preserve">KG</t>
          </r>
        </is>
      </c>
      <c r="E1196" s="24" t="n">
        <v>0.5</v>
      </c>
      <c r="F1196" s="25" t="n">
        <v>0.72</v>
      </c>
      <c r="G1196" s="25" t="n">
        <f>TRUNC(TRUNC(E1196,8)*F1196,2)</f>
        <v>0.36</v>
      </c>
    </row>
    <row r="1197" customHeight="1" ht="15">
      <c r="A1197" s="2" t="inlineStr"/>
      <c r="B1197" s="2" t="inlineStr"/>
      <c r="C1197" s="2" t="inlineStr"/>
      <c r="D1197" s="2" t="inlineStr"/>
      <c r="E1197" s="26" t="inlineStr">
        <is>
          <r>
            <t xml:space="preserve">TOTAL Material:</t>
          </r>
        </is>
      </c>
      <c r="F1197" s="26" t="inlineStr"/>
      <c r="G1197" s="27" t="n">
        <f>SUM(G1195:G1196)</f>
        <v>3.84</v>
      </c>
    </row>
    <row r="1198" customHeight="1" ht="15">
      <c r="A1198" s="20" t="inlineStr">
        <is>
          <r>
            <t xml:space="preserve">Mão de Obra com Encargos Complementares</t>
          </r>
        </is>
      </c>
      <c r="B1198" s="20" t="inlineStr"/>
      <c r="C1198" s="21" t="inlineStr">
        <is>
          <r>
            <t xml:space="preserve">FONTE</t>
          </r>
        </is>
      </c>
      <c r="D1198" s="21" t="inlineStr">
        <is>
          <r>
            <t xml:space="preserve">UNID</t>
          </r>
        </is>
      </c>
      <c r="E1198" s="21" t="inlineStr">
        <is>
          <r>
            <t xml:space="preserve">COEFICIENTE</t>
          </r>
        </is>
      </c>
      <c r="F1198" s="21" t="inlineStr">
        <is>
          <r>
            <t xml:space="preserve">PREÇO UNITÁRIO</t>
          </r>
        </is>
      </c>
      <c r="G1198" s="21" t="inlineStr">
        <is>
          <r>
            <t xml:space="preserve">TOTAL</t>
          </r>
        </is>
      </c>
    </row>
    <row r="1199" customHeight="1" ht="15">
      <c r="A1199" s="22" t="inlineStr">
        <is>
          <r>
            <t xml:space="preserve">88309</t>
          </r>
        </is>
      </c>
      <c r="B1199" s="23" t="inlineStr">
        <is>
          <r>
            <t xml:space="preserve">PEDREIRO COM ENCARGOS COMPLEMENTARES</t>
          </r>
        </is>
      </c>
      <c r="C1199" s="22" t="inlineStr">
        <is>
          <r>
            <t xml:space="preserve">SINAPI</t>
          </r>
        </is>
      </c>
      <c r="D1199" s="22" t="inlineStr">
        <is>
          <r>
            <t xml:space="preserve">H</t>
          </r>
        </is>
      </c>
      <c r="E1199" s="24" t="n">
        <v>0.245</v>
      </c>
      <c r="F1199" s="25" t="n">
        <v>28.88</v>
      </c>
      <c r="G1199" s="25" t="n">
        <f>TRUNC(TRUNC(E1199,8)*F1199,2)</f>
        <v>7.07</v>
      </c>
    </row>
    <row r="1200" customHeight="1" ht="15">
      <c r="A1200" s="22" t="inlineStr">
        <is>
          <r>
            <t xml:space="preserve">88316</t>
          </r>
        </is>
      </c>
      <c r="B1200" s="23" t="inlineStr">
        <is>
          <r>
            <t xml:space="preserve">SERVENTE COM ENCARGOS COMPLEMENTARES</t>
          </r>
        </is>
      </c>
      <c r="C1200" s="22" t="inlineStr">
        <is>
          <r>
            <t xml:space="preserve">SINAPI</t>
          </r>
        </is>
      </c>
      <c r="D1200" s="22" t="inlineStr">
        <is>
          <r>
            <t xml:space="preserve">H</t>
          </r>
        </is>
      </c>
      <c r="E1200" s="24" t="n">
        <v>0.123</v>
      </c>
      <c r="F1200" s="25" t="n">
        <v>22.1</v>
      </c>
      <c r="G1200" s="25" t="n">
        <f>TRUNC(TRUNC(E1200,8)*F1200,2)</f>
        <v>2.71</v>
      </c>
    </row>
    <row r="1201" customHeight="1" ht="18">
      <c r="A1201" s="2" t="inlineStr"/>
      <c r="B1201" s="2" t="inlineStr"/>
      <c r="C1201" s="2" t="inlineStr"/>
      <c r="D1201" s="2" t="inlineStr"/>
      <c r="E1201" s="26" t="inlineStr">
        <is>
          <r>
            <t xml:space="preserve">TOTAL Mão de Obra com Encargos Complementares:</t>
          </r>
        </is>
      </c>
      <c r="F1201" s="26" t="inlineStr"/>
      <c r="G1201" s="27" t="n">
        <f>SUM(G1199:G1200)</f>
        <v>9.78</v>
      </c>
    </row>
    <row r="1202" customHeight="1" ht="15">
      <c r="A1202" s="20" t="inlineStr">
        <is>
          <r>
            <t xml:space="preserve">Serviço</t>
          </r>
        </is>
      </c>
      <c r="B1202" s="20" t="inlineStr"/>
      <c r="C1202" s="21" t="inlineStr">
        <is>
          <r>
            <t xml:space="preserve">FONTE</t>
          </r>
        </is>
      </c>
      <c r="D1202" s="21" t="inlineStr">
        <is>
          <r>
            <t xml:space="preserve">UNID</t>
          </r>
        </is>
      </c>
      <c r="E1202" s="21" t="inlineStr">
        <is>
          <r>
            <t xml:space="preserve">COEFICIENTE</t>
          </r>
        </is>
      </c>
      <c r="F1202" s="21" t="inlineStr">
        <is>
          <r>
            <t xml:space="preserve">PREÇO UNITÁRIO</t>
          </r>
        </is>
      </c>
      <c r="G1202" s="21" t="inlineStr">
        <is>
          <r>
            <t xml:space="preserve">TOTAL</t>
          </r>
        </is>
      </c>
    </row>
    <row r="1203" customHeight="1" ht="29">
      <c r="A1203" s="22" t="inlineStr">
        <is>
          <r>
            <t xml:space="preserve">87301</t>
          </r>
        </is>
      </c>
      <c r="B1203" s="23" t="inlineStr">
        <is>
          <r>
            <t xml:space="preserve">ARGAMASSA TRAÇO 1:4 (EM VOLUME DE CIMENTO E AREIA MÉDIA ÚMIDA) PARA CONTRAPISO, PREPARO MECÂNICO COM BETONEIRA 400 L. AF_08/2019</t>
          </r>
        </is>
      </c>
      <c r="C1203" s="22" t="inlineStr">
        <is>
          <r>
            <t xml:space="preserve">SINAPI</t>
          </r>
        </is>
      </c>
      <c r="D1203" s="22" t="inlineStr">
        <is>
          <r>
            <t xml:space="preserve">M3</t>
          </r>
        </is>
      </c>
      <c r="E1203" s="24" t="n">
        <v>0.0431</v>
      </c>
      <c r="F1203" s="25" t="n">
        <v>640.81</v>
      </c>
      <c r="G1203" s="25" t="n">
        <f>TRUNC(TRUNC(E1203,8)*F1203,2)</f>
        <v>27.61</v>
      </c>
    </row>
    <row r="1204" customHeight="1" ht="15">
      <c r="A1204" s="2" t="inlineStr"/>
      <c r="B1204" s="2" t="inlineStr"/>
      <c r="C1204" s="2" t="inlineStr"/>
      <c r="D1204" s="2" t="inlineStr"/>
      <c r="E1204" s="26" t="inlineStr">
        <is>
          <r>
            <t xml:space="preserve">TOTAL Serviço:</t>
          </r>
        </is>
      </c>
      <c r="F1204" s="26" t="inlineStr"/>
      <c r="G1204" s="27" t="n">
        <f>SUM(G1203:G1203)</f>
        <v>27.61</v>
      </c>
    </row>
    <row r="1205" customHeight="1" ht="15">
      <c r="A1205" s="2" t="inlineStr"/>
      <c r="B1205" s="2" t="inlineStr"/>
      <c r="C1205" s="2" t="inlineStr"/>
      <c r="D1205" s="2" t="inlineStr"/>
      <c r="E1205" s="28" t="inlineStr">
        <is>
          <r>
            <t xml:space="preserve">VALOR:</t>
          </r>
        </is>
      </c>
      <c r="F1205" s="28" t="inlineStr"/>
      <c r="G1205" s="6" t="n">
        <f>SUM(G1197,G1201,G1204)</f>
        <v>41.23</v>
      </c>
    </row>
    <row r="1206" customHeight="1" ht="15">
      <c r="A1206" s="2" t="inlineStr"/>
      <c r="B1206" s="2" t="inlineStr"/>
      <c r="C1206" s="2" t="inlineStr"/>
      <c r="D1206" s="2" t="inlineStr"/>
      <c r="E1206" s="28" t="inlineStr">
        <is>
          <r>
            <t xml:space="preserve">VALOR BDI (22.23%):</t>
          </r>
        </is>
      </c>
      <c r="F1206" s="28" t="inlineStr"/>
      <c r="G1206" s="6" t="n">
        <f>ROUND(G1205*(22.23/100),2)</f>
        <v>9.17</v>
      </c>
    </row>
    <row r="1207" customHeight="1" ht="15">
      <c r="A1207" s="2" t="inlineStr"/>
      <c r="B1207" s="2" t="inlineStr"/>
      <c r="C1207" s="2" t="inlineStr"/>
      <c r="D1207" s="2" t="inlineStr"/>
      <c r="E1207" s="28" t="inlineStr">
        <is>
          <r>
            <t xml:space="preserve">VALOR COM BDI:</t>
          </r>
        </is>
      </c>
      <c r="F1207" s="28" t="inlineStr"/>
      <c r="G1207" s="6" t="n">
        <f>G1206+G1205</f>
        <v>50.4</v>
      </c>
    </row>
    <row r="1208" customHeight="1" ht="10">
      <c r="A1208" s="2" t="inlineStr"/>
      <c r="B1208" s="2" t="inlineStr"/>
      <c r="C1208" s="2" t="inlineStr"/>
      <c r="D1208" s="2" t="inlineStr"/>
      <c r="E1208" s="18" t="inlineStr"/>
      <c r="F1208" s="18" t="inlineStr"/>
      <c r="G1208" s="18" t="inlineStr"/>
    </row>
    <row r="1209" customHeight="1" ht="20">
      <c r="A1209" s="19" t="inlineStr">
        <is>
          <r>
            <t xml:space="preserve">4.4.3. CP ADAP. 020 IMPERMEABILIZAÇÃO COM REVESTIMENTO MINERAL MONOCOMPONENTE (ARGAMASSA POLIMÉRICA) (M2)</t>
          </r>
        </is>
      </c>
      <c r="B1209" s="19" t="inlineStr"/>
      <c r="C1209" s="19" t="inlineStr"/>
      <c r="D1209" s="19" t="inlineStr"/>
      <c r="E1209" s="19" t="inlineStr"/>
      <c r="F1209" s="19" t="inlineStr"/>
      <c r="G1209" s="19" t="inlineStr"/>
    </row>
    <row r="1210" customHeight="1" ht="15">
      <c r="A1210" s="20" t="inlineStr">
        <is>
          <r>
            <t xml:space="preserve">Material</t>
          </r>
        </is>
      </c>
      <c r="B1210" s="20" t="inlineStr"/>
      <c r="C1210" s="21" t="inlineStr">
        <is>
          <r>
            <t xml:space="preserve">FONTE</t>
          </r>
        </is>
      </c>
      <c r="D1210" s="21" t="inlineStr">
        <is>
          <r>
            <t xml:space="preserve">UNID</t>
          </r>
        </is>
      </c>
      <c r="E1210" s="21" t="inlineStr">
        <is>
          <r>
            <t xml:space="preserve">COEFICIENTE</t>
          </r>
        </is>
      </c>
      <c r="F1210" s="21" t="inlineStr">
        <is>
          <r>
            <t xml:space="preserve">PREÇO UNITÁRIO</t>
          </r>
        </is>
      </c>
      <c r="G1210" s="21" t="inlineStr">
        <is>
          <r>
            <t xml:space="preserve">TOTAL</t>
          </r>
        </is>
      </c>
    </row>
    <row r="1211" customHeight="1" ht="21">
      <c r="A1211" s="22" t="inlineStr">
        <is>
          <r>
            <t xml:space="preserve">00043147</t>
          </r>
        </is>
      </c>
      <c r="B1211" s="23" t="inlineStr">
        <is>
          <r>
            <t xml:space="preserve">MEMBRANA IMPERMEABILIZANTE ACRILICA MONOCOMPONENTE</t>
          </r>
        </is>
      </c>
      <c r="C1211" s="22" t="inlineStr">
        <is>
          <r>
            <t xml:space="preserve">SINAPI</t>
          </r>
        </is>
      </c>
      <c r="D1211" s="22" t="inlineStr">
        <is>
          <r>
            <t xml:space="preserve">KG</t>
          </r>
        </is>
      </c>
      <c r="E1211" s="24" t="n">
        <v>2.5</v>
      </c>
      <c r="F1211" s="25" t="n">
        <v>25.96</v>
      </c>
      <c r="G1211" s="25" t="n">
        <f>ROUND(ROUND(E1211,8)*F1211,2)</f>
        <v>64.9</v>
      </c>
    </row>
    <row r="1212" customHeight="1" ht="15">
      <c r="A1212" s="2" t="inlineStr"/>
      <c r="B1212" s="2" t="inlineStr"/>
      <c r="C1212" s="2" t="inlineStr"/>
      <c r="D1212" s="2" t="inlineStr"/>
      <c r="E1212" s="26" t="inlineStr">
        <is>
          <r>
            <t xml:space="preserve">TOTAL Material:</t>
          </r>
        </is>
      </c>
      <c r="F1212" s="26" t="inlineStr"/>
      <c r="G1212" s="27" t="n">
        <f>SUM(G1211:G1211)</f>
        <v>64.9</v>
      </c>
    </row>
    <row r="1213" customHeight="1" ht="15">
      <c r="A1213" s="20" t="inlineStr">
        <is>
          <r>
            <t xml:space="preserve">Mão de Obra com Encargos Complementares</t>
          </r>
        </is>
      </c>
      <c r="B1213" s="20" t="inlineStr"/>
      <c r="C1213" s="21" t="inlineStr">
        <is>
          <r>
            <t xml:space="preserve">FONTE</t>
          </r>
        </is>
      </c>
      <c r="D1213" s="21" t="inlineStr">
        <is>
          <r>
            <t xml:space="preserve">UNID</t>
          </r>
        </is>
      </c>
      <c r="E1213" s="21" t="inlineStr">
        <is>
          <r>
            <t xml:space="preserve">COEFICIENTE</t>
          </r>
        </is>
      </c>
      <c r="F1213" s="21" t="inlineStr">
        <is>
          <r>
            <t xml:space="preserve">PREÇO UNITÁRIO</t>
          </r>
        </is>
      </c>
      <c r="G1213" s="21" t="inlineStr">
        <is>
          <r>
            <t xml:space="preserve">TOTAL</t>
          </r>
        </is>
      </c>
    </row>
    <row r="1214" customHeight="1" ht="21">
      <c r="A1214" s="22" t="inlineStr">
        <is>
          <r>
            <t xml:space="preserve">88243</t>
          </r>
        </is>
      </c>
      <c r="B1214" s="23" t="inlineStr">
        <is>
          <r>
            <t xml:space="preserve">AJUDANTE ESPECIALIZADO COM ENCARGOS COMPLEMENTARES</t>
          </r>
        </is>
      </c>
      <c r="C1214" s="22" t="inlineStr">
        <is>
          <r>
            <t xml:space="preserve">SINAPI</t>
          </r>
        </is>
      </c>
      <c r="D1214" s="22" t="inlineStr">
        <is>
          <r>
            <t xml:space="preserve">H</t>
          </r>
        </is>
      </c>
      <c r="E1214" s="24" t="n">
        <v>0.096</v>
      </c>
      <c r="F1214" s="25" t="n">
        <v>22.26</v>
      </c>
      <c r="G1214" s="25" t="n">
        <f>ROUND(ROUND(E1214,8)*F1214,2)</f>
        <v>2.14</v>
      </c>
    </row>
    <row r="1215" customHeight="1" ht="15">
      <c r="A1215" s="22" t="inlineStr">
        <is>
          <r>
            <t xml:space="preserve">88270</t>
          </r>
        </is>
      </c>
      <c r="B1215" s="23" t="inlineStr">
        <is>
          <r>
            <t xml:space="preserve">IMPERMEABILIZADOR COM ENCARGOS COMPLEMENTARES</t>
          </r>
        </is>
      </c>
      <c r="C1215" s="22" t="inlineStr">
        <is>
          <r>
            <t xml:space="preserve">SINAPI</t>
          </r>
        </is>
      </c>
      <c r="D1215" s="22" t="inlineStr">
        <is>
          <r>
            <t xml:space="preserve">H</t>
          </r>
        </is>
      </c>
      <c r="E1215" s="24" t="n">
        <v>0.476</v>
      </c>
      <c r="F1215" s="25" t="n">
        <v>28.88</v>
      </c>
      <c r="G1215" s="25" t="n">
        <f>ROUND(ROUND(E1215,8)*F1215,2)</f>
        <v>13.75</v>
      </c>
    </row>
    <row r="1216" customHeight="1" ht="18">
      <c r="A1216" s="2" t="inlineStr"/>
      <c r="B1216" s="2" t="inlineStr"/>
      <c r="C1216" s="2" t="inlineStr"/>
      <c r="D1216" s="2" t="inlineStr"/>
      <c r="E1216" s="26" t="inlineStr">
        <is>
          <r>
            <t xml:space="preserve">TOTAL Mão de Obra com Encargos Complementares:</t>
          </r>
        </is>
      </c>
      <c r="F1216" s="26" t="inlineStr"/>
      <c r="G1216" s="27" t="n">
        <f>SUM(G1214:G1215)</f>
        <v>15.89</v>
      </c>
    </row>
    <row r="1217" customHeight="1" ht="15">
      <c r="A1217" s="2" t="inlineStr"/>
      <c r="B1217" s="2" t="inlineStr"/>
      <c r="C1217" s="2" t="inlineStr"/>
      <c r="D1217" s="2" t="inlineStr"/>
      <c r="E1217" s="28" t="inlineStr">
        <is>
          <r>
            <t xml:space="preserve">VALOR:</t>
          </r>
        </is>
      </c>
      <c r="F1217" s="28" t="inlineStr"/>
      <c r="G1217" s="6" t="n">
        <f>SUM(G1212,G1216)</f>
        <v>80.79</v>
      </c>
    </row>
    <row r="1218" customHeight="1" ht="15">
      <c r="A1218" s="2" t="inlineStr"/>
      <c r="B1218" s="2" t="inlineStr"/>
      <c r="C1218" s="2" t="inlineStr"/>
      <c r="D1218" s="2" t="inlineStr"/>
      <c r="E1218" s="28" t="inlineStr">
        <is>
          <r>
            <t xml:space="preserve">VALOR BDI (22.23%):</t>
          </r>
        </is>
      </c>
      <c r="F1218" s="28" t="inlineStr"/>
      <c r="G1218" s="6" t="n">
        <f>ROUND(G1217*(22.23/100),2)</f>
        <v>17.96</v>
      </c>
    </row>
    <row r="1219" customHeight="1" ht="15">
      <c r="A1219" s="2" t="inlineStr"/>
      <c r="B1219" s="2" t="inlineStr"/>
      <c r="C1219" s="2" t="inlineStr"/>
      <c r="D1219" s="2" t="inlineStr"/>
      <c r="E1219" s="28" t="inlineStr">
        <is>
          <r>
            <t xml:space="preserve">VALOR COM BDI:</t>
          </r>
        </is>
      </c>
      <c r="F1219" s="28" t="inlineStr"/>
      <c r="G1219" s="6" t="n">
        <f>G1218+G1217</f>
        <v>98.75</v>
      </c>
    </row>
    <row r="1220" customHeight="1" ht="10">
      <c r="A1220" s="2" t="inlineStr"/>
      <c r="B1220" s="2" t="inlineStr"/>
      <c r="C1220" s="2" t="inlineStr"/>
      <c r="D1220" s="2" t="inlineStr"/>
      <c r="E1220" s="18" t="inlineStr"/>
      <c r="F1220" s="18" t="inlineStr"/>
      <c r="G1220" s="18" t="inlineStr"/>
    </row>
    <row r="1221" customHeight="1" ht="20">
      <c r="A1221" s="19" t="inlineStr">
        <is>
          <r>
            <t xml:space="preserve">4.5.1. CP ADAP. 011 DEMOLIÇÃO DE PISO CIMENTADO SOBRE LASTRO DE CONCRETO (M2)</t>
          </r>
        </is>
      </c>
      <c r="B1221" s="19" t="inlineStr"/>
      <c r="C1221" s="19" t="inlineStr"/>
      <c r="D1221" s="19" t="inlineStr"/>
      <c r="E1221" s="19" t="inlineStr"/>
      <c r="F1221" s="19" t="inlineStr"/>
      <c r="G1221" s="19" t="inlineStr"/>
    </row>
    <row r="1222" customHeight="1" ht="15">
      <c r="A1222" s="20" t="inlineStr">
        <is>
          <r>
            <t xml:space="preserve">Mão de Obra com Encargos Complementares</t>
          </r>
        </is>
      </c>
      <c r="B1222" s="20" t="inlineStr"/>
      <c r="C1222" s="21" t="inlineStr">
        <is>
          <r>
            <t xml:space="preserve">FONTE</t>
          </r>
        </is>
      </c>
      <c r="D1222" s="21" t="inlineStr">
        <is>
          <r>
            <t xml:space="preserve">UNID</t>
          </r>
        </is>
      </c>
      <c r="E1222" s="21" t="inlineStr">
        <is>
          <r>
            <t xml:space="preserve">COEFICIENTE</t>
          </r>
        </is>
      </c>
      <c r="F1222" s="21" t="inlineStr">
        <is>
          <r>
            <t xml:space="preserve">PREÇO UNITÁRIO</t>
          </r>
        </is>
      </c>
      <c r="G1222" s="21" t="inlineStr">
        <is>
          <r>
            <t xml:space="preserve">TOTAL</t>
          </r>
        </is>
      </c>
    </row>
    <row r="1223" customHeight="1" ht="15">
      <c r="A1223" s="22" t="inlineStr">
        <is>
          <r>
            <t xml:space="preserve">88309</t>
          </r>
        </is>
      </c>
      <c r="B1223" s="23" t="inlineStr">
        <is>
          <r>
            <t xml:space="preserve">PEDREIRO COM ENCARGOS COMPLEMENTARES</t>
          </r>
        </is>
      </c>
      <c r="C1223" s="22" t="inlineStr">
        <is>
          <r>
            <t xml:space="preserve">SINAPI</t>
          </r>
        </is>
      </c>
      <c r="D1223" s="22" t="inlineStr">
        <is>
          <r>
            <t xml:space="preserve">H</t>
          </r>
        </is>
      </c>
      <c r="E1223" s="24" t="n">
        <v>0.13</v>
      </c>
      <c r="F1223" s="25" t="n">
        <v>28.88</v>
      </c>
      <c r="G1223" s="25" t="n">
        <f>ROUND(ROUND(E1223,8)*F1223,2)</f>
        <v>3.75</v>
      </c>
    </row>
    <row r="1224" customHeight="1" ht="15">
      <c r="A1224" s="22" t="inlineStr">
        <is>
          <r>
            <t xml:space="preserve">88316</t>
          </r>
        </is>
      </c>
      <c r="B1224" s="23" t="inlineStr">
        <is>
          <r>
            <t xml:space="preserve">SERVENTE COM ENCARGOS COMPLEMENTARES</t>
          </r>
        </is>
      </c>
      <c r="C1224" s="22" t="inlineStr">
        <is>
          <r>
            <t xml:space="preserve">SINAPI</t>
          </r>
        </is>
      </c>
      <c r="D1224" s="22" t="inlineStr">
        <is>
          <r>
            <t xml:space="preserve">H</t>
          </r>
        </is>
      </c>
      <c r="E1224" s="24" t="n">
        <v>1.3</v>
      </c>
      <c r="F1224" s="25" t="n">
        <v>22.1</v>
      </c>
      <c r="G1224" s="25" t="n">
        <f>ROUND(ROUND(E1224,8)*F1224,2)</f>
        <v>28.73</v>
      </c>
    </row>
    <row r="1225" customHeight="1" ht="18">
      <c r="A1225" s="2" t="inlineStr"/>
      <c r="B1225" s="2" t="inlineStr"/>
      <c r="C1225" s="2" t="inlineStr"/>
      <c r="D1225" s="2" t="inlineStr"/>
      <c r="E1225" s="26" t="inlineStr">
        <is>
          <r>
            <t xml:space="preserve">TOTAL Mão de Obra com Encargos Complementares:</t>
          </r>
        </is>
      </c>
      <c r="F1225" s="26" t="inlineStr"/>
      <c r="G1225" s="27" t="n">
        <f>SUM(G1223:G1224)</f>
        <v>32.48</v>
      </c>
    </row>
    <row r="1226" customHeight="1" ht="15">
      <c r="A1226" s="2" t="inlineStr"/>
      <c r="B1226" s="2" t="inlineStr"/>
      <c r="C1226" s="2" t="inlineStr"/>
      <c r="D1226" s="2" t="inlineStr"/>
      <c r="E1226" s="28" t="inlineStr">
        <is>
          <r>
            <t xml:space="preserve">VALOR:</t>
          </r>
        </is>
      </c>
      <c r="F1226" s="28" t="inlineStr"/>
      <c r="G1226" s="6" t="n">
        <f>SUM(G1225)</f>
        <v>32.48</v>
      </c>
    </row>
    <row r="1227" customHeight="1" ht="15">
      <c r="A1227" s="2" t="inlineStr"/>
      <c r="B1227" s="2" t="inlineStr"/>
      <c r="C1227" s="2" t="inlineStr"/>
      <c r="D1227" s="2" t="inlineStr"/>
      <c r="E1227" s="28" t="inlineStr">
        <is>
          <r>
            <t xml:space="preserve">VALOR BDI (22.23%):</t>
          </r>
        </is>
      </c>
      <c r="F1227" s="28" t="inlineStr"/>
      <c r="G1227" s="6" t="n">
        <f>ROUND(G1226*(22.23/100),2)</f>
        <v>7.22</v>
      </c>
    </row>
    <row r="1228" customHeight="1" ht="15">
      <c r="A1228" s="2" t="inlineStr"/>
      <c r="B1228" s="2" t="inlineStr"/>
      <c r="C1228" s="2" t="inlineStr"/>
      <c r="D1228" s="2" t="inlineStr"/>
      <c r="E1228" s="28" t="inlineStr">
        <is>
          <r>
            <t xml:space="preserve">VALOR COM BDI:</t>
          </r>
        </is>
      </c>
      <c r="F1228" s="28" t="inlineStr"/>
      <c r="G1228" s="6" t="n">
        <f>G1227+G1226</f>
        <v>39.7</v>
      </c>
    </row>
    <row r="1229" customHeight="1" ht="10">
      <c r="A1229" s="2" t="inlineStr"/>
      <c r="B1229" s="2" t="inlineStr"/>
      <c r="C1229" s="2" t="inlineStr"/>
      <c r="D1229" s="2" t="inlineStr"/>
      <c r="E1229" s="18" t="inlineStr"/>
      <c r="F1229" s="18" t="inlineStr"/>
      <c r="G1229" s="18" t="inlineStr"/>
    </row>
    <row r="1230" customHeight="1" ht="20">
      <c r="A1230" s="19" t="inlineStr">
        <is>
          <r>
            <t xml:space="preserve">4.5.2. 97631 DEMOLIÇÃO DE ARGAMASSAS, DE FORMA MANUAL, SEM REAPROVEITAMENTO. AF_09/2023 (M2)</t>
          </r>
        </is>
      </c>
      <c r="B1230" s="19" t="inlineStr"/>
      <c r="C1230" s="19" t="inlineStr"/>
      <c r="D1230" s="19" t="inlineStr"/>
      <c r="E1230" s="19" t="inlineStr"/>
      <c r="F1230" s="19" t="inlineStr"/>
      <c r="G1230" s="19" t="inlineStr"/>
    </row>
    <row r="1231" customHeight="1" ht="15">
      <c r="A1231" s="20" t="inlineStr">
        <is>
          <r>
            <t xml:space="preserve">Mão de Obra com Encargos Complementares</t>
          </r>
        </is>
      </c>
      <c r="B1231" s="20" t="inlineStr"/>
      <c r="C1231" s="21" t="inlineStr">
        <is>
          <r>
            <t xml:space="preserve">FONTE</t>
          </r>
        </is>
      </c>
      <c r="D1231" s="21" t="inlineStr">
        <is>
          <r>
            <t xml:space="preserve">UNID</t>
          </r>
        </is>
      </c>
      <c r="E1231" s="21" t="inlineStr">
        <is>
          <r>
            <t xml:space="preserve">COEFICIENTE</t>
          </r>
        </is>
      </c>
      <c r="F1231" s="21" t="inlineStr">
        <is>
          <r>
            <t xml:space="preserve">PREÇO UNITÁRIO</t>
          </r>
        </is>
      </c>
      <c r="G1231" s="21" t="inlineStr">
        <is>
          <r>
            <t xml:space="preserve">TOTAL</t>
          </r>
        </is>
      </c>
    </row>
    <row r="1232" customHeight="1" ht="15">
      <c r="A1232" s="22" t="inlineStr">
        <is>
          <r>
            <t xml:space="preserve">88309</t>
          </r>
        </is>
      </c>
      <c r="B1232" s="23" t="inlineStr">
        <is>
          <r>
            <t xml:space="preserve">PEDREIRO COM ENCARGOS COMPLEMENTARES</t>
          </r>
        </is>
      </c>
      <c r="C1232" s="22" t="inlineStr">
        <is>
          <r>
            <t xml:space="preserve">SINAPI</t>
          </r>
        </is>
      </c>
      <c r="D1232" s="22" t="inlineStr">
        <is>
          <r>
            <t xml:space="preserve">H</t>
          </r>
        </is>
      </c>
      <c r="E1232" s="24" t="n">
        <v>0.1151</v>
      </c>
      <c r="F1232" s="25" t="n">
        <v>28.88</v>
      </c>
      <c r="G1232" s="25" t="n">
        <f>TRUNC(TRUNC(E1232,8)*F1232,2)</f>
        <v>3.32</v>
      </c>
    </row>
    <row r="1233" customHeight="1" ht="15">
      <c r="A1233" s="22" t="inlineStr">
        <is>
          <r>
            <t xml:space="preserve">88316</t>
          </r>
        </is>
      </c>
      <c r="B1233" s="23" t="inlineStr">
        <is>
          <r>
            <t xml:space="preserve">SERVENTE COM ENCARGOS COMPLEMENTARES</t>
          </r>
        </is>
      </c>
      <c r="C1233" s="22" t="inlineStr">
        <is>
          <r>
            <t xml:space="preserve">SINAPI</t>
          </r>
        </is>
      </c>
      <c r="D1233" s="22" t="inlineStr">
        <is>
          <r>
            <t xml:space="preserve">H</t>
          </r>
        </is>
      </c>
      <c r="E1233" s="24" t="n">
        <v>0.3872</v>
      </c>
      <c r="F1233" s="25" t="n">
        <v>22.1</v>
      </c>
      <c r="G1233" s="25" t="n">
        <f>TRUNC(TRUNC(E1233,8)*F1233,2)</f>
        <v>8.55</v>
      </c>
    </row>
    <row r="1234" customHeight="1" ht="18">
      <c r="A1234" s="2" t="inlineStr"/>
      <c r="B1234" s="2" t="inlineStr"/>
      <c r="C1234" s="2" t="inlineStr"/>
      <c r="D1234" s="2" t="inlineStr"/>
      <c r="E1234" s="26" t="inlineStr">
        <is>
          <r>
            <t xml:space="preserve">TOTAL Mão de Obra com Encargos Complementares:</t>
          </r>
        </is>
      </c>
      <c r="F1234" s="26" t="inlineStr"/>
      <c r="G1234" s="27" t="n">
        <f>SUM(G1232:G1233)</f>
        <v>11.87</v>
      </c>
    </row>
    <row r="1235" customHeight="1" ht="15">
      <c r="A1235" s="2" t="inlineStr"/>
      <c r="B1235" s="2" t="inlineStr"/>
      <c r="C1235" s="2" t="inlineStr"/>
      <c r="D1235" s="2" t="inlineStr"/>
      <c r="E1235" s="28" t="inlineStr">
        <is>
          <r>
            <t xml:space="preserve">VALOR:</t>
          </r>
        </is>
      </c>
      <c r="F1235" s="28" t="inlineStr"/>
      <c r="G1235" s="6" t="n">
        <f>SUM(G1234)</f>
        <v>11.87</v>
      </c>
    </row>
    <row r="1236" customHeight="1" ht="15">
      <c r="A1236" s="2" t="inlineStr"/>
      <c r="B1236" s="2" t="inlineStr"/>
      <c r="C1236" s="2" t="inlineStr"/>
      <c r="D1236" s="2" t="inlineStr"/>
      <c r="E1236" s="28" t="inlineStr">
        <is>
          <r>
            <t xml:space="preserve">VALOR BDI (22.23%):</t>
          </r>
        </is>
      </c>
      <c r="F1236" s="28" t="inlineStr"/>
      <c r="G1236" s="6" t="n">
        <f>ROUND(G1235*(22.23/100),2)</f>
        <v>2.64</v>
      </c>
    </row>
    <row r="1237" customHeight="1" ht="15">
      <c r="A1237" s="2" t="inlineStr"/>
      <c r="B1237" s="2" t="inlineStr"/>
      <c r="C1237" s="2" t="inlineStr"/>
      <c r="D1237" s="2" t="inlineStr"/>
      <c r="E1237" s="28" t="inlineStr">
        <is>
          <r>
            <t xml:space="preserve">VALOR COM BDI:</t>
          </r>
        </is>
      </c>
      <c r="F1237" s="28" t="inlineStr"/>
      <c r="G1237" s="6" t="n">
        <f>G1236+G1235</f>
        <v>14.51</v>
      </c>
    </row>
    <row r="1238" customHeight="1" ht="10">
      <c r="A1238" s="2" t="inlineStr"/>
      <c r="B1238" s="2" t="inlineStr"/>
      <c r="C1238" s="2" t="inlineStr"/>
      <c r="D1238" s="2" t="inlineStr"/>
      <c r="E1238" s="18" t="inlineStr"/>
      <c r="F1238" s="18" t="inlineStr"/>
      <c r="G1238" s="18" t="inlineStr"/>
    </row>
    <row r="1239" customHeight="1" ht="20">
      <c r="A1239" s="19" t="inlineStr">
        <is>
          <r>
            <t xml:space="preserve">4.5.3. 87630 CONTRAPISO EM ARGAMASSA TRAÇO 1:4 (CIMENTO E AREIA), PREPARO MECÂNICO COM BETONEIRA 400 L, APLICADO EM ÁREAS SECAS SOBRE LAJE, ADERIDO, ACABAMENTO NÃO REFORÇADO, ESPESSURA 3CM. AF_07/2021 (M2)</t>
          </r>
        </is>
      </c>
      <c r="B1239" s="19" t="inlineStr"/>
      <c r="C1239" s="19" t="inlineStr"/>
      <c r="D1239" s="19" t="inlineStr"/>
      <c r="E1239" s="19" t="inlineStr"/>
      <c r="F1239" s="19" t="inlineStr"/>
      <c r="G1239" s="19" t="inlineStr"/>
    </row>
    <row r="1240" customHeight="1" ht="15">
      <c r="A1240" s="20" t="inlineStr">
        <is>
          <r>
            <t xml:space="preserve">Material</t>
          </r>
        </is>
      </c>
      <c r="B1240" s="20" t="inlineStr"/>
      <c r="C1240" s="21" t="inlineStr">
        <is>
          <r>
            <t xml:space="preserve">FONTE</t>
          </r>
        </is>
      </c>
      <c r="D1240" s="21" t="inlineStr">
        <is>
          <r>
            <t xml:space="preserve">UNID</t>
          </r>
        </is>
      </c>
      <c r="E1240" s="21" t="inlineStr">
        <is>
          <r>
            <t xml:space="preserve">COEFICIENTE</t>
          </r>
        </is>
      </c>
      <c r="F1240" s="21" t="inlineStr">
        <is>
          <r>
            <t xml:space="preserve">PREÇO UNITÁRIO</t>
          </r>
        </is>
      </c>
      <c r="G1240" s="21" t="inlineStr">
        <is>
          <r>
            <t xml:space="preserve">TOTAL</t>
          </r>
        </is>
      </c>
    </row>
    <row r="1241" customHeight="1" ht="21">
      <c r="A1241" s="22" t="inlineStr">
        <is>
          <r>
            <t xml:space="preserve">00007334</t>
          </r>
        </is>
      </c>
      <c r="B1241" s="23" t="inlineStr">
        <is>
          <r>
            <t xml:space="preserve">ADITIVO ADESIVO LIQUIDO PARA ARGAMASSAS DE REVESTIMENTOS CIMENTICIOS</t>
          </r>
        </is>
      </c>
      <c r="C1241" s="22" t="inlineStr">
        <is>
          <r>
            <t xml:space="preserve">SINAPI</t>
          </r>
        </is>
      </c>
      <c r="D1241" s="22" t="inlineStr">
        <is>
          <r>
            <t xml:space="preserve">L</t>
          </r>
        </is>
      </c>
      <c r="E1241" s="24" t="n">
        <v>0.21</v>
      </c>
      <c r="F1241" s="25" t="n">
        <v>16.59</v>
      </c>
      <c r="G1241" s="25" t="n">
        <f>TRUNC(TRUNC(E1241,8)*F1241,2)</f>
        <v>3.48</v>
      </c>
    </row>
    <row r="1242" customHeight="1" ht="15">
      <c r="A1242" s="22" t="inlineStr">
        <is>
          <r>
            <t xml:space="preserve">00001379</t>
          </r>
        </is>
      </c>
      <c r="B1242" s="23" t="inlineStr">
        <is>
          <r>
            <t xml:space="preserve">CIMENTO PORTLAND COMPOSTO CP II-32</t>
          </r>
        </is>
      </c>
      <c r="C1242" s="22" t="inlineStr">
        <is>
          <r>
            <t xml:space="preserve">SINAPI</t>
          </r>
        </is>
      </c>
      <c r="D1242" s="22" t="inlineStr">
        <is>
          <r>
            <t xml:space="preserve">KG</t>
          </r>
        </is>
      </c>
      <c r="E1242" s="24" t="n">
        <v>0.5</v>
      </c>
      <c r="F1242" s="25" t="n">
        <v>0.72</v>
      </c>
      <c r="G1242" s="25" t="n">
        <f>TRUNC(TRUNC(E1242,8)*F1242,2)</f>
        <v>0.36</v>
      </c>
    </row>
    <row r="1243" customHeight="1" ht="15">
      <c r="A1243" s="2" t="inlineStr"/>
      <c r="B1243" s="2" t="inlineStr"/>
      <c r="C1243" s="2" t="inlineStr"/>
      <c r="D1243" s="2" t="inlineStr"/>
      <c r="E1243" s="26" t="inlineStr">
        <is>
          <r>
            <t xml:space="preserve">TOTAL Material:</t>
          </r>
        </is>
      </c>
      <c r="F1243" s="26" t="inlineStr"/>
      <c r="G1243" s="27" t="n">
        <f>SUM(G1241:G1242)</f>
        <v>3.84</v>
      </c>
    </row>
    <row r="1244" customHeight="1" ht="15">
      <c r="A1244" s="20" t="inlineStr">
        <is>
          <r>
            <t xml:space="preserve">Mão de Obra com Encargos Complementares</t>
          </r>
        </is>
      </c>
      <c r="B1244" s="20" t="inlineStr"/>
      <c r="C1244" s="21" t="inlineStr">
        <is>
          <r>
            <t xml:space="preserve">FONTE</t>
          </r>
        </is>
      </c>
      <c r="D1244" s="21" t="inlineStr">
        <is>
          <r>
            <t xml:space="preserve">UNID</t>
          </r>
        </is>
      </c>
      <c r="E1244" s="21" t="inlineStr">
        <is>
          <r>
            <t xml:space="preserve">COEFICIENTE</t>
          </r>
        </is>
      </c>
      <c r="F1244" s="21" t="inlineStr">
        <is>
          <r>
            <t xml:space="preserve">PREÇO UNITÁRIO</t>
          </r>
        </is>
      </c>
      <c r="G1244" s="21" t="inlineStr">
        <is>
          <r>
            <t xml:space="preserve">TOTAL</t>
          </r>
        </is>
      </c>
    </row>
    <row r="1245" customHeight="1" ht="15">
      <c r="A1245" s="22" t="inlineStr">
        <is>
          <r>
            <t xml:space="preserve">88309</t>
          </r>
        </is>
      </c>
      <c r="B1245" s="23" t="inlineStr">
        <is>
          <r>
            <t xml:space="preserve">PEDREIRO COM ENCARGOS COMPLEMENTARES</t>
          </r>
        </is>
      </c>
      <c r="C1245" s="22" t="inlineStr">
        <is>
          <r>
            <t xml:space="preserve">SINAPI</t>
          </r>
        </is>
      </c>
      <c r="D1245" s="22" t="inlineStr">
        <is>
          <r>
            <t xml:space="preserve">H</t>
          </r>
        </is>
      </c>
      <c r="E1245" s="24" t="n">
        <v>0.245</v>
      </c>
      <c r="F1245" s="25" t="n">
        <v>28.88</v>
      </c>
      <c r="G1245" s="25" t="n">
        <f>TRUNC(TRUNC(E1245,8)*F1245,2)</f>
        <v>7.07</v>
      </c>
    </row>
    <row r="1246" customHeight="1" ht="15">
      <c r="A1246" s="22" t="inlineStr">
        <is>
          <r>
            <t xml:space="preserve">88316</t>
          </r>
        </is>
      </c>
      <c r="B1246" s="23" t="inlineStr">
        <is>
          <r>
            <t xml:space="preserve">SERVENTE COM ENCARGOS COMPLEMENTARES</t>
          </r>
        </is>
      </c>
      <c r="C1246" s="22" t="inlineStr">
        <is>
          <r>
            <t xml:space="preserve">SINAPI</t>
          </r>
        </is>
      </c>
      <c r="D1246" s="22" t="inlineStr">
        <is>
          <r>
            <t xml:space="preserve">H</t>
          </r>
        </is>
      </c>
      <c r="E1246" s="24" t="n">
        <v>0.123</v>
      </c>
      <c r="F1246" s="25" t="n">
        <v>22.1</v>
      </c>
      <c r="G1246" s="25" t="n">
        <f>TRUNC(TRUNC(E1246,8)*F1246,2)</f>
        <v>2.71</v>
      </c>
    </row>
    <row r="1247" customHeight="1" ht="18">
      <c r="A1247" s="2" t="inlineStr"/>
      <c r="B1247" s="2" t="inlineStr"/>
      <c r="C1247" s="2" t="inlineStr"/>
      <c r="D1247" s="2" t="inlineStr"/>
      <c r="E1247" s="26" t="inlineStr">
        <is>
          <r>
            <t xml:space="preserve">TOTAL Mão de Obra com Encargos Complementares:</t>
          </r>
        </is>
      </c>
      <c r="F1247" s="26" t="inlineStr"/>
      <c r="G1247" s="27" t="n">
        <f>SUM(G1245:G1246)</f>
        <v>9.78</v>
      </c>
    </row>
    <row r="1248" customHeight="1" ht="15">
      <c r="A1248" s="20" t="inlineStr">
        <is>
          <r>
            <t xml:space="preserve">Serviço</t>
          </r>
        </is>
      </c>
      <c r="B1248" s="20" t="inlineStr"/>
      <c r="C1248" s="21" t="inlineStr">
        <is>
          <r>
            <t xml:space="preserve">FONTE</t>
          </r>
        </is>
      </c>
      <c r="D1248" s="21" t="inlineStr">
        <is>
          <r>
            <t xml:space="preserve">UNID</t>
          </r>
        </is>
      </c>
      <c r="E1248" s="21" t="inlineStr">
        <is>
          <r>
            <t xml:space="preserve">COEFICIENTE</t>
          </r>
        </is>
      </c>
      <c r="F1248" s="21" t="inlineStr">
        <is>
          <r>
            <t xml:space="preserve">PREÇO UNITÁRIO</t>
          </r>
        </is>
      </c>
      <c r="G1248" s="21" t="inlineStr">
        <is>
          <r>
            <t xml:space="preserve">TOTAL</t>
          </r>
        </is>
      </c>
    </row>
    <row r="1249" customHeight="1" ht="29">
      <c r="A1249" s="22" t="inlineStr">
        <is>
          <r>
            <t xml:space="preserve">87301</t>
          </r>
        </is>
      </c>
      <c r="B1249" s="23" t="inlineStr">
        <is>
          <r>
            <t xml:space="preserve">ARGAMASSA TRAÇO 1:4 (EM VOLUME DE CIMENTO E AREIA MÉDIA ÚMIDA) PARA CONTRAPISO, PREPARO MECÂNICO COM BETONEIRA 400 L. AF_08/2019</t>
          </r>
        </is>
      </c>
      <c r="C1249" s="22" t="inlineStr">
        <is>
          <r>
            <t xml:space="preserve">SINAPI</t>
          </r>
        </is>
      </c>
      <c r="D1249" s="22" t="inlineStr">
        <is>
          <r>
            <t xml:space="preserve">M3</t>
          </r>
        </is>
      </c>
      <c r="E1249" s="24" t="n">
        <v>0.0431</v>
      </c>
      <c r="F1249" s="25" t="n">
        <v>640.81</v>
      </c>
      <c r="G1249" s="25" t="n">
        <f>TRUNC(TRUNC(E1249,8)*F1249,2)</f>
        <v>27.61</v>
      </c>
    </row>
    <row r="1250" customHeight="1" ht="15">
      <c r="A1250" s="2" t="inlineStr"/>
      <c r="B1250" s="2" t="inlineStr"/>
      <c r="C1250" s="2" t="inlineStr"/>
      <c r="D1250" s="2" t="inlineStr"/>
      <c r="E1250" s="26" t="inlineStr">
        <is>
          <r>
            <t xml:space="preserve">TOTAL Serviço:</t>
          </r>
        </is>
      </c>
      <c r="F1250" s="26" t="inlineStr"/>
      <c r="G1250" s="27" t="n">
        <f>SUM(G1249:G1249)</f>
        <v>27.61</v>
      </c>
    </row>
    <row r="1251" customHeight="1" ht="15">
      <c r="A1251" s="2" t="inlineStr"/>
      <c r="B1251" s="2" t="inlineStr"/>
      <c r="C1251" s="2" t="inlineStr"/>
      <c r="D1251" s="2" t="inlineStr"/>
      <c r="E1251" s="28" t="inlineStr">
        <is>
          <r>
            <t xml:space="preserve">VALOR:</t>
          </r>
        </is>
      </c>
      <c r="F1251" s="28" t="inlineStr"/>
      <c r="G1251" s="6" t="n">
        <f>SUM(G1243,G1247,G1250)</f>
        <v>41.23</v>
      </c>
    </row>
    <row r="1252" customHeight="1" ht="15">
      <c r="A1252" s="2" t="inlineStr"/>
      <c r="B1252" s="2" t="inlineStr"/>
      <c r="C1252" s="2" t="inlineStr"/>
      <c r="D1252" s="2" t="inlineStr"/>
      <c r="E1252" s="28" t="inlineStr">
        <is>
          <r>
            <t xml:space="preserve">VALOR BDI (22.23%):</t>
          </r>
        </is>
      </c>
      <c r="F1252" s="28" t="inlineStr"/>
      <c r="G1252" s="6" t="n">
        <f>ROUND(G1251*(22.23/100),2)</f>
        <v>9.17</v>
      </c>
    </row>
    <row r="1253" customHeight="1" ht="15">
      <c r="A1253" s="2" t="inlineStr"/>
      <c r="B1253" s="2" t="inlineStr"/>
      <c r="C1253" s="2" t="inlineStr"/>
      <c r="D1253" s="2" t="inlineStr"/>
      <c r="E1253" s="28" t="inlineStr">
        <is>
          <r>
            <t xml:space="preserve">VALOR COM BDI:</t>
          </r>
        </is>
      </c>
      <c r="F1253" s="28" t="inlineStr"/>
      <c r="G1253" s="6" t="n">
        <f>G1252+G1251</f>
        <v>50.4</v>
      </c>
    </row>
    <row r="1254" customHeight="1" ht="10">
      <c r="A1254" s="2" t="inlineStr"/>
      <c r="B1254" s="2" t="inlineStr"/>
      <c r="C1254" s="2" t="inlineStr"/>
      <c r="D1254" s="2" t="inlineStr"/>
      <c r="E1254" s="18" t="inlineStr"/>
      <c r="F1254" s="18" t="inlineStr"/>
      <c r="G1254" s="18" t="inlineStr"/>
    </row>
    <row r="1255" customHeight="1" ht="20">
      <c r="A1255" s="19" t="inlineStr">
        <is>
          <r>
            <t xml:space="preserve">4.5.4. CP ADAP. 51 IMPERMEABILIZAÇÃO DE SUPERFÍCIE COM MANTA ASFÁLTICA, UMA CAMADA, INCLUSIVE APLICAÇÃO DE PRIMER ASFÁLTICO, E=4MM (M2)</t>
          </r>
        </is>
      </c>
      <c r="B1255" s="19" t="inlineStr"/>
      <c r="C1255" s="19" t="inlineStr"/>
      <c r="D1255" s="19" t="inlineStr"/>
      <c r="E1255" s="19" t="inlineStr"/>
      <c r="F1255" s="19" t="inlineStr"/>
      <c r="G1255" s="19" t="inlineStr"/>
    </row>
    <row r="1256" customHeight="1" ht="15">
      <c r="A1256" s="20" t="inlineStr">
        <is>
          <r>
            <t xml:space="preserve">Material</t>
          </r>
        </is>
      </c>
      <c r="B1256" s="20" t="inlineStr"/>
      <c r="C1256" s="21" t="inlineStr">
        <is>
          <r>
            <t xml:space="preserve">FONTE</t>
          </r>
        </is>
      </c>
      <c r="D1256" s="21" t="inlineStr">
        <is>
          <r>
            <t xml:space="preserve">UNID</t>
          </r>
        </is>
      </c>
      <c r="E1256" s="21" t="inlineStr">
        <is>
          <r>
            <t xml:space="preserve">COEFICIENTE</t>
          </r>
        </is>
      </c>
      <c r="F1256" s="21" t="inlineStr">
        <is>
          <r>
            <t xml:space="preserve">PREÇO UNITÁRIO</t>
          </r>
        </is>
      </c>
      <c r="G1256" s="21" t="inlineStr">
        <is>
          <r>
            <t xml:space="preserve">TOTAL</t>
          </r>
        </is>
      </c>
    </row>
    <row r="1257" customHeight="1" ht="15">
      <c r="A1257" s="22" t="inlineStr">
        <is>
          <r>
            <t xml:space="preserve">00004226</t>
          </r>
        </is>
      </c>
      <c r="B1257" s="23" t="inlineStr">
        <is>
          <r>
            <t xml:space="preserve">GAS DE COZINHA - GLP</t>
          </r>
        </is>
      </c>
      <c r="C1257" s="22" t="inlineStr">
        <is>
          <r>
            <t xml:space="preserve">SINAPI</t>
          </r>
        </is>
      </c>
      <c r="D1257" s="22" t="inlineStr">
        <is>
          <r>
            <t xml:space="preserve">KG</t>
          </r>
        </is>
      </c>
      <c r="E1257" s="24" t="n">
        <v>0.26</v>
      </c>
      <c r="F1257" s="25" t="n">
        <v>8.01</v>
      </c>
      <c r="G1257" s="25" t="n">
        <f>ROUND(ROUND(E1257,8)*F1257,2)</f>
        <v>2.08</v>
      </c>
    </row>
    <row r="1258" customHeight="1" ht="21">
      <c r="A1258" s="22" t="inlineStr">
        <is>
          <r>
            <t xml:space="preserve">00004015</t>
          </r>
        </is>
      </c>
      <c r="B1258" s="23" t="inlineStr">
        <is>
          <r>
            <t xml:space="preserve">MANTA ASFALTICA ELASTOMERICA EM POLIESTER 4 MM, TIPO III, CLASSE B, ACABAMENTO PP (NBR 9952)</t>
          </r>
        </is>
      </c>
      <c r="C1258" s="22" t="inlineStr">
        <is>
          <r>
            <t xml:space="preserve">SINAPI</t>
          </r>
        </is>
      </c>
      <c r="D1258" s="22" t="inlineStr">
        <is>
          <r>
            <t xml:space="preserve">M2</t>
          </r>
        </is>
      </c>
      <c r="E1258" s="24" t="n">
        <v>1.15</v>
      </c>
      <c r="F1258" s="25" t="n">
        <v>86.65</v>
      </c>
      <c r="G1258" s="25" t="n">
        <f>ROUND(ROUND(E1258,8)*F1258,2)</f>
        <v>99.65</v>
      </c>
    </row>
    <row r="1259" customHeight="1" ht="21">
      <c r="A1259" s="22" t="inlineStr">
        <is>
          <r>
            <t xml:space="preserve">00000511</t>
          </r>
        </is>
      </c>
      <c r="B1259" s="23" t="inlineStr">
        <is>
          <r>
            <t xml:space="preserve">PRIMER PARA MANTA ASFALTICA A BASE DE ASFALTO MODIFICADO DILUIDO EM SOLVENTE, APLICACAO A FRIO</t>
          </r>
        </is>
      </c>
      <c r="C1259" s="22" t="inlineStr">
        <is>
          <r>
            <t xml:space="preserve">SINAPI</t>
          </r>
        </is>
      </c>
      <c r="D1259" s="22" t="inlineStr">
        <is>
          <r>
            <t xml:space="preserve">L</t>
          </r>
        </is>
      </c>
      <c r="E1259" s="24" t="n">
        <v>0.615</v>
      </c>
      <c r="F1259" s="25" t="n">
        <v>21.59</v>
      </c>
      <c r="G1259" s="25" t="n">
        <f>ROUND(ROUND(E1259,8)*F1259,2)</f>
        <v>13.28</v>
      </c>
    </row>
    <row r="1260" customHeight="1" ht="15">
      <c r="A1260" s="2" t="inlineStr"/>
      <c r="B1260" s="2" t="inlineStr"/>
      <c r="C1260" s="2" t="inlineStr"/>
      <c r="D1260" s="2" t="inlineStr"/>
      <c r="E1260" s="26" t="inlineStr">
        <is>
          <r>
            <t xml:space="preserve">TOTAL Material:</t>
          </r>
        </is>
      </c>
      <c r="F1260" s="26" t="inlineStr"/>
      <c r="G1260" s="27" t="n">
        <f>SUM(G1257:G1259)</f>
        <v>115.01</v>
      </c>
    </row>
    <row r="1261" customHeight="1" ht="15">
      <c r="A1261" s="20" t="inlineStr">
        <is>
          <r>
            <t xml:space="preserve">Mão de Obra com Encargos Complementares</t>
          </r>
        </is>
      </c>
      <c r="B1261" s="20" t="inlineStr"/>
      <c r="C1261" s="21" t="inlineStr">
        <is>
          <r>
            <t xml:space="preserve">FONTE</t>
          </r>
        </is>
      </c>
      <c r="D1261" s="21" t="inlineStr">
        <is>
          <r>
            <t xml:space="preserve">UNID</t>
          </r>
        </is>
      </c>
      <c r="E1261" s="21" t="inlineStr">
        <is>
          <r>
            <t xml:space="preserve">COEFICIENTE</t>
          </r>
        </is>
      </c>
      <c r="F1261" s="21" t="inlineStr">
        <is>
          <r>
            <t xml:space="preserve">PREÇO UNITÁRIO</t>
          </r>
        </is>
      </c>
      <c r="G1261" s="21" t="inlineStr">
        <is>
          <r>
            <t xml:space="preserve">TOTAL</t>
          </r>
        </is>
      </c>
    </row>
    <row r="1262" customHeight="1" ht="21">
      <c r="A1262" s="22" t="inlineStr">
        <is>
          <r>
            <t xml:space="preserve">88243</t>
          </r>
        </is>
      </c>
      <c r="B1262" s="23" t="inlineStr">
        <is>
          <r>
            <t xml:space="preserve">AJUDANTE ESPECIALIZADO COM ENCARGOS COMPLEMENTARES</t>
          </r>
        </is>
      </c>
      <c r="C1262" s="22" t="inlineStr">
        <is>
          <r>
            <t xml:space="preserve">SINAPI</t>
          </r>
        </is>
      </c>
      <c r="D1262" s="22" t="inlineStr">
        <is>
          <r>
            <t xml:space="preserve">H</t>
          </r>
        </is>
      </c>
      <c r="E1262" s="24" t="n">
        <v>0.192</v>
      </c>
      <c r="F1262" s="25" t="n">
        <v>22.26</v>
      </c>
      <c r="G1262" s="25" t="n">
        <f>ROUND(ROUND(E1262,8)*F1262,2)</f>
        <v>4.27</v>
      </c>
    </row>
    <row r="1263" customHeight="1" ht="15">
      <c r="A1263" s="22" t="inlineStr">
        <is>
          <r>
            <t xml:space="preserve">88270</t>
          </r>
        </is>
      </c>
      <c r="B1263" s="23" t="inlineStr">
        <is>
          <r>
            <t xml:space="preserve">IMPERMEABILIZADOR COM ENCARGOS COMPLEMENTARES</t>
          </r>
        </is>
      </c>
      <c r="C1263" s="22" t="inlineStr">
        <is>
          <r>
            <t xml:space="preserve">SINAPI</t>
          </r>
        </is>
      </c>
      <c r="D1263" s="22" t="inlineStr">
        <is>
          <r>
            <t xml:space="preserve">H</t>
          </r>
        </is>
      </c>
      <c r="E1263" s="24" t="n">
        <v>0.948</v>
      </c>
      <c r="F1263" s="25" t="n">
        <v>28.88</v>
      </c>
      <c r="G1263" s="25" t="n">
        <f>ROUND(ROUND(E1263,8)*F1263,2)</f>
        <v>27.38</v>
      </c>
    </row>
    <row r="1264" customHeight="1" ht="18">
      <c r="A1264" s="2" t="inlineStr"/>
      <c r="B1264" s="2" t="inlineStr"/>
      <c r="C1264" s="2" t="inlineStr"/>
      <c r="D1264" s="2" t="inlineStr"/>
      <c r="E1264" s="26" t="inlineStr">
        <is>
          <r>
            <t xml:space="preserve">TOTAL Mão de Obra com Encargos Complementares:</t>
          </r>
        </is>
      </c>
      <c r="F1264" s="26" t="inlineStr"/>
      <c r="G1264" s="27" t="n">
        <f>SUM(G1262:G1263)</f>
        <v>31.65</v>
      </c>
    </row>
    <row r="1265" customHeight="1" ht="15">
      <c r="A1265" s="2" t="inlineStr"/>
      <c r="B1265" s="2" t="inlineStr"/>
      <c r="C1265" s="2" t="inlineStr"/>
      <c r="D1265" s="2" t="inlineStr"/>
      <c r="E1265" s="28" t="inlineStr">
        <is>
          <r>
            <t xml:space="preserve">VALOR:</t>
          </r>
        </is>
      </c>
      <c r="F1265" s="28" t="inlineStr"/>
      <c r="G1265" s="6" t="n">
        <f>SUM(G1260,G1264)</f>
        <v>146.66</v>
      </c>
    </row>
    <row r="1266" customHeight="1" ht="15">
      <c r="A1266" s="2" t="inlineStr"/>
      <c r="B1266" s="2" t="inlineStr"/>
      <c r="C1266" s="2" t="inlineStr"/>
      <c r="D1266" s="2" t="inlineStr"/>
      <c r="E1266" s="28" t="inlineStr">
        <is>
          <r>
            <t xml:space="preserve">VALOR BDI (22.23%):</t>
          </r>
        </is>
      </c>
      <c r="F1266" s="28" t="inlineStr"/>
      <c r="G1266" s="6" t="n">
        <f>ROUND(G1265*(22.23/100),2)</f>
        <v>32.6</v>
      </c>
    </row>
    <row r="1267" customHeight="1" ht="15">
      <c r="A1267" s="2" t="inlineStr"/>
      <c r="B1267" s="2" t="inlineStr"/>
      <c r="C1267" s="2" t="inlineStr"/>
      <c r="D1267" s="2" t="inlineStr"/>
      <c r="E1267" s="28" t="inlineStr">
        <is>
          <r>
            <t xml:space="preserve">VALOR COM BDI:</t>
          </r>
        </is>
      </c>
      <c r="F1267" s="28" t="inlineStr"/>
      <c r="G1267" s="6" t="n">
        <f>G1266+G1265</f>
        <v>179.26</v>
      </c>
    </row>
    <row r="1268" customHeight="1" ht="10">
      <c r="A1268" s="2" t="inlineStr"/>
      <c r="B1268" s="2" t="inlineStr"/>
      <c r="C1268" s="2" t="inlineStr"/>
      <c r="D1268" s="2" t="inlineStr"/>
      <c r="E1268" s="18" t="inlineStr"/>
      <c r="F1268" s="18" t="inlineStr"/>
      <c r="G1268" s="18" t="inlineStr"/>
    </row>
    <row r="1269" customHeight="1" ht="20">
      <c r="A1269" s="19" t="inlineStr">
        <is>
          <r>
            <t xml:space="preserve">4.5.5. 98567 PROTEÇÃO MECÂNICA DE SUPERFICIE HORIZONTAL COM ARGAMASSA DE CIMENTO E AREIA, TRAÇO 1:3, E=4CM. AF_09/2023 (M2)</t>
          </r>
        </is>
      </c>
      <c r="B1269" s="19" t="inlineStr"/>
      <c r="C1269" s="19" t="inlineStr"/>
      <c r="D1269" s="19" t="inlineStr"/>
      <c r="E1269" s="19" t="inlineStr"/>
      <c r="F1269" s="19" t="inlineStr"/>
      <c r="G1269" s="19" t="inlineStr"/>
    </row>
    <row r="1270" customHeight="1" ht="15">
      <c r="A1270" s="20" t="inlineStr">
        <is>
          <r>
            <t xml:space="preserve">Material</t>
          </r>
        </is>
      </c>
      <c r="B1270" s="20" t="inlineStr"/>
      <c r="C1270" s="21" t="inlineStr">
        <is>
          <r>
            <t xml:space="preserve">FONTE</t>
          </r>
        </is>
      </c>
      <c r="D1270" s="21" t="inlineStr">
        <is>
          <r>
            <t xml:space="preserve">UNID</t>
          </r>
        </is>
      </c>
      <c r="E1270" s="21" t="inlineStr">
        <is>
          <r>
            <t xml:space="preserve">COEFICIENTE</t>
          </r>
        </is>
      </c>
      <c r="F1270" s="21" t="inlineStr">
        <is>
          <r>
            <t xml:space="preserve">PREÇO UNITÁRIO</t>
          </r>
        </is>
      </c>
      <c r="G1270" s="21" t="inlineStr">
        <is>
          <r>
            <t xml:space="preserve">TOTAL</t>
          </r>
        </is>
      </c>
    </row>
    <row r="1271" customHeight="1" ht="21">
      <c r="A1271" s="22" t="inlineStr">
        <is>
          <r>
            <t xml:space="preserve">00038365</t>
          </r>
        </is>
      </c>
      <c r="B1271" s="23" t="inlineStr">
        <is>
          <r>
            <t xml:space="preserve">CAMADA SEPARADORA DE FILME DE POLIETILENO 20 A 25 MICRA</t>
          </r>
        </is>
      </c>
      <c r="C1271" s="22" t="inlineStr">
        <is>
          <r>
            <t xml:space="preserve">SINAPI</t>
          </r>
        </is>
      </c>
      <c r="D1271" s="22" t="inlineStr">
        <is>
          <r>
            <t xml:space="preserve">M2</t>
          </r>
        </is>
      </c>
      <c r="E1271" s="24" t="n">
        <v>1.04</v>
      </c>
      <c r="F1271" s="25" t="n">
        <v>2.73</v>
      </c>
      <c r="G1271" s="25" t="n">
        <f>TRUNC(TRUNC(E1271,8)*F1271,2)</f>
        <v>2.83</v>
      </c>
    </row>
    <row r="1272" customHeight="1" ht="15">
      <c r="A1272" s="2" t="inlineStr"/>
      <c r="B1272" s="2" t="inlineStr"/>
      <c r="C1272" s="2" t="inlineStr"/>
      <c r="D1272" s="2" t="inlineStr"/>
      <c r="E1272" s="26" t="inlineStr">
        <is>
          <r>
            <t xml:space="preserve">TOTAL Material:</t>
          </r>
        </is>
      </c>
      <c r="F1272" s="26" t="inlineStr"/>
      <c r="G1272" s="27" t="n">
        <f>SUM(G1271:G1271)</f>
        <v>2.83</v>
      </c>
    </row>
    <row r="1273" customHeight="1" ht="15">
      <c r="A1273" s="20" t="inlineStr">
        <is>
          <r>
            <t xml:space="preserve">Mão de Obra com Encargos Complementares</t>
          </r>
        </is>
      </c>
      <c r="B1273" s="20" t="inlineStr"/>
      <c r="C1273" s="21" t="inlineStr">
        <is>
          <r>
            <t xml:space="preserve">FONTE</t>
          </r>
        </is>
      </c>
      <c r="D1273" s="21" t="inlineStr">
        <is>
          <r>
            <t xml:space="preserve">UNID</t>
          </r>
        </is>
      </c>
      <c r="E1273" s="21" t="inlineStr">
        <is>
          <r>
            <t xml:space="preserve">COEFICIENTE</t>
          </r>
        </is>
      </c>
      <c r="F1273" s="21" t="inlineStr">
        <is>
          <r>
            <t xml:space="preserve">PREÇO UNITÁRIO</t>
          </r>
        </is>
      </c>
      <c r="G1273" s="21" t="inlineStr">
        <is>
          <r>
            <t xml:space="preserve">TOTAL</t>
          </r>
        </is>
      </c>
    </row>
    <row r="1274" customHeight="1" ht="15">
      <c r="A1274" s="22" t="inlineStr">
        <is>
          <r>
            <t xml:space="preserve">88309</t>
          </r>
        </is>
      </c>
      <c r="B1274" s="23" t="inlineStr">
        <is>
          <r>
            <t xml:space="preserve">PEDREIRO COM ENCARGOS COMPLEMENTARES</t>
          </r>
        </is>
      </c>
      <c r="C1274" s="22" t="inlineStr">
        <is>
          <r>
            <t xml:space="preserve">SINAPI</t>
          </r>
        </is>
      </c>
      <c r="D1274" s="22" t="inlineStr">
        <is>
          <r>
            <t xml:space="preserve">H</t>
          </r>
        </is>
      </c>
      <c r="E1274" s="24" t="n">
        <v>0.9282</v>
      </c>
      <c r="F1274" s="25" t="n">
        <v>28.88</v>
      </c>
      <c r="G1274" s="25" t="n">
        <f>TRUNC(TRUNC(E1274,8)*F1274,2)</f>
        <v>26.8</v>
      </c>
    </row>
    <row r="1275" customHeight="1" ht="15">
      <c r="A1275" s="22" t="inlineStr">
        <is>
          <r>
            <t xml:space="preserve">88316</t>
          </r>
        </is>
      </c>
      <c r="B1275" s="23" t="inlineStr">
        <is>
          <r>
            <t xml:space="preserve">SERVENTE COM ENCARGOS COMPLEMENTARES</t>
          </r>
        </is>
      </c>
      <c r="C1275" s="22" t="inlineStr">
        <is>
          <r>
            <t xml:space="preserve">SINAPI</t>
          </r>
        </is>
      </c>
      <c r="D1275" s="22" t="inlineStr">
        <is>
          <r>
            <t xml:space="preserve">H</t>
          </r>
        </is>
      </c>
      <c r="E1275" s="24" t="n">
        <v>0.2093</v>
      </c>
      <c r="F1275" s="25" t="n">
        <v>22.1</v>
      </c>
      <c r="G1275" s="25" t="n">
        <f>TRUNC(TRUNC(E1275,8)*F1275,2)</f>
        <v>4.62</v>
      </c>
    </row>
    <row r="1276" customHeight="1" ht="18">
      <c r="A1276" s="2" t="inlineStr"/>
      <c r="B1276" s="2" t="inlineStr"/>
      <c r="C1276" s="2" t="inlineStr"/>
      <c r="D1276" s="2" t="inlineStr"/>
      <c r="E1276" s="26" t="inlineStr">
        <is>
          <r>
            <t xml:space="preserve">TOTAL Mão de Obra com Encargos Complementares:</t>
          </r>
        </is>
      </c>
      <c r="F1276" s="26" t="inlineStr"/>
      <c r="G1276" s="27" t="n">
        <f>SUM(G1274:G1275)</f>
        <v>31.42</v>
      </c>
    </row>
    <row r="1277" customHeight="1" ht="15">
      <c r="A1277" s="20" t="inlineStr">
        <is>
          <r>
            <t xml:space="preserve">Serviço</t>
          </r>
        </is>
      </c>
      <c r="B1277" s="20" t="inlineStr"/>
      <c r="C1277" s="21" t="inlineStr">
        <is>
          <r>
            <t xml:space="preserve">FONTE</t>
          </r>
        </is>
      </c>
      <c r="D1277" s="21" t="inlineStr">
        <is>
          <r>
            <t xml:space="preserve">UNID</t>
          </r>
        </is>
      </c>
      <c r="E1277" s="21" t="inlineStr">
        <is>
          <r>
            <t xml:space="preserve">COEFICIENTE</t>
          </r>
        </is>
      </c>
      <c r="F1277" s="21" t="inlineStr">
        <is>
          <r>
            <t xml:space="preserve">PREÇO UNITÁRIO</t>
          </r>
        </is>
      </c>
      <c r="G1277" s="21" t="inlineStr">
        <is>
          <r>
            <t xml:space="preserve">TOTAL</t>
          </r>
        </is>
      </c>
    </row>
    <row r="1278" customHeight="1" ht="29">
      <c r="A1278" s="22" t="inlineStr">
        <is>
          <r>
            <t xml:space="preserve">87372</t>
          </r>
        </is>
      </c>
      <c r="B1278" s="23" t="inlineStr">
        <is>
          <r>
            <t xml:space="preserve">ARGAMASSA TRAÇO 1:3 (EM VOLUME DE CIMENTO E AREIA MÉDIA ÚMIDA) PARA CONTRAPISO, PREPARO MANUAL. AF_08/2019</t>
          </r>
        </is>
      </c>
      <c r="C1278" s="22" t="inlineStr">
        <is>
          <r>
            <t xml:space="preserve">SINAPI</t>
          </r>
        </is>
      </c>
      <c r="D1278" s="22" t="inlineStr">
        <is>
          <r>
            <t xml:space="preserve">M3</t>
          </r>
        </is>
      </c>
      <c r="E1278" s="24" t="n">
        <v>0.044</v>
      </c>
      <c r="F1278" s="25" t="n">
        <v>825.74</v>
      </c>
      <c r="G1278" s="25" t="n">
        <f>TRUNC(TRUNC(E1278,8)*F1278,2)</f>
        <v>36.33</v>
      </c>
    </row>
    <row r="1279" customHeight="1" ht="15">
      <c r="A1279" s="2" t="inlineStr"/>
      <c r="B1279" s="2" t="inlineStr"/>
      <c r="C1279" s="2" t="inlineStr"/>
      <c r="D1279" s="2" t="inlineStr"/>
      <c r="E1279" s="26" t="inlineStr">
        <is>
          <r>
            <t xml:space="preserve">TOTAL Serviço:</t>
          </r>
        </is>
      </c>
      <c r="F1279" s="26" t="inlineStr"/>
      <c r="G1279" s="27" t="n">
        <f>SUM(G1278:G1278)</f>
        <v>36.33</v>
      </c>
    </row>
    <row r="1280" customHeight="1" ht="15">
      <c r="A1280" s="2" t="inlineStr"/>
      <c r="B1280" s="2" t="inlineStr"/>
      <c r="C1280" s="2" t="inlineStr"/>
      <c r="D1280" s="2" t="inlineStr"/>
      <c r="E1280" s="28" t="inlineStr">
        <is>
          <r>
            <t xml:space="preserve">VALOR:</t>
          </r>
        </is>
      </c>
      <c r="F1280" s="28" t="inlineStr"/>
      <c r="G1280" s="6" t="n">
        <f>SUM(G1272,G1276,G1279)</f>
        <v>70.58</v>
      </c>
    </row>
    <row r="1281" customHeight="1" ht="15">
      <c r="A1281" s="2" t="inlineStr"/>
      <c r="B1281" s="2" t="inlineStr"/>
      <c r="C1281" s="2" t="inlineStr"/>
      <c r="D1281" s="2" t="inlineStr"/>
      <c r="E1281" s="28" t="inlineStr">
        <is>
          <r>
            <t xml:space="preserve">VALOR BDI (22.23%):</t>
          </r>
        </is>
      </c>
      <c r="F1281" s="28" t="inlineStr"/>
      <c r="G1281" s="6" t="n">
        <f>ROUND(G1280*(22.23/100),2)</f>
        <v>15.69</v>
      </c>
    </row>
    <row r="1282" customHeight="1" ht="15">
      <c r="A1282" s="2" t="inlineStr"/>
      <c r="B1282" s="2" t="inlineStr"/>
      <c r="C1282" s="2" t="inlineStr"/>
      <c r="D1282" s="2" t="inlineStr"/>
      <c r="E1282" s="28" t="inlineStr">
        <is>
          <r>
            <t xml:space="preserve">VALOR COM BDI:</t>
          </r>
        </is>
      </c>
      <c r="F1282" s="28" t="inlineStr"/>
      <c r="G1282" s="6" t="n">
        <f>G1281+G1280</f>
        <v>86.27</v>
      </c>
    </row>
    <row r="1283" customHeight="1" ht="10">
      <c r="A1283" s="2" t="inlineStr"/>
      <c r="B1283" s="2" t="inlineStr"/>
      <c r="C1283" s="2" t="inlineStr"/>
      <c r="D1283" s="2" t="inlineStr"/>
      <c r="E1283" s="18" t="inlineStr"/>
      <c r="F1283" s="18" t="inlineStr"/>
      <c r="G1283" s="18" t="inlineStr"/>
    </row>
    <row r="1284" customHeight="1" ht="20">
      <c r="A1284" s="19" t="inlineStr">
        <is>
          <r>
            <t xml:space="preserve">4.5.6. 98564 PROTEÇÃO MECÂNICA DE SUPERFÍCIE VERTICAL COM ARGAMASSA DE CIMENTO E AREIA, TRAÇO 1:3, E=2CM. AF_09/2023 (M2)</t>
          </r>
        </is>
      </c>
      <c r="B1284" s="19" t="inlineStr"/>
      <c r="C1284" s="19" t="inlineStr"/>
      <c r="D1284" s="19" t="inlineStr"/>
      <c r="E1284" s="19" t="inlineStr"/>
      <c r="F1284" s="19" t="inlineStr"/>
      <c r="G1284" s="19" t="inlineStr"/>
    </row>
    <row r="1285" customHeight="1" ht="15">
      <c r="A1285" s="20" t="inlineStr">
        <is>
          <r>
            <t xml:space="preserve">Material</t>
          </r>
        </is>
      </c>
      <c r="B1285" s="20" t="inlineStr"/>
      <c r="C1285" s="21" t="inlineStr">
        <is>
          <r>
            <t xml:space="preserve">FONTE</t>
          </r>
        </is>
      </c>
      <c r="D1285" s="21" t="inlineStr">
        <is>
          <r>
            <t xml:space="preserve">UNID</t>
          </r>
        </is>
      </c>
      <c r="E1285" s="21" t="inlineStr">
        <is>
          <r>
            <t xml:space="preserve">COEFICIENTE</t>
          </r>
        </is>
      </c>
      <c r="F1285" s="21" t="inlineStr">
        <is>
          <r>
            <t xml:space="preserve">PREÇO UNITÁRIO</t>
          </r>
        </is>
      </c>
      <c r="G1285" s="21" t="inlineStr">
        <is>
          <r>
            <t xml:space="preserve">TOTAL</t>
          </r>
        </is>
      </c>
    </row>
    <row r="1286" customHeight="1" ht="21">
      <c r="A1286" s="22" t="inlineStr">
        <is>
          <r>
            <t xml:space="preserve">00010931</t>
          </r>
        </is>
      </c>
      <c r="B1286" s="23" t="inlineStr">
        <is>
          <r>
            <t xml:space="preserve">TELA DE ARAME GALVANIZADA, HEXAGONAL, FIO 0,56 MM (24 BWG), MALHA 1/2", H = 1 M</t>
          </r>
        </is>
      </c>
      <c r="C1286" s="22" t="inlineStr">
        <is>
          <r>
            <t xml:space="preserve">SINAPI</t>
          </r>
        </is>
      </c>
      <c r="D1286" s="22" t="inlineStr">
        <is>
          <r>
            <t xml:space="preserve">M2</t>
          </r>
        </is>
      </c>
      <c r="E1286" s="24" t="n">
        <v>1.05</v>
      </c>
      <c r="F1286" s="25" t="n">
        <v>12.48</v>
      </c>
      <c r="G1286" s="25" t="n">
        <f>TRUNC(TRUNC(E1286,8)*F1286,2)</f>
        <v>13.1</v>
      </c>
    </row>
    <row r="1287" customHeight="1" ht="15">
      <c r="A1287" s="2" t="inlineStr"/>
      <c r="B1287" s="2" t="inlineStr"/>
      <c r="C1287" s="2" t="inlineStr"/>
      <c r="D1287" s="2" t="inlineStr"/>
      <c r="E1287" s="26" t="inlineStr">
        <is>
          <r>
            <t xml:space="preserve">TOTAL Material:</t>
          </r>
        </is>
      </c>
      <c r="F1287" s="26" t="inlineStr"/>
      <c r="G1287" s="27" t="n">
        <f>SUM(G1286:G1286)</f>
        <v>13.1</v>
      </c>
    </row>
    <row r="1288" customHeight="1" ht="15">
      <c r="A1288" s="20" t="inlineStr">
        <is>
          <r>
            <t xml:space="preserve">Mão de Obra com Encargos Complementares</t>
          </r>
        </is>
      </c>
      <c r="B1288" s="20" t="inlineStr"/>
      <c r="C1288" s="21" t="inlineStr">
        <is>
          <r>
            <t xml:space="preserve">FONTE</t>
          </r>
        </is>
      </c>
      <c r="D1288" s="21" t="inlineStr">
        <is>
          <r>
            <t xml:space="preserve">UNID</t>
          </r>
        </is>
      </c>
      <c r="E1288" s="21" t="inlineStr">
        <is>
          <r>
            <t xml:space="preserve">COEFICIENTE</t>
          </r>
        </is>
      </c>
      <c r="F1288" s="21" t="inlineStr">
        <is>
          <r>
            <t xml:space="preserve">PREÇO UNITÁRIO</t>
          </r>
        </is>
      </c>
      <c r="G1288" s="21" t="inlineStr">
        <is>
          <r>
            <t xml:space="preserve">TOTAL</t>
          </r>
        </is>
      </c>
    </row>
    <row r="1289" customHeight="1" ht="15">
      <c r="A1289" s="22" t="inlineStr">
        <is>
          <r>
            <t xml:space="preserve">88309</t>
          </r>
        </is>
      </c>
      <c r="B1289" s="23" t="inlineStr">
        <is>
          <r>
            <t xml:space="preserve">PEDREIRO COM ENCARGOS COMPLEMENTARES</t>
          </r>
        </is>
      </c>
      <c r="C1289" s="22" t="inlineStr">
        <is>
          <r>
            <t xml:space="preserve">SINAPI</t>
          </r>
        </is>
      </c>
      <c r="D1289" s="22" t="inlineStr">
        <is>
          <r>
            <t xml:space="preserve">H</t>
          </r>
        </is>
      </c>
      <c r="E1289" s="24" t="n">
        <v>0.5154</v>
      </c>
      <c r="F1289" s="25" t="n">
        <v>28.88</v>
      </c>
      <c r="G1289" s="25" t="n">
        <f>TRUNC(TRUNC(E1289,8)*F1289,2)</f>
        <v>14.88</v>
      </c>
    </row>
    <row r="1290" customHeight="1" ht="15">
      <c r="A1290" s="22" t="inlineStr">
        <is>
          <r>
            <t xml:space="preserve">88316</t>
          </r>
        </is>
      </c>
      <c r="B1290" s="23" t="inlineStr">
        <is>
          <r>
            <t xml:space="preserve">SERVENTE COM ENCARGOS COMPLEMENTARES</t>
          </r>
        </is>
      </c>
      <c r="C1290" s="22" t="inlineStr">
        <is>
          <r>
            <t xml:space="preserve">SINAPI</t>
          </r>
        </is>
      </c>
      <c r="D1290" s="22" t="inlineStr">
        <is>
          <r>
            <t xml:space="preserve">H</t>
          </r>
        </is>
      </c>
      <c r="E1290" s="24" t="n">
        <v>0.1162</v>
      </c>
      <c r="F1290" s="25" t="n">
        <v>22.1</v>
      </c>
      <c r="G1290" s="25" t="n">
        <f>TRUNC(TRUNC(E1290,8)*F1290,2)</f>
        <v>2.56</v>
      </c>
    </row>
    <row r="1291" customHeight="1" ht="18">
      <c r="A1291" s="2" t="inlineStr"/>
      <c r="B1291" s="2" t="inlineStr"/>
      <c r="C1291" s="2" t="inlineStr"/>
      <c r="D1291" s="2" t="inlineStr"/>
      <c r="E1291" s="26" t="inlineStr">
        <is>
          <r>
            <t xml:space="preserve">TOTAL Mão de Obra com Encargos Complementares:</t>
          </r>
        </is>
      </c>
      <c r="F1291" s="26" t="inlineStr"/>
      <c r="G1291" s="27" t="n">
        <f>SUM(G1289:G1290)</f>
        <v>17.44</v>
      </c>
    </row>
    <row r="1292" customHeight="1" ht="15">
      <c r="A1292" s="20" t="inlineStr">
        <is>
          <r>
            <t xml:space="preserve">Serviço</t>
          </r>
        </is>
      </c>
      <c r="B1292" s="20" t="inlineStr"/>
      <c r="C1292" s="21" t="inlineStr">
        <is>
          <r>
            <t xml:space="preserve">FONTE</t>
          </r>
        </is>
      </c>
      <c r="D1292" s="21" t="inlineStr">
        <is>
          <r>
            <t xml:space="preserve">UNID</t>
          </r>
        </is>
      </c>
      <c r="E1292" s="21" t="inlineStr">
        <is>
          <r>
            <t xml:space="preserve">COEFICIENTE</t>
          </r>
        </is>
      </c>
      <c r="F1292" s="21" t="inlineStr">
        <is>
          <r>
            <t xml:space="preserve">PREÇO UNITÁRIO</t>
          </r>
        </is>
      </c>
      <c r="G1292" s="21" t="inlineStr">
        <is>
          <r>
            <t xml:space="preserve">TOTAL</t>
          </r>
        </is>
      </c>
    </row>
    <row r="1293" customHeight="1" ht="29">
      <c r="A1293" s="22" t="inlineStr">
        <is>
          <r>
            <t xml:space="preserve">87372</t>
          </r>
        </is>
      </c>
      <c r="B1293" s="23" t="inlineStr">
        <is>
          <r>
            <t xml:space="preserve">ARGAMASSA TRAÇO 1:3 (EM VOLUME DE CIMENTO E AREIA MÉDIA ÚMIDA) PARA CONTRAPISO, PREPARO MANUAL. AF_08/2019</t>
          </r>
        </is>
      </c>
      <c r="C1293" s="22" t="inlineStr">
        <is>
          <r>
            <t xml:space="preserve">SINAPI</t>
          </r>
        </is>
      </c>
      <c r="D1293" s="22" t="inlineStr">
        <is>
          <r>
            <t xml:space="preserve">M3</t>
          </r>
        </is>
      </c>
      <c r="E1293" s="24" t="n">
        <v>0.025</v>
      </c>
      <c r="F1293" s="25" t="n">
        <v>825.74</v>
      </c>
      <c r="G1293" s="25" t="n">
        <f>TRUNC(TRUNC(E1293,8)*F1293,2)</f>
        <v>20.64</v>
      </c>
    </row>
    <row r="1294" customHeight="1" ht="15">
      <c r="A1294" s="2" t="inlineStr"/>
      <c r="B1294" s="2" t="inlineStr"/>
      <c r="C1294" s="2" t="inlineStr"/>
      <c r="D1294" s="2" t="inlineStr"/>
      <c r="E1294" s="26" t="inlineStr">
        <is>
          <r>
            <t xml:space="preserve">TOTAL Serviço:</t>
          </r>
        </is>
      </c>
      <c r="F1294" s="26" t="inlineStr"/>
      <c r="G1294" s="27" t="n">
        <f>SUM(G1293:G1293)</f>
        <v>20.64</v>
      </c>
    </row>
    <row r="1295" customHeight="1" ht="15">
      <c r="A1295" s="2" t="inlineStr"/>
      <c r="B1295" s="2" t="inlineStr"/>
      <c r="C1295" s="2" t="inlineStr"/>
      <c r="D1295" s="2" t="inlineStr"/>
      <c r="E1295" s="28" t="inlineStr">
        <is>
          <r>
            <t xml:space="preserve">VALOR:</t>
          </r>
        </is>
      </c>
      <c r="F1295" s="28" t="inlineStr"/>
      <c r="G1295" s="6" t="n">
        <f>SUM(G1287,G1291,G1294)</f>
        <v>51.18</v>
      </c>
    </row>
    <row r="1296" customHeight="1" ht="15">
      <c r="A1296" s="2" t="inlineStr"/>
      <c r="B1296" s="2" t="inlineStr"/>
      <c r="C1296" s="2" t="inlineStr"/>
      <c r="D1296" s="2" t="inlineStr"/>
      <c r="E1296" s="28" t="inlineStr">
        <is>
          <r>
            <t xml:space="preserve">VALOR BDI (22.23%):</t>
          </r>
        </is>
      </c>
      <c r="F1296" s="28" t="inlineStr"/>
      <c r="G1296" s="6" t="n">
        <f>ROUND(G1295*(22.23/100),2)</f>
        <v>11.38</v>
      </c>
    </row>
    <row r="1297" customHeight="1" ht="15">
      <c r="A1297" s="2" t="inlineStr"/>
      <c r="B1297" s="2" t="inlineStr"/>
      <c r="C1297" s="2" t="inlineStr"/>
      <c r="D1297" s="2" t="inlineStr"/>
      <c r="E1297" s="28" t="inlineStr">
        <is>
          <r>
            <t xml:space="preserve">VALOR COM BDI:</t>
          </r>
        </is>
      </c>
      <c r="F1297" s="28" t="inlineStr"/>
      <c r="G1297" s="6" t="n">
        <f>G1296+G1295</f>
        <v>62.56</v>
      </c>
    </row>
    <row r="1298" customHeight="1" ht="10">
      <c r="A1298" s="2" t="inlineStr"/>
      <c r="B1298" s="2" t="inlineStr"/>
      <c r="C1298" s="2" t="inlineStr"/>
      <c r="D1298" s="2" t="inlineStr"/>
      <c r="E1298" s="18" t="inlineStr"/>
      <c r="F1298" s="18" t="inlineStr"/>
      <c r="G1298" s="18" t="inlineStr"/>
    </row>
    <row r="1299" customHeight="1" ht="20">
      <c r="A1299" s="19" t="inlineStr">
        <is>
          <r>
            <t xml:space="preserve">4.6.1. 97625 DEMOLIÇÃO DE ALVENARIA PARA QUALQUER TIPO DE BLOCO, DE FORMA MECANIZADA, SEM REAPROVEITAMENTO. AF_09/2023 (M3)</t>
          </r>
        </is>
      </c>
      <c r="B1299" s="19" t="inlineStr"/>
      <c r="C1299" s="19" t="inlineStr"/>
      <c r="D1299" s="19" t="inlineStr"/>
      <c r="E1299" s="19" t="inlineStr"/>
      <c r="F1299" s="19" t="inlineStr"/>
      <c r="G1299" s="19" t="inlineStr"/>
    </row>
    <row r="1300" customHeight="1" ht="15">
      <c r="A1300" s="20" t="inlineStr">
        <is>
          <r>
            <t xml:space="preserve">Equipamento Custo Horário</t>
          </r>
        </is>
      </c>
      <c r="B1300" s="20" t="inlineStr"/>
      <c r="C1300" s="21" t="inlineStr">
        <is>
          <r>
            <t xml:space="preserve">FONTE</t>
          </r>
        </is>
      </c>
      <c r="D1300" s="21" t="inlineStr">
        <is>
          <r>
            <t xml:space="preserve">UNID</t>
          </r>
        </is>
      </c>
      <c r="E1300" s="21" t="inlineStr">
        <is>
          <r>
            <t xml:space="preserve">COEFICIENTE</t>
          </r>
        </is>
      </c>
      <c r="F1300" s="21" t="inlineStr">
        <is>
          <r>
            <t xml:space="preserve">PREÇO UNITÁRIO</t>
          </r>
        </is>
      </c>
      <c r="G1300" s="21" t="inlineStr">
        <is>
          <r>
            <t xml:space="preserve">TOTAL</t>
          </r>
        </is>
      </c>
    </row>
    <row r="1301" customHeight="1" ht="29">
      <c r="A1301" s="22" t="inlineStr">
        <is>
          <r>
            <t xml:space="preserve">5942</t>
          </r>
        </is>
      </c>
      <c r="B1301" s="23" t="inlineStr">
        <is>
          <r>
            <t xml:space="preserve">PÁ CARREGADEIRA SOBRE RODAS, POTÊNCIA LÍQUIDA 128 HP, CAPACIDADE DA CAÇAMBA 1,7 A 2,8 M3, PESO OPERACIONAL 11632 KG - CHI DIURNO. AF_06/2014</t>
          </r>
        </is>
      </c>
      <c r="C1301" s="22" t="inlineStr">
        <is>
          <r>
            <t xml:space="preserve">SINAPI</t>
          </r>
        </is>
      </c>
      <c r="D1301" s="22" t="inlineStr">
        <is>
          <r>
            <t xml:space="preserve">CHI</t>
          </r>
        </is>
      </c>
      <c r="E1301" s="24" t="n">
        <v>0.1394</v>
      </c>
      <c r="F1301" s="25" t="n">
        <v>80.8</v>
      </c>
      <c r="G1301" s="25" t="n">
        <f>TRUNC(TRUNC(E1301,8)*F1301,2)</f>
        <v>11.26</v>
      </c>
    </row>
    <row r="1302" customHeight="1" ht="29">
      <c r="A1302" s="22" t="inlineStr">
        <is>
          <r>
            <t xml:space="preserve">5940</t>
          </r>
        </is>
      </c>
      <c r="B1302" s="23" t="inlineStr">
        <is>
          <r>
            <t xml:space="preserve">PÁ CARREGADEIRA SOBRE RODAS, POTÊNCIA LÍQUIDA 128 HP, CAPACIDADE DA CAÇAMBA 1,7 A 2,8 M3, PESO OPERACIONAL 11632 KG - CHP DIURNO. AF_06/2014</t>
          </r>
        </is>
      </c>
      <c r="C1302" s="22" t="inlineStr">
        <is>
          <r>
            <t xml:space="preserve">SINAPI</t>
          </r>
        </is>
      </c>
      <c r="D1302" s="22" t="inlineStr">
        <is>
          <r>
            <t xml:space="preserve">CHP</t>
          </r>
        </is>
      </c>
      <c r="E1302" s="24" t="n">
        <v>0.24</v>
      </c>
      <c r="F1302" s="25" t="n">
        <v>200.05</v>
      </c>
      <c r="G1302" s="25" t="n">
        <f>TRUNC(TRUNC(E1302,8)*F1302,2)</f>
        <v>48.01</v>
      </c>
    </row>
    <row r="1303" customHeight="1" ht="18">
      <c r="A1303" s="2" t="inlineStr"/>
      <c r="B1303" s="2" t="inlineStr"/>
      <c r="C1303" s="2" t="inlineStr"/>
      <c r="D1303" s="2" t="inlineStr"/>
      <c r="E1303" s="26" t="inlineStr">
        <is>
          <r>
            <t xml:space="preserve">TOTAL Equipamento Custo Horário:</t>
          </r>
        </is>
      </c>
      <c r="F1303" s="26" t="inlineStr"/>
      <c r="G1303" s="27" t="n">
        <f>SUM(G1301:G1302)</f>
        <v>59.27</v>
      </c>
    </row>
    <row r="1304" customHeight="1" ht="15">
      <c r="A1304" s="2" t="inlineStr"/>
      <c r="B1304" s="2" t="inlineStr"/>
      <c r="C1304" s="2" t="inlineStr"/>
      <c r="D1304" s="2" t="inlineStr"/>
      <c r="E1304" s="28" t="inlineStr">
        <is>
          <r>
            <t xml:space="preserve">VALOR:</t>
          </r>
        </is>
      </c>
      <c r="F1304" s="28" t="inlineStr"/>
      <c r="G1304" s="6" t="n">
        <f>SUM(G1303)</f>
        <v>59.27</v>
      </c>
    </row>
    <row r="1305" customHeight="1" ht="15">
      <c r="A1305" s="2" t="inlineStr"/>
      <c r="B1305" s="2" t="inlineStr"/>
      <c r="C1305" s="2" t="inlineStr"/>
      <c r="D1305" s="2" t="inlineStr"/>
      <c r="E1305" s="28" t="inlineStr">
        <is>
          <r>
            <t xml:space="preserve">VALOR BDI (22.23%):</t>
          </r>
        </is>
      </c>
      <c r="F1305" s="28" t="inlineStr"/>
      <c r="G1305" s="6" t="n">
        <f>ROUND(G1304*(22.23/100),2)</f>
        <v>13.18</v>
      </c>
    </row>
    <row r="1306" customHeight="1" ht="15">
      <c r="A1306" s="2" t="inlineStr"/>
      <c r="B1306" s="2" t="inlineStr"/>
      <c r="C1306" s="2" t="inlineStr"/>
      <c r="D1306" s="2" t="inlineStr"/>
      <c r="E1306" s="28" t="inlineStr">
        <is>
          <r>
            <t xml:space="preserve">VALOR COM BDI:</t>
          </r>
        </is>
      </c>
      <c r="F1306" s="28" t="inlineStr"/>
      <c r="G1306" s="6" t="n">
        <f>G1305+G1304</f>
        <v>72.45</v>
      </c>
    </row>
    <row r="1307" customHeight="1" ht="10">
      <c r="A1307" s="2" t="inlineStr"/>
      <c r="B1307" s="2" t="inlineStr"/>
      <c r="C1307" s="2" t="inlineStr"/>
      <c r="D1307" s="2" t="inlineStr"/>
      <c r="E1307" s="18" t="inlineStr"/>
      <c r="F1307" s="18" t="inlineStr"/>
      <c r="G1307" s="18" t="inlineStr"/>
    </row>
    <row r="1308" customHeight="1" ht="20">
      <c r="A1308" s="19" t="inlineStr">
        <is>
          <r>
            <t xml:space="preserve">4.6.2. 97626 DEMOLIÇÃO DE PILARES E VIGAS EM CONCRETO ARMADO, DE FORMA MANUAL, SEM REAPROVEITAMENTO. AF_09/2023 (M3)</t>
          </r>
        </is>
      </c>
      <c r="B1308" s="19" t="inlineStr"/>
      <c r="C1308" s="19" t="inlineStr"/>
      <c r="D1308" s="19" t="inlineStr"/>
      <c r="E1308" s="19" t="inlineStr"/>
      <c r="F1308" s="19" t="inlineStr"/>
      <c r="G1308" s="19" t="inlineStr"/>
    </row>
    <row r="1309" customHeight="1" ht="15">
      <c r="A1309" s="20" t="inlineStr">
        <is>
          <r>
            <t xml:space="preserve">Mão de Obra com Encargos Complementares</t>
          </r>
        </is>
      </c>
      <c r="B1309" s="20" t="inlineStr"/>
      <c r="C1309" s="21" t="inlineStr">
        <is>
          <r>
            <t xml:space="preserve">FONTE</t>
          </r>
        </is>
      </c>
      <c r="D1309" s="21" t="inlineStr">
        <is>
          <r>
            <t xml:space="preserve">UNID</t>
          </r>
        </is>
      </c>
      <c r="E1309" s="21" t="inlineStr">
        <is>
          <r>
            <t xml:space="preserve">COEFICIENTE</t>
          </r>
        </is>
      </c>
      <c r="F1309" s="21" t="inlineStr">
        <is>
          <r>
            <t xml:space="preserve">PREÇO UNITÁRIO</t>
          </r>
        </is>
      </c>
      <c r="G1309" s="21" t="inlineStr">
        <is>
          <r>
            <t xml:space="preserve">TOTAL</t>
          </r>
        </is>
      </c>
    </row>
    <row r="1310" customHeight="1" ht="15">
      <c r="A1310" s="22" t="inlineStr">
        <is>
          <r>
            <t xml:space="preserve">88309</t>
          </r>
        </is>
      </c>
      <c r="B1310" s="23" t="inlineStr">
        <is>
          <r>
            <t xml:space="preserve">PEDREIRO COM ENCARGOS COMPLEMENTARES</t>
          </r>
        </is>
      </c>
      <c r="C1310" s="22" t="inlineStr">
        <is>
          <r>
            <t xml:space="preserve">SINAPI</t>
          </r>
        </is>
      </c>
      <c r="D1310" s="22" t="inlineStr">
        <is>
          <r>
            <t xml:space="preserve">H</t>
          </r>
        </is>
      </c>
      <c r="E1310" s="24" t="n">
        <v>3.5586</v>
      </c>
      <c r="F1310" s="25" t="n">
        <v>28.88</v>
      </c>
      <c r="G1310" s="25" t="n">
        <f>TRUNC(TRUNC(E1310,8)*F1310,2)</f>
        <v>102.77</v>
      </c>
    </row>
    <row r="1311" customHeight="1" ht="15">
      <c r="A1311" s="22" t="inlineStr">
        <is>
          <r>
            <t xml:space="preserve">88316</t>
          </r>
        </is>
      </c>
      <c r="B1311" s="23" t="inlineStr">
        <is>
          <r>
            <t xml:space="preserve">SERVENTE COM ENCARGOS COMPLEMENTARES</t>
          </r>
        </is>
      </c>
      <c r="C1311" s="22" t="inlineStr">
        <is>
          <r>
            <t xml:space="preserve">SINAPI</t>
          </r>
        </is>
      </c>
      <c r="D1311" s="22" t="inlineStr">
        <is>
          <r>
            <t xml:space="preserve">H</t>
          </r>
        </is>
      </c>
      <c r="E1311" s="24" t="n">
        <v>22.0636</v>
      </c>
      <c r="F1311" s="25" t="n">
        <v>22.1</v>
      </c>
      <c r="G1311" s="25" t="n">
        <f>TRUNC(TRUNC(E1311,8)*F1311,2)</f>
        <v>487.6</v>
      </c>
    </row>
    <row r="1312" customHeight="1" ht="18">
      <c r="A1312" s="2" t="inlineStr"/>
      <c r="B1312" s="2" t="inlineStr"/>
      <c r="C1312" s="2" t="inlineStr"/>
      <c r="D1312" s="2" t="inlineStr"/>
      <c r="E1312" s="26" t="inlineStr">
        <is>
          <r>
            <t xml:space="preserve">TOTAL Mão de Obra com Encargos Complementares:</t>
          </r>
        </is>
      </c>
      <c r="F1312" s="26" t="inlineStr"/>
      <c r="G1312" s="27" t="n">
        <f>SUM(G1310:G1311)</f>
        <v>590.37</v>
      </c>
    </row>
    <row r="1313" customHeight="1" ht="15">
      <c r="A1313" s="2" t="inlineStr"/>
      <c r="B1313" s="2" t="inlineStr"/>
      <c r="C1313" s="2" t="inlineStr"/>
      <c r="D1313" s="2" t="inlineStr"/>
      <c r="E1313" s="28" t="inlineStr">
        <is>
          <r>
            <t xml:space="preserve">VALOR:</t>
          </r>
        </is>
      </c>
      <c r="F1313" s="28" t="inlineStr"/>
      <c r="G1313" s="6" t="n">
        <f>SUM(G1312)</f>
        <v>590.37</v>
      </c>
    </row>
    <row r="1314" customHeight="1" ht="15">
      <c r="A1314" s="2" t="inlineStr"/>
      <c r="B1314" s="2" t="inlineStr"/>
      <c r="C1314" s="2" t="inlineStr"/>
      <c r="D1314" s="2" t="inlineStr"/>
      <c r="E1314" s="28" t="inlineStr">
        <is>
          <r>
            <t xml:space="preserve">VALOR BDI (22.23%):</t>
          </r>
        </is>
      </c>
      <c r="F1314" s="28" t="inlineStr"/>
      <c r="G1314" s="6" t="n">
        <f>ROUND(G1313*(22.23/100),2)</f>
        <v>131.24</v>
      </c>
    </row>
    <row r="1315" customHeight="1" ht="15">
      <c r="A1315" s="2" t="inlineStr"/>
      <c r="B1315" s="2" t="inlineStr"/>
      <c r="C1315" s="2" t="inlineStr"/>
      <c r="D1315" s="2" t="inlineStr"/>
      <c r="E1315" s="28" t="inlineStr">
        <is>
          <r>
            <t xml:space="preserve">VALOR COM BDI:</t>
          </r>
        </is>
      </c>
      <c r="F1315" s="28" t="inlineStr"/>
      <c r="G1315" s="6" t="n">
        <f>G1314+G1313</f>
        <v>721.61</v>
      </c>
    </row>
    <row r="1316" customHeight="1" ht="10">
      <c r="A1316" s="2" t="inlineStr"/>
      <c r="B1316" s="2" t="inlineStr"/>
      <c r="C1316" s="2" t="inlineStr"/>
      <c r="D1316" s="2" t="inlineStr"/>
      <c r="E1316" s="18" t="inlineStr"/>
      <c r="F1316" s="18" t="inlineStr"/>
      <c r="G1316" s="18" t="inlineStr"/>
    </row>
    <row r="1317" customHeight="1" ht="20">
      <c r="A1317" s="19" t="inlineStr">
        <is>
          <r>
            <t xml:space="preserve">4.6.3. 92762. ARMAÇÃO DE PILAR OU VIGA DE ESTRUTURA CONVENCIONAL DE CONCRETO ARMADO UTILIZANDO AÇO CA-50 DE 10,0 MM - MONTAGEM. AF_06/2022 (KG) (KG)</t>
          </r>
        </is>
      </c>
      <c r="B1317" s="19" t="inlineStr"/>
      <c r="C1317" s="19" t="inlineStr"/>
      <c r="D1317" s="19" t="inlineStr"/>
      <c r="E1317" s="19" t="inlineStr"/>
      <c r="F1317" s="19" t="inlineStr"/>
      <c r="G1317" s="19" t="inlineStr"/>
    </row>
    <row r="1318" customHeight="1" ht="15">
      <c r="A1318" s="20" t="inlineStr">
        <is>
          <r>
            <t xml:space="preserve">Material</t>
          </r>
        </is>
      </c>
      <c r="B1318" s="20" t="inlineStr"/>
      <c r="C1318" s="21" t="inlineStr">
        <is>
          <r>
            <t xml:space="preserve">FONTE</t>
          </r>
        </is>
      </c>
      <c r="D1318" s="21" t="inlineStr">
        <is>
          <r>
            <t xml:space="preserve">UNID</t>
          </r>
        </is>
      </c>
      <c r="E1318" s="21" t="inlineStr">
        <is>
          <r>
            <t xml:space="preserve">COEFICIENTE</t>
          </r>
        </is>
      </c>
      <c r="F1318" s="21" t="inlineStr">
        <is>
          <r>
            <t xml:space="preserve">PREÇO UNITÁRIO</t>
          </r>
        </is>
      </c>
      <c r="G1318" s="21" t="inlineStr">
        <is>
          <r>
            <t xml:space="preserve">TOTAL</t>
          </r>
        </is>
      </c>
    </row>
    <row r="1319" customHeight="1" ht="21">
      <c r="A1319" s="22" t="inlineStr">
        <is>
          <r>
            <t xml:space="preserve">00043132</t>
          </r>
        </is>
      </c>
      <c r="B1319" s="23" t="inlineStr">
        <is>
          <r>
            <t xml:space="preserve">ARAME RECOZIDO 16 BWG, D = 1,65 MM (0,016 KG/M) OU 18 BWG, D = 1,25 MM (0,01 KG/M)</t>
          </r>
        </is>
      </c>
      <c r="C1319" s="22" t="inlineStr">
        <is>
          <r>
            <t xml:space="preserve">SINAPI</t>
          </r>
        </is>
      </c>
      <c r="D1319" s="22" t="inlineStr">
        <is>
          <r>
            <t xml:space="preserve">KG</t>
          </r>
        </is>
      </c>
      <c r="E1319" s="24" t="n">
        <v>0.025</v>
      </c>
      <c r="F1319" s="25" t="n">
        <v>15.73</v>
      </c>
      <c r="G1319" s="25" t="n">
        <f>ROUND(ROUND(E1319,8)*F1319,2)</f>
        <v>0.39</v>
      </c>
    </row>
    <row r="1320" customHeight="1" ht="29">
      <c r="A1320" s="22" t="inlineStr">
        <is>
          <r>
            <t xml:space="preserve">00039017</t>
          </r>
        </is>
      </c>
      <c r="B1320" s="23" t="inlineStr">
        <is>
          <r>
            <t xml:space="preserve">ESPACADOR / DISTANCIADOR CIRCULAR COM ENTRADA LATERAL, EM PLASTICO, PARA VERGALHAO *4,2 A 12,5* MM, COBRIMENTO 20 MM</t>
          </r>
        </is>
      </c>
      <c r="C1320" s="22" t="inlineStr">
        <is>
          <r>
            <t xml:space="preserve">SINAPI</t>
          </r>
        </is>
      </c>
      <c r="D1320" s="22" t="inlineStr">
        <is>
          <r>
            <t xml:space="preserve">UN</t>
          </r>
        </is>
      </c>
      <c r="E1320" s="24" t="n">
        <v>0.543</v>
      </c>
      <c r="F1320" s="25" t="n">
        <v>0.22</v>
      </c>
      <c r="G1320" s="25" t="n">
        <f>ROUND(ROUND(E1320,8)*F1320,2)</f>
        <v>0.12</v>
      </c>
    </row>
    <row r="1321" customHeight="1" ht="15">
      <c r="A1321" s="2" t="inlineStr"/>
      <c r="B1321" s="2" t="inlineStr"/>
      <c r="C1321" s="2" t="inlineStr"/>
      <c r="D1321" s="2" t="inlineStr"/>
      <c r="E1321" s="26" t="inlineStr">
        <is>
          <r>
            <t xml:space="preserve">TOTAL Material:</t>
          </r>
        </is>
      </c>
      <c r="F1321" s="26" t="inlineStr"/>
      <c r="G1321" s="27" t="n">
        <f>SUM(G1319:G1320)</f>
        <v>0.51</v>
      </c>
    </row>
    <row r="1322" customHeight="1" ht="15">
      <c r="A1322" s="20" t="inlineStr">
        <is>
          <r>
            <t xml:space="preserve">Mão de Obra com Encargos Complementares</t>
          </r>
        </is>
      </c>
      <c r="B1322" s="20" t="inlineStr"/>
      <c r="C1322" s="21" t="inlineStr">
        <is>
          <r>
            <t xml:space="preserve">FONTE</t>
          </r>
        </is>
      </c>
      <c r="D1322" s="21" t="inlineStr">
        <is>
          <r>
            <t xml:space="preserve">UNID</t>
          </r>
        </is>
      </c>
      <c r="E1322" s="21" t="inlineStr">
        <is>
          <r>
            <t xml:space="preserve">COEFICIENTE</t>
          </r>
        </is>
      </c>
      <c r="F1322" s="21" t="inlineStr">
        <is>
          <r>
            <t xml:space="preserve">PREÇO UNITÁRIO</t>
          </r>
        </is>
      </c>
      <c r="G1322" s="21" t="inlineStr">
        <is>
          <r>
            <t xml:space="preserve">TOTAL</t>
          </r>
        </is>
      </c>
    </row>
    <row r="1323" customHeight="1" ht="21">
      <c r="A1323" s="22" t="inlineStr">
        <is>
          <r>
            <t xml:space="preserve">88238</t>
          </r>
        </is>
      </c>
      <c r="B1323" s="23" t="inlineStr">
        <is>
          <r>
            <t xml:space="preserve">AJUDANTE DE ARMADOR COM ENCARGOS COMPLEMENTARES</t>
          </r>
        </is>
      </c>
      <c r="C1323" s="22" t="inlineStr">
        <is>
          <r>
            <t xml:space="preserve">SINAPI</t>
          </r>
        </is>
      </c>
      <c r="D1323" s="22" t="inlineStr">
        <is>
          <r>
            <t xml:space="preserve">H</t>
          </r>
        </is>
      </c>
      <c r="E1323" s="24" t="n">
        <v>0.0064</v>
      </c>
      <c r="F1323" s="25" t="n">
        <v>23.22</v>
      </c>
      <c r="G1323" s="25" t="n">
        <f>ROUND(ROUND(E1323,8)*F1323,2)</f>
        <v>0.15</v>
      </c>
    </row>
    <row r="1324" customHeight="1" ht="15">
      <c r="A1324" s="22" t="inlineStr">
        <is>
          <r>
            <t xml:space="preserve">88245</t>
          </r>
        </is>
      </c>
      <c r="B1324" s="23" t="inlineStr">
        <is>
          <r>
            <t xml:space="preserve">ARMADOR COM ENCARGOS COMPLEMENTARES</t>
          </r>
        </is>
      </c>
      <c r="C1324" s="22" t="inlineStr">
        <is>
          <r>
            <t xml:space="preserve">SINAPI</t>
          </r>
        </is>
      </c>
      <c r="D1324" s="22" t="inlineStr">
        <is>
          <r>
            <t xml:space="preserve">H</t>
          </r>
        </is>
      </c>
      <c r="E1324" s="24" t="n">
        <v>0.0392</v>
      </c>
      <c r="F1324" s="25" t="n">
        <v>28.73</v>
      </c>
      <c r="G1324" s="25" t="n">
        <f>ROUND(ROUND(E1324,8)*F1324,2)</f>
        <v>1.13</v>
      </c>
    </row>
    <row r="1325" customHeight="1" ht="18">
      <c r="A1325" s="2" t="inlineStr"/>
      <c r="B1325" s="2" t="inlineStr"/>
      <c r="C1325" s="2" t="inlineStr"/>
      <c r="D1325" s="2" t="inlineStr"/>
      <c r="E1325" s="26" t="inlineStr">
        <is>
          <r>
            <t xml:space="preserve">TOTAL Mão de Obra com Encargos Complementares:</t>
          </r>
        </is>
      </c>
      <c r="F1325" s="26" t="inlineStr"/>
      <c r="G1325" s="27" t="n">
        <f>SUM(G1323:G1324)</f>
        <v>1.28</v>
      </c>
    </row>
    <row r="1326" customHeight="1" ht="15">
      <c r="A1326" s="20" t="inlineStr">
        <is>
          <r>
            <t xml:space="preserve">Serviço</t>
          </r>
        </is>
      </c>
      <c r="B1326" s="20" t="inlineStr"/>
      <c r="C1326" s="21" t="inlineStr">
        <is>
          <r>
            <t xml:space="preserve">FONTE</t>
          </r>
        </is>
      </c>
      <c r="D1326" s="21" t="inlineStr">
        <is>
          <r>
            <t xml:space="preserve">UNID</t>
          </r>
        </is>
      </c>
      <c r="E1326" s="21" t="inlineStr">
        <is>
          <r>
            <t xml:space="preserve">COEFICIENTE</t>
          </r>
        </is>
      </c>
      <c r="F1326" s="21" t="inlineStr">
        <is>
          <r>
            <t xml:space="preserve">PREÇO UNITÁRIO</t>
          </r>
        </is>
      </c>
      <c r="G1326" s="21" t="inlineStr">
        <is>
          <r>
            <t xml:space="preserve">TOTAL</t>
          </r>
        </is>
      </c>
    </row>
    <row r="1327" customHeight="1" ht="21">
      <c r="A1327" s="22" t="inlineStr">
        <is>
          <r>
            <t xml:space="preserve">92803</t>
          </r>
        </is>
      </c>
      <c r="B1327" s="23" t="inlineStr">
        <is>
          <r>
            <t xml:space="preserve">CORTE E DOBRA DE AÇO CA-50, DIÂMETRO DE 10,0 MM. AF_06/2022</t>
          </r>
        </is>
      </c>
      <c r="C1327" s="22" t="inlineStr">
        <is>
          <r>
            <t xml:space="preserve">SINAPI</t>
          </r>
        </is>
      </c>
      <c r="D1327" s="22" t="inlineStr">
        <is>
          <r>
            <t xml:space="preserve">KG</t>
          </r>
        </is>
      </c>
      <c r="E1327" s="24" t="n">
        <v>1.0</v>
      </c>
      <c r="F1327" s="25" t="n">
        <v>9.19</v>
      </c>
      <c r="G1327" s="25" t="n">
        <f>ROUND(ROUND(E1327,8)*F1327,2)</f>
        <v>9.19</v>
      </c>
    </row>
    <row r="1328" customHeight="1" ht="15">
      <c r="A1328" s="2" t="inlineStr"/>
      <c r="B1328" s="2" t="inlineStr"/>
      <c r="C1328" s="2" t="inlineStr"/>
      <c r="D1328" s="2" t="inlineStr"/>
      <c r="E1328" s="26" t="inlineStr">
        <is>
          <r>
            <t xml:space="preserve">TOTAL Serviço:</t>
          </r>
        </is>
      </c>
      <c r="F1328" s="26" t="inlineStr"/>
      <c r="G1328" s="27" t="n">
        <f>SUM(G1327:G1327)</f>
        <v>9.19</v>
      </c>
    </row>
    <row r="1329" customHeight="1" ht="15">
      <c r="A1329" s="2" t="inlineStr"/>
      <c r="B1329" s="2" t="inlineStr"/>
      <c r="C1329" s="2" t="inlineStr"/>
      <c r="D1329" s="2" t="inlineStr"/>
      <c r="E1329" s="28" t="inlineStr">
        <is>
          <r>
            <t xml:space="preserve">VALOR:</t>
          </r>
        </is>
      </c>
      <c r="F1329" s="28" t="inlineStr"/>
      <c r="G1329" s="6" t="n">
        <f>SUM(G1321,G1325,G1328)</f>
        <v>10.98</v>
      </c>
    </row>
    <row r="1330" customHeight="1" ht="15">
      <c r="A1330" s="2" t="inlineStr"/>
      <c r="B1330" s="2" t="inlineStr"/>
      <c r="C1330" s="2" t="inlineStr"/>
      <c r="D1330" s="2" t="inlineStr"/>
      <c r="E1330" s="28" t="inlineStr">
        <is>
          <r>
            <t xml:space="preserve">VALOR BDI (22.23%):</t>
          </r>
        </is>
      </c>
      <c r="F1330" s="28" t="inlineStr"/>
      <c r="G1330" s="6" t="n">
        <f>ROUND(G1329*(22.23/100),2)</f>
        <v>2.44</v>
      </c>
    </row>
    <row r="1331" customHeight="1" ht="15">
      <c r="A1331" s="2" t="inlineStr"/>
      <c r="B1331" s="2" t="inlineStr"/>
      <c r="C1331" s="2" t="inlineStr"/>
      <c r="D1331" s="2" t="inlineStr"/>
      <c r="E1331" s="28" t="inlineStr">
        <is>
          <r>
            <t xml:space="preserve">VALOR COM BDI:</t>
          </r>
        </is>
      </c>
      <c r="F1331" s="28" t="inlineStr"/>
      <c r="G1331" s="6" t="n">
        <f>G1330+G1329</f>
        <v>13.42</v>
      </c>
    </row>
    <row r="1332" customHeight="1" ht="10">
      <c r="A1332" s="2" t="inlineStr"/>
      <c r="B1332" s="2" t="inlineStr"/>
      <c r="C1332" s="2" t="inlineStr"/>
      <c r="D1332" s="2" t="inlineStr"/>
      <c r="E1332" s="18" t="inlineStr"/>
      <c r="F1332" s="18" t="inlineStr"/>
      <c r="G1332" s="18" t="inlineStr"/>
    </row>
    <row r="1333" customHeight="1" ht="20">
      <c r="A1333" s="19" t="inlineStr">
        <is>
          <r>
            <t xml:space="preserve">4.6.4. 92762 MONTAGEM E DESMONTAGEM DE FÔRMA DE PILARES RETANGULARES E ESTRUTURAS SIMILARES, PÉ-DIREITO SIMPLES, EM CHAPA DE MADEIRA COMPENSADA PLASTIFICADA, 10 UTILIZAÇÕES. AF_09/2020 (KG)</t>
          </r>
        </is>
      </c>
      <c r="B1333" s="19" t="inlineStr"/>
      <c r="C1333" s="19" t="inlineStr"/>
      <c r="D1333" s="19" t="inlineStr"/>
      <c r="E1333" s="19" t="inlineStr"/>
      <c r="F1333" s="19" t="inlineStr"/>
      <c r="G1333" s="19" t="inlineStr"/>
    </row>
    <row r="1334" customHeight="1" ht="15">
      <c r="A1334" s="20" t="inlineStr">
        <is>
          <r>
            <t xml:space="preserve">Equipamento</t>
          </r>
        </is>
      </c>
      <c r="B1334" s="20" t="inlineStr"/>
      <c r="C1334" s="21" t="inlineStr">
        <is>
          <r>
            <t xml:space="preserve">FONTE</t>
          </r>
        </is>
      </c>
      <c r="D1334" s="21" t="inlineStr">
        <is>
          <r>
            <t xml:space="preserve">UNID</t>
          </r>
        </is>
      </c>
      <c r="E1334" s="21" t="inlineStr">
        <is>
          <r>
            <t xml:space="preserve">COEFICIENTE</t>
          </r>
        </is>
      </c>
      <c r="F1334" s="21" t="inlineStr">
        <is>
          <r>
            <t xml:space="preserve">PREÇO UNITÁRIO</t>
          </r>
        </is>
      </c>
      <c r="G1334" s="21" t="inlineStr">
        <is>
          <r>
            <t xml:space="preserve">TOTAL</t>
          </r>
        </is>
      </c>
    </row>
    <row r="1335" customHeight="1" ht="29">
      <c r="A1335" s="22" t="inlineStr">
        <is>
          <r>
            <t xml:space="preserve">00040271</t>
          </r>
        </is>
      </c>
      <c r="B1335" s="23" t="inlineStr">
        <is>
          <r>
            <t xml:space="preserve">LOCACAO DE APRUMADOR METALICO DE PILAR, COM ALTURA E ANGULO REGULAVEIS, EXTENSAO DE *1,50* A *2,80* M</t>
          </r>
        </is>
      </c>
      <c r="C1335" s="22" t="inlineStr">
        <is>
          <r>
            <t xml:space="preserve">SINAPI</t>
          </r>
        </is>
      </c>
      <c r="D1335" s="22" t="inlineStr">
        <is>
          <r>
            <t xml:space="preserve">UNXME</t>
          </r>
        </is>
      </c>
      <c r="E1335" s="24" t="n">
        <v>0.196</v>
      </c>
      <c r="F1335" s="25" t="n">
        <v>19.82</v>
      </c>
      <c r="G1335" s="25" t="n">
        <f>TRUNC(TRUNC(E1335,8)*F1335,2)</f>
        <v>3.88</v>
      </c>
    </row>
    <row r="1336" customHeight="1" ht="29">
      <c r="A1336" s="22" t="inlineStr">
        <is>
          <r>
            <t xml:space="preserve">00040287</t>
          </r>
        </is>
      </c>
      <c r="B1336" s="23" t="inlineStr">
        <is>
          <r>
            <t xml:space="preserve">LOCACAO DE BARRA DE ANCORAGEM DE 0,80 A 1,20 M DE EXTENSAO, COM ROSCA DE 5/8", INCLUINDO PORCA E FLANGE</t>
          </r>
        </is>
      </c>
      <c r="C1336" s="22" t="inlineStr">
        <is>
          <r>
            <t xml:space="preserve">SINAPI</t>
          </r>
        </is>
      </c>
      <c r="D1336" s="22" t="inlineStr">
        <is>
          <r>
            <t xml:space="preserve">MES</t>
          </r>
        </is>
      </c>
      <c r="E1336" s="24" t="n">
        <v>0.785</v>
      </c>
      <c r="F1336" s="25" t="n">
        <v>7.63</v>
      </c>
      <c r="G1336" s="25" t="n">
        <f>TRUNC(TRUNC(E1336,8)*F1336,2)</f>
        <v>5.98</v>
      </c>
    </row>
    <row r="1337" customHeight="1" ht="29">
      <c r="A1337" s="22" t="inlineStr">
        <is>
          <r>
            <t xml:space="preserve">00040275</t>
          </r>
        </is>
      </c>
      <c r="B1337" s="23" t="inlineStr">
        <is>
          <r>
            <t xml:space="preserve">LOCACAO DE VIGA SANDUICHE METALICA VAZADA PARA TRAVAMENTO DE PILARES, ALTURA DE *8* CM, LARGURA DE *6* CM E EXTENSAO DE 2 M</t>
          </r>
        </is>
      </c>
      <c r="C1337" s="22" t="inlineStr">
        <is>
          <r>
            <t xml:space="preserve">SINAPI</t>
          </r>
        </is>
      </c>
      <c r="D1337" s="22" t="inlineStr">
        <is>
          <r>
            <t xml:space="preserve">UNXME</t>
          </r>
        </is>
      </c>
      <c r="E1337" s="24" t="n">
        <v>0.393</v>
      </c>
      <c r="F1337" s="25" t="n">
        <v>20.72</v>
      </c>
      <c r="G1337" s="25" t="n">
        <f>TRUNC(TRUNC(E1337,8)*F1337,2)</f>
        <v>8.14</v>
      </c>
    </row>
    <row r="1338" customHeight="1" ht="15">
      <c r="A1338" s="2" t="inlineStr"/>
      <c r="B1338" s="2" t="inlineStr"/>
      <c r="C1338" s="2" t="inlineStr"/>
      <c r="D1338" s="2" t="inlineStr"/>
      <c r="E1338" s="26" t="inlineStr">
        <is>
          <r>
            <t xml:space="preserve">TOTAL Equipamento:</t>
          </r>
        </is>
      </c>
      <c r="F1338" s="26" t="inlineStr"/>
      <c r="G1338" s="27" t="n">
        <f>SUM(G1335:G1337)</f>
        <v>18.0</v>
      </c>
    </row>
    <row r="1339" customHeight="1" ht="15">
      <c r="A1339" s="20" t="inlineStr">
        <is>
          <r>
            <t xml:space="preserve">Material</t>
          </r>
        </is>
      </c>
      <c r="B1339" s="20" t="inlineStr"/>
      <c r="C1339" s="21" t="inlineStr">
        <is>
          <r>
            <t xml:space="preserve">FONTE</t>
          </r>
        </is>
      </c>
      <c r="D1339" s="21" t="inlineStr">
        <is>
          <r>
            <t xml:space="preserve">UNID</t>
          </r>
        </is>
      </c>
      <c r="E1339" s="21" t="inlineStr">
        <is>
          <r>
            <t xml:space="preserve">COEFICIENTE</t>
          </r>
        </is>
      </c>
      <c r="F1339" s="21" t="inlineStr">
        <is>
          <r>
            <t xml:space="preserve">PREÇO UNITÁRIO</t>
          </r>
        </is>
      </c>
      <c r="G1339" s="21" t="inlineStr">
        <is>
          <r>
            <t xml:space="preserve">TOTAL</t>
          </r>
        </is>
      </c>
    </row>
    <row r="1340" customHeight="1" ht="21">
      <c r="A1340" s="22" t="inlineStr">
        <is>
          <r>
            <t xml:space="preserve">00002692</t>
          </r>
        </is>
      </c>
      <c r="B1340" s="23" t="inlineStr">
        <is>
          <r>
            <t xml:space="preserve">DESMOLDANTE PROTETOR PARA FORMAS DE MADEIRA, DE BASE OLEOSA EMULSIONADA EM AGUA</t>
          </r>
        </is>
      </c>
      <c r="C1340" s="22" t="inlineStr">
        <is>
          <r>
            <t xml:space="preserve">SINAPI</t>
          </r>
        </is>
      </c>
      <c r="D1340" s="22" t="inlineStr">
        <is>
          <r>
            <t xml:space="preserve">L</t>
          </r>
        </is>
      </c>
      <c r="E1340" s="24" t="n">
        <v>0.004</v>
      </c>
      <c r="F1340" s="25" t="n">
        <v>7.74</v>
      </c>
      <c r="G1340" s="25" t="n">
        <f>TRUNC(TRUNC(E1340,8)*F1340,2)</f>
        <v>0.03</v>
      </c>
    </row>
    <row r="1341" customHeight="1" ht="21">
      <c r="A1341" s="22" t="inlineStr">
        <is>
          <r>
            <t xml:space="preserve">00040304</t>
          </r>
        </is>
      </c>
      <c r="B1341" s="23" t="inlineStr">
        <is>
          <r>
            <t xml:space="preserve">PREGO DE ACO POLIDO COM CABECA DUPLA 17 X 27 (2 1/2 X 11)</t>
          </r>
        </is>
      </c>
      <c r="C1341" s="22" t="inlineStr">
        <is>
          <r>
            <t xml:space="preserve">SINAPI</t>
          </r>
        </is>
      </c>
      <c r="D1341" s="22" t="inlineStr">
        <is>
          <r>
            <t xml:space="preserve">KG</t>
          </r>
        </is>
      </c>
      <c r="E1341" s="24" t="n">
        <v>0.019</v>
      </c>
      <c r="F1341" s="25" t="n">
        <v>16.8</v>
      </c>
      <c r="G1341" s="25" t="n">
        <f>TRUNC(TRUNC(E1341,8)*F1341,2)</f>
        <v>0.31</v>
      </c>
    </row>
    <row r="1342" customHeight="1" ht="15">
      <c r="A1342" s="2" t="inlineStr"/>
      <c r="B1342" s="2" t="inlineStr"/>
      <c r="C1342" s="2" t="inlineStr"/>
      <c r="D1342" s="2" t="inlineStr"/>
      <c r="E1342" s="26" t="inlineStr">
        <is>
          <r>
            <t xml:space="preserve">TOTAL Material:</t>
          </r>
        </is>
      </c>
      <c r="F1342" s="26" t="inlineStr"/>
      <c r="G1342" s="27" t="n">
        <f>SUM(G1340:G1341)</f>
        <v>0.34</v>
      </c>
    </row>
    <row r="1343" customHeight="1" ht="15">
      <c r="A1343" s="20" t="inlineStr">
        <is>
          <r>
            <t xml:space="preserve">Mão de Obra com Encargos Complementares</t>
          </r>
        </is>
      </c>
      <c r="B1343" s="20" t="inlineStr"/>
      <c r="C1343" s="21" t="inlineStr">
        <is>
          <r>
            <t xml:space="preserve">FONTE</t>
          </r>
        </is>
      </c>
      <c r="D1343" s="21" t="inlineStr">
        <is>
          <r>
            <t xml:space="preserve">UNID</t>
          </r>
        </is>
      </c>
      <c r="E1343" s="21" t="inlineStr">
        <is>
          <r>
            <t xml:space="preserve">COEFICIENTE</t>
          </r>
        </is>
      </c>
      <c r="F1343" s="21" t="inlineStr">
        <is>
          <r>
            <t xml:space="preserve">PREÇO UNITÁRIO</t>
          </r>
        </is>
      </c>
      <c r="G1343" s="21" t="inlineStr">
        <is>
          <r>
            <t xml:space="preserve">TOTAL</t>
          </r>
        </is>
      </c>
    </row>
    <row r="1344" customHeight="1" ht="21">
      <c r="A1344" s="22" t="inlineStr">
        <is>
          <r>
            <t xml:space="preserve">88239</t>
          </r>
        </is>
      </c>
      <c r="B1344" s="23" t="inlineStr">
        <is>
          <r>
            <t xml:space="preserve">AJUDANTE DE CARPINTEIRO COM ENCARGOS COMPLEMENTARES</t>
          </r>
        </is>
      </c>
      <c r="C1344" s="22" t="inlineStr">
        <is>
          <r>
            <t xml:space="preserve">SINAPI</t>
          </r>
        </is>
      </c>
      <c r="D1344" s="22" t="inlineStr">
        <is>
          <r>
            <t xml:space="preserve">H</t>
          </r>
        </is>
      </c>
      <c r="E1344" s="24" t="n">
        <v>0.121</v>
      </c>
      <c r="F1344" s="25" t="n">
        <v>23.13</v>
      </c>
      <c r="G1344" s="25" t="n">
        <f>TRUNC(TRUNC(E1344,8)*F1344,2)</f>
        <v>2.79</v>
      </c>
    </row>
    <row r="1345" customHeight="1" ht="21">
      <c r="A1345" s="22" t="inlineStr">
        <is>
          <r>
            <t xml:space="preserve">88262</t>
          </r>
        </is>
      </c>
      <c r="B1345" s="23" t="inlineStr">
        <is>
          <r>
            <t xml:space="preserve">CARPINTEIRO DE FORMAS COM ENCARGOS COMPLEMENTARES</t>
          </r>
        </is>
      </c>
      <c r="C1345" s="22" t="inlineStr">
        <is>
          <r>
            <t xml:space="preserve">SINAPI</t>
          </r>
        </is>
      </c>
      <c r="D1345" s="22" t="inlineStr">
        <is>
          <r>
            <t xml:space="preserve">H</t>
          </r>
        </is>
      </c>
      <c r="E1345" s="24" t="n">
        <v>0.661</v>
      </c>
      <c r="F1345" s="25" t="n">
        <v>28.52</v>
      </c>
      <c r="G1345" s="25" t="n">
        <f>TRUNC(TRUNC(E1345,8)*F1345,2)</f>
        <v>18.85</v>
      </c>
    </row>
    <row r="1346" customHeight="1" ht="18">
      <c r="A1346" s="2" t="inlineStr"/>
      <c r="B1346" s="2" t="inlineStr"/>
      <c r="C1346" s="2" t="inlineStr"/>
      <c r="D1346" s="2" t="inlineStr"/>
      <c r="E1346" s="26" t="inlineStr">
        <is>
          <r>
            <t xml:space="preserve">TOTAL Mão de Obra com Encargos Complementares:</t>
          </r>
        </is>
      </c>
      <c r="F1346" s="26" t="inlineStr"/>
      <c r="G1346" s="27" t="n">
        <f>SUM(G1344:G1345)</f>
        <v>21.64</v>
      </c>
    </row>
    <row r="1347" customHeight="1" ht="15">
      <c r="A1347" s="20" t="inlineStr">
        <is>
          <r>
            <t xml:space="preserve">Serviço</t>
          </r>
        </is>
      </c>
      <c r="B1347" s="20" t="inlineStr"/>
      <c r="C1347" s="21" t="inlineStr">
        <is>
          <r>
            <t xml:space="preserve">FONTE</t>
          </r>
        </is>
      </c>
      <c r="D1347" s="21" t="inlineStr">
        <is>
          <r>
            <t xml:space="preserve">UNID</t>
          </r>
        </is>
      </c>
      <c r="E1347" s="21" t="inlineStr">
        <is>
          <r>
            <t xml:space="preserve">COEFICIENTE</t>
          </r>
        </is>
      </c>
      <c r="F1347" s="21" t="inlineStr">
        <is>
          <r>
            <t xml:space="preserve">PREÇO UNITÁRIO</t>
          </r>
        </is>
      </c>
      <c r="G1347" s="21" t="inlineStr">
        <is>
          <r>
            <t xml:space="preserve">TOTAL</t>
          </r>
        </is>
      </c>
    </row>
    <row r="1348" customHeight="1" ht="29">
      <c r="A1348" s="22" t="inlineStr">
        <is>
          <r>
            <t xml:space="preserve">92264</t>
          </r>
        </is>
      </c>
      <c r="B1348" s="23" t="inlineStr">
        <is>
          <r>
            <t xml:space="preserve">FABRICAÇÃO DE FÔRMA PARA PILARES E ESTRUTURAS SIMILARES, EM CHAPA DE MADEIRA COMPENSADA PLASTIFICADA, E = 18 MM. AF_09/2020</t>
          </r>
        </is>
      </c>
      <c r="C1348" s="22" t="inlineStr">
        <is>
          <r>
            <t xml:space="preserve">SINAPI</t>
          </r>
        </is>
      </c>
      <c r="D1348" s="22" t="inlineStr">
        <is>
          <r>
            <t xml:space="preserve">M2</t>
          </r>
        </is>
      </c>
      <c r="E1348" s="24" t="n">
        <v>0.105</v>
      </c>
      <c r="F1348" s="25" t="n">
        <v>246.32</v>
      </c>
      <c r="G1348" s="25" t="n">
        <f>TRUNC(TRUNC(E1348,8)*F1348,2)</f>
        <v>25.86</v>
      </c>
    </row>
    <row r="1349" customHeight="1" ht="15">
      <c r="A1349" s="2" t="inlineStr"/>
      <c r="B1349" s="2" t="inlineStr"/>
      <c r="C1349" s="2" t="inlineStr"/>
      <c r="D1349" s="2" t="inlineStr"/>
      <c r="E1349" s="26" t="inlineStr">
        <is>
          <r>
            <t xml:space="preserve">TOTAL Serviço:</t>
          </r>
        </is>
      </c>
      <c r="F1349" s="26" t="inlineStr"/>
      <c r="G1349" s="27" t="n">
        <f>SUM(G1348:G1348)</f>
        <v>25.86</v>
      </c>
    </row>
    <row r="1350" customHeight="1" ht="15">
      <c r="A1350" s="2" t="inlineStr"/>
      <c r="B1350" s="2" t="inlineStr"/>
      <c r="C1350" s="2" t="inlineStr"/>
      <c r="D1350" s="2" t="inlineStr"/>
      <c r="E1350" s="28" t="inlineStr">
        <is>
          <r>
            <t xml:space="preserve">VALOR:</t>
          </r>
        </is>
      </c>
      <c r="F1350" s="28" t="inlineStr"/>
      <c r="G1350" s="6" t="n">
        <f>SUM(G1338,G1342,G1346,G1349)</f>
        <v>65.84</v>
      </c>
    </row>
    <row r="1351" customHeight="1" ht="15">
      <c r="A1351" s="2" t="inlineStr"/>
      <c r="B1351" s="2" t="inlineStr"/>
      <c r="C1351" s="2" t="inlineStr"/>
      <c r="D1351" s="2" t="inlineStr"/>
      <c r="E1351" s="28" t="inlineStr">
        <is>
          <r>
            <t xml:space="preserve">VALOR BDI (22.23%):</t>
          </r>
        </is>
      </c>
      <c r="F1351" s="28" t="inlineStr"/>
      <c r="G1351" s="6" t="n">
        <f>ROUND(G1350*(22.23/100),2)</f>
        <v>14.64</v>
      </c>
    </row>
    <row r="1352" customHeight="1" ht="15">
      <c r="A1352" s="2" t="inlineStr"/>
      <c r="B1352" s="2" t="inlineStr"/>
      <c r="C1352" s="2" t="inlineStr"/>
      <c r="D1352" s="2" t="inlineStr"/>
      <c r="E1352" s="28" t="inlineStr">
        <is>
          <r>
            <t xml:space="preserve">VALOR COM BDI:</t>
          </r>
        </is>
      </c>
      <c r="F1352" s="28" t="inlineStr"/>
      <c r="G1352" s="6" t="n">
        <f>G1351+G1350</f>
        <v>80.48</v>
      </c>
    </row>
    <row r="1353" customHeight="1" ht="10">
      <c r="A1353" s="2" t="inlineStr"/>
      <c r="B1353" s="2" t="inlineStr"/>
      <c r="C1353" s="2" t="inlineStr"/>
      <c r="D1353" s="2" t="inlineStr"/>
      <c r="E1353" s="18" t="inlineStr"/>
      <c r="F1353" s="18" t="inlineStr"/>
      <c r="G1353" s="18" t="inlineStr"/>
    </row>
    <row r="1354" customHeight="1" ht="20">
      <c r="A1354" s="19" t="inlineStr">
        <is>
          <r>
            <t xml:space="preserve">4.6.5. 103669 CONCRETAGEM DE PILARES, FCK = 25 MPA, COM USO DE BALDES - LANÇAMENTO, ADENSAMENTO E ACABAMENTO. AF_02/2022 (M3)</t>
          </r>
        </is>
      </c>
      <c r="B1354" s="19" t="inlineStr"/>
      <c r="C1354" s="19" t="inlineStr"/>
      <c r="D1354" s="19" t="inlineStr"/>
      <c r="E1354" s="19" t="inlineStr"/>
      <c r="F1354" s="19" t="inlineStr"/>
      <c r="G1354" s="19" t="inlineStr"/>
    </row>
    <row r="1355" customHeight="1" ht="15">
      <c r="A1355" s="20" t="inlineStr">
        <is>
          <r>
            <t xml:space="preserve">Equipamento Custo Horário</t>
          </r>
        </is>
      </c>
      <c r="B1355" s="20" t="inlineStr"/>
      <c r="C1355" s="21" t="inlineStr">
        <is>
          <r>
            <t xml:space="preserve">FONTE</t>
          </r>
        </is>
      </c>
      <c r="D1355" s="21" t="inlineStr">
        <is>
          <r>
            <t xml:space="preserve">UNID</t>
          </r>
        </is>
      </c>
      <c r="E1355" s="21" t="inlineStr">
        <is>
          <r>
            <t xml:space="preserve">COEFICIENTE</t>
          </r>
        </is>
      </c>
      <c r="F1355" s="21" t="inlineStr">
        <is>
          <r>
            <t xml:space="preserve">PREÇO UNITÁRIO</t>
          </r>
        </is>
      </c>
      <c r="G1355" s="21" t="inlineStr">
        <is>
          <r>
            <t xml:space="preserve">TOTAL</t>
          </r>
        </is>
      </c>
    </row>
    <row r="1356" customHeight="1" ht="29">
      <c r="A1356" s="22" t="inlineStr">
        <is>
          <r>
            <t xml:space="preserve">90587</t>
          </r>
        </is>
      </c>
      <c r="B1356" s="23" t="inlineStr">
        <is>
          <r>
            <t xml:space="preserve">VIBRADOR DE IMERSÃO, DIÂMETRO DE PONTEIRA 45MM, MOTOR ELÉTRICO TRIFÁSICO POTÊNCIA DE 2 CV - CHI DIURNO. AF_06/2015</t>
          </r>
        </is>
      </c>
      <c r="C1356" s="22" t="inlineStr">
        <is>
          <r>
            <t xml:space="preserve">SINAPI</t>
          </r>
        </is>
      </c>
      <c r="D1356" s="22" t="inlineStr">
        <is>
          <r>
            <t xml:space="preserve">CHI</t>
          </r>
        </is>
      </c>
      <c r="E1356" s="24" t="n">
        <v>1.417</v>
      </c>
      <c r="F1356" s="25" t="n">
        <v>0.45</v>
      </c>
      <c r="G1356" s="25" t="n">
        <f>TRUNC(TRUNC(E1356,8)*F1356,2)</f>
        <v>0.63</v>
      </c>
    </row>
    <row r="1357" customHeight="1" ht="29">
      <c r="A1357" s="22" t="inlineStr">
        <is>
          <r>
            <t xml:space="preserve">90586</t>
          </r>
        </is>
      </c>
      <c r="B1357" s="23" t="inlineStr">
        <is>
          <r>
            <t xml:space="preserve">VIBRADOR DE IMERSÃO, DIÂMETRO DE PONTEIRA 45MM, MOTOR ELÉTRICO TRIFÁSICO POTÊNCIA DE 2 CV - CHP DIURNO. AF_06/2015</t>
          </r>
        </is>
      </c>
      <c r="C1357" s="22" t="inlineStr">
        <is>
          <r>
            <t xml:space="preserve">SINAPI</t>
          </r>
        </is>
      </c>
      <c r="D1357" s="22" t="inlineStr">
        <is>
          <r>
            <t xml:space="preserve">CHP</t>
          </r>
        </is>
      </c>
      <c r="E1357" s="24" t="n">
        <v>1.042</v>
      </c>
      <c r="F1357" s="25" t="n">
        <v>1.23</v>
      </c>
      <c r="G1357" s="25" t="n">
        <f>TRUNC(TRUNC(E1357,8)*F1357,2)</f>
        <v>1.28</v>
      </c>
    </row>
    <row r="1358" customHeight="1" ht="18">
      <c r="A1358" s="2" t="inlineStr"/>
      <c r="B1358" s="2" t="inlineStr"/>
      <c r="C1358" s="2" t="inlineStr"/>
      <c r="D1358" s="2" t="inlineStr"/>
      <c r="E1358" s="26" t="inlineStr">
        <is>
          <r>
            <t xml:space="preserve">TOTAL Equipamento Custo Horário:</t>
          </r>
        </is>
      </c>
      <c r="F1358" s="26" t="inlineStr"/>
      <c r="G1358" s="27" t="n">
        <f>SUM(G1356:G1357)</f>
        <v>1.91</v>
      </c>
    </row>
    <row r="1359" customHeight="1" ht="15">
      <c r="A1359" s="20" t="inlineStr">
        <is>
          <r>
            <t xml:space="preserve">Material</t>
          </r>
        </is>
      </c>
      <c r="B1359" s="20" t="inlineStr"/>
      <c r="C1359" s="21" t="inlineStr">
        <is>
          <r>
            <t xml:space="preserve">FONTE</t>
          </r>
        </is>
      </c>
      <c r="D1359" s="21" t="inlineStr">
        <is>
          <r>
            <t xml:space="preserve">UNID</t>
          </r>
        </is>
      </c>
      <c r="E1359" s="21" t="inlineStr">
        <is>
          <r>
            <t xml:space="preserve">COEFICIENTE</t>
          </r>
        </is>
      </c>
      <c r="F1359" s="21" t="inlineStr">
        <is>
          <r>
            <t xml:space="preserve">PREÇO UNITÁRIO</t>
          </r>
        </is>
      </c>
      <c r="G1359" s="21" t="inlineStr">
        <is>
          <r>
            <t xml:space="preserve">TOTAL</t>
          </r>
        </is>
      </c>
    </row>
    <row r="1360" customHeight="1" ht="29">
      <c r="A1360" s="22" t="inlineStr">
        <is>
          <r>
            <t xml:space="preserve">00038408</t>
          </r>
        </is>
      </c>
      <c r="B1360" s="23" t="inlineStr">
        <is>
          <r>
            <t xml:space="preserve">CONCRETO USINADO BOMBEAVEL, CLASSE DE RESISTENCIA C25, COM BRITA 0 E 1, SLUMP = 190 +/- 20 MM, EXCLUI SERVICO DE BOMBEAMENTO (NBR 8953)</t>
          </r>
        </is>
      </c>
      <c r="C1360" s="22" t="inlineStr">
        <is>
          <r>
            <t xml:space="preserve">SINAPI</t>
          </r>
        </is>
      </c>
      <c r="D1360" s="22" t="inlineStr">
        <is>
          <r>
            <t xml:space="preserve">M3</t>
          </r>
        </is>
      </c>
      <c r="E1360" s="24" t="n">
        <v>1.103</v>
      </c>
      <c r="F1360" s="25" t="n">
        <v>573.22</v>
      </c>
      <c r="G1360" s="25" t="n">
        <f>TRUNC(TRUNC(E1360,8)*F1360,2)</f>
        <v>632.26</v>
      </c>
    </row>
    <row r="1361" customHeight="1" ht="15">
      <c r="A1361" s="2" t="inlineStr"/>
      <c r="B1361" s="2" t="inlineStr"/>
      <c r="C1361" s="2" t="inlineStr"/>
      <c r="D1361" s="2" t="inlineStr"/>
      <c r="E1361" s="26" t="inlineStr">
        <is>
          <r>
            <t xml:space="preserve">TOTAL Material:</t>
          </r>
        </is>
      </c>
      <c r="F1361" s="26" t="inlineStr"/>
      <c r="G1361" s="27" t="n">
        <f>SUM(G1360:G1360)</f>
        <v>632.26</v>
      </c>
    </row>
    <row r="1362" customHeight="1" ht="15">
      <c r="A1362" s="20" t="inlineStr">
        <is>
          <r>
            <t xml:space="preserve">Mão de Obra com Encargos Complementares</t>
          </r>
        </is>
      </c>
      <c r="B1362" s="20" t="inlineStr"/>
      <c r="C1362" s="21" t="inlineStr">
        <is>
          <r>
            <t xml:space="preserve">FONTE</t>
          </r>
        </is>
      </c>
      <c r="D1362" s="21" t="inlineStr">
        <is>
          <r>
            <t xml:space="preserve">UNID</t>
          </r>
        </is>
      </c>
      <c r="E1362" s="21" t="inlineStr">
        <is>
          <r>
            <t xml:space="preserve">COEFICIENTE</t>
          </r>
        </is>
      </c>
      <c r="F1362" s="21" t="inlineStr">
        <is>
          <r>
            <t xml:space="preserve">PREÇO UNITÁRIO</t>
          </r>
        </is>
      </c>
      <c r="G1362" s="21" t="inlineStr">
        <is>
          <r>
            <t xml:space="preserve">TOTAL</t>
          </r>
        </is>
      </c>
    </row>
    <row r="1363" customHeight="1" ht="21">
      <c r="A1363" s="22" t="inlineStr">
        <is>
          <r>
            <t xml:space="preserve">88262</t>
          </r>
        </is>
      </c>
      <c r="B1363" s="23" t="inlineStr">
        <is>
          <r>
            <t xml:space="preserve">CARPINTEIRO DE FORMAS COM ENCARGOS COMPLEMENTARES</t>
          </r>
        </is>
      </c>
      <c r="C1363" s="22" t="inlineStr">
        <is>
          <r>
            <t xml:space="preserve">SINAPI</t>
          </r>
        </is>
      </c>
      <c r="D1363" s="22" t="inlineStr">
        <is>
          <r>
            <t xml:space="preserve">H</t>
          </r>
        </is>
      </c>
      <c r="E1363" s="24" t="n">
        <v>2.459</v>
      </c>
      <c r="F1363" s="25" t="n">
        <v>28.52</v>
      </c>
      <c r="G1363" s="25" t="n">
        <f>TRUNC(TRUNC(E1363,8)*F1363,2)</f>
        <v>70.13</v>
      </c>
    </row>
    <row r="1364" customHeight="1" ht="15">
      <c r="A1364" s="22" t="inlineStr">
        <is>
          <r>
            <t xml:space="preserve">88309</t>
          </r>
        </is>
      </c>
      <c r="B1364" s="23" t="inlineStr">
        <is>
          <r>
            <t xml:space="preserve">PEDREIRO COM ENCARGOS COMPLEMENTARES</t>
          </r>
        </is>
      </c>
      <c r="C1364" s="22" t="inlineStr">
        <is>
          <r>
            <t xml:space="preserve">SINAPI</t>
          </r>
        </is>
      </c>
      <c r="D1364" s="22" t="inlineStr">
        <is>
          <r>
            <t xml:space="preserve">H</t>
          </r>
        </is>
      </c>
      <c r="E1364" s="24" t="n">
        <v>2.459</v>
      </c>
      <c r="F1364" s="25" t="n">
        <v>28.88</v>
      </c>
      <c r="G1364" s="25" t="n">
        <f>TRUNC(TRUNC(E1364,8)*F1364,2)</f>
        <v>71.01</v>
      </c>
    </row>
    <row r="1365" customHeight="1" ht="15">
      <c r="A1365" s="22" t="inlineStr">
        <is>
          <r>
            <t xml:space="preserve">88316</t>
          </r>
        </is>
      </c>
      <c r="B1365" s="23" t="inlineStr">
        <is>
          <r>
            <t xml:space="preserve">SERVENTE COM ENCARGOS COMPLEMENTARES</t>
          </r>
        </is>
      </c>
      <c r="C1365" s="22" t="inlineStr">
        <is>
          <r>
            <t xml:space="preserve">SINAPI</t>
          </r>
        </is>
      </c>
      <c r="D1365" s="22" t="inlineStr">
        <is>
          <r>
            <t xml:space="preserve">H</t>
          </r>
        </is>
      </c>
      <c r="E1365" s="24" t="n">
        <v>7.377</v>
      </c>
      <c r="F1365" s="25" t="n">
        <v>22.1</v>
      </c>
      <c r="G1365" s="25" t="n">
        <f>TRUNC(TRUNC(E1365,8)*F1365,2)</f>
        <v>163.03</v>
      </c>
    </row>
    <row r="1366" customHeight="1" ht="18">
      <c r="A1366" s="2" t="inlineStr"/>
      <c r="B1366" s="2" t="inlineStr"/>
      <c r="C1366" s="2" t="inlineStr"/>
      <c r="D1366" s="2" t="inlineStr"/>
      <c r="E1366" s="26" t="inlineStr">
        <is>
          <r>
            <t xml:space="preserve">TOTAL Mão de Obra com Encargos Complementares:</t>
          </r>
        </is>
      </c>
      <c r="F1366" s="26" t="inlineStr"/>
      <c r="G1366" s="27" t="n">
        <f>SUM(G1363:G1365)</f>
        <v>304.17</v>
      </c>
    </row>
    <row r="1367" customHeight="1" ht="15">
      <c r="A1367" s="2" t="inlineStr"/>
      <c r="B1367" s="2" t="inlineStr"/>
      <c r="C1367" s="2" t="inlineStr"/>
      <c r="D1367" s="2" t="inlineStr"/>
      <c r="E1367" s="28" t="inlineStr">
        <is>
          <r>
            <t xml:space="preserve">VALOR:</t>
          </r>
        </is>
      </c>
      <c r="F1367" s="28" t="inlineStr"/>
      <c r="G1367" s="6" t="n">
        <f>SUM(G1358,G1361,G1366)</f>
        <v>938.34</v>
      </c>
    </row>
    <row r="1368" customHeight="1" ht="15">
      <c r="A1368" s="2" t="inlineStr"/>
      <c r="B1368" s="2" t="inlineStr"/>
      <c r="C1368" s="2" t="inlineStr"/>
      <c r="D1368" s="2" t="inlineStr"/>
      <c r="E1368" s="28" t="inlineStr">
        <is>
          <r>
            <t xml:space="preserve">VALOR BDI (22.23%):</t>
          </r>
        </is>
      </c>
      <c r="F1368" s="28" t="inlineStr"/>
      <c r="G1368" s="6" t="n">
        <f>ROUND(G1367*(22.23/100),2)</f>
        <v>208.59</v>
      </c>
    </row>
    <row r="1369" customHeight="1" ht="15">
      <c r="A1369" s="2" t="inlineStr"/>
      <c r="B1369" s="2" t="inlineStr"/>
      <c r="C1369" s="2" t="inlineStr"/>
      <c r="D1369" s="2" t="inlineStr"/>
      <c r="E1369" s="28" t="inlineStr">
        <is>
          <r>
            <t xml:space="preserve">VALOR COM BDI:</t>
          </r>
        </is>
      </c>
      <c r="F1369" s="28" t="inlineStr"/>
      <c r="G1369" s="6" t="n">
        <f>G1368+G1367</f>
        <v>1146.93</v>
      </c>
    </row>
    <row r="1370" customHeight="1" ht="10">
      <c r="A1370" s="2" t="inlineStr"/>
      <c r="B1370" s="2" t="inlineStr"/>
      <c r="C1370" s="2" t="inlineStr"/>
      <c r="D1370" s="2" t="inlineStr"/>
      <c r="E1370" s="18" t="inlineStr"/>
      <c r="F1370" s="18" t="inlineStr"/>
      <c r="G1370" s="18" t="inlineStr"/>
    </row>
    <row r="1371" customHeight="1" ht="20">
      <c r="A1371" s="19" t="inlineStr">
        <is>
          <r>
            <t xml:space="preserve">4.6.6. 103356 ALVENARIA DE VEDAÇÃO DE BLOCOS CERÂMICOS FURADOS NA HORIZONTAL DE 9X19X29 CM (ESPESSURA 9 CM) E ARGAMASSA DE ASSENTAMENTO COM PREPARO EM BETONEIRA. AF_12/2021 (M2)</t>
          </r>
        </is>
      </c>
      <c r="B1371" s="19" t="inlineStr"/>
      <c r="C1371" s="19" t="inlineStr"/>
      <c r="D1371" s="19" t="inlineStr"/>
      <c r="E1371" s="19" t="inlineStr"/>
      <c r="F1371" s="19" t="inlineStr"/>
      <c r="G1371" s="19" t="inlineStr"/>
    </row>
    <row r="1372" customHeight="1" ht="15">
      <c r="A1372" s="20" t="inlineStr">
        <is>
          <r>
            <t xml:space="preserve">Material</t>
          </r>
        </is>
      </c>
      <c r="B1372" s="20" t="inlineStr"/>
      <c r="C1372" s="21" t="inlineStr">
        <is>
          <r>
            <t xml:space="preserve">FONTE</t>
          </r>
        </is>
      </c>
      <c r="D1372" s="21" t="inlineStr">
        <is>
          <r>
            <t xml:space="preserve">UNID</t>
          </r>
        </is>
      </c>
      <c r="E1372" s="21" t="inlineStr">
        <is>
          <r>
            <t xml:space="preserve">COEFICIENTE</t>
          </r>
        </is>
      </c>
      <c r="F1372" s="21" t="inlineStr">
        <is>
          <r>
            <t xml:space="preserve">PREÇO UNITÁRIO</t>
          </r>
        </is>
      </c>
      <c r="G1372" s="21" t="inlineStr">
        <is>
          <r>
            <t xml:space="preserve">TOTAL</t>
          </r>
        </is>
      </c>
    </row>
    <row r="1373" customHeight="1" ht="29">
      <c r="A1373" s="22" t="inlineStr">
        <is>
          <r>
            <t xml:space="preserve">00007268</t>
          </r>
        </is>
      </c>
      <c r="B1373" s="23" t="inlineStr">
        <is>
          <r>
            <t xml:space="preserve">BLOCO CERAMICO / TIJOLO VAZADO PARA ALVENARIA DE VEDACAO, 8 FUROS NA HORIZONTAL DE 9 X 19 X 29 CM (L X A X C)</t>
          </r>
        </is>
      </c>
      <c r="C1373" s="22" t="inlineStr">
        <is>
          <r>
            <t xml:space="preserve">SINAPI</t>
          </r>
        </is>
      </c>
      <c r="D1373" s="22" t="inlineStr">
        <is>
          <r>
            <t xml:space="preserve">UN</t>
          </r>
        </is>
      </c>
      <c r="E1373" s="24" t="n">
        <v>18.87</v>
      </c>
      <c r="F1373" s="25" t="n">
        <v>0.83</v>
      </c>
      <c r="G1373" s="25" t="n">
        <f>TRUNC(TRUNC(E1373,8)*F1373,2)</f>
        <v>15.66</v>
      </c>
    </row>
    <row r="1374" customHeight="1" ht="15">
      <c r="A1374" s="22" t="inlineStr">
        <is>
          <r>
            <t xml:space="preserve">00037395</t>
          </r>
        </is>
      </c>
      <c r="B1374" s="23" t="inlineStr">
        <is>
          <r>
            <t xml:space="preserve">PINO DE ACO COM FURO, HASTE = 27 MM (ACAO DIRETA)</t>
          </r>
        </is>
      </c>
      <c r="C1374" s="22" t="inlineStr">
        <is>
          <r>
            <t xml:space="preserve">SINAPI</t>
          </r>
        </is>
      </c>
      <c r="D1374" s="22" t="inlineStr">
        <is>
          <r>
            <t xml:space="preserve">CENTO</t>
          </r>
        </is>
      </c>
      <c r="E1374" s="24" t="n">
        <v>0.005</v>
      </c>
      <c r="F1374" s="25" t="n">
        <v>43.65</v>
      </c>
      <c r="G1374" s="25" t="n">
        <f>TRUNC(TRUNC(E1374,8)*F1374,2)</f>
        <v>0.21</v>
      </c>
    </row>
    <row r="1375" customHeight="1" ht="29">
      <c r="A1375" s="22" t="inlineStr">
        <is>
          <r>
            <t xml:space="preserve">00034557</t>
          </r>
        </is>
      </c>
      <c r="B1375" s="23" t="inlineStr">
        <is>
          <r>
            <t xml:space="preserve">TELA DE ACO SOLDADA GALVANIZADA/ZINCADA PARA ALVENARIA, FIO D = *1,20 A 1,70* MM, MALHA 15 X 15 MM, (C X L) *50 X 7,5* CM</t>
          </r>
        </is>
      </c>
      <c r="C1375" s="22" t="inlineStr">
        <is>
          <r>
            <t xml:space="preserve">SINAPI</t>
          </r>
        </is>
      </c>
      <c r="D1375" s="22" t="inlineStr">
        <is>
          <r>
            <t xml:space="preserve">M</t>
          </r>
        </is>
      </c>
      <c r="E1375" s="24" t="n">
        <v>0.42</v>
      </c>
      <c r="F1375" s="25" t="n">
        <v>2.13</v>
      </c>
      <c r="G1375" s="25" t="n">
        <f>TRUNC(TRUNC(E1375,8)*F1375,2)</f>
        <v>0.89</v>
      </c>
    </row>
    <row r="1376" customHeight="1" ht="15">
      <c r="A1376" s="2" t="inlineStr"/>
      <c r="B1376" s="2" t="inlineStr"/>
      <c r="C1376" s="2" t="inlineStr"/>
      <c r="D1376" s="2" t="inlineStr"/>
      <c r="E1376" s="26" t="inlineStr">
        <is>
          <r>
            <t xml:space="preserve">TOTAL Material:</t>
          </r>
        </is>
      </c>
      <c r="F1376" s="26" t="inlineStr"/>
      <c r="G1376" s="27" t="n">
        <f>SUM(G1373:G1375)</f>
        <v>16.76</v>
      </c>
    </row>
    <row r="1377" customHeight="1" ht="15">
      <c r="A1377" s="20" t="inlineStr">
        <is>
          <r>
            <t xml:space="preserve">Mão de Obra com Encargos Complementares</t>
          </r>
        </is>
      </c>
      <c r="B1377" s="20" t="inlineStr"/>
      <c r="C1377" s="21" t="inlineStr">
        <is>
          <r>
            <t xml:space="preserve">FONTE</t>
          </r>
        </is>
      </c>
      <c r="D1377" s="21" t="inlineStr">
        <is>
          <r>
            <t xml:space="preserve">UNID</t>
          </r>
        </is>
      </c>
      <c r="E1377" s="21" t="inlineStr">
        <is>
          <r>
            <t xml:space="preserve">COEFICIENTE</t>
          </r>
        </is>
      </c>
      <c r="F1377" s="21" t="inlineStr">
        <is>
          <r>
            <t xml:space="preserve">PREÇO UNITÁRIO</t>
          </r>
        </is>
      </c>
      <c r="G1377" s="21" t="inlineStr">
        <is>
          <r>
            <t xml:space="preserve">TOTAL</t>
          </r>
        </is>
      </c>
    </row>
    <row r="1378" customHeight="1" ht="15">
      <c r="A1378" s="22" t="inlineStr">
        <is>
          <r>
            <t xml:space="preserve">88309</t>
          </r>
        </is>
      </c>
      <c r="B1378" s="23" t="inlineStr">
        <is>
          <r>
            <t xml:space="preserve">PEDREIRO COM ENCARGOS COMPLEMENTARES</t>
          </r>
        </is>
      </c>
      <c r="C1378" s="22" t="inlineStr">
        <is>
          <r>
            <t xml:space="preserve">SINAPI</t>
          </r>
        </is>
      </c>
      <c r="D1378" s="22" t="inlineStr">
        <is>
          <r>
            <t xml:space="preserve">H</t>
          </r>
        </is>
      </c>
      <c r="E1378" s="24" t="n">
        <v>0.77</v>
      </c>
      <c r="F1378" s="25" t="n">
        <v>28.88</v>
      </c>
      <c r="G1378" s="25" t="n">
        <f>TRUNC(TRUNC(E1378,8)*F1378,2)</f>
        <v>22.23</v>
      </c>
    </row>
    <row r="1379" customHeight="1" ht="15">
      <c r="A1379" s="22" t="inlineStr">
        <is>
          <r>
            <t xml:space="preserve">88316</t>
          </r>
        </is>
      </c>
      <c r="B1379" s="23" t="inlineStr">
        <is>
          <r>
            <t xml:space="preserve">SERVENTE COM ENCARGOS COMPLEMENTARES</t>
          </r>
        </is>
      </c>
      <c r="C1379" s="22" t="inlineStr">
        <is>
          <r>
            <t xml:space="preserve">SINAPI</t>
          </r>
        </is>
      </c>
      <c r="D1379" s="22" t="inlineStr">
        <is>
          <r>
            <t xml:space="preserve">H</t>
          </r>
        </is>
      </c>
      <c r="E1379" s="24" t="n">
        <v>0.385</v>
      </c>
      <c r="F1379" s="25" t="n">
        <v>22.1</v>
      </c>
      <c r="G1379" s="25" t="n">
        <f>TRUNC(TRUNC(E1379,8)*F1379,2)</f>
        <v>8.5</v>
      </c>
    </row>
    <row r="1380" customHeight="1" ht="18">
      <c r="A1380" s="2" t="inlineStr"/>
      <c r="B1380" s="2" t="inlineStr"/>
      <c r="C1380" s="2" t="inlineStr"/>
      <c r="D1380" s="2" t="inlineStr"/>
      <c r="E1380" s="26" t="inlineStr">
        <is>
          <r>
            <t xml:space="preserve">TOTAL Mão de Obra com Encargos Complementares:</t>
          </r>
        </is>
      </c>
      <c r="F1380" s="26" t="inlineStr"/>
      <c r="G1380" s="27" t="n">
        <f>SUM(G1378:G1379)</f>
        <v>30.73</v>
      </c>
    </row>
    <row r="1381" customHeight="1" ht="15">
      <c r="A1381" s="20" t="inlineStr">
        <is>
          <r>
            <t xml:space="preserve">Serviço</t>
          </r>
        </is>
      </c>
      <c r="B1381" s="20" t="inlineStr"/>
      <c r="C1381" s="21" t="inlineStr">
        <is>
          <r>
            <t xml:space="preserve">FONTE</t>
          </r>
        </is>
      </c>
      <c r="D1381" s="21" t="inlineStr">
        <is>
          <r>
            <t xml:space="preserve">UNID</t>
          </r>
        </is>
      </c>
      <c r="E1381" s="21" t="inlineStr">
        <is>
          <r>
            <t xml:space="preserve">COEFICIENTE</t>
          </r>
        </is>
      </c>
      <c r="F1381" s="21" t="inlineStr">
        <is>
          <r>
            <t xml:space="preserve">PREÇO UNITÁRIO</t>
          </r>
        </is>
      </c>
      <c r="G1381" s="21" t="inlineStr">
        <is>
          <r>
            <t xml:space="preserve">TOTAL</t>
          </r>
        </is>
      </c>
    </row>
    <row r="1382" customHeight="1" ht="38">
      <c r="A1382" s="22" t="inlineStr">
        <is>
          <r>
            <t xml:space="preserve">87292</t>
          </r>
        </is>
      </c>
      <c r="B1382" s="23" t="inlineStr">
        <is>
          <r>
            <t xml:space="preserve">ARGAMASSA TRAÇO 1:2:8 (EM VOLUME DE CIMENTO, CAL E AREIA MÉDIA ÚMIDA) PARA EMBOÇO/MASSA ÚNICA/ASSENTAMENTO DE ALVENARIA DE VEDAÇÃO, PREPARO MECÂNICO COM BETONEIRA 400 L. AF_08/2019</t>
          </r>
        </is>
      </c>
      <c r="C1382" s="22" t="inlineStr">
        <is>
          <r>
            <t xml:space="preserve">SINAPI</t>
          </r>
        </is>
      </c>
      <c r="D1382" s="22" t="inlineStr">
        <is>
          <r>
            <t xml:space="preserve">M3</t>
          </r>
        </is>
      </c>
      <c r="E1382" s="24" t="n">
        <v>0.0077</v>
      </c>
      <c r="F1382" s="25" t="n">
        <v>615.35</v>
      </c>
      <c r="G1382" s="25" t="n">
        <f>TRUNC(TRUNC(E1382,8)*F1382,2)</f>
        <v>4.73</v>
      </c>
    </row>
    <row r="1383" customHeight="1" ht="15">
      <c r="A1383" s="2" t="inlineStr"/>
      <c r="B1383" s="2" t="inlineStr"/>
      <c r="C1383" s="2" t="inlineStr"/>
      <c r="D1383" s="2" t="inlineStr"/>
      <c r="E1383" s="26" t="inlineStr">
        <is>
          <r>
            <t xml:space="preserve">TOTAL Serviço:</t>
          </r>
        </is>
      </c>
      <c r="F1383" s="26" t="inlineStr"/>
      <c r="G1383" s="27" t="n">
        <f>SUM(G1382:G1382)</f>
        <v>4.73</v>
      </c>
    </row>
    <row r="1384" customHeight="1" ht="15">
      <c r="A1384" s="2" t="inlineStr"/>
      <c r="B1384" s="2" t="inlineStr"/>
      <c r="C1384" s="2" t="inlineStr"/>
      <c r="D1384" s="2" t="inlineStr"/>
      <c r="E1384" s="28" t="inlineStr">
        <is>
          <r>
            <t xml:space="preserve">VALOR:</t>
          </r>
        </is>
      </c>
      <c r="F1384" s="28" t="inlineStr"/>
      <c r="G1384" s="6" t="n">
        <f>SUM(G1376,G1380,G1383)</f>
        <v>52.22</v>
      </c>
    </row>
    <row r="1385" customHeight="1" ht="15">
      <c r="A1385" s="2" t="inlineStr"/>
      <c r="B1385" s="2" t="inlineStr"/>
      <c r="C1385" s="2" t="inlineStr"/>
      <c r="D1385" s="2" t="inlineStr"/>
      <c r="E1385" s="28" t="inlineStr">
        <is>
          <r>
            <t xml:space="preserve">VALOR BDI (22.23%):</t>
          </r>
        </is>
      </c>
      <c r="F1385" s="28" t="inlineStr"/>
      <c r="G1385" s="6" t="n">
        <f>ROUND(G1384*(22.23/100),2)</f>
        <v>11.61</v>
      </c>
    </row>
    <row r="1386" customHeight="1" ht="15">
      <c r="A1386" s="2" t="inlineStr"/>
      <c r="B1386" s="2" t="inlineStr"/>
      <c r="C1386" s="2" t="inlineStr"/>
      <c r="D1386" s="2" t="inlineStr"/>
      <c r="E1386" s="28" t="inlineStr">
        <is>
          <r>
            <t xml:space="preserve">VALOR COM BDI:</t>
          </r>
        </is>
      </c>
      <c r="F1386" s="28" t="inlineStr"/>
      <c r="G1386" s="6" t="n">
        <f>G1385+G1384</f>
        <v>63.83</v>
      </c>
    </row>
    <row r="1387" customHeight="1" ht="10">
      <c r="A1387" s="2" t="inlineStr"/>
      <c r="B1387" s="2" t="inlineStr"/>
      <c r="C1387" s="2" t="inlineStr"/>
      <c r="D1387" s="2" t="inlineStr"/>
      <c r="E1387" s="18" t="inlineStr"/>
      <c r="F1387" s="18" t="inlineStr"/>
      <c r="G1387" s="18" t="inlineStr"/>
    </row>
    <row r="1388" customHeight="1" ht="20">
      <c r="A1388" s="19" t="inlineStr">
        <is>
          <r>
            <t xml:space="preserve">4.6.7. 92455 MONTAGEM E DESMONTAGEM DE FÔRMA DE VIGA, ESCORAMENTO COM GARFO DE MADEIRA, PÉ-DIREITO SIMPLES, EM CHAPA DE MADEIRA RESINADA, 4 UTILIZAÇÕES. AF_09/2020 (M2)</t>
          </r>
        </is>
      </c>
      <c r="B1388" s="19" t="inlineStr"/>
      <c r="C1388" s="19" t="inlineStr"/>
      <c r="D1388" s="19" t="inlineStr"/>
      <c r="E1388" s="19" t="inlineStr"/>
      <c r="F1388" s="19" t="inlineStr"/>
      <c r="G1388" s="19" t="inlineStr"/>
    </row>
    <row r="1389" customHeight="1" ht="15">
      <c r="A1389" s="20" t="inlineStr">
        <is>
          <r>
            <t xml:space="preserve">Material</t>
          </r>
        </is>
      </c>
      <c r="B1389" s="20" t="inlineStr"/>
      <c r="C1389" s="21" t="inlineStr">
        <is>
          <r>
            <t xml:space="preserve">FONTE</t>
          </r>
        </is>
      </c>
      <c r="D1389" s="21" t="inlineStr">
        <is>
          <r>
            <t xml:space="preserve">UNID</t>
          </r>
        </is>
      </c>
      <c r="E1389" s="21" t="inlineStr">
        <is>
          <r>
            <t xml:space="preserve">COEFICIENTE</t>
          </r>
        </is>
      </c>
      <c r="F1389" s="21" t="inlineStr">
        <is>
          <r>
            <t xml:space="preserve">PREÇO UNITÁRIO</t>
          </r>
        </is>
      </c>
      <c r="G1389" s="21" t="inlineStr">
        <is>
          <r>
            <t xml:space="preserve">TOTAL</t>
          </r>
        </is>
      </c>
    </row>
    <row r="1390" customHeight="1" ht="21">
      <c r="A1390" s="22" t="inlineStr">
        <is>
          <r>
            <t xml:space="preserve">00002692</t>
          </r>
        </is>
      </c>
      <c r="B1390" s="23" t="inlineStr">
        <is>
          <r>
            <t xml:space="preserve">DESMOLDANTE PROTETOR PARA FORMAS DE MADEIRA, DE BASE OLEOSA EMULSIONADA EM AGUA</t>
          </r>
        </is>
      </c>
      <c r="C1390" s="22" t="inlineStr">
        <is>
          <r>
            <t xml:space="preserve">SINAPI</t>
          </r>
        </is>
      </c>
      <c r="D1390" s="22" t="inlineStr">
        <is>
          <r>
            <t xml:space="preserve">L</t>
          </r>
        </is>
      </c>
      <c r="E1390" s="24" t="n">
        <v>0.01</v>
      </c>
      <c r="F1390" s="25" t="n">
        <v>7.74</v>
      </c>
      <c r="G1390" s="25" t="n">
        <f>TRUNC(TRUNC(E1390,8)*F1390,2)</f>
        <v>0.07</v>
      </c>
    </row>
    <row r="1391" customHeight="1" ht="21">
      <c r="A1391" s="22" t="inlineStr">
        <is>
          <r>
            <t xml:space="preserve">00040304</t>
          </r>
        </is>
      </c>
      <c r="B1391" s="23" t="inlineStr">
        <is>
          <r>
            <t xml:space="preserve">PREGO DE ACO POLIDO COM CABECA DUPLA 17 X 27 (2 1/2 X 11)</t>
          </r>
        </is>
      </c>
      <c r="C1391" s="22" t="inlineStr">
        <is>
          <r>
            <t xml:space="preserve">SINAPI</t>
          </r>
        </is>
      </c>
      <c r="D1391" s="22" t="inlineStr">
        <is>
          <r>
            <t xml:space="preserve">KG</t>
          </r>
        </is>
      </c>
      <c r="E1391" s="24" t="n">
        <v>0.049</v>
      </c>
      <c r="F1391" s="25" t="n">
        <v>16.8</v>
      </c>
      <c r="G1391" s="25" t="n">
        <f>TRUNC(TRUNC(E1391,8)*F1391,2)</f>
        <v>0.82</v>
      </c>
    </row>
    <row r="1392" customHeight="1" ht="29">
      <c r="A1392" s="22" t="inlineStr">
        <is>
          <r>
            <t xml:space="preserve">00006193</t>
          </r>
        </is>
      </c>
      <c r="B1392" s="23" t="inlineStr">
        <is>
          <r>
            <t xml:space="preserve">TABUA NAO APARELHADA *2,5 X 20* CM, EM MACARANDUBA/MASSARANDUBA, ANGELIM OU EQUIVALENTE DA REGIAO - BRUTA</t>
          </r>
        </is>
      </c>
      <c r="C1392" s="22" t="inlineStr">
        <is>
          <r>
            <t xml:space="preserve">SINAPI</t>
          </r>
        </is>
      </c>
      <c r="D1392" s="22" t="inlineStr">
        <is>
          <r>
            <t xml:space="preserve">M</t>
          </r>
        </is>
      </c>
      <c r="E1392" s="24" t="n">
        <v>0.328</v>
      </c>
      <c r="F1392" s="25" t="n">
        <v>17.66</v>
      </c>
      <c r="G1392" s="25" t="n">
        <f>TRUNC(TRUNC(E1392,8)*F1392,2)</f>
        <v>5.79</v>
      </c>
    </row>
    <row r="1393" customHeight="1" ht="15">
      <c r="A1393" s="2" t="inlineStr"/>
      <c r="B1393" s="2" t="inlineStr"/>
      <c r="C1393" s="2" t="inlineStr"/>
      <c r="D1393" s="2" t="inlineStr"/>
      <c r="E1393" s="26" t="inlineStr">
        <is>
          <r>
            <t xml:space="preserve">TOTAL Material:</t>
          </r>
        </is>
      </c>
      <c r="F1393" s="26" t="inlineStr"/>
      <c r="G1393" s="27" t="n">
        <f>SUM(G1390:G1392)</f>
        <v>6.68</v>
      </c>
    </row>
    <row r="1394" customHeight="1" ht="15">
      <c r="A1394" s="20" t="inlineStr">
        <is>
          <r>
            <t xml:space="preserve">Mão de Obra com Encargos Complementares</t>
          </r>
        </is>
      </c>
      <c r="B1394" s="20" t="inlineStr"/>
      <c r="C1394" s="21" t="inlineStr">
        <is>
          <r>
            <t xml:space="preserve">FONTE</t>
          </r>
        </is>
      </c>
      <c r="D1394" s="21" t="inlineStr">
        <is>
          <r>
            <t xml:space="preserve">UNID</t>
          </r>
        </is>
      </c>
      <c r="E1394" s="21" t="inlineStr">
        <is>
          <r>
            <t xml:space="preserve">COEFICIENTE</t>
          </r>
        </is>
      </c>
      <c r="F1394" s="21" t="inlineStr">
        <is>
          <r>
            <t xml:space="preserve">PREÇO UNITÁRIO</t>
          </r>
        </is>
      </c>
      <c r="G1394" s="21" t="inlineStr">
        <is>
          <r>
            <t xml:space="preserve">TOTAL</t>
          </r>
        </is>
      </c>
    </row>
    <row r="1395" customHeight="1" ht="21">
      <c r="A1395" s="22" t="inlineStr">
        <is>
          <r>
            <t xml:space="preserve">88239</t>
          </r>
        </is>
      </c>
      <c r="B1395" s="23" t="inlineStr">
        <is>
          <r>
            <t xml:space="preserve">AJUDANTE DE CARPINTEIRO COM ENCARGOS COMPLEMENTARES</t>
          </r>
        </is>
      </c>
      <c r="C1395" s="22" t="inlineStr">
        <is>
          <r>
            <t xml:space="preserve">SINAPI</t>
          </r>
        </is>
      </c>
      <c r="D1395" s="22" t="inlineStr">
        <is>
          <r>
            <t xml:space="preserve">H</t>
          </r>
        </is>
      </c>
      <c r="E1395" s="24" t="n">
        <v>0.19</v>
      </c>
      <c r="F1395" s="25" t="n">
        <v>23.13</v>
      </c>
      <c r="G1395" s="25" t="n">
        <f>TRUNC(TRUNC(E1395,8)*F1395,2)</f>
        <v>4.39</v>
      </c>
    </row>
    <row r="1396" customHeight="1" ht="21">
      <c r="A1396" s="22" t="inlineStr">
        <is>
          <r>
            <t xml:space="preserve">88262</t>
          </r>
        </is>
      </c>
      <c r="B1396" s="23" t="inlineStr">
        <is>
          <r>
            <t xml:space="preserve">CARPINTEIRO DE FORMAS COM ENCARGOS COMPLEMENTARES</t>
          </r>
        </is>
      </c>
      <c r="C1396" s="22" t="inlineStr">
        <is>
          <r>
            <t xml:space="preserve">SINAPI</t>
          </r>
        </is>
      </c>
      <c r="D1396" s="22" t="inlineStr">
        <is>
          <r>
            <t xml:space="preserve">H</t>
          </r>
        </is>
      </c>
      <c r="E1396" s="24" t="n">
        <v>1.035</v>
      </c>
      <c r="F1396" s="25" t="n">
        <v>28.52</v>
      </c>
      <c r="G1396" s="25" t="n">
        <f>TRUNC(TRUNC(E1396,8)*F1396,2)</f>
        <v>29.51</v>
      </c>
    </row>
    <row r="1397" customHeight="1" ht="18">
      <c r="A1397" s="2" t="inlineStr"/>
      <c r="B1397" s="2" t="inlineStr"/>
      <c r="C1397" s="2" t="inlineStr"/>
      <c r="D1397" s="2" t="inlineStr"/>
      <c r="E1397" s="26" t="inlineStr">
        <is>
          <r>
            <t xml:space="preserve">TOTAL Mão de Obra com Encargos Complementares:</t>
          </r>
        </is>
      </c>
      <c r="F1397" s="26" t="inlineStr"/>
      <c r="G1397" s="27" t="n">
        <f>SUM(G1395:G1396)</f>
        <v>33.9</v>
      </c>
    </row>
    <row r="1398" customHeight="1" ht="15">
      <c r="A1398" s="20" t="inlineStr">
        <is>
          <r>
            <t xml:space="preserve">Serviço</t>
          </r>
        </is>
      </c>
      <c r="B1398" s="20" t="inlineStr"/>
      <c r="C1398" s="21" t="inlineStr">
        <is>
          <r>
            <t xml:space="preserve">FONTE</t>
          </r>
        </is>
      </c>
      <c r="D1398" s="21" t="inlineStr">
        <is>
          <r>
            <t xml:space="preserve">UNID</t>
          </r>
        </is>
      </c>
      <c r="E1398" s="21" t="inlineStr">
        <is>
          <r>
            <t xml:space="preserve">COEFICIENTE</t>
          </r>
        </is>
      </c>
      <c r="F1398" s="21" t="inlineStr">
        <is>
          <r>
            <t xml:space="preserve">PREÇO UNITÁRIO</t>
          </r>
        </is>
      </c>
      <c r="G1398" s="21" t="inlineStr">
        <is>
          <r>
            <t xml:space="preserve">TOTAL</t>
          </r>
        </is>
      </c>
    </row>
    <row r="1399" customHeight="1" ht="21">
      <c r="A1399" s="22" t="inlineStr">
        <is>
          <r>
            <t xml:space="preserve">92272</t>
          </r>
        </is>
      </c>
      <c r="B1399" s="23" t="inlineStr">
        <is>
          <r>
            <t xml:space="preserve">FABRICAÇÃO DE ESCORAS DE VIGA DO TIPO GARFO, EM MADEIRA. AF_09/2020</t>
          </r>
        </is>
      </c>
      <c r="C1399" s="22" t="inlineStr">
        <is>
          <r>
            <t xml:space="preserve">SINAPI</t>
          </r>
        </is>
      </c>
      <c r="D1399" s="22" t="inlineStr">
        <is>
          <r>
            <t xml:space="preserve">M</t>
          </r>
        </is>
      </c>
      <c r="E1399" s="24" t="n">
        <v>1.729</v>
      </c>
      <c r="F1399" s="25" t="n">
        <v>46.57</v>
      </c>
      <c r="G1399" s="25" t="n">
        <f>TRUNC(TRUNC(E1399,8)*F1399,2)</f>
        <v>80.51</v>
      </c>
    </row>
    <row r="1400" customHeight="1" ht="29">
      <c r="A1400" s="22" t="inlineStr">
        <is>
          <r>
            <t xml:space="preserve">92265</t>
          </r>
        </is>
      </c>
      <c r="B1400" s="23" t="inlineStr">
        <is>
          <r>
            <t xml:space="preserve">FABRICAÇÃO DE FÔRMA PARA VIGAS, EM CHAPA DE MADEIRA COMPENSADA RESINADA, E = 17 MM. AF_09/2020</t>
          </r>
        </is>
      </c>
      <c r="C1400" s="22" t="inlineStr">
        <is>
          <r>
            <t xml:space="preserve">SINAPI</t>
          </r>
        </is>
      </c>
      <c r="D1400" s="22" t="inlineStr">
        <is>
          <r>
            <t xml:space="preserve">M2</t>
          </r>
        </is>
      </c>
      <c r="E1400" s="24" t="n">
        <v>0.414</v>
      </c>
      <c r="F1400" s="25" t="n">
        <v>137.91</v>
      </c>
      <c r="G1400" s="25" t="n">
        <f>TRUNC(TRUNC(E1400,8)*F1400,2)</f>
        <v>57.09</v>
      </c>
    </row>
    <row r="1401" customHeight="1" ht="15">
      <c r="A1401" s="2" t="inlineStr"/>
      <c r="B1401" s="2" t="inlineStr"/>
      <c r="C1401" s="2" t="inlineStr"/>
      <c r="D1401" s="2" t="inlineStr"/>
      <c r="E1401" s="26" t="inlineStr">
        <is>
          <r>
            <t xml:space="preserve">TOTAL Serviço:</t>
          </r>
        </is>
      </c>
      <c r="F1401" s="26" t="inlineStr"/>
      <c r="G1401" s="27" t="n">
        <f>SUM(G1399:G1400)</f>
        <v>137.6</v>
      </c>
    </row>
    <row r="1402" customHeight="1" ht="15">
      <c r="A1402" s="2" t="inlineStr"/>
      <c r="B1402" s="2" t="inlineStr"/>
      <c r="C1402" s="2" t="inlineStr"/>
      <c r="D1402" s="2" t="inlineStr"/>
      <c r="E1402" s="28" t="inlineStr">
        <is>
          <r>
            <t xml:space="preserve">VALOR:</t>
          </r>
        </is>
      </c>
      <c r="F1402" s="28" t="inlineStr"/>
      <c r="G1402" s="6" t="n">
        <f>SUM(G1393,G1397,G1401)</f>
        <v>178.18</v>
      </c>
    </row>
    <row r="1403" customHeight="1" ht="15">
      <c r="A1403" s="2" t="inlineStr"/>
      <c r="B1403" s="2" t="inlineStr"/>
      <c r="C1403" s="2" t="inlineStr"/>
      <c r="D1403" s="2" t="inlineStr"/>
      <c r="E1403" s="28" t="inlineStr">
        <is>
          <r>
            <t xml:space="preserve">VALOR BDI (22.23%):</t>
          </r>
        </is>
      </c>
      <c r="F1403" s="28" t="inlineStr"/>
      <c r="G1403" s="6" t="n">
        <f>ROUND(G1402*(22.23/100),2)</f>
        <v>39.61</v>
      </c>
    </row>
    <row r="1404" customHeight="1" ht="15">
      <c r="A1404" s="2" t="inlineStr"/>
      <c r="B1404" s="2" t="inlineStr"/>
      <c r="C1404" s="2" t="inlineStr"/>
      <c r="D1404" s="2" t="inlineStr"/>
      <c r="E1404" s="28" t="inlineStr">
        <is>
          <r>
            <t xml:space="preserve">VALOR COM BDI:</t>
          </r>
        </is>
      </c>
      <c r="F1404" s="28" t="inlineStr"/>
      <c r="G1404" s="6" t="n">
        <f>G1403+G1402</f>
        <v>217.79</v>
      </c>
    </row>
    <row r="1405" customHeight="1" ht="10">
      <c r="A1405" s="2" t="inlineStr"/>
      <c r="B1405" s="2" t="inlineStr"/>
      <c r="C1405" s="2" t="inlineStr"/>
      <c r="D1405" s="2" t="inlineStr"/>
      <c r="E1405" s="18" t="inlineStr"/>
      <c r="F1405" s="18" t="inlineStr"/>
      <c r="G1405" s="18" t="inlineStr"/>
    </row>
    <row r="1406" customHeight="1" ht="20">
      <c r="A1406" s="19" t="inlineStr">
        <is>
          <r>
            <t xml:space="preserve">4.6.8. 103683 CONCRETAGEM DE VIGAS E LAJES, FCK=25 MPA, PARA QUALQUER TIPO DE LAJE COM BALDES EM EDIFICAÇÃO DE MULTIPAVIMENTOS ATÉ 04 ANDARES - LANÇAMENTO, ADENSAMENTO E ACABAMENTO. AF_02/2022 (M3)</t>
          </r>
        </is>
      </c>
      <c r="B1406" s="19" t="inlineStr"/>
      <c r="C1406" s="19" t="inlineStr"/>
      <c r="D1406" s="19" t="inlineStr"/>
      <c r="E1406" s="19" t="inlineStr"/>
      <c r="F1406" s="19" t="inlineStr"/>
      <c r="G1406" s="19" t="inlineStr"/>
    </row>
    <row r="1407" customHeight="1" ht="15">
      <c r="A1407" s="20" t="inlineStr">
        <is>
          <r>
            <t xml:space="preserve">Equipamento Custo Horário</t>
          </r>
        </is>
      </c>
      <c r="B1407" s="20" t="inlineStr"/>
      <c r="C1407" s="21" t="inlineStr">
        <is>
          <r>
            <t xml:space="preserve">FONTE</t>
          </r>
        </is>
      </c>
      <c r="D1407" s="21" t="inlineStr">
        <is>
          <r>
            <t xml:space="preserve">UNID</t>
          </r>
        </is>
      </c>
      <c r="E1407" s="21" t="inlineStr">
        <is>
          <r>
            <t xml:space="preserve">COEFICIENTE</t>
          </r>
        </is>
      </c>
      <c r="F1407" s="21" t="inlineStr">
        <is>
          <r>
            <t xml:space="preserve">PREÇO UNITÁRIO</t>
          </r>
        </is>
      </c>
      <c r="G1407" s="21" t="inlineStr">
        <is>
          <r>
            <t xml:space="preserve">TOTAL</t>
          </r>
        </is>
      </c>
    </row>
    <row r="1408" customHeight="1" ht="29">
      <c r="A1408" s="22" t="inlineStr">
        <is>
          <r>
            <t xml:space="preserve">90587</t>
          </r>
        </is>
      </c>
      <c r="B1408" s="23" t="inlineStr">
        <is>
          <r>
            <t xml:space="preserve">VIBRADOR DE IMERSÃO, DIÂMETRO DE PONTEIRA 45MM, MOTOR ELÉTRICO TRIFÁSICO POTÊNCIA DE 2 CV - CHI DIURNO. AF_06/2015</t>
          </r>
        </is>
      </c>
      <c r="C1408" s="22" t="inlineStr">
        <is>
          <r>
            <t xml:space="preserve">SINAPI</t>
          </r>
        </is>
      </c>
      <c r="D1408" s="22" t="inlineStr">
        <is>
          <r>
            <t xml:space="preserve">CHI</t>
          </r>
        </is>
      </c>
      <c r="E1408" s="24" t="n">
        <v>0.477</v>
      </c>
      <c r="F1408" s="25" t="n">
        <v>0.45</v>
      </c>
      <c r="G1408" s="25" t="n">
        <f>TRUNC(TRUNC(E1408,8)*F1408,2)</f>
        <v>0.21</v>
      </c>
    </row>
    <row r="1409" customHeight="1" ht="29">
      <c r="A1409" s="22" t="inlineStr">
        <is>
          <r>
            <t xml:space="preserve">90586</t>
          </r>
        </is>
      </c>
      <c r="B1409" s="23" t="inlineStr">
        <is>
          <r>
            <t xml:space="preserve">VIBRADOR DE IMERSÃO, DIÂMETRO DE PONTEIRA 45MM, MOTOR ELÉTRICO TRIFÁSICO POTÊNCIA DE 2 CV - CHP DIURNO. AF_06/2015</t>
          </r>
        </is>
      </c>
      <c r="C1409" s="22" t="inlineStr">
        <is>
          <r>
            <t xml:space="preserve">SINAPI</t>
          </r>
        </is>
      </c>
      <c r="D1409" s="22" t="inlineStr">
        <is>
          <r>
            <t xml:space="preserve">CHP</t>
          </r>
        </is>
      </c>
      <c r="E1409" s="24" t="n">
        <v>1.806</v>
      </c>
      <c r="F1409" s="25" t="n">
        <v>1.23</v>
      </c>
      <c r="G1409" s="25" t="n">
        <f>TRUNC(TRUNC(E1409,8)*F1409,2)</f>
        <v>2.22</v>
      </c>
    </row>
    <row r="1410" customHeight="1" ht="18">
      <c r="A1410" s="2" t="inlineStr"/>
      <c r="B1410" s="2" t="inlineStr"/>
      <c r="C1410" s="2" t="inlineStr"/>
      <c r="D1410" s="2" t="inlineStr"/>
      <c r="E1410" s="26" t="inlineStr">
        <is>
          <r>
            <t xml:space="preserve">TOTAL Equipamento Custo Horário:</t>
          </r>
        </is>
      </c>
      <c r="F1410" s="26" t="inlineStr"/>
      <c r="G1410" s="27" t="n">
        <f>SUM(G1408:G1409)</f>
        <v>2.43</v>
      </c>
    </row>
    <row r="1411" customHeight="1" ht="15">
      <c r="A1411" s="20" t="inlineStr">
        <is>
          <r>
            <t xml:space="preserve">Material</t>
          </r>
        </is>
      </c>
      <c r="B1411" s="20" t="inlineStr"/>
      <c r="C1411" s="21" t="inlineStr">
        <is>
          <r>
            <t xml:space="preserve">FONTE</t>
          </r>
        </is>
      </c>
      <c r="D1411" s="21" t="inlineStr">
        <is>
          <r>
            <t xml:space="preserve">UNID</t>
          </r>
        </is>
      </c>
      <c r="E1411" s="21" t="inlineStr">
        <is>
          <r>
            <t xml:space="preserve">COEFICIENTE</t>
          </r>
        </is>
      </c>
      <c r="F1411" s="21" t="inlineStr">
        <is>
          <r>
            <t xml:space="preserve">PREÇO UNITÁRIO</t>
          </r>
        </is>
      </c>
      <c r="G1411" s="21" t="inlineStr">
        <is>
          <r>
            <t xml:space="preserve">TOTAL</t>
          </r>
        </is>
      </c>
    </row>
    <row r="1412" customHeight="1" ht="29">
      <c r="A1412" s="22" t="inlineStr">
        <is>
          <r>
            <t xml:space="preserve">00038408</t>
          </r>
        </is>
      </c>
      <c r="B1412" s="23" t="inlineStr">
        <is>
          <r>
            <t xml:space="preserve">CONCRETO USINADO BOMBEAVEL, CLASSE DE RESISTENCIA C25, COM BRITA 0 E 1, SLUMP = 190 +/- 20 MM, EXCLUI SERVICO DE BOMBEAMENTO (NBR 8953)</t>
          </r>
        </is>
      </c>
      <c r="C1412" s="22" t="inlineStr">
        <is>
          <r>
            <t xml:space="preserve">SINAPI</t>
          </r>
        </is>
      </c>
      <c r="D1412" s="22" t="inlineStr">
        <is>
          <r>
            <t xml:space="preserve">M3</t>
          </r>
        </is>
      </c>
      <c r="E1412" s="24" t="n">
        <v>1.103</v>
      </c>
      <c r="F1412" s="25" t="n">
        <v>573.22</v>
      </c>
      <c r="G1412" s="25" t="n">
        <f>TRUNC(TRUNC(E1412,8)*F1412,2)</f>
        <v>632.26</v>
      </c>
    </row>
    <row r="1413" customHeight="1" ht="15">
      <c r="A1413" s="2" t="inlineStr"/>
      <c r="B1413" s="2" t="inlineStr"/>
      <c r="C1413" s="2" t="inlineStr"/>
      <c r="D1413" s="2" t="inlineStr"/>
      <c r="E1413" s="26" t="inlineStr">
        <is>
          <r>
            <t xml:space="preserve">TOTAL Material:</t>
          </r>
        </is>
      </c>
      <c r="F1413" s="26" t="inlineStr"/>
      <c r="G1413" s="27" t="n">
        <f>SUM(G1412:G1412)</f>
        <v>632.26</v>
      </c>
    </row>
    <row r="1414" customHeight="1" ht="15">
      <c r="A1414" s="20" t="inlineStr">
        <is>
          <r>
            <t xml:space="preserve">Mão de Obra com Encargos Complementares</t>
          </r>
        </is>
      </c>
      <c r="B1414" s="20" t="inlineStr"/>
      <c r="C1414" s="21" t="inlineStr">
        <is>
          <r>
            <t xml:space="preserve">FONTE</t>
          </r>
        </is>
      </c>
      <c r="D1414" s="21" t="inlineStr">
        <is>
          <r>
            <t xml:space="preserve">UNID</t>
          </r>
        </is>
      </c>
      <c r="E1414" s="21" t="inlineStr">
        <is>
          <r>
            <t xml:space="preserve">COEFICIENTE</t>
          </r>
        </is>
      </c>
      <c r="F1414" s="21" t="inlineStr">
        <is>
          <r>
            <t xml:space="preserve">PREÇO UNITÁRIO</t>
          </r>
        </is>
      </c>
      <c r="G1414" s="21" t="inlineStr">
        <is>
          <r>
            <t xml:space="preserve">TOTAL</t>
          </r>
        </is>
      </c>
    </row>
    <row r="1415" customHeight="1" ht="21">
      <c r="A1415" s="22" t="inlineStr">
        <is>
          <r>
            <t xml:space="preserve">88262</t>
          </r>
        </is>
      </c>
      <c r="B1415" s="23" t="inlineStr">
        <is>
          <r>
            <t xml:space="preserve">CARPINTEIRO DE FORMAS COM ENCARGOS COMPLEMENTARES</t>
          </r>
        </is>
      </c>
      <c r="C1415" s="22" t="inlineStr">
        <is>
          <r>
            <t xml:space="preserve">SINAPI</t>
          </r>
        </is>
      </c>
      <c r="D1415" s="22" t="inlineStr">
        <is>
          <r>
            <t xml:space="preserve">H</t>
          </r>
        </is>
      </c>
      <c r="E1415" s="24" t="n">
        <v>2.286</v>
      </c>
      <c r="F1415" s="25" t="n">
        <v>28.52</v>
      </c>
      <c r="G1415" s="25" t="n">
        <f>TRUNC(TRUNC(E1415,8)*F1415,2)</f>
        <v>65.19</v>
      </c>
    </row>
    <row r="1416" customHeight="1" ht="15">
      <c r="A1416" s="22" t="inlineStr">
        <is>
          <r>
            <t xml:space="preserve">88309</t>
          </r>
        </is>
      </c>
      <c r="B1416" s="23" t="inlineStr">
        <is>
          <r>
            <t xml:space="preserve">PEDREIRO COM ENCARGOS COMPLEMENTARES</t>
          </r>
        </is>
      </c>
      <c r="C1416" s="22" t="inlineStr">
        <is>
          <r>
            <t xml:space="preserve">SINAPI</t>
          </r>
        </is>
      </c>
      <c r="D1416" s="22" t="inlineStr">
        <is>
          <r>
            <t xml:space="preserve">H</t>
          </r>
        </is>
      </c>
      <c r="E1416" s="24" t="n">
        <v>6.857</v>
      </c>
      <c r="F1416" s="25" t="n">
        <v>28.88</v>
      </c>
      <c r="G1416" s="25" t="n">
        <f>TRUNC(TRUNC(E1416,8)*F1416,2)</f>
        <v>198.03</v>
      </c>
    </row>
    <row r="1417" customHeight="1" ht="15">
      <c r="A1417" s="22" t="inlineStr">
        <is>
          <r>
            <t xml:space="preserve">88316</t>
          </r>
        </is>
      </c>
      <c r="B1417" s="23" t="inlineStr">
        <is>
          <r>
            <t xml:space="preserve">SERVENTE COM ENCARGOS COMPLEMENTARES</t>
          </r>
        </is>
      </c>
      <c r="C1417" s="22" t="inlineStr">
        <is>
          <r>
            <t xml:space="preserve">SINAPI</t>
          </r>
        </is>
      </c>
      <c r="D1417" s="22" t="inlineStr">
        <is>
          <r>
            <t xml:space="preserve">H</t>
          </r>
        </is>
      </c>
      <c r="E1417" s="24" t="n">
        <v>16.074</v>
      </c>
      <c r="F1417" s="25" t="n">
        <v>22.1</v>
      </c>
      <c r="G1417" s="25" t="n">
        <f>TRUNC(TRUNC(E1417,8)*F1417,2)</f>
        <v>355.23</v>
      </c>
    </row>
    <row r="1418" customHeight="1" ht="18">
      <c r="A1418" s="2" t="inlineStr"/>
      <c r="B1418" s="2" t="inlineStr"/>
      <c r="C1418" s="2" t="inlineStr"/>
      <c r="D1418" s="2" t="inlineStr"/>
      <c r="E1418" s="26" t="inlineStr">
        <is>
          <r>
            <t xml:space="preserve">TOTAL Mão de Obra com Encargos Complementares:</t>
          </r>
        </is>
      </c>
      <c r="F1418" s="26" t="inlineStr"/>
      <c r="G1418" s="27" t="n">
        <f>SUM(G1415:G1417)</f>
        <v>618.45</v>
      </c>
    </row>
    <row r="1419" customHeight="1" ht="15">
      <c r="A1419" s="2" t="inlineStr"/>
      <c r="B1419" s="2" t="inlineStr"/>
      <c r="C1419" s="2" t="inlineStr"/>
      <c r="D1419" s="2" t="inlineStr"/>
      <c r="E1419" s="28" t="inlineStr">
        <is>
          <r>
            <t xml:space="preserve">VALOR:</t>
          </r>
        </is>
      </c>
      <c r="F1419" s="28" t="inlineStr"/>
      <c r="G1419" s="6" t="n">
        <f>SUM(G1410,G1413,G1418)</f>
        <v>1253.14</v>
      </c>
    </row>
    <row r="1420" customHeight="1" ht="15">
      <c r="A1420" s="2" t="inlineStr"/>
      <c r="B1420" s="2" t="inlineStr"/>
      <c r="C1420" s="2" t="inlineStr"/>
      <c r="D1420" s="2" t="inlineStr"/>
      <c r="E1420" s="28" t="inlineStr">
        <is>
          <r>
            <t xml:space="preserve">VALOR BDI (22.23%):</t>
          </r>
        </is>
      </c>
      <c r="F1420" s="28" t="inlineStr"/>
      <c r="G1420" s="6" t="n">
        <f>ROUND(G1419*(22.23/100),2)</f>
        <v>278.57</v>
      </c>
    </row>
    <row r="1421" customHeight="1" ht="15">
      <c r="A1421" s="2" t="inlineStr"/>
      <c r="B1421" s="2" t="inlineStr"/>
      <c r="C1421" s="2" t="inlineStr"/>
      <c r="D1421" s="2" t="inlineStr"/>
      <c r="E1421" s="28" t="inlineStr">
        <is>
          <r>
            <t xml:space="preserve">VALOR COM BDI:</t>
          </r>
        </is>
      </c>
      <c r="F1421" s="28" t="inlineStr"/>
      <c r="G1421" s="6" t="n">
        <f>G1420+G1419</f>
        <v>1531.71</v>
      </c>
    </row>
    <row r="1422" customHeight="1" ht="10">
      <c r="A1422" s="2" t="inlineStr"/>
      <c r="B1422" s="2" t="inlineStr"/>
      <c r="C1422" s="2" t="inlineStr"/>
      <c r="D1422" s="2" t="inlineStr"/>
      <c r="E1422" s="18" t="inlineStr"/>
      <c r="F1422" s="18" t="inlineStr"/>
      <c r="G1422" s="18" t="inlineStr"/>
    </row>
    <row r="1423" customHeight="1" ht="20">
      <c r="A1423" s="19" t="inlineStr">
        <is>
          <r>
            <t xml:space="preserve">4.6.9. 87894 CHAPISCO APLICADO EM ALVENARIA (SEM PRESENÇA DE VÃOS) E ESTRUTURAS DE CONCRETO DE FACHADA, COM COLHER DE PEDREIRO. ARGAMASSA TRAÇO 1:3 COM PREPARO EM BETONEIRA 400L. AF_10/2022 (M2)</t>
          </r>
        </is>
      </c>
      <c r="B1423" s="19" t="inlineStr"/>
      <c r="C1423" s="19" t="inlineStr"/>
      <c r="D1423" s="19" t="inlineStr"/>
      <c r="E1423" s="19" t="inlineStr"/>
      <c r="F1423" s="19" t="inlineStr"/>
      <c r="G1423" s="19" t="inlineStr"/>
    </row>
    <row r="1424" customHeight="1" ht="15">
      <c r="A1424" s="20" t="inlineStr">
        <is>
          <r>
            <t xml:space="preserve">Mão de Obra com Encargos Complementares</t>
          </r>
        </is>
      </c>
      <c r="B1424" s="20" t="inlineStr"/>
      <c r="C1424" s="21" t="inlineStr">
        <is>
          <r>
            <t xml:space="preserve">FONTE</t>
          </r>
        </is>
      </c>
      <c r="D1424" s="21" t="inlineStr">
        <is>
          <r>
            <t xml:space="preserve">UNID</t>
          </r>
        </is>
      </c>
      <c r="E1424" s="21" t="inlineStr">
        <is>
          <r>
            <t xml:space="preserve">COEFICIENTE</t>
          </r>
        </is>
      </c>
      <c r="F1424" s="21" t="inlineStr">
        <is>
          <r>
            <t xml:space="preserve">PREÇO UNITÁRIO</t>
          </r>
        </is>
      </c>
      <c r="G1424" s="21" t="inlineStr">
        <is>
          <r>
            <t xml:space="preserve">TOTAL</t>
          </r>
        </is>
      </c>
    </row>
    <row r="1425" customHeight="1" ht="15">
      <c r="A1425" s="22" t="inlineStr">
        <is>
          <r>
            <t xml:space="preserve">88309</t>
          </r>
        </is>
      </c>
      <c r="B1425" s="23" t="inlineStr">
        <is>
          <r>
            <t xml:space="preserve">PEDREIRO COM ENCARGOS COMPLEMENTARES</t>
          </r>
        </is>
      </c>
      <c r="C1425" s="22" t="inlineStr">
        <is>
          <r>
            <t xml:space="preserve">SINAPI</t>
          </r>
        </is>
      </c>
      <c r="D1425" s="22" t="inlineStr">
        <is>
          <r>
            <t xml:space="preserve">H</t>
          </r>
        </is>
      </c>
      <c r="E1425" s="24" t="n">
        <v>0.1394</v>
      </c>
      <c r="F1425" s="25" t="n">
        <v>28.88</v>
      </c>
      <c r="G1425" s="25" t="n">
        <f>TRUNC(TRUNC(E1425,8)*F1425,2)</f>
        <v>4.02</v>
      </c>
    </row>
    <row r="1426" customHeight="1" ht="15">
      <c r="A1426" s="22" t="inlineStr">
        <is>
          <r>
            <t xml:space="preserve">88316</t>
          </r>
        </is>
      </c>
      <c r="B1426" s="23" t="inlineStr">
        <is>
          <r>
            <t xml:space="preserve">SERVENTE COM ENCARGOS COMPLEMENTARES</t>
          </r>
        </is>
      </c>
      <c r="C1426" s="22" t="inlineStr">
        <is>
          <r>
            <t xml:space="preserve">SINAPI</t>
          </r>
        </is>
      </c>
      <c r="D1426" s="22" t="inlineStr">
        <is>
          <r>
            <t xml:space="preserve">H</t>
          </r>
        </is>
      </c>
      <c r="E1426" s="24" t="n">
        <v>0.0465</v>
      </c>
      <c r="F1426" s="25" t="n">
        <v>22.1</v>
      </c>
      <c r="G1426" s="25" t="n">
        <f>TRUNC(TRUNC(E1426,8)*F1426,2)</f>
        <v>1.02</v>
      </c>
    </row>
    <row r="1427" customHeight="1" ht="18">
      <c r="A1427" s="2" t="inlineStr"/>
      <c r="B1427" s="2" t="inlineStr"/>
      <c r="C1427" s="2" t="inlineStr"/>
      <c r="D1427" s="2" t="inlineStr"/>
      <c r="E1427" s="26" t="inlineStr">
        <is>
          <r>
            <t xml:space="preserve">TOTAL Mão de Obra com Encargos Complementares:</t>
          </r>
        </is>
      </c>
      <c r="F1427" s="26" t="inlineStr"/>
      <c r="G1427" s="27" t="n">
        <f>SUM(G1425:G1426)</f>
        <v>5.04</v>
      </c>
    </row>
    <row r="1428" customHeight="1" ht="15">
      <c r="A1428" s="20" t="inlineStr">
        <is>
          <r>
            <t xml:space="preserve">Serviço</t>
          </r>
        </is>
      </c>
      <c r="B1428" s="20" t="inlineStr"/>
      <c r="C1428" s="21" t="inlineStr">
        <is>
          <r>
            <t xml:space="preserve">FONTE</t>
          </r>
        </is>
      </c>
      <c r="D1428" s="21" t="inlineStr">
        <is>
          <r>
            <t xml:space="preserve">UNID</t>
          </r>
        </is>
      </c>
      <c r="E1428" s="21" t="inlineStr">
        <is>
          <r>
            <t xml:space="preserve">COEFICIENTE</t>
          </r>
        </is>
      </c>
      <c r="F1428" s="21" t="inlineStr">
        <is>
          <r>
            <t xml:space="preserve">PREÇO UNITÁRIO</t>
          </r>
        </is>
      </c>
      <c r="G1428" s="21" t="inlineStr">
        <is>
          <r>
            <t xml:space="preserve">TOTAL</t>
          </r>
        </is>
      </c>
    </row>
    <row r="1429" customHeight="1" ht="29">
      <c r="A1429" s="22" t="inlineStr">
        <is>
          <r>
            <t xml:space="preserve">87313</t>
          </r>
        </is>
      </c>
      <c r="B1429" s="23" t="inlineStr">
        <is>
          <r>
            <t xml:space="preserve">ARGAMASSA TRAÇO 1:3 (EM VOLUME DE CIMENTO E AREIA GROSSA ÚMIDA) PARA CHAPISCO CONVENCIONAL, PREPARO MECÂNICO COM BETONEIRA 400 L. AF_08/2019</t>
          </r>
        </is>
      </c>
      <c r="C1429" s="22" t="inlineStr">
        <is>
          <r>
            <t xml:space="preserve">SINAPI</t>
          </r>
        </is>
      </c>
      <c r="D1429" s="22" t="inlineStr">
        <is>
          <r>
            <t xml:space="preserve">M3</t>
          </r>
        </is>
      </c>
      <c r="E1429" s="24" t="n">
        <v>0.0037</v>
      </c>
      <c r="F1429" s="25" t="n">
        <v>550.56</v>
      </c>
      <c r="G1429" s="25" t="n">
        <f>TRUNC(TRUNC(E1429,8)*F1429,2)</f>
        <v>2.03</v>
      </c>
    </row>
    <row r="1430" customHeight="1" ht="15">
      <c r="A1430" s="2" t="inlineStr"/>
      <c r="B1430" s="2" t="inlineStr"/>
      <c r="C1430" s="2" t="inlineStr"/>
      <c r="D1430" s="2" t="inlineStr"/>
      <c r="E1430" s="26" t="inlineStr">
        <is>
          <r>
            <t xml:space="preserve">TOTAL Serviço:</t>
          </r>
        </is>
      </c>
      <c r="F1430" s="26" t="inlineStr"/>
      <c r="G1430" s="27" t="n">
        <f>SUM(G1429:G1429)</f>
        <v>2.03</v>
      </c>
    </row>
    <row r="1431" customHeight="1" ht="15">
      <c r="A1431" s="2" t="inlineStr"/>
      <c r="B1431" s="2" t="inlineStr"/>
      <c r="C1431" s="2" t="inlineStr"/>
      <c r="D1431" s="2" t="inlineStr"/>
      <c r="E1431" s="28" t="inlineStr">
        <is>
          <r>
            <t xml:space="preserve">VALOR:</t>
          </r>
        </is>
      </c>
      <c r="F1431" s="28" t="inlineStr"/>
      <c r="G1431" s="6" t="n">
        <f>SUM(G1427,G1430)</f>
        <v>7.07</v>
      </c>
    </row>
    <row r="1432" customHeight="1" ht="15">
      <c r="A1432" s="2" t="inlineStr"/>
      <c r="B1432" s="2" t="inlineStr"/>
      <c r="C1432" s="2" t="inlineStr"/>
      <c r="D1432" s="2" t="inlineStr"/>
      <c r="E1432" s="28" t="inlineStr">
        <is>
          <r>
            <t xml:space="preserve">VALOR BDI (22.23%):</t>
          </r>
        </is>
      </c>
      <c r="F1432" s="28" t="inlineStr"/>
      <c r="G1432" s="6" t="n">
        <f>ROUND(G1431*(22.23/100),2)</f>
        <v>1.57</v>
      </c>
    </row>
    <row r="1433" customHeight="1" ht="15">
      <c r="A1433" s="2" t="inlineStr"/>
      <c r="B1433" s="2" t="inlineStr"/>
      <c r="C1433" s="2" t="inlineStr"/>
      <c r="D1433" s="2" t="inlineStr"/>
      <c r="E1433" s="28" t="inlineStr">
        <is>
          <r>
            <t xml:space="preserve">VALOR COM BDI:</t>
          </r>
        </is>
      </c>
      <c r="F1433" s="28" t="inlineStr"/>
      <c r="G1433" s="6" t="n">
        <f>G1432+G1431</f>
        <v>8.64</v>
      </c>
    </row>
    <row r="1434" customHeight="1" ht="10">
      <c r="A1434" s="2" t="inlineStr"/>
      <c r="B1434" s="2" t="inlineStr"/>
      <c r="C1434" s="2" t="inlineStr"/>
      <c r="D1434" s="2" t="inlineStr"/>
      <c r="E1434" s="18" t="inlineStr"/>
      <c r="F1434" s="18" t="inlineStr"/>
      <c r="G1434" s="18" t="inlineStr"/>
    </row>
    <row r="1435" customHeight="1" ht="20">
      <c r="A1435" s="19" t="inlineStr">
        <is>
          <r>
            <t xml:space="preserve">4.6.10. 104237 EMBOÇO OU MASSA ÚNICA EM ARGAMASSA TRAÇO 1:2:8, PREPARO MECÂNICA COM BETONEIRA 400 L, APLICADA MANUALMENTE EM PANOS DE FACHADA SEM PRESENÇA DE VÃOS, ESPESSURA DE 35 MM, ACESSO POR ANDAIME. AF_08/2022 (M2)</t>
          </r>
        </is>
      </c>
      <c r="B1435" s="19" t="inlineStr"/>
      <c r="C1435" s="19" t="inlineStr"/>
      <c r="D1435" s="19" t="inlineStr"/>
      <c r="E1435" s="19" t="inlineStr"/>
      <c r="F1435" s="19" t="inlineStr"/>
      <c r="G1435" s="19" t="inlineStr"/>
    </row>
    <row r="1436" customHeight="1" ht="15">
      <c r="A1436" s="20" t="inlineStr">
        <is>
          <r>
            <t xml:space="preserve">Material</t>
          </r>
        </is>
      </c>
      <c r="B1436" s="20" t="inlineStr"/>
      <c r="C1436" s="21" t="inlineStr">
        <is>
          <r>
            <t xml:space="preserve">FONTE</t>
          </r>
        </is>
      </c>
      <c r="D1436" s="21" t="inlineStr">
        <is>
          <r>
            <t xml:space="preserve">UNID</t>
          </r>
        </is>
      </c>
      <c r="E1436" s="21" t="inlineStr">
        <is>
          <r>
            <t xml:space="preserve">COEFICIENTE</t>
          </r>
        </is>
      </c>
      <c r="F1436" s="21" t="inlineStr">
        <is>
          <r>
            <t xml:space="preserve">PREÇO UNITÁRIO</t>
          </r>
        </is>
      </c>
      <c r="G1436" s="21" t="inlineStr">
        <is>
          <r>
            <t xml:space="preserve">TOTAL</t>
          </r>
        </is>
      </c>
    </row>
    <row r="1437" customHeight="1" ht="21">
      <c r="A1437" s="22" t="inlineStr">
        <is>
          <r>
            <t xml:space="preserve">00037411</t>
          </r>
        </is>
      </c>
      <c r="B1437" s="23" t="inlineStr">
        <is>
          <r>
            <t xml:space="preserve">TELA DE ACO SOLDADA GALVANIZADA/ZINCADA PARA ALVENARIA, FIO D = *1,24 MM, MALHA 25 X 25 MM</t>
          </r>
        </is>
      </c>
      <c r="C1437" s="22" t="inlineStr">
        <is>
          <r>
            <t xml:space="preserve">SINAPI</t>
          </r>
        </is>
      </c>
      <c r="D1437" s="22" t="inlineStr">
        <is>
          <r>
            <t xml:space="preserve">M2</t>
          </r>
        </is>
      </c>
      <c r="E1437" s="24" t="n">
        <v>0.1581</v>
      </c>
      <c r="F1437" s="25" t="n">
        <v>15.57</v>
      </c>
      <c r="G1437" s="25" t="n">
        <f>TRUNC(TRUNC(E1437,8)*F1437,2)</f>
        <v>2.46</v>
      </c>
    </row>
    <row r="1438" customHeight="1" ht="15">
      <c r="A1438" s="2" t="inlineStr"/>
      <c r="B1438" s="2" t="inlineStr"/>
      <c r="C1438" s="2" t="inlineStr"/>
      <c r="D1438" s="2" t="inlineStr"/>
      <c r="E1438" s="26" t="inlineStr">
        <is>
          <r>
            <t xml:space="preserve">TOTAL Material:</t>
          </r>
        </is>
      </c>
      <c r="F1438" s="26" t="inlineStr"/>
      <c r="G1438" s="27" t="n">
        <f>SUM(G1437:G1437)</f>
        <v>2.46</v>
      </c>
    </row>
    <row r="1439" customHeight="1" ht="15">
      <c r="A1439" s="20" t="inlineStr">
        <is>
          <r>
            <t xml:space="preserve">Mão de Obra com Encargos Complementares</t>
          </r>
        </is>
      </c>
      <c r="B1439" s="20" t="inlineStr"/>
      <c r="C1439" s="21" t="inlineStr">
        <is>
          <r>
            <t xml:space="preserve">FONTE</t>
          </r>
        </is>
      </c>
      <c r="D1439" s="21" t="inlineStr">
        <is>
          <r>
            <t xml:space="preserve">UNID</t>
          </r>
        </is>
      </c>
      <c r="E1439" s="21" t="inlineStr">
        <is>
          <r>
            <t xml:space="preserve">COEFICIENTE</t>
          </r>
        </is>
      </c>
      <c r="F1439" s="21" t="inlineStr">
        <is>
          <r>
            <t xml:space="preserve">PREÇO UNITÁRIO</t>
          </r>
        </is>
      </c>
      <c r="G1439" s="21" t="inlineStr">
        <is>
          <r>
            <t xml:space="preserve">TOTAL</t>
          </r>
        </is>
      </c>
    </row>
    <row r="1440" customHeight="1" ht="15">
      <c r="A1440" s="22" t="inlineStr">
        <is>
          <r>
            <t xml:space="preserve">88309</t>
          </r>
        </is>
      </c>
      <c r="B1440" s="23" t="inlineStr">
        <is>
          <r>
            <t xml:space="preserve">PEDREIRO COM ENCARGOS COMPLEMENTARES</t>
          </r>
        </is>
      </c>
      <c r="C1440" s="22" t="inlineStr">
        <is>
          <r>
            <t xml:space="preserve">SINAPI</t>
          </r>
        </is>
      </c>
      <c r="D1440" s="22" t="inlineStr">
        <is>
          <r>
            <t xml:space="preserve">H</t>
          </r>
        </is>
      </c>
      <c r="E1440" s="24" t="n">
        <v>0.532</v>
      </c>
      <c r="F1440" s="25" t="n">
        <v>28.88</v>
      </c>
      <c r="G1440" s="25" t="n">
        <f>TRUNC(TRUNC(E1440,8)*F1440,2)</f>
        <v>15.36</v>
      </c>
    </row>
    <row r="1441" customHeight="1" ht="15">
      <c r="A1441" s="22" t="inlineStr">
        <is>
          <r>
            <t xml:space="preserve">88316</t>
          </r>
        </is>
      </c>
      <c r="B1441" s="23" t="inlineStr">
        <is>
          <r>
            <t xml:space="preserve">SERVENTE COM ENCARGOS COMPLEMENTARES</t>
          </r>
        </is>
      </c>
      <c r="C1441" s="22" t="inlineStr">
        <is>
          <r>
            <t xml:space="preserve">SINAPI</t>
          </r>
        </is>
      </c>
      <c r="D1441" s="22" t="inlineStr">
        <is>
          <r>
            <t xml:space="preserve">H</t>
          </r>
        </is>
      </c>
      <c r="E1441" s="24" t="n">
        <v>0.532</v>
      </c>
      <c r="F1441" s="25" t="n">
        <v>22.1</v>
      </c>
      <c r="G1441" s="25" t="n">
        <f>TRUNC(TRUNC(E1441,8)*F1441,2)</f>
        <v>11.75</v>
      </c>
    </row>
    <row r="1442" customHeight="1" ht="18">
      <c r="A1442" s="2" t="inlineStr"/>
      <c r="B1442" s="2" t="inlineStr"/>
      <c r="C1442" s="2" t="inlineStr"/>
      <c r="D1442" s="2" t="inlineStr"/>
      <c r="E1442" s="26" t="inlineStr">
        <is>
          <r>
            <t xml:space="preserve">TOTAL Mão de Obra com Encargos Complementares:</t>
          </r>
        </is>
      </c>
      <c r="F1442" s="26" t="inlineStr"/>
      <c r="G1442" s="27" t="n">
        <f>SUM(G1440:G1441)</f>
        <v>27.11</v>
      </c>
    </row>
    <row r="1443" customHeight="1" ht="15">
      <c r="A1443" s="20" t="inlineStr">
        <is>
          <r>
            <t xml:space="preserve">Serviço</t>
          </r>
        </is>
      </c>
      <c r="B1443" s="20" t="inlineStr"/>
      <c r="C1443" s="21" t="inlineStr">
        <is>
          <r>
            <t xml:space="preserve">FONTE</t>
          </r>
        </is>
      </c>
      <c r="D1443" s="21" t="inlineStr">
        <is>
          <r>
            <t xml:space="preserve">UNID</t>
          </r>
        </is>
      </c>
      <c r="E1443" s="21" t="inlineStr">
        <is>
          <r>
            <t xml:space="preserve">COEFICIENTE</t>
          </r>
        </is>
      </c>
      <c r="F1443" s="21" t="inlineStr">
        <is>
          <r>
            <t xml:space="preserve">PREÇO UNITÁRIO</t>
          </r>
        </is>
      </c>
      <c r="G1443" s="21" t="inlineStr">
        <is>
          <r>
            <t xml:space="preserve">TOTAL</t>
          </r>
        </is>
      </c>
    </row>
    <row r="1444" customHeight="1" ht="38">
      <c r="A1444" s="22" t="inlineStr">
        <is>
          <r>
            <t xml:space="preserve">87292</t>
          </r>
        </is>
      </c>
      <c r="B1444" s="23" t="inlineStr">
        <is>
          <r>
            <t xml:space="preserve">ARGAMASSA TRAÇO 1:2:8 (EM VOLUME DE CIMENTO, CAL E AREIA MÉDIA ÚMIDA) PARA EMBOÇO/MASSA ÚNICA/ASSENTAMENTO DE ALVENARIA DE VEDAÇÃO, PREPARO MECÂNICO COM BETONEIRA 400 L. AF_08/2019</t>
          </r>
        </is>
      </c>
      <c r="C1444" s="22" t="inlineStr">
        <is>
          <r>
            <t xml:space="preserve">SINAPI</t>
          </r>
        </is>
      </c>
      <c r="D1444" s="22" t="inlineStr">
        <is>
          <r>
            <t xml:space="preserve">M3</t>
          </r>
        </is>
      </c>
      <c r="E1444" s="24" t="n">
        <v>0.0393</v>
      </c>
      <c r="F1444" s="25" t="n">
        <v>615.35</v>
      </c>
      <c r="G1444" s="25" t="n">
        <f>TRUNC(TRUNC(E1444,8)*F1444,2)</f>
        <v>24.18</v>
      </c>
    </row>
    <row r="1445" customHeight="1" ht="15">
      <c r="A1445" s="2" t="inlineStr"/>
      <c r="B1445" s="2" t="inlineStr"/>
      <c r="C1445" s="2" t="inlineStr"/>
      <c r="D1445" s="2" t="inlineStr"/>
      <c r="E1445" s="26" t="inlineStr">
        <is>
          <r>
            <t xml:space="preserve">TOTAL Serviço:</t>
          </r>
        </is>
      </c>
      <c r="F1445" s="26" t="inlineStr"/>
      <c r="G1445" s="27" t="n">
        <f>SUM(G1444:G1444)</f>
        <v>24.18</v>
      </c>
    </row>
    <row r="1446" customHeight="1" ht="15">
      <c r="A1446" s="2" t="inlineStr"/>
      <c r="B1446" s="2" t="inlineStr"/>
      <c r="C1446" s="2" t="inlineStr"/>
      <c r="D1446" s="2" t="inlineStr"/>
      <c r="E1446" s="28" t="inlineStr">
        <is>
          <r>
            <t xml:space="preserve">VALOR:</t>
          </r>
        </is>
      </c>
      <c r="F1446" s="28" t="inlineStr"/>
      <c r="G1446" s="6" t="n">
        <f>SUM(G1438,G1442,G1445)</f>
        <v>53.75</v>
      </c>
    </row>
    <row r="1447" customHeight="1" ht="15">
      <c r="A1447" s="2" t="inlineStr"/>
      <c r="B1447" s="2" t="inlineStr"/>
      <c r="C1447" s="2" t="inlineStr"/>
      <c r="D1447" s="2" t="inlineStr"/>
      <c r="E1447" s="28" t="inlineStr">
        <is>
          <r>
            <t xml:space="preserve">VALOR BDI (22.23%):</t>
          </r>
        </is>
      </c>
      <c r="F1447" s="28" t="inlineStr"/>
      <c r="G1447" s="6" t="n">
        <f>ROUND(G1446*(22.23/100),2)</f>
        <v>11.95</v>
      </c>
    </row>
    <row r="1448" customHeight="1" ht="15">
      <c r="A1448" s="2" t="inlineStr"/>
      <c r="B1448" s="2" t="inlineStr"/>
      <c r="C1448" s="2" t="inlineStr"/>
      <c r="D1448" s="2" t="inlineStr"/>
      <c r="E1448" s="28" t="inlineStr">
        <is>
          <r>
            <t xml:space="preserve">VALOR COM BDI:</t>
          </r>
        </is>
      </c>
      <c r="F1448" s="28" t="inlineStr"/>
      <c r="G1448" s="6" t="n">
        <f>G1447+G1446</f>
        <v>65.7</v>
      </c>
    </row>
    <row r="1449" customHeight="1" ht="10">
      <c r="A1449" s="2" t="inlineStr"/>
      <c r="B1449" s="2" t="inlineStr"/>
      <c r="C1449" s="2" t="inlineStr"/>
      <c r="D1449" s="2" t="inlineStr"/>
      <c r="E1449" s="18" t="inlineStr"/>
      <c r="F1449" s="18" t="inlineStr"/>
      <c r="G1449" s="18" t="inlineStr"/>
    </row>
    <row r="1450" customHeight="1" ht="20">
      <c r="A1450" s="19" t="inlineStr">
        <is>
          <r>
            <t xml:space="preserve">4.6.11. 88415 APLICAÇÃO MANUAL DE FUNDO SELADOR ACRÍLICO EM PAREDES EXTERNAS DE CASAS. AF_06/2014 (M2)</t>
          </r>
        </is>
      </c>
      <c r="B1450" s="19" t="inlineStr"/>
      <c r="C1450" s="19" t="inlineStr"/>
      <c r="D1450" s="19" t="inlineStr"/>
      <c r="E1450" s="19" t="inlineStr"/>
      <c r="F1450" s="19" t="inlineStr"/>
      <c r="G1450" s="19" t="inlineStr"/>
    </row>
    <row r="1451" customHeight="1" ht="15">
      <c r="A1451" s="20" t="inlineStr">
        <is>
          <r>
            <t xml:space="preserve">Material</t>
          </r>
        </is>
      </c>
      <c r="B1451" s="20" t="inlineStr"/>
      <c r="C1451" s="21" t="inlineStr">
        <is>
          <r>
            <t xml:space="preserve">FONTE</t>
          </r>
        </is>
      </c>
      <c r="D1451" s="21" t="inlineStr">
        <is>
          <r>
            <t xml:space="preserve">UNID</t>
          </r>
        </is>
      </c>
      <c r="E1451" s="21" t="inlineStr">
        <is>
          <r>
            <t xml:space="preserve">COEFICIENTE</t>
          </r>
        </is>
      </c>
      <c r="F1451" s="21" t="inlineStr">
        <is>
          <r>
            <t xml:space="preserve">PREÇO UNITÁRIO</t>
          </r>
        </is>
      </c>
      <c r="G1451" s="21" t="inlineStr">
        <is>
          <r>
            <t xml:space="preserve">TOTAL</t>
          </r>
        </is>
      </c>
    </row>
    <row r="1452" customHeight="1" ht="15">
      <c r="A1452" s="22" t="inlineStr">
        <is>
          <r>
            <t xml:space="preserve">00006085</t>
          </r>
        </is>
      </c>
      <c r="B1452" s="23" t="inlineStr">
        <is>
          <r>
            <t xml:space="preserve">SELADOR ACRILICO OPACO PREMIUM INTERIOR/EXTERIOR</t>
          </r>
        </is>
      </c>
      <c r="C1452" s="22" t="inlineStr">
        <is>
          <r>
            <t xml:space="preserve">SINAPI</t>
          </r>
        </is>
      </c>
      <c r="D1452" s="22" t="inlineStr">
        <is>
          <r>
            <t xml:space="preserve">L</t>
          </r>
        </is>
      </c>
      <c r="E1452" s="24" t="n">
        <v>0.16</v>
      </c>
      <c r="F1452" s="25" t="n">
        <v>11.28</v>
      </c>
      <c r="G1452" s="25" t="n">
        <f>TRUNC(TRUNC(E1452,8)*F1452,2)</f>
        <v>1.8</v>
      </c>
    </row>
    <row r="1453" customHeight="1" ht="15">
      <c r="A1453" s="2" t="inlineStr"/>
      <c r="B1453" s="2" t="inlineStr"/>
      <c r="C1453" s="2" t="inlineStr"/>
      <c r="D1453" s="2" t="inlineStr"/>
      <c r="E1453" s="26" t="inlineStr">
        <is>
          <r>
            <t xml:space="preserve">TOTAL Material:</t>
          </r>
        </is>
      </c>
      <c r="F1453" s="26" t="inlineStr"/>
      <c r="G1453" s="27" t="n">
        <f>SUM(G1452:G1452)</f>
        <v>1.8</v>
      </c>
    </row>
    <row r="1454" customHeight="1" ht="15">
      <c r="A1454" s="20" t="inlineStr">
        <is>
          <r>
            <t xml:space="preserve">Mão de Obra com Encargos Complementares</t>
          </r>
        </is>
      </c>
      <c r="B1454" s="20" t="inlineStr"/>
      <c r="C1454" s="21" t="inlineStr">
        <is>
          <r>
            <t xml:space="preserve">FONTE</t>
          </r>
        </is>
      </c>
      <c r="D1454" s="21" t="inlineStr">
        <is>
          <r>
            <t xml:space="preserve">UNID</t>
          </r>
        </is>
      </c>
      <c r="E1454" s="21" t="inlineStr">
        <is>
          <r>
            <t xml:space="preserve">COEFICIENTE</t>
          </r>
        </is>
      </c>
      <c r="F1454" s="21" t="inlineStr">
        <is>
          <r>
            <t xml:space="preserve">PREÇO UNITÁRIO</t>
          </r>
        </is>
      </c>
      <c r="G1454" s="21" t="inlineStr">
        <is>
          <r>
            <t xml:space="preserve">TOTAL</t>
          </r>
        </is>
      </c>
    </row>
    <row r="1455" customHeight="1" ht="15">
      <c r="A1455" s="22" t="inlineStr">
        <is>
          <r>
            <t xml:space="preserve">88310</t>
          </r>
        </is>
      </c>
      <c r="B1455" s="23" t="inlineStr">
        <is>
          <r>
            <t xml:space="preserve">PINTOR COM ENCARGOS COMPLEMENTARES</t>
          </r>
        </is>
      </c>
      <c r="C1455" s="22" t="inlineStr">
        <is>
          <r>
            <t xml:space="preserve">SINAPI</t>
          </r>
        </is>
      </c>
      <c r="D1455" s="22" t="inlineStr">
        <is>
          <r>
            <t xml:space="preserve">H</t>
          </r>
        </is>
      </c>
      <c r="E1455" s="24" t="n">
        <v>0.054</v>
      </c>
      <c r="F1455" s="25" t="n">
        <v>30.37</v>
      </c>
      <c r="G1455" s="25" t="n">
        <f>TRUNC(TRUNC(E1455,8)*F1455,2)</f>
        <v>1.63</v>
      </c>
    </row>
    <row r="1456" customHeight="1" ht="15">
      <c r="A1456" s="22" t="inlineStr">
        <is>
          <r>
            <t xml:space="preserve">88316</t>
          </r>
        </is>
      </c>
      <c r="B1456" s="23" t="inlineStr">
        <is>
          <r>
            <t xml:space="preserve">SERVENTE COM ENCARGOS COMPLEMENTARES</t>
          </r>
        </is>
      </c>
      <c r="C1456" s="22" t="inlineStr">
        <is>
          <r>
            <t xml:space="preserve">SINAPI</t>
          </r>
        </is>
      </c>
      <c r="D1456" s="22" t="inlineStr">
        <is>
          <r>
            <t xml:space="preserve">H</t>
          </r>
        </is>
      </c>
      <c r="E1456" s="24" t="n">
        <v>0.014</v>
      </c>
      <c r="F1456" s="25" t="n">
        <v>22.1</v>
      </c>
      <c r="G1456" s="25" t="n">
        <f>TRUNC(TRUNC(E1456,8)*F1456,2)</f>
        <v>0.3</v>
      </c>
    </row>
    <row r="1457" customHeight="1" ht="18">
      <c r="A1457" s="2" t="inlineStr"/>
      <c r="B1457" s="2" t="inlineStr"/>
      <c r="C1457" s="2" t="inlineStr"/>
      <c r="D1457" s="2" t="inlineStr"/>
      <c r="E1457" s="26" t="inlineStr">
        <is>
          <r>
            <t xml:space="preserve">TOTAL Mão de Obra com Encargos Complementares:</t>
          </r>
        </is>
      </c>
      <c r="F1457" s="26" t="inlineStr"/>
      <c r="G1457" s="27" t="n">
        <f>SUM(G1455:G1456)</f>
        <v>1.93</v>
      </c>
    </row>
    <row r="1458" customHeight="1" ht="15">
      <c r="A1458" s="2" t="inlineStr"/>
      <c r="B1458" s="2" t="inlineStr"/>
      <c r="C1458" s="2" t="inlineStr"/>
      <c r="D1458" s="2" t="inlineStr"/>
      <c r="E1458" s="28" t="inlineStr">
        <is>
          <r>
            <t xml:space="preserve">VALOR:</t>
          </r>
        </is>
      </c>
      <c r="F1458" s="28" t="inlineStr"/>
      <c r="G1458" s="6" t="n">
        <f>SUM(G1453,G1457)</f>
        <v>3.73</v>
      </c>
    </row>
    <row r="1459" customHeight="1" ht="15">
      <c r="A1459" s="2" t="inlineStr"/>
      <c r="B1459" s="2" t="inlineStr"/>
      <c r="C1459" s="2" t="inlineStr"/>
      <c r="D1459" s="2" t="inlineStr"/>
      <c r="E1459" s="28" t="inlineStr">
        <is>
          <r>
            <t xml:space="preserve">VALOR BDI (22.23%):</t>
          </r>
        </is>
      </c>
      <c r="F1459" s="28" t="inlineStr"/>
      <c r="G1459" s="6" t="n">
        <f>ROUND(G1458*(22.23/100),2)</f>
        <v>0.83</v>
      </c>
    </row>
    <row r="1460" customHeight="1" ht="15">
      <c r="A1460" s="2" t="inlineStr"/>
      <c r="B1460" s="2" t="inlineStr"/>
      <c r="C1460" s="2" t="inlineStr"/>
      <c r="D1460" s="2" t="inlineStr"/>
      <c r="E1460" s="28" t="inlineStr">
        <is>
          <r>
            <t xml:space="preserve">VALOR COM BDI:</t>
          </r>
        </is>
      </c>
      <c r="F1460" s="28" t="inlineStr"/>
      <c r="G1460" s="6" t="n">
        <f>G1459+G1458</f>
        <v>4.56</v>
      </c>
    </row>
    <row r="1461" customHeight="1" ht="10">
      <c r="A1461" s="2" t="inlineStr"/>
      <c r="B1461" s="2" t="inlineStr"/>
      <c r="C1461" s="2" t="inlineStr"/>
      <c r="D1461" s="2" t="inlineStr"/>
      <c r="E1461" s="18" t="inlineStr"/>
      <c r="F1461" s="18" t="inlineStr"/>
      <c r="G1461" s="18" t="inlineStr"/>
    </row>
    <row r="1462" customHeight="1" ht="20">
      <c r="A1462" s="19" t="inlineStr">
        <is>
          <r>
            <t xml:space="preserve">4.6.12. 88423 APLICAÇÃO MANUAL DE PINTURA COM TINTA TEXTURIZADA ACRÍLICA EM PAREDES EXTERNAS DE CASAS, UMA COR. AF_06/2014 (M2)</t>
          </r>
        </is>
      </c>
      <c r="B1462" s="19" t="inlineStr"/>
      <c r="C1462" s="19" t="inlineStr"/>
      <c r="D1462" s="19" t="inlineStr"/>
      <c r="E1462" s="19" t="inlineStr"/>
      <c r="F1462" s="19" t="inlineStr"/>
      <c r="G1462" s="19" t="inlineStr"/>
    </row>
    <row r="1463" customHeight="1" ht="15">
      <c r="A1463" s="20" t="inlineStr">
        <is>
          <r>
            <t xml:space="preserve">Material</t>
          </r>
        </is>
      </c>
      <c r="B1463" s="20" t="inlineStr"/>
      <c r="C1463" s="21" t="inlineStr">
        <is>
          <r>
            <t xml:space="preserve">FONTE</t>
          </r>
        </is>
      </c>
      <c r="D1463" s="21" t="inlineStr">
        <is>
          <r>
            <t xml:space="preserve">UNID</t>
          </r>
        </is>
      </c>
      <c r="E1463" s="21" t="inlineStr">
        <is>
          <r>
            <t xml:space="preserve">COEFICIENTE</t>
          </r>
        </is>
      </c>
      <c r="F1463" s="21" t="inlineStr">
        <is>
          <r>
            <t xml:space="preserve">PREÇO UNITÁRIO</t>
          </r>
        </is>
      </c>
      <c r="G1463" s="21" t="inlineStr">
        <is>
          <r>
            <t xml:space="preserve">TOTAL</t>
          </r>
        </is>
      </c>
    </row>
    <row r="1464" customHeight="1" ht="21">
      <c r="A1464" s="22" t="inlineStr">
        <is>
          <r>
            <t xml:space="preserve">00038877</t>
          </r>
        </is>
      </c>
      <c r="B1464" s="23" t="inlineStr">
        <is>
          <r>
            <t xml:space="preserve">MASSA PREMIUM PARA TEXTURA LISA DE BASE ACRILICA, USO INTERNO E EXTERNO</t>
          </r>
        </is>
      </c>
      <c r="C1464" s="22" t="inlineStr">
        <is>
          <r>
            <t xml:space="preserve">SINAPI</t>
          </r>
        </is>
      </c>
      <c r="D1464" s="22" t="inlineStr">
        <is>
          <r>
            <t xml:space="preserve">KG</t>
          </r>
        </is>
      </c>
      <c r="E1464" s="24" t="n">
        <v>1.938</v>
      </c>
      <c r="F1464" s="25" t="n">
        <v>7.65</v>
      </c>
      <c r="G1464" s="25" t="n">
        <f>TRUNC(TRUNC(E1464,8)*F1464,2)</f>
        <v>14.82</v>
      </c>
    </row>
    <row r="1465" customHeight="1" ht="15">
      <c r="A1465" s="2" t="inlineStr"/>
      <c r="B1465" s="2" t="inlineStr"/>
      <c r="C1465" s="2" t="inlineStr"/>
      <c r="D1465" s="2" t="inlineStr"/>
      <c r="E1465" s="26" t="inlineStr">
        <is>
          <r>
            <t xml:space="preserve">TOTAL Material:</t>
          </r>
        </is>
      </c>
      <c r="F1465" s="26" t="inlineStr"/>
      <c r="G1465" s="27" t="n">
        <f>SUM(G1464:G1464)</f>
        <v>14.82</v>
      </c>
    </row>
    <row r="1466" customHeight="1" ht="15">
      <c r="A1466" s="20" t="inlineStr">
        <is>
          <r>
            <t xml:space="preserve">Mão de Obra com Encargos Complementares</t>
          </r>
        </is>
      </c>
      <c r="B1466" s="20" t="inlineStr"/>
      <c r="C1466" s="21" t="inlineStr">
        <is>
          <r>
            <t xml:space="preserve">FONTE</t>
          </r>
        </is>
      </c>
      <c r="D1466" s="21" t="inlineStr">
        <is>
          <r>
            <t xml:space="preserve">UNID</t>
          </r>
        </is>
      </c>
      <c r="E1466" s="21" t="inlineStr">
        <is>
          <r>
            <t xml:space="preserve">COEFICIENTE</t>
          </r>
        </is>
      </c>
      <c r="F1466" s="21" t="inlineStr">
        <is>
          <r>
            <t xml:space="preserve">PREÇO UNITÁRIO</t>
          </r>
        </is>
      </c>
      <c r="G1466" s="21" t="inlineStr">
        <is>
          <r>
            <t xml:space="preserve">TOTAL</t>
          </r>
        </is>
      </c>
    </row>
    <row r="1467" customHeight="1" ht="15">
      <c r="A1467" s="22" t="inlineStr">
        <is>
          <r>
            <t xml:space="preserve">88310</t>
          </r>
        </is>
      </c>
      <c r="B1467" s="23" t="inlineStr">
        <is>
          <r>
            <t xml:space="preserve">PINTOR COM ENCARGOS COMPLEMENTARES</t>
          </r>
        </is>
      </c>
      <c r="C1467" s="22" t="inlineStr">
        <is>
          <r>
            <t xml:space="preserve">SINAPI</t>
          </r>
        </is>
      </c>
      <c r="D1467" s="22" t="inlineStr">
        <is>
          <r>
            <t xml:space="preserve">H</t>
          </r>
        </is>
      </c>
      <c r="E1467" s="24" t="n">
        <v>0.176</v>
      </c>
      <c r="F1467" s="25" t="n">
        <v>30.37</v>
      </c>
      <c r="G1467" s="25" t="n">
        <f>TRUNC(TRUNC(E1467,8)*F1467,2)</f>
        <v>5.34</v>
      </c>
    </row>
    <row r="1468" customHeight="1" ht="15">
      <c r="A1468" s="22" t="inlineStr">
        <is>
          <r>
            <t xml:space="preserve">88316</t>
          </r>
        </is>
      </c>
      <c r="B1468" s="23" t="inlineStr">
        <is>
          <r>
            <t xml:space="preserve">SERVENTE COM ENCARGOS COMPLEMENTARES</t>
          </r>
        </is>
      </c>
      <c r="C1468" s="22" t="inlineStr">
        <is>
          <r>
            <t xml:space="preserve">SINAPI</t>
          </r>
        </is>
      </c>
      <c r="D1468" s="22" t="inlineStr">
        <is>
          <r>
            <t xml:space="preserve">H</t>
          </r>
        </is>
      </c>
      <c r="E1468" s="24" t="n">
        <v>0.044</v>
      </c>
      <c r="F1468" s="25" t="n">
        <v>22.1</v>
      </c>
      <c r="G1468" s="25" t="n">
        <f>TRUNC(TRUNC(E1468,8)*F1468,2)</f>
        <v>0.97</v>
      </c>
    </row>
    <row r="1469" customHeight="1" ht="18">
      <c r="A1469" s="2" t="inlineStr"/>
      <c r="B1469" s="2" t="inlineStr"/>
      <c r="C1469" s="2" t="inlineStr"/>
      <c r="D1469" s="2" t="inlineStr"/>
      <c r="E1469" s="26" t="inlineStr">
        <is>
          <r>
            <t xml:space="preserve">TOTAL Mão de Obra com Encargos Complementares:</t>
          </r>
        </is>
      </c>
      <c r="F1469" s="26" t="inlineStr"/>
      <c r="G1469" s="27" t="n">
        <f>SUM(G1467:G1468)</f>
        <v>6.31</v>
      </c>
    </row>
    <row r="1470" customHeight="1" ht="15">
      <c r="A1470" s="2" t="inlineStr"/>
      <c r="B1470" s="2" t="inlineStr"/>
      <c r="C1470" s="2" t="inlineStr"/>
      <c r="D1470" s="2" t="inlineStr"/>
      <c r="E1470" s="28" t="inlineStr">
        <is>
          <r>
            <t xml:space="preserve">VALOR:</t>
          </r>
        </is>
      </c>
      <c r="F1470" s="28" t="inlineStr"/>
      <c r="G1470" s="6" t="n">
        <f>SUM(G1465,G1469)</f>
        <v>21.13</v>
      </c>
    </row>
    <row r="1471" customHeight="1" ht="15">
      <c r="A1471" s="2" t="inlineStr"/>
      <c r="B1471" s="2" t="inlineStr"/>
      <c r="C1471" s="2" t="inlineStr"/>
      <c r="D1471" s="2" t="inlineStr"/>
      <c r="E1471" s="28" t="inlineStr">
        <is>
          <r>
            <t xml:space="preserve">VALOR BDI (22.23%):</t>
          </r>
        </is>
      </c>
      <c r="F1471" s="28" t="inlineStr"/>
      <c r="G1471" s="6" t="n">
        <f>ROUND(G1470*(22.23/100),2)</f>
        <v>4.7</v>
      </c>
    </row>
    <row r="1472" customHeight="1" ht="15">
      <c r="A1472" s="2" t="inlineStr"/>
      <c r="B1472" s="2" t="inlineStr"/>
      <c r="C1472" s="2" t="inlineStr"/>
      <c r="D1472" s="2" t="inlineStr"/>
      <c r="E1472" s="28" t="inlineStr">
        <is>
          <r>
            <t xml:space="preserve">VALOR COM BDI:</t>
          </r>
        </is>
      </c>
      <c r="F1472" s="28" t="inlineStr"/>
      <c r="G1472" s="6" t="n">
        <f>G1471+G1470</f>
        <v>25.83</v>
      </c>
    </row>
    <row r="1473" customHeight="1" ht="10">
      <c r="A1473" s="2" t="inlineStr"/>
      <c r="B1473" s="2" t="inlineStr"/>
      <c r="C1473" s="2" t="inlineStr"/>
      <c r="D1473" s="2" t="inlineStr"/>
      <c r="E1473" s="18" t="inlineStr"/>
      <c r="F1473" s="18" t="inlineStr"/>
      <c r="G1473" s="18" t="inlineStr"/>
    </row>
    <row r="1474" customHeight="1" ht="20">
      <c r="A1474" s="19" t="inlineStr">
        <is>
          <r>
            <t xml:space="preserve">4.7.1. 97649 REMOÇÃO DE TELHAS DE FIBROCIMENTO, METÁLICA E CERÂMICA, DE FORMA MECANIZADA, COM USO DE GUINDASTE, SEM REAPROVEITAMENTO. AF_09/2023 (M2)</t>
          </r>
        </is>
      </c>
      <c r="B1474" s="19" t="inlineStr"/>
      <c r="C1474" s="19" t="inlineStr"/>
      <c r="D1474" s="19" t="inlineStr"/>
      <c r="E1474" s="19" t="inlineStr"/>
      <c r="F1474" s="19" t="inlineStr"/>
      <c r="G1474" s="19" t="inlineStr"/>
    </row>
    <row r="1475" customHeight="1" ht="15">
      <c r="A1475" s="20" t="inlineStr">
        <is>
          <r>
            <t xml:space="preserve">Equipamento Custo Horário</t>
          </r>
        </is>
      </c>
      <c r="B1475" s="20" t="inlineStr"/>
      <c r="C1475" s="21" t="inlineStr">
        <is>
          <r>
            <t xml:space="preserve">FONTE</t>
          </r>
        </is>
      </c>
      <c r="D1475" s="21" t="inlineStr">
        <is>
          <r>
            <t xml:space="preserve">UNID</t>
          </r>
        </is>
      </c>
      <c r="E1475" s="21" t="inlineStr">
        <is>
          <r>
            <t xml:space="preserve">COEFICIENTE</t>
          </r>
        </is>
      </c>
      <c r="F1475" s="21" t="inlineStr">
        <is>
          <r>
            <t xml:space="preserve">PREÇO UNITÁRIO</t>
          </r>
        </is>
      </c>
      <c r="G1475" s="21" t="inlineStr">
        <is>
          <r>
            <t xml:space="preserve">TOTAL</t>
          </r>
        </is>
      </c>
    </row>
    <row r="1476" customHeight="1" ht="29">
      <c r="A1476" s="22" t="inlineStr">
        <is>
          <r>
            <t xml:space="preserve">93288</t>
          </r>
        </is>
      </c>
      <c r="B1476" s="23" t="inlineStr">
        <is>
          <r>
            <t xml:space="preserve">GUINDASTE HIDRÁULICO AUTOPROPELIDO, COM LANÇA TELESCÓPICA 40 M, CAPACIDADE MÁXIMA 60 T, POTÊNCIA 260 KW - CHI DIURNO. AF_03/2016</t>
          </r>
        </is>
      </c>
      <c r="C1476" s="22" t="inlineStr">
        <is>
          <r>
            <t xml:space="preserve">SINAPI</t>
          </r>
        </is>
      </c>
      <c r="D1476" s="22" t="inlineStr">
        <is>
          <r>
            <t xml:space="preserve">CHI</t>
          </r>
        </is>
      </c>
      <c r="E1476" s="24" t="n">
        <v>0.0031</v>
      </c>
      <c r="F1476" s="25" t="n">
        <v>193.61</v>
      </c>
      <c r="G1476" s="25" t="n">
        <f>TRUNC(TRUNC(E1476,8)*F1476,2)</f>
        <v>0.6</v>
      </c>
    </row>
    <row r="1477" customHeight="1" ht="29">
      <c r="A1477" s="22" t="inlineStr">
        <is>
          <r>
            <t xml:space="preserve">93287</t>
          </r>
        </is>
      </c>
      <c r="B1477" s="23" t="inlineStr">
        <is>
          <r>
            <t xml:space="preserve">GUINDASTE HIDRÁULICO AUTOPROPELIDO, COM LANÇA TELESCÓPICA 40 M, CAPACIDADE MÁXIMA 60 T, POTÊNCIA 260 KW - CHP DIURNO. AF_03/2016</t>
          </r>
        </is>
      </c>
      <c r="C1477" s="22" t="inlineStr">
        <is>
          <r>
            <t xml:space="preserve">SINAPI</t>
          </r>
        </is>
      </c>
      <c r="D1477" s="22" t="inlineStr">
        <is>
          <r>
            <t xml:space="preserve">CHP</t>
          </r>
        </is>
      </c>
      <c r="E1477" s="24" t="n">
        <v>6.0E-4</v>
      </c>
      <c r="F1477" s="25" t="n">
        <v>367.64</v>
      </c>
      <c r="G1477" s="25" t="n">
        <f>TRUNC(TRUNC(E1477,8)*F1477,2)</f>
        <v>0.22</v>
      </c>
    </row>
    <row r="1478" customHeight="1" ht="18">
      <c r="A1478" s="2" t="inlineStr"/>
      <c r="B1478" s="2" t="inlineStr"/>
      <c r="C1478" s="2" t="inlineStr"/>
      <c r="D1478" s="2" t="inlineStr"/>
      <c r="E1478" s="26" t="inlineStr">
        <is>
          <r>
            <t xml:space="preserve">TOTAL Equipamento Custo Horário:</t>
          </r>
        </is>
      </c>
      <c r="F1478" s="26" t="inlineStr"/>
      <c r="G1478" s="27" t="n">
        <f>SUM(G1476:G1477)</f>
        <v>0.82</v>
      </c>
    </row>
    <row r="1479" customHeight="1" ht="15">
      <c r="A1479" s="20" t="inlineStr">
        <is>
          <r>
            <t xml:space="preserve">Mão de Obra com Encargos Complementares</t>
          </r>
        </is>
      </c>
      <c r="B1479" s="20" t="inlineStr"/>
      <c r="C1479" s="21" t="inlineStr">
        <is>
          <r>
            <t xml:space="preserve">FONTE</t>
          </r>
        </is>
      </c>
      <c r="D1479" s="21" t="inlineStr">
        <is>
          <r>
            <t xml:space="preserve">UNID</t>
          </r>
        </is>
      </c>
      <c r="E1479" s="21" t="inlineStr">
        <is>
          <r>
            <t xml:space="preserve">COEFICIENTE</t>
          </r>
        </is>
      </c>
      <c r="F1479" s="21" t="inlineStr">
        <is>
          <r>
            <t xml:space="preserve">PREÇO UNITÁRIO</t>
          </r>
        </is>
      </c>
      <c r="G1479" s="21" t="inlineStr">
        <is>
          <r>
            <t xml:space="preserve">TOTAL</t>
          </r>
        </is>
      </c>
    </row>
    <row r="1480" customHeight="1" ht="15">
      <c r="A1480" s="22" t="inlineStr">
        <is>
          <r>
            <t xml:space="preserve">88316</t>
          </r>
        </is>
      </c>
      <c r="B1480" s="23" t="inlineStr">
        <is>
          <r>
            <t xml:space="preserve">SERVENTE COM ENCARGOS COMPLEMENTARES</t>
          </r>
        </is>
      </c>
      <c r="C1480" s="22" t="inlineStr">
        <is>
          <r>
            <t xml:space="preserve">SINAPI</t>
          </r>
        </is>
      </c>
      <c r="D1480" s="22" t="inlineStr">
        <is>
          <r>
            <t xml:space="preserve">H</t>
          </r>
        </is>
      </c>
      <c r="E1480" s="24" t="n">
        <v>0.1222</v>
      </c>
      <c r="F1480" s="25" t="n">
        <v>22.1</v>
      </c>
      <c r="G1480" s="25" t="n">
        <f>TRUNC(TRUNC(E1480,8)*F1480,2)</f>
        <v>2.7</v>
      </c>
    </row>
    <row r="1481" customHeight="1" ht="15">
      <c r="A1481" s="22" t="inlineStr">
        <is>
          <r>
            <t xml:space="preserve">88323</t>
          </r>
        </is>
      </c>
      <c r="B1481" s="23" t="inlineStr">
        <is>
          <r>
            <t xml:space="preserve">TELHADISTA COM ENCARGOS COMPLEMENTARES</t>
          </r>
        </is>
      </c>
      <c r="C1481" s="22" t="inlineStr">
        <is>
          <r>
            <t xml:space="preserve">SINAPI</t>
          </r>
        </is>
      </c>
      <c r="D1481" s="22" t="inlineStr">
        <is>
          <r>
            <t xml:space="preserve">H</t>
          </r>
        </is>
      </c>
      <c r="E1481" s="24" t="n">
        <v>0.0432</v>
      </c>
      <c r="F1481" s="25" t="n">
        <v>28.26</v>
      </c>
      <c r="G1481" s="25" t="n">
        <f>TRUNC(TRUNC(E1481,8)*F1481,2)</f>
        <v>1.22</v>
      </c>
    </row>
    <row r="1482" customHeight="1" ht="18">
      <c r="A1482" s="2" t="inlineStr"/>
      <c r="B1482" s="2" t="inlineStr"/>
      <c r="C1482" s="2" t="inlineStr"/>
      <c r="D1482" s="2" t="inlineStr"/>
      <c r="E1482" s="26" t="inlineStr">
        <is>
          <r>
            <t xml:space="preserve">TOTAL Mão de Obra com Encargos Complementares:</t>
          </r>
        </is>
      </c>
      <c r="F1482" s="26" t="inlineStr"/>
      <c r="G1482" s="27" t="n">
        <f>SUM(G1480:G1481)</f>
        <v>3.92</v>
      </c>
    </row>
    <row r="1483" customHeight="1" ht="15">
      <c r="A1483" s="2" t="inlineStr"/>
      <c r="B1483" s="2" t="inlineStr"/>
      <c r="C1483" s="2" t="inlineStr"/>
      <c r="D1483" s="2" t="inlineStr"/>
      <c r="E1483" s="28" t="inlineStr">
        <is>
          <r>
            <t xml:space="preserve">VALOR:</t>
          </r>
        </is>
      </c>
      <c r="F1483" s="28" t="inlineStr"/>
      <c r="G1483" s="6" t="n">
        <f>SUM(G1478,G1482)</f>
        <v>4.74</v>
      </c>
    </row>
    <row r="1484" customHeight="1" ht="15">
      <c r="A1484" s="2" t="inlineStr"/>
      <c r="B1484" s="2" t="inlineStr"/>
      <c r="C1484" s="2" t="inlineStr"/>
      <c r="D1484" s="2" t="inlineStr"/>
      <c r="E1484" s="28" t="inlineStr">
        <is>
          <r>
            <t xml:space="preserve">VALOR BDI (22.23%):</t>
          </r>
        </is>
      </c>
      <c r="F1484" s="28" t="inlineStr"/>
      <c r="G1484" s="6" t="n">
        <f>ROUND(G1483*(22.23/100),2)</f>
        <v>1.05</v>
      </c>
    </row>
    <row r="1485" customHeight="1" ht="15">
      <c r="A1485" s="2" t="inlineStr"/>
      <c r="B1485" s="2" t="inlineStr"/>
      <c r="C1485" s="2" t="inlineStr"/>
      <c r="D1485" s="2" t="inlineStr"/>
      <c r="E1485" s="28" t="inlineStr">
        <is>
          <r>
            <t xml:space="preserve">VALOR COM BDI:</t>
          </r>
        </is>
      </c>
      <c r="F1485" s="28" t="inlineStr"/>
      <c r="G1485" s="6" t="n">
        <f>G1484+G1483</f>
        <v>5.79</v>
      </c>
    </row>
    <row r="1486" customHeight="1" ht="10">
      <c r="A1486" s="2" t="inlineStr"/>
      <c r="B1486" s="2" t="inlineStr"/>
      <c r="C1486" s="2" t="inlineStr"/>
      <c r="D1486" s="2" t="inlineStr"/>
      <c r="E1486" s="18" t="inlineStr"/>
      <c r="F1486" s="18" t="inlineStr"/>
      <c r="G1486" s="18" t="inlineStr"/>
    </row>
    <row r="1487" customHeight="1" ht="20">
      <c r="A1487" s="19" t="inlineStr">
        <is>
          <r>
            <t xml:space="preserve">4.7.2. CP ADAP. 064 TELHAMENTO COM TELHA TERMO ACÚSTICA EM ALUMÍNIO ONDULADA COM 30MM DE PREENCHIMENTO / POLIURETANO RÍGIDO (M2)</t>
          </r>
        </is>
      </c>
      <c r="B1487" s="19" t="inlineStr"/>
      <c r="C1487" s="19" t="inlineStr"/>
      <c r="D1487" s="19" t="inlineStr"/>
      <c r="E1487" s="19" t="inlineStr"/>
      <c r="F1487" s="19" t="inlineStr"/>
      <c r="G1487" s="19" t="inlineStr"/>
    </row>
    <row r="1488" customHeight="1" ht="15">
      <c r="A1488" s="20" t="inlineStr">
        <is>
          <r>
            <t xml:space="preserve">Equipamento Custo Horário</t>
          </r>
        </is>
      </c>
      <c r="B1488" s="20" t="inlineStr"/>
      <c r="C1488" s="21" t="inlineStr">
        <is>
          <r>
            <t xml:space="preserve">FONTE</t>
          </r>
        </is>
      </c>
      <c r="D1488" s="21" t="inlineStr">
        <is>
          <r>
            <t xml:space="preserve">UNID</t>
          </r>
        </is>
      </c>
      <c r="E1488" s="21" t="inlineStr">
        <is>
          <r>
            <t xml:space="preserve">COEFICIENTE</t>
          </r>
        </is>
      </c>
      <c r="F1488" s="21" t="inlineStr">
        <is>
          <r>
            <t xml:space="preserve">PREÇO UNITÁRIO</t>
          </r>
        </is>
      </c>
      <c r="G1488" s="21" t="inlineStr">
        <is>
          <r>
            <t xml:space="preserve">TOTAL</t>
          </r>
        </is>
      </c>
    </row>
    <row r="1489" customHeight="1" ht="29">
      <c r="A1489" s="22" t="inlineStr">
        <is>
          <r>
            <t xml:space="preserve">93282</t>
          </r>
        </is>
      </c>
      <c r="B1489" s="23" t="inlineStr">
        <is>
          <r>
            <t xml:space="preserve">GUINCHO ELÉTRICO DE COLUNA, CAPACIDADE 400 KG, COM MOTO FREIO, MOTOR TRIFÁSICO DE 1,25 CV - CHI DIURNO. AF_03/2016</t>
          </r>
        </is>
      </c>
      <c r="C1489" s="22" t="inlineStr">
        <is>
          <r>
            <t xml:space="preserve">SINAPI</t>
          </r>
        </is>
      </c>
      <c r="D1489" s="22" t="inlineStr">
        <is>
          <r>
            <t xml:space="preserve">CHI</t>
          </r>
        </is>
      </c>
      <c r="E1489" s="24" t="n">
        <v>0.0012</v>
      </c>
      <c r="F1489" s="25" t="n">
        <v>27.49</v>
      </c>
      <c r="G1489" s="25" t="n">
        <f>ROUND(ROUND(E1489,8)*F1489,2)</f>
        <v>0.03</v>
      </c>
    </row>
    <row r="1490" customHeight="1" ht="29">
      <c r="A1490" s="22" t="inlineStr">
        <is>
          <r>
            <t xml:space="preserve">93281</t>
          </r>
        </is>
      </c>
      <c r="B1490" s="23" t="inlineStr">
        <is>
          <r>
            <t xml:space="preserve">GUINCHO ELÉTRICO DE COLUNA, CAPACIDADE 400 KG, COM MOTO FREIO, MOTOR TRIFÁSICO DE 1,25 CV - CHP DIURNO. AF_03/2016</t>
          </r>
        </is>
      </c>
      <c r="C1490" s="22" t="inlineStr">
        <is>
          <r>
            <t xml:space="preserve">SINAPI</t>
          </r>
        </is>
      </c>
      <c r="D1490" s="22" t="inlineStr">
        <is>
          <r>
            <t xml:space="preserve">CHP</t>
          </r>
        </is>
      </c>
      <c r="E1490" s="24" t="n">
        <v>9.0E-4</v>
      </c>
      <c r="F1490" s="25" t="n">
        <v>28.7</v>
      </c>
      <c r="G1490" s="25" t="n">
        <f>ROUND(ROUND(E1490,8)*F1490,2)</f>
        <v>0.03</v>
      </c>
    </row>
    <row r="1491" customHeight="1" ht="18">
      <c r="A1491" s="2" t="inlineStr"/>
      <c r="B1491" s="2" t="inlineStr"/>
      <c r="C1491" s="2" t="inlineStr"/>
      <c r="D1491" s="2" t="inlineStr"/>
      <c r="E1491" s="26" t="inlineStr">
        <is>
          <r>
            <t xml:space="preserve">TOTAL Equipamento Custo Horário:</t>
          </r>
        </is>
      </c>
      <c r="F1491" s="26" t="inlineStr"/>
      <c r="G1491" s="27" t="n">
        <f>SUM(G1489:G1490)</f>
        <v>0.06</v>
      </c>
    </row>
    <row r="1492" customHeight="1" ht="15">
      <c r="A1492" s="20" t="inlineStr">
        <is>
          <r>
            <t xml:space="preserve">Material</t>
          </r>
        </is>
      </c>
      <c r="B1492" s="20" t="inlineStr"/>
      <c r="C1492" s="21" t="inlineStr">
        <is>
          <r>
            <t xml:space="preserve">FONTE</t>
          </r>
        </is>
      </c>
      <c r="D1492" s="21" t="inlineStr">
        <is>
          <r>
            <t xml:space="preserve">UNID</t>
          </r>
        </is>
      </c>
      <c r="E1492" s="21" t="inlineStr">
        <is>
          <r>
            <t xml:space="preserve">COEFICIENTE</t>
          </r>
        </is>
      </c>
      <c r="F1492" s="21" t="inlineStr">
        <is>
          <r>
            <t xml:space="preserve">PREÇO UNITÁRIO</t>
          </r>
        </is>
      </c>
      <c r="G1492" s="21" t="inlineStr">
        <is>
          <r>
            <t xml:space="preserve">TOTAL</t>
          </r>
        </is>
      </c>
    </row>
    <row r="1493" customHeight="1" ht="29">
      <c r="A1493" s="22" t="inlineStr">
        <is>
          <r>
            <t xml:space="preserve">00011029</t>
          </r>
        </is>
      </c>
      <c r="B1493" s="23" t="inlineStr">
        <is>
          <r>
            <t xml:space="preserve">HASTE RETA PARA GANCHO DE FERRO GALVANIZADO, COM ROSCA 1/4" X 30 CM PARA FIXACAO DE TELHA METALICA, INCLUI PORCA E ARRUELAS DE VEDACAO</t>
          </r>
        </is>
      </c>
      <c r="C1493" s="22" t="inlineStr">
        <is>
          <r>
            <t xml:space="preserve">SINAPI</t>
          </r>
        </is>
      </c>
      <c r="D1493" s="22" t="inlineStr">
        <is>
          <r>
            <t xml:space="preserve">CJ</t>
          </r>
        </is>
      </c>
      <c r="E1493" s="24" t="n">
        <v>4.15</v>
      </c>
      <c r="F1493" s="25" t="n">
        <v>1.52</v>
      </c>
      <c r="G1493" s="25" t="n">
        <f>ROUND(ROUND(E1493,8)*F1493,2)</f>
        <v>6.31</v>
      </c>
    </row>
    <row r="1494" customHeight="1" ht="29">
      <c r="A1494" s="22" t="inlineStr">
        <is>
          <r>
            <t xml:space="preserve">COT0005</t>
          </r>
        </is>
      </c>
      <c r="B1494" s="23" t="inlineStr">
        <is>
          <r>
            <t xml:space="preserve">TELHAMENTO COM TELHA TERMO ACÚSTICA EM ALUMÍNIO ONDULADA COM 30MM DE PREENCHIMENTO / POLIURETANO RÍGIDO</t>
          </r>
        </is>
      </c>
      <c r="C1494" s="22" t="inlineStr">
        <is>
          <r>
            <t xml:space="preserve">Composições </t>
          </r>
        </is>
      </c>
      <c r="D1494" s="22" t="inlineStr">
        <is>
          <r>
            <t xml:space="preserve">M2</t>
          </r>
        </is>
      </c>
      <c r="E1494" s="24" t="n">
        <v>1.146</v>
      </c>
      <c r="F1494" s="25" t="n">
        <v>249.43</v>
      </c>
      <c r="G1494" s="25" t="n">
        <f>ROUND(ROUND(E1494,8)*F1494,2)</f>
        <v>285.85</v>
      </c>
    </row>
    <row r="1495" customHeight="1" ht="15">
      <c r="A1495" s="2" t="inlineStr"/>
      <c r="B1495" s="2" t="inlineStr"/>
      <c r="C1495" s="2" t="inlineStr"/>
      <c r="D1495" s="2" t="inlineStr"/>
      <c r="E1495" s="26" t="inlineStr">
        <is>
          <r>
            <t xml:space="preserve">TOTAL Material:</t>
          </r>
        </is>
      </c>
      <c r="F1495" s="26" t="inlineStr"/>
      <c r="G1495" s="27" t="n">
        <f>SUM(G1493:G1494)</f>
        <v>292.16</v>
      </c>
    </row>
    <row r="1496" customHeight="1" ht="15">
      <c r="A1496" s="20" t="inlineStr">
        <is>
          <r>
            <t xml:space="preserve">Mão de Obra com Encargos Complementares</t>
          </r>
        </is>
      </c>
      <c r="B1496" s="20" t="inlineStr"/>
      <c r="C1496" s="21" t="inlineStr">
        <is>
          <r>
            <t xml:space="preserve">FONTE</t>
          </r>
        </is>
      </c>
      <c r="D1496" s="21" t="inlineStr">
        <is>
          <r>
            <t xml:space="preserve">UNID</t>
          </r>
        </is>
      </c>
      <c r="E1496" s="21" t="inlineStr">
        <is>
          <r>
            <t xml:space="preserve">COEFICIENTE</t>
          </r>
        </is>
      </c>
      <c r="F1496" s="21" t="inlineStr">
        <is>
          <r>
            <t xml:space="preserve">PREÇO UNITÁRIO</t>
          </r>
        </is>
      </c>
      <c r="G1496" s="21" t="inlineStr">
        <is>
          <r>
            <t xml:space="preserve">TOTAL</t>
          </r>
        </is>
      </c>
    </row>
    <row r="1497" customHeight="1" ht="15">
      <c r="A1497" s="22" t="inlineStr">
        <is>
          <r>
            <t xml:space="preserve">88316</t>
          </r>
        </is>
      </c>
      <c r="B1497" s="23" t="inlineStr">
        <is>
          <r>
            <t xml:space="preserve">SERVENTE COM ENCARGOS COMPLEMENTARES</t>
          </r>
        </is>
      </c>
      <c r="C1497" s="22" t="inlineStr">
        <is>
          <r>
            <t xml:space="preserve">SINAPI</t>
          </r>
        </is>
      </c>
      <c r="D1497" s="22" t="inlineStr">
        <is>
          <r>
            <t xml:space="preserve">H</t>
          </r>
        </is>
      </c>
      <c r="E1497" s="24" t="n">
        <v>0.062</v>
      </c>
      <c r="F1497" s="25" t="n">
        <v>22.1</v>
      </c>
      <c r="G1497" s="25" t="n">
        <f>ROUND(ROUND(E1497,8)*F1497,2)</f>
        <v>1.37</v>
      </c>
    </row>
    <row r="1498" customHeight="1" ht="15">
      <c r="A1498" s="22" t="inlineStr">
        <is>
          <r>
            <t xml:space="preserve">88323</t>
          </r>
        </is>
      </c>
      <c r="B1498" s="23" t="inlineStr">
        <is>
          <r>
            <t xml:space="preserve">TELHADISTA COM ENCARGOS COMPLEMENTARES</t>
          </r>
        </is>
      </c>
      <c r="C1498" s="22" t="inlineStr">
        <is>
          <r>
            <t xml:space="preserve">SINAPI</t>
          </r>
        </is>
      </c>
      <c r="D1498" s="22" t="inlineStr">
        <is>
          <r>
            <t xml:space="preserve">H</t>
          </r>
        </is>
      </c>
      <c r="E1498" s="24" t="n">
        <v>0.056</v>
      </c>
      <c r="F1498" s="25" t="n">
        <v>28.26</v>
      </c>
      <c r="G1498" s="25" t="n">
        <f>ROUND(ROUND(E1498,8)*F1498,2)</f>
        <v>1.58</v>
      </c>
    </row>
    <row r="1499" customHeight="1" ht="18">
      <c r="A1499" s="2" t="inlineStr"/>
      <c r="B1499" s="2" t="inlineStr"/>
      <c r="C1499" s="2" t="inlineStr"/>
      <c r="D1499" s="2" t="inlineStr"/>
      <c r="E1499" s="26" t="inlineStr">
        <is>
          <r>
            <t xml:space="preserve">TOTAL Mão de Obra com Encargos Complementares:</t>
          </r>
        </is>
      </c>
      <c r="F1499" s="26" t="inlineStr"/>
      <c r="G1499" s="27" t="n">
        <f>SUM(G1497:G1498)</f>
        <v>2.95</v>
      </c>
    </row>
    <row r="1500" customHeight="1" ht="15">
      <c r="A1500" s="2" t="inlineStr"/>
      <c r="B1500" s="2" t="inlineStr"/>
      <c r="C1500" s="2" t="inlineStr"/>
      <c r="D1500" s="2" t="inlineStr"/>
      <c r="E1500" s="28" t="inlineStr">
        <is>
          <r>
            <t xml:space="preserve">VALOR:</t>
          </r>
        </is>
      </c>
      <c r="F1500" s="28" t="inlineStr"/>
      <c r="G1500" s="6" t="n">
        <f>SUM(G1491,G1495,G1499)</f>
        <v>295.17</v>
      </c>
    </row>
    <row r="1501" customHeight="1" ht="15">
      <c r="A1501" s="2" t="inlineStr"/>
      <c r="B1501" s="2" t="inlineStr"/>
      <c r="C1501" s="2" t="inlineStr"/>
      <c r="D1501" s="2" t="inlineStr"/>
      <c r="E1501" s="28" t="inlineStr">
        <is>
          <r>
            <t xml:space="preserve">VALOR BDI (22.23%):</t>
          </r>
        </is>
      </c>
      <c r="F1501" s="28" t="inlineStr"/>
      <c r="G1501" s="6" t="n">
        <f>ROUND(G1500*(22.23/100),2)</f>
        <v>65.62</v>
      </c>
    </row>
    <row r="1502" customHeight="1" ht="15">
      <c r="A1502" s="2" t="inlineStr"/>
      <c r="B1502" s="2" t="inlineStr"/>
      <c r="C1502" s="2" t="inlineStr"/>
      <c r="D1502" s="2" t="inlineStr"/>
      <c r="E1502" s="28" t="inlineStr">
        <is>
          <r>
            <t xml:space="preserve">VALOR COM BDI:</t>
          </r>
        </is>
      </c>
      <c r="F1502" s="28" t="inlineStr"/>
      <c r="G1502" s="6" t="n">
        <f>G1501+G1500</f>
        <v>360.79</v>
      </c>
    </row>
    <row r="1503" customHeight="1" ht="10">
      <c r="A1503" s="2" t="inlineStr"/>
      <c r="B1503" s="2" t="inlineStr"/>
      <c r="C1503" s="2" t="inlineStr"/>
      <c r="D1503" s="2" t="inlineStr"/>
      <c r="E1503" s="18" t="inlineStr"/>
      <c r="F1503" s="18" t="inlineStr"/>
      <c r="G1503" s="18" t="inlineStr"/>
    </row>
    <row r="1504" customHeight="1" ht="20">
      <c r="A1504" s="19" t="inlineStr">
        <is>
          <r>
            <t xml:space="preserve">4.7.3. CP ADAP. 054 RUFO EM CHAPA DE AÇO GALVANIZADO NÚMERO 24, CORTE DE 50 CM, INCLUSO TRANSPORTE VERTICAL (M)</t>
          </r>
        </is>
      </c>
      <c r="B1504" s="19" t="inlineStr"/>
      <c r="C1504" s="19" t="inlineStr"/>
      <c r="D1504" s="19" t="inlineStr"/>
      <c r="E1504" s="19" t="inlineStr"/>
      <c r="F1504" s="19" t="inlineStr"/>
      <c r="G1504" s="19" t="inlineStr"/>
    </row>
    <row r="1505" customHeight="1" ht="15">
      <c r="A1505" s="20" t="inlineStr">
        <is>
          <r>
            <t xml:space="preserve">Equipamento Custo Horário</t>
          </r>
        </is>
      </c>
      <c r="B1505" s="20" t="inlineStr"/>
      <c r="C1505" s="21" t="inlineStr">
        <is>
          <r>
            <t xml:space="preserve">FONTE</t>
          </r>
        </is>
      </c>
      <c r="D1505" s="21" t="inlineStr">
        <is>
          <r>
            <t xml:space="preserve">UNID</t>
          </r>
        </is>
      </c>
      <c r="E1505" s="21" t="inlineStr">
        <is>
          <r>
            <t xml:space="preserve">COEFICIENTE</t>
          </r>
        </is>
      </c>
      <c r="F1505" s="21" t="inlineStr">
        <is>
          <r>
            <t xml:space="preserve">PREÇO UNITÁRIO</t>
          </r>
        </is>
      </c>
      <c r="G1505" s="21" t="inlineStr">
        <is>
          <r>
            <t xml:space="preserve">TOTAL</t>
          </r>
        </is>
      </c>
    </row>
    <row r="1506" customHeight="1" ht="29">
      <c r="A1506" s="22" t="inlineStr">
        <is>
          <r>
            <t xml:space="preserve">93282</t>
          </r>
        </is>
      </c>
      <c r="B1506" s="23" t="inlineStr">
        <is>
          <r>
            <t xml:space="preserve">GUINCHO ELÉTRICO DE COLUNA, CAPACIDADE 400 KG, COM MOTO FREIO, MOTOR TRIFÁSICO DE 1,25 CV - CHI DIURNO. AF_03/2016</t>
          </r>
        </is>
      </c>
      <c r="C1506" s="22" t="inlineStr">
        <is>
          <r>
            <t xml:space="preserve">SINAPI</t>
          </r>
        </is>
      </c>
      <c r="D1506" s="22" t="inlineStr">
        <is>
          <r>
            <t xml:space="preserve">CHI</t>
          </r>
        </is>
      </c>
      <c r="E1506" s="24" t="n">
        <v>0.0183</v>
      </c>
      <c r="F1506" s="25" t="n">
        <v>27.49</v>
      </c>
      <c r="G1506" s="25" t="n">
        <f>ROUND(ROUND(E1506,8)*F1506,2)</f>
        <v>0.5</v>
      </c>
    </row>
    <row r="1507" customHeight="1" ht="29">
      <c r="A1507" s="22" t="inlineStr">
        <is>
          <r>
            <t xml:space="preserve">93281</t>
          </r>
        </is>
      </c>
      <c r="B1507" s="23" t="inlineStr">
        <is>
          <r>
            <t xml:space="preserve">GUINCHO ELÉTRICO DE COLUNA, CAPACIDADE 400 KG, COM MOTO FREIO, MOTOR TRIFÁSICO DE 1,25 CV - CHP DIURNO. AF_03/2016</t>
          </r>
        </is>
      </c>
      <c r="C1507" s="22" t="inlineStr">
        <is>
          <r>
            <t xml:space="preserve">SINAPI</t>
          </r>
        </is>
      </c>
      <c r="D1507" s="22" t="inlineStr">
        <is>
          <r>
            <t xml:space="preserve">CHP</t>
          </r>
        </is>
      </c>
      <c r="E1507" s="24" t="n">
        <v>0.0132</v>
      </c>
      <c r="F1507" s="25" t="n">
        <v>28.7</v>
      </c>
      <c r="G1507" s="25" t="n">
        <f>ROUND(ROUND(E1507,8)*F1507,2)</f>
        <v>0.38</v>
      </c>
    </row>
    <row r="1508" customHeight="1" ht="18">
      <c r="A1508" s="2" t="inlineStr"/>
      <c r="B1508" s="2" t="inlineStr"/>
      <c r="C1508" s="2" t="inlineStr"/>
      <c r="D1508" s="2" t="inlineStr"/>
      <c r="E1508" s="26" t="inlineStr">
        <is>
          <r>
            <t xml:space="preserve">TOTAL Equipamento Custo Horário:</t>
          </r>
        </is>
      </c>
      <c r="F1508" s="26" t="inlineStr"/>
      <c r="G1508" s="27" t="n">
        <f>SUM(G1506:G1507)</f>
        <v>0.88</v>
      </c>
    </row>
    <row r="1509" customHeight="1" ht="15">
      <c r="A1509" s="20" t="inlineStr">
        <is>
          <r>
            <t xml:space="preserve">Material</t>
          </r>
        </is>
      </c>
      <c r="B1509" s="20" t="inlineStr"/>
      <c r="C1509" s="21" t="inlineStr">
        <is>
          <r>
            <t xml:space="preserve">FONTE</t>
          </r>
        </is>
      </c>
      <c r="D1509" s="21" t="inlineStr">
        <is>
          <r>
            <t xml:space="preserve">UNID</t>
          </r>
        </is>
      </c>
      <c r="E1509" s="21" t="inlineStr">
        <is>
          <r>
            <t xml:space="preserve">COEFICIENTE</t>
          </r>
        </is>
      </c>
      <c r="F1509" s="21" t="inlineStr">
        <is>
          <r>
            <t xml:space="preserve">PREÇO UNITÁRIO</t>
          </r>
        </is>
      </c>
      <c r="G1509" s="21" t="inlineStr">
        <is>
          <r>
            <t xml:space="preserve">TOTAL</t>
          </r>
        </is>
      </c>
    </row>
    <row r="1510" customHeight="1" ht="21">
      <c r="A1510" s="22" t="inlineStr">
        <is>
          <r>
            <t xml:space="preserve">00043106</t>
          </r>
        </is>
      </c>
      <c r="B1510" s="23" t="inlineStr">
        <is>
          <r>
            <t xml:space="preserve">CHAPA DE ACO GALVANIZADA BITOLA GSG 24, E = 0,64 (5,12 KG/M2)</t>
          </r>
        </is>
      </c>
      <c r="C1510" s="22" t="inlineStr">
        <is>
          <r>
            <t xml:space="preserve">SINAPI</t>
          </r>
        </is>
      </c>
      <c r="D1510" s="22" t="inlineStr">
        <is>
          <r>
            <t xml:space="preserve">KG</t>
          </r>
        </is>
      </c>
      <c r="E1510" s="24" t="n">
        <v>5.225</v>
      </c>
      <c r="F1510" s="25" t="n">
        <v>11.37</v>
      </c>
      <c r="G1510" s="25" t="n">
        <f>ROUND(ROUND(E1510,8)*F1510,2)</f>
        <v>59.41</v>
      </c>
    </row>
    <row r="1511" customHeight="1" ht="21">
      <c r="A1511" s="22" t="inlineStr">
        <is>
          <r>
            <t xml:space="preserve">COT0006</t>
          </r>
        </is>
      </c>
      <c r="B1511" s="23" t="inlineStr">
        <is>
          <r>
            <t xml:space="preserve">PARAFUSO AUTO PERFURANTE PARA ISOTELHA COLONIAL ACABAMENTO NA COR TERRA COTA FIXAÇÃO AÇO</t>
          </r>
        </is>
      </c>
      <c r="C1511" s="22" t="inlineStr">
        <is>
          <r>
            <t xml:space="preserve">Composições </t>
          </r>
        </is>
      </c>
      <c r="D1511" s="22" t="inlineStr">
        <is>
          <r>
            <t xml:space="preserve">UN</t>
          </r>
        </is>
      </c>
      <c r="E1511" s="24" t="n">
        <v>6.0</v>
      </c>
      <c r="F1511" s="25" t="n">
        <v>2.2</v>
      </c>
      <c r="G1511" s="25" t="n">
        <f>ROUND(ROUND(E1511,8)*F1511,2)</f>
        <v>13.2</v>
      </c>
    </row>
    <row r="1512" customHeight="1" ht="21">
      <c r="A1512" s="22" t="inlineStr">
        <is>
          <r>
            <t xml:space="preserve">00000142</t>
          </r>
        </is>
      </c>
      <c r="B1512" s="23" t="inlineStr">
        <is>
          <r>
            <t xml:space="preserve">SELANTE ELASTICO MONOCOMPONENTE A BASE DE POLIURETANO (PU) PARA JUNTAS DIVERSAS</t>
          </r>
        </is>
      </c>
      <c r="C1512" s="22" t="inlineStr">
        <is>
          <r>
            <t xml:space="preserve">SINAPI</t>
          </r>
        </is>
      </c>
      <c r="D1512" s="22" t="inlineStr">
        <is>
          <r>
            <t xml:space="preserve">310ML</t>
          </r>
        </is>
      </c>
      <c r="E1512" s="24" t="n">
        <v>0.198</v>
      </c>
      <c r="F1512" s="25" t="n">
        <v>38.65</v>
      </c>
      <c r="G1512" s="25" t="n">
        <f>ROUND(ROUND(E1512,8)*F1512,2)</f>
        <v>7.65</v>
      </c>
    </row>
    <row r="1513" customHeight="1" ht="15">
      <c r="A1513" s="2" t="inlineStr"/>
      <c r="B1513" s="2" t="inlineStr"/>
      <c r="C1513" s="2" t="inlineStr"/>
      <c r="D1513" s="2" t="inlineStr"/>
      <c r="E1513" s="26" t="inlineStr">
        <is>
          <r>
            <t xml:space="preserve">TOTAL Material:</t>
          </r>
        </is>
      </c>
      <c r="F1513" s="26" t="inlineStr"/>
      <c r="G1513" s="27" t="n">
        <f>SUM(G1510:G1512)</f>
        <v>80.26</v>
      </c>
    </row>
    <row r="1514" customHeight="1" ht="15">
      <c r="A1514" s="20" t="inlineStr">
        <is>
          <r>
            <t xml:space="preserve">Mão de Obra com Encargos Complementares</t>
          </r>
        </is>
      </c>
      <c r="B1514" s="20" t="inlineStr"/>
      <c r="C1514" s="21" t="inlineStr">
        <is>
          <r>
            <t xml:space="preserve">FONTE</t>
          </r>
        </is>
      </c>
      <c r="D1514" s="21" t="inlineStr">
        <is>
          <r>
            <t xml:space="preserve">UNID</t>
          </r>
        </is>
      </c>
      <c r="E1514" s="21" t="inlineStr">
        <is>
          <r>
            <t xml:space="preserve">COEFICIENTE</t>
          </r>
        </is>
      </c>
      <c r="F1514" s="21" t="inlineStr">
        <is>
          <r>
            <t xml:space="preserve">PREÇO UNITÁRIO</t>
          </r>
        </is>
      </c>
      <c r="G1514" s="21" t="inlineStr">
        <is>
          <r>
            <t xml:space="preserve">TOTAL</t>
          </r>
        </is>
      </c>
    </row>
    <row r="1515" customHeight="1" ht="15">
      <c r="A1515" s="22" t="inlineStr">
        <is>
          <r>
            <t xml:space="preserve">88316</t>
          </r>
        </is>
      </c>
      <c r="B1515" s="23" t="inlineStr">
        <is>
          <r>
            <t xml:space="preserve">SERVENTE COM ENCARGOS COMPLEMENTARES</t>
          </r>
        </is>
      </c>
      <c r="C1515" s="22" t="inlineStr">
        <is>
          <r>
            <t xml:space="preserve">SINAPI</t>
          </r>
        </is>
      </c>
      <c r="D1515" s="22" t="inlineStr">
        <is>
          <r>
            <t xml:space="preserve">H</t>
          </r>
        </is>
      </c>
      <c r="E1515" s="24" t="n">
        <v>0.207</v>
      </c>
      <c r="F1515" s="25" t="n">
        <v>22.1</v>
      </c>
      <c r="G1515" s="25" t="n">
        <f>ROUND(ROUND(E1515,8)*F1515,2)</f>
        <v>4.57</v>
      </c>
    </row>
    <row r="1516" customHeight="1" ht="15">
      <c r="A1516" s="22" t="inlineStr">
        <is>
          <r>
            <t xml:space="preserve">88323</t>
          </r>
        </is>
      </c>
      <c r="B1516" s="23" t="inlineStr">
        <is>
          <r>
            <t xml:space="preserve">TELHADISTA COM ENCARGOS COMPLEMENTARES</t>
          </r>
        </is>
      </c>
      <c r="C1516" s="22" t="inlineStr">
        <is>
          <r>
            <t xml:space="preserve">SINAPI</t>
          </r>
        </is>
      </c>
      <c r="D1516" s="22" t="inlineStr">
        <is>
          <r>
            <t xml:space="preserve">H</t>
          </r>
        </is>
      </c>
      <c r="E1516" s="24" t="n">
        <v>0.112</v>
      </c>
      <c r="F1516" s="25" t="n">
        <v>28.26</v>
      </c>
      <c r="G1516" s="25" t="n">
        <f>ROUND(ROUND(E1516,8)*F1516,2)</f>
        <v>3.17</v>
      </c>
    </row>
    <row r="1517" customHeight="1" ht="18">
      <c r="A1517" s="2" t="inlineStr"/>
      <c r="B1517" s="2" t="inlineStr"/>
      <c r="C1517" s="2" t="inlineStr"/>
      <c r="D1517" s="2" t="inlineStr"/>
      <c r="E1517" s="26" t="inlineStr">
        <is>
          <r>
            <t xml:space="preserve">TOTAL Mão de Obra com Encargos Complementares:</t>
          </r>
        </is>
      </c>
      <c r="F1517" s="26" t="inlineStr"/>
      <c r="G1517" s="27" t="n">
        <f>SUM(G1515:G1516)</f>
        <v>7.74</v>
      </c>
    </row>
    <row r="1518" customHeight="1" ht="15">
      <c r="A1518" s="2" t="inlineStr"/>
      <c r="B1518" s="2" t="inlineStr"/>
      <c r="C1518" s="2" t="inlineStr"/>
      <c r="D1518" s="2" t="inlineStr"/>
      <c r="E1518" s="28" t="inlineStr">
        <is>
          <r>
            <t xml:space="preserve">VALOR:</t>
          </r>
        </is>
      </c>
      <c r="F1518" s="28" t="inlineStr"/>
      <c r="G1518" s="6" t="n">
        <f>SUM(G1508,G1513,G1517)</f>
        <v>88.88</v>
      </c>
    </row>
    <row r="1519" customHeight="1" ht="15">
      <c r="A1519" s="2" t="inlineStr"/>
      <c r="B1519" s="2" t="inlineStr"/>
      <c r="C1519" s="2" t="inlineStr"/>
      <c r="D1519" s="2" t="inlineStr"/>
      <c r="E1519" s="28" t="inlineStr">
        <is>
          <r>
            <t xml:space="preserve">VALOR BDI (22.23%):</t>
          </r>
        </is>
      </c>
      <c r="F1519" s="28" t="inlineStr"/>
      <c r="G1519" s="6" t="n">
        <f>ROUND(G1518*(22.23/100),2)</f>
        <v>19.76</v>
      </c>
    </row>
    <row r="1520" customHeight="1" ht="15">
      <c r="A1520" s="2" t="inlineStr"/>
      <c r="B1520" s="2" t="inlineStr"/>
      <c r="C1520" s="2" t="inlineStr"/>
      <c r="D1520" s="2" t="inlineStr"/>
      <c r="E1520" s="28" t="inlineStr">
        <is>
          <r>
            <t xml:space="preserve">VALOR COM BDI:</t>
          </r>
        </is>
      </c>
      <c r="F1520" s="28" t="inlineStr"/>
      <c r="G1520" s="6" t="n">
        <f>G1519+G1518</f>
        <v>108.64</v>
      </c>
    </row>
    <row r="1521" customHeight="1" ht="10">
      <c r="A1521" s="2" t="inlineStr"/>
      <c r="B1521" s="2" t="inlineStr"/>
      <c r="C1521" s="2" t="inlineStr"/>
      <c r="D1521" s="2" t="inlineStr"/>
      <c r="E1521" s="18" t="inlineStr"/>
      <c r="F1521" s="18" t="inlineStr"/>
      <c r="G1521" s="18" t="inlineStr"/>
    </row>
    <row r="1522" customHeight="1" ht="20">
      <c r="A1522" s="19" t="inlineStr">
        <is>
          <r>
            <t xml:space="preserve">4.7.4. CP ADAP. 055 CUMEEIRA EM CHAPA DE AÇO GALVANIZADO NÚMERO 24, CORTE DE 100 CM, INCLUSO TRANSPORTE VERTICAL (M)</t>
          </r>
        </is>
      </c>
      <c r="B1522" s="19" t="inlineStr"/>
      <c r="C1522" s="19" t="inlineStr"/>
      <c r="D1522" s="19" t="inlineStr"/>
      <c r="E1522" s="19" t="inlineStr"/>
      <c r="F1522" s="19" t="inlineStr"/>
      <c r="G1522" s="19" t="inlineStr"/>
    </row>
    <row r="1523" customHeight="1" ht="15">
      <c r="A1523" s="20" t="inlineStr">
        <is>
          <r>
            <t xml:space="preserve">Equipamento Custo Horário</t>
          </r>
        </is>
      </c>
      <c r="B1523" s="20" t="inlineStr"/>
      <c r="C1523" s="21" t="inlineStr">
        <is>
          <r>
            <t xml:space="preserve">FONTE</t>
          </r>
        </is>
      </c>
      <c r="D1523" s="21" t="inlineStr">
        <is>
          <r>
            <t xml:space="preserve">UNID</t>
          </r>
        </is>
      </c>
      <c r="E1523" s="21" t="inlineStr">
        <is>
          <r>
            <t xml:space="preserve">COEFICIENTE</t>
          </r>
        </is>
      </c>
      <c r="F1523" s="21" t="inlineStr">
        <is>
          <r>
            <t xml:space="preserve">PREÇO UNITÁRIO</t>
          </r>
        </is>
      </c>
      <c r="G1523" s="21" t="inlineStr">
        <is>
          <r>
            <t xml:space="preserve">TOTAL</t>
          </r>
        </is>
      </c>
    </row>
    <row r="1524" customHeight="1" ht="29">
      <c r="A1524" s="22" t="inlineStr">
        <is>
          <r>
            <t xml:space="preserve">93282</t>
          </r>
        </is>
      </c>
      <c r="B1524" s="23" t="inlineStr">
        <is>
          <r>
            <t xml:space="preserve">GUINCHO ELÉTRICO DE COLUNA, CAPACIDADE 400 KG, COM MOTO FREIO, MOTOR TRIFÁSICO DE 1,25 CV - CHI DIURNO. AF_03/2016</t>
          </r>
        </is>
      </c>
      <c r="C1524" s="22" t="inlineStr">
        <is>
          <r>
            <t xml:space="preserve">SINAPI</t>
          </r>
        </is>
      </c>
      <c r="D1524" s="22" t="inlineStr">
        <is>
          <r>
            <t xml:space="preserve">CHI</t>
          </r>
        </is>
      </c>
      <c r="E1524" s="24" t="n">
        <v>0.0183</v>
      </c>
      <c r="F1524" s="25" t="n">
        <v>27.49</v>
      </c>
      <c r="G1524" s="25" t="n">
        <f>ROUND(ROUND(E1524,8)*F1524,2)</f>
        <v>0.5</v>
      </c>
    </row>
    <row r="1525" customHeight="1" ht="29">
      <c r="A1525" s="22" t="inlineStr">
        <is>
          <r>
            <t xml:space="preserve">93281</t>
          </r>
        </is>
      </c>
      <c r="B1525" s="23" t="inlineStr">
        <is>
          <r>
            <t xml:space="preserve">GUINCHO ELÉTRICO DE COLUNA, CAPACIDADE 400 KG, COM MOTO FREIO, MOTOR TRIFÁSICO DE 1,25 CV - CHP DIURNO. AF_03/2016</t>
          </r>
        </is>
      </c>
      <c r="C1525" s="22" t="inlineStr">
        <is>
          <r>
            <t xml:space="preserve">SINAPI</t>
          </r>
        </is>
      </c>
      <c r="D1525" s="22" t="inlineStr">
        <is>
          <r>
            <t xml:space="preserve">CHP</t>
          </r>
        </is>
      </c>
      <c r="E1525" s="24" t="n">
        <v>0.0132</v>
      </c>
      <c r="F1525" s="25" t="n">
        <v>28.7</v>
      </c>
      <c r="G1525" s="25" t="n">
        <f>ROUND(ROUND(E1525,8)*F1525,2)</f>
        <v>0.38</v>
      </c>
    </row>
    <row r="1526" customHeight="1" ht="18">
      <c r="A1526" s="2" t="inlineStr"/>
      <c r="B1526" s="2" t="inlineStr"/>
      <c r="C1526" s="2" t="inlineStr"/>
      <c r="D1526" s="2" t="inlineStr"/>
      <c r="E1526" s="26" t="inlineStr">
        <is>
          <r>
            <t xml:space="preserve">TOTAL Equipamento Custo Horário:</t>
          </r>
        </is>
      </c>
      <c r="F1526" s="26" t="inlineStr"/>
      <c r="G1526" s="27" t="n">
        <f>SUM(G1524:G1525)</f>
        <v>0.88</v>
      </c>
    </row>
    <row r="1527" customHeight="1" ht="15">
      <c r="A1527" s="20" t="inlineStr">
        <is>
          <r>
            <t xml:space="preserve">Material</t>
          </r>
        </is>
      </c>
      <c r="B1527" s="20" t="inlineStr"/>
      <c r="C1527" s="21" t="inlineStr">
        <is>
          <r>
            <t xml:space="preserve">FONTE</t>
          </r>
        </is>
      </c>
      <c r="D1527" s="21" t="inlineStr">
        <is>
          <r>
            <t xml:space="preserve">UNID</t>
          </r>
        </is>
      </c>
      <c r="E1527" s="21" t="inlineStr">
        <is>
          <r>
            <t xml:space="preserve">COEFICIENTE</t>
          </r>
        </is>
      </c>
      <c r="F1527" s="21" t="inlineStr">
        <is>
          <r>
            <t xml:space="preserve">PREÇO UNITÁRIO</t>
          </r>
        </is>
      </c>
      <c r="G1527" s="21" t="inlineStr">
        <is>
          <r>
            <t xml:space="preserve">TOTAL</t>
          </r>
        </is>
      </c>
    </row>
    <row r="1528" customHeight="1" ht="21">
      <c r="A1528" s="22" t="inlineStr">
        <is>
          <r>
            <t xml:space="preserve">00043106</t>
          </r>
        </is>
      </c>
      <c r="B1528" s="23" t="inlineStr">
        <is>
          <r>
            <t xml:space="preserve">CHAPA DE ACO GALVANIZADA BITOLA GSG 24, E = 0,64 (5,12 KG/M2)</t>
          </r>
        </is>
      </c>
      <c r="C1528" s="22" t="inlineStr">
        <is>
          <r>
            <t xml:space="preserve">SINAPI</t>
          </r>
        </is>
      </c>
      <c r="D1528" s="22" t="inlineStr">
        <is>
          <r>
            <t xml:space="preserve">KG</t>
          </r>
        </is>
      </c>
      <c r="E1528" s="24" t="n">
        <v>5.225</v>
      </c>
      <c r="F1528" s="25" t="n">
        <v>11.37</v>
      </c>
      <c r="G1528" s="25" t="n">
        <f>ROUND(ROUND(E1528,8)*F1528,2)</f>
        <v>59.41</v>
      </c>
    </row>
    <row r="1529" customHeight="1" ht="21">
      <c r="A1529" s="22" t="inlineStr">
        <is>
          <r>
            <t xml:space="preserve">COT0006</t>
          </r>
        </is>
      </c>
      <c r="B1529" s="23" t="inlineStr">
        <is>
          <r>
            <t xml:space="preserve">PARAFUSO AUTO PERFURANTE PARA ISOTELHA COLONIAL ACABAMENTO NA COR TERRA COTA FIXAÇÃO AÇO</t>
          </r>
        </is>
      </c>
      <c r="C1529" s="22" t="inlineStr">
        <is>
          <r>
            <t xml:space="preserve">Composições </t>
          </r>
        </is>
      </c>
      <c r="D1529" s="22" t="inlineStr">
        <is>
          <r>
            <t xml:space="preserve">UN</t>
          </r>
        </is>
      </c>
      <c r="E1529" s="24" t="n">
        <v>6.0</v>
      </c>
      <c r="F1529" s="25" t="n">
        <v>2.2</v>
      </c>
      <c r="G1529" s="25" t="n">
        <f>ROUND(ROUND(E1529,8)*F1529,2)</f>
        <v>13.2</v>
      </c>
    </row>
    <row r="1530" customHeight="1" ht="21">
      <c r="A1530" s="22" t="inlineStr">
        <is>
          <r>
            <t xml:space="preserve">00000142</t>
          </r>
        </is>
      </c>
      <c r="B1530" s="23" t="inlineStr">
        <is>
          <r>
            <t xml:space="preserve">SELANTE ELASTICO MONOCOMPONENTE A BASE DE POLIURETANO (PU) PARA JUNTAS DIVERSAS</t>
          </r>
        </is>
      </c>
      <c r="C1530" s="22" t="inlineStr">
        <is>
          <r>
            <t xml:space="preserve">SINAPI</t>
          </r>
        </is>
      </c>
      <c r="D1530" s="22" t="inlineStr">
        <is>
          <r>
            <t xml:space="preserve">310ML</t>
          </r>
        </is>
      </c>
      <c r="E1530" s="24" t="n">
        <v>0.198</v>
      </c>
      <c r="F1530" s="25" t="n">
        <v>38.65</v>
      </c>
      <c r="G1530" s="25" t="n">
        <f>ROUND(ROUND(E1530,8)*F1530,2)</f>
        <v>7.65</v>
      </c>
    </row>
    <row r="1531" customHeight="1" ht="15">
      <c r="A1531" s="2" t="inlineStr"/>
      <c r="B1531" s="2" t="inlineStr"/>
      <c r="C1531" s="2" t="inlineStr"/>
      <c r="D1531" s="2" t="inlineStr"/>
      <c r="E1531" s="26" t="inlineStr">
        <is>
          <r>
            <t xml:space="preserve">TOTAL Material:</t>
          </r>
        </is>
      </c>
      <c r="F1531" s="26" t="inlineStr"/>
      <c r="G1531" s="27" t="n">
        <f>SUM(G1528:G1530)</f>
        <v>80.26</v>
      </c>
    </row>
    <row r="1532" customHeight="1" ht="15">
      <c r="A1532" s="20" t="inlineStr">
        <is>
          <r>
            <t xml:space="preserve">Mão de Obra com Encargos Complementares</t>
          </r>
        </is>
      </c>
      <c r="B1532" s="20" t="inlineStr"/>
      <c r="C1532" s="21" t="inlineStr">
        <is>
          <r>
            <t xml:space="preserve">FONTE</t>
          </r>
        </is>
      </c>
      <c r="D1532" s="21" t="inlineStr">
        <is>
          <r>
            <t xml:space="preserve">UNID</t>
          </r>
        </is>
      </c>
      <c r="E1532" s="21" t="inlineStr">
        <is>
          <r>
            <t xml:space="preserve">COEFICIENTE</t>
          </r>
        </is>
      </c>
      <c r="F1532" s="21" t="inlineStr">
        <is>
          <r>
            <t xml:space="preserve">PREÇO UNITÁRIO</t>
          </r>
        </is>
      </c>
      <c r="G1532" s="21" t="inlineStr">
        <is>
          <r>
            <t xml:space="preserve">TOTAL</t>
          </r>
        </is>
      </c>
    </row>
    <row r="1533" customHeight="1" ht="15">
      <c r="A1533" s="22" t="inlineStr">
        <is>
          <r>
            <t xml:space="preserve">88316</t>
          </r>
        </is>
      </c>
      <c r="B1533" s="23" t="inlineStr">
        <is>
          <r>
            <t xml:space="preserve">SERVENTE COM ENCARGOS COMPLEMENTARES</t>
          </r>
        </is>
      </c>
      <c r="C1533" s="22" t="inlineStr">
        <is>
          <r>
            <t xml:space="preserve">SINAPI</t>
          </r>
        </is>
      </c>
      <c r="D1533" s="22" t="inlineStr">
        <is>
          <r>
            <t xml:space="preserve">H</t>
          </r>
        </is>
      </c>
      <c r="E1533" s="24" t="n">
        <v>0.207</v>
      </c>
      <c r="F1533" s="25" t="n">
        <v>22.1</v>
      </c>
      <c r="G1533" s="25" t="n">
        <f>ROUND(ROUND(E1533,8)*F1533,2)</f>
        <v>4.57</v>
      </c>
    </row>
    <row r="1534" customHeight="1" ht="15">
      <c r="A1534" s="22" t="inlineStr">
        <is>
          <r>
            <t xml:space="preserve">88323</t>
          </r>
        </is>
      </c>
      <c r="B1534" s="23" t="inlineStr">
        <is>
          <r>
            <t xml:space="preserve">TELHADISTA COM ENCARGOS COMPLEMENTARES</t>
          </r>
        </is>
      </c>
      <c r="C1534" s="22" t="inlineStr">
        <is>
          <r>
            <t xml:space="preserve">SINAPI</t>
          </r>
        </is>
      </c>
      <c r="D1534" s="22" t="inlineStr">
        <is>
          <r>
            <t xml:space="preserve">H</t>
          </r>
        </is>
      </c>
      <c r="E1534" s="24" t="n">
        <v>0.112</v>
      </c>
      <c r="F1534" s="25" t="n">
        <v>28.26</v>
      </c>
      <c r="G1534" s="25" t="n">
        <f>ROUND(ROUND(E1534,8)*F1534,2)</f>
        <v>3.17</v>
      </c>
    </row>
    <row r="1535" customHeight="1" ht="18">
      <c r="A1535" s="2" t="inlineStr"/>
      <c r="B1535" s="2" t="inlineStr"/>
      <c r="C1535" s="2" t="inlineStr"/>
      <c r="D1535" s="2" t="inlineStr"/>
      <c r="E1535" s="26" t="inlineStr">
        <is>
          <r>
            <t xml:space="preserve">TOTAL Mão de Obra com Encargos Complementares:</t>
          </r>
        </is>
      </c>
      <c r="F1535" s="26" t="inlineStr"/>
      <c r="G1535" s="27" t="n">
        <f>SUM(G1533:G1534)</f>
        <v>7.74</v>
      </c>
    </row>
    <row r="1536" customHeight="1" ht="15">
      <c r="A1536" s="2" t="inlineStr"/>
      <c r="B1536" s="2" t="inlineStr"/>
      <c r="C1536" s="2" t="inlineStr"/>
      <c r="D1536" s="2" t="inlineStr"/>
      <c r="E1536" s="28" t="inlineStr">
        <is>
          <r>
            <t xml:space="preserve">VALOR:</t>
          </r>
        </is>
      </c>
      <c r="F1536" s="28" t="inlineStr"/>
      <c r="G1536" s="6" t="n">
        <f>SUM(G1526,G1531,G1535)</f>
        <v>88.88</v>
      </c>
    </row>
    <row r="1537" customHeight="1" ht="15">
      <c r="A1537" s="2" t="inlineStr"/>
      <c r="B1537" s="2" t="inlineStr"/>
      <c r="C1537" s="2" t="inlineStr"/>
      <c r="D1537" s="2" t="inlineStr"/>
      <c r="E1537" s="28" t="inlineStr">
        <is>
          <r>
            <t xml:space="preserve">VALOR BDI (22.23%):</t>
          </r>
        </is>
      </c>
      <c r="F1537" s="28" t="inlineStr"/>
      <c r="G1537" s="6" t="n">
        <f>ROUND(G1536*(22.23/100),2)</f>
        <v>19.76</v>
      </c>
    </row>
    <row r="1538" customHeight="1" ht="15">
      <c r="A1538" s="2" t="inlineStr"/>
      <c r="B1538" s="2" t="inlineStr"/>
      <c r="C1538" s="2" t="inlineStr"/>
      <c r="D1538" s="2" t="inlineStr"/>
      <c r="E1538" s="28" t="inlineStr">
        <is>
          <r>
            <t xml:space="preserve">VALOR COM BDI:</t>
          </r>
        </is>
      </c>
      <c r="F1538" s="28" t="inlineStr"/>
      <c r="G1538" s="6" t="n">
        <f>G1537+G1536</f>
        <v>108.64</v>
      </c>
    </row>
    <row r="1539" customHeight="1" ht="10">
      <c r="A1539" s="2" t="inlineStr"/>
      <c r="B1539" s="2" t="inlineStr"/>
      <c r="C1539" s="2" t="inlineStr"/>
      <c r="D1539" s="2" t="inlineStr"/>
      <c r="E1539" s="18" t="inlineStr"/>
      <c r="F1539" s="18" t="inlineStr"/>
      <c r="G1539" s="18" t="inlineStr"/>
    </row>
    <row r="1540" customHeight="1" ht="20">
      <c r="A1540" s="19" t="inlineStr">
        <is>
          <r>
            <t xml:space="preserve">4.7.5. CP ADAP. 038 REMOÇÃO, ARMAZENAMENTO E REEINSTALAÇÃO DE SPDA COM EMISSÃO DE LAUDO (UN)</t>
          </r>
        </is>
      </c>
      <c r="B1540" s="19" t="inlineStr"/>
      <c r="C1540" s="19" t="inlineStr"/>
      <c r="D1540" s="19" t="inlineStr"/>
      <c r="E1540" s="19" t="inlineStr"/>
      <c r="F1540" s="19" t="inlineStr"/>
      <c r="G1540" s="19" t="inlineStr"/>
    </row>
    <row r="1541" customHeight="1" ht="15">
      <c r="A1541" s="20" t="inlineStr">
        <is>
          <r>
            <t xml:space="preserve">Material</t>
          </r>
        </is>
      </c>
      <c r="B1541" s="20" t="inlineStr"/>
      <c r="C1541" s="21" t="inlineStr">
        <is>
          <r>
            <t xml:space="preserve">FONTE</t>
          </r>
        </is>
      </c>
      <c r="D1541" s="21" t="inlineStr">
        <is>
          <r>
            <t xml:space="preserve">UNID</t>
          </r>
        </is>
      </c>
      <c r="E1541" s="21" t="inlineStr">
        <is>
          <r>
            <t xml:space="preserve">COEFICIENTE</t>
          </r>
        </is>
      </c>
      <c r="F1541" s="21" t="inlineStr">
        <is>
          <r>
            <t xml:space="preserve">PREÇO UNITÁRIO</t>
          </r>
        </is>
      </c>
      <c r="G1541" s="21" t="inlineStr">
        <is>
          <r>
            <t xml:space="preserve">TOTAL</t>
          </r>
        </is>
      </c>
    </row>
    <row r="1542" customHeight="1" ht="21">
      <c r="A1542" s="22" t="inlineStr">
        <is>
          <r>
            <t xml:space="preserve">INS-56422507</t>
          </r>
        </is>
      </c>
      <c r="B1542" s="23" t="inlineStr">
        <is>
          <r>
            <t xml:space="preserve">REMOÇÃO, ARMAZENAMENTO E REINSTALAÇÃO DE SPDA</t>
          </r>
        </is>
      </c>
      <c r="C1542" s="22" t="inlineStr">
        <is>
          <r>
            <t xml:space="preserve">Composições </t>
          </r>
        </is>
      </c>
      <c r="D1542" s="22" t="inlineStr">
        <is>
          <r>
            <t xml:space="preserve">UN</t>
          </r>
        </is>
      </c>
      <c r="E1542" s="24" t="n">
        <v>1.0</v>
      </c>
      <c r="F1542" s="25" t="n">
        <v>5950.6</v>
      </c>
      <c r="G1542" s="25" t="n">
        <f>ROUND(ROUND(E1542,8)*F1542,2)</f>
        <v>5950.6</v>
      </c>
    </row>
    <row r="1543" customHeight="1" ht="15">
      <c r="A1543" s="2" t="inlineStr"/>
      <c r="B1543" s="2" t="inlineStr"/>
      <c r="C1543" s="2" t="inlineStr"/>
      <c r="D1543" s="2" t="inlineStr"/>
      <c r="E1543" s="26" t="inlineStr">
        <is>
          <r>
            <t xml:space="preserve">TOTAL Material:</t>
          </r>
        </is>
      </c>
      <c r="F1543" s="26" t="inlineStr"/>
      <c r="G1543" s="27" t="n">
        <f>SUM(G1542:G1542)</f>
        <v>5950.6</v>
      </c>
    </row>
    <row r="1544" customHeight="1" ht="15">
      <c r="A1544" s="20" t="inlineStr">
        <is>
          <r>
            <t xml:space="preserve">Mão de Obra com Encargos Complementares</t>
          </r>
        </is>
      </c>
      <c r="B1544" s="20" t="inlineStr"/>
      <c r="C1544" s="21" t="inlineStr">
        <is>
          <r>
            <t xml:space="preserve">FONTE</t>
          </r>
        </is>
      </c>
      <c r="D1544" s="21" t="inlineStr">
        <is>
          <r>
            <t xml:space="preserve">UNID</t>
          </r>
        </is>
      </c>
      <c r="E1544" s="21" t="inlineStr">
        <is>
          <r>
            <t xml:space="preserve">COEFICIENTE</t>
          </r>
        </is>
      </c>
      <c r="F1544" s="21" t="inlineStr">
        <is>
          <r>
            <t xml:space="preserve">PREÇO UNITÁRIO</t>
          </r>
        </is>
      </c>
      <c r="G1544" s="21" t="inlineStr">
        <is>
          <r>
            <t xml:space="preserve">TOTAL</t>
          </r>
        </is>
      </c>
    </row>
    <row r="1545" customHeight="1" ht="21">
      <c r="A1545" s="22" t="inlineStr">
        <is>
          <r>
            <t xml:space="preserve">88247</t>
          </r>
        </is>
      </c>
      <c r="B1545" s="23" t="inlineStr">
        <is>
          <r>
            <t xml:space="preserve">AUXILIAR DE ELETRICISTA COM ENCARGOS COMPLEMENTARES</t>
          </r>
        </is>
      </c>
      <c r="C1545" s="22" t="inlineStr">
        <is>
          <r>
            <t xml:space="preserve">SINAPI</t>
          </r>
        </is>
      </c>
      <c r="D1545" s="22" t="inlineStr">
        <is>
          <r>
            <t xml:space="preserve">H</t>
          </r>
        </is>
      </c>
      <c r="E1545" s="24" t="n">
        <v>0.2337</v>
      </c>
      <c r="F1545" s="25" t="n">
        <v>23.65</v>
      </c>
      <c r="G1545" s="25" t="n">
        <f>ROUND(ROUND(E1545,8)*F1545,2)</f>
        <v>5.53</v>
      </c>
    </row>
    <row r="1546" customHeight="1" ht="15">
      <c r="A1546" s="22" t="inlineStr">
        <is>
          <r>
            <t xml:space="preserve">88264</t>
          </r>
        </is>
      </c>
      <c r="B1546" s="23" t="inlineStr">
        <is>
          <r>
            <t xml:space="preserve">ELETRICISTA COM ENCARGOS COMPLEMENTARES</t>
          </r>
        </is>
      </c>
      <c r="C1546" s="22" t="inlineStr">
        <is>
          <r>
            <t xml:space="preserve">SINAPI</t>
          </r>
        </is>
      </c>
      <c r="D1546" s="22" t="inlineStr">
        <is>
          <r>
            <t xml:space="preserve">H</t>
          </r>
        </is>
      </c>
      <c r="E1546" s="24" t="n">
        <v>0.2529</v>
      </c>
      <c r="F1546" s="25" t="n">
        <v>29.25</v>
      </c>
      <c r="G1546" s="25" t="n">
        <f>ROUND(ROUND(E1546,8)*F1546,2)</f>
        <v>7.4</v>
      </c>
    </row>
    <row r="1547" customHeight="1" ht="21">
      <c r="A1547" s="22" t="inlineStr">
        <is>
          <r>
            <t xml:space="preserve">91677</t>
          </r>
        </is>
      </c>
      <c r="B1547" s="23" t="inlineStr">
        <is>
          <r>
            <t xml:space="preserve">ENGENHEIRO ELETRICISTA COM ENCARGOS COMPLEMENTARES</t>
          </r>
        </is>
      </c>
      <c r="C1547" s="22" t="inlineStr">
        <is>
          <r>
            <t xml:space="preserve">Composições </t>
          </r>
        </is>
      </c>
      <c r="D1547" s="22" t="inlineStr">
        <is>
          <r>
            <t xml:space="preserve">H</t>
          </r>
        </is>
      </c>
      <c r="E1547" s="24" t="n">
        <v>0.333333</v>
      </c>
      <c r="F1547" s="25" t="n">
        <v>97.11</v>
      </c>
      <c r="G1547" s="25" t="n">
        <f>ROUND(ROUND(E1547,8)*F1547,2)</f>
        <v>32.37</v>
      </c>
    </row>
    <row r="1548" customHeight="1" ht="15">
      <c r="A1548" s="22" t="inlineStr">
        <is>
          <r>
            <t xml:space="preserve">88316</t>
          </r>
        </is>
      </c>
      <c r="B1548" s="23" t="inlineStr">
        <is>
          <r>
            <t xml:space="preserve">SERVENTE COM ENCARGOS COMPLEMENTARES</t>
          </r>
        </is>
      </c>
      <c r="C1548" s="22" t="inlineStr">
        <is>
          <r>
            <t xml:space="preserve">SINAPI</t>
          </r>
        </is>
      </c>
      <c r="D1548" s="22" t="inlineStr">
        <is>
          <r>
            <t xml:space="preserve">H</t>
          </r>
        </is>
      </c>
      <c r="E1548" s="24" t="n">
        <v>0.0876</v>
      </c>
      <c r="F1548" s="25" t="n">
        <v>22.1</v>
      </c>
      <c r="G1548" s="25" t="n">
        <f>ROUND(ROUND(E1548,8)*F1548,2)</f>
        <v>1.94</v>
      </c>
    </row>
    <row r="1549" customHeight="1" ht="18">
      <c r="A1549" s="2" t="inlineStr"/>
      <c r="B1549" s="2" t="inlineStr"/>
      <c r="C1549" s="2" t="inlineStr"/>
      <c r="D1549" s="2" t="inlineStr"/>
      <c r="E1549" s="26" t="inlineStr">
        <is>
          <r>
            <t xml:space="preserve">TOTAL Mão de Obra com Encargos Complementares:</t>
          </r>
        </is>
      </c>
      <c r="F1549" s="26" t="inlineStr"/>
      <c r="G1549" s="27" t="n">
        <f>SUM(G1545:G1548)</f>
        <v>47.24</v>
      </c>
    </row>
    <row r="1550" customHeight="1" ht="15">
      <c r="A1550" s="2" t="inlineStr"/>
      <c r="B1550" s="2" t="inlineStr"/>
      <c r="C1550" s="2" t="inlineStr"/>
      <c r="D1550" s="2" t="inlineStr"/>
      <c r="E1550" s="28" t="inlineStr">
        <is>
          <r>
            <t xml:space="preserve">VALOR:</t>
          </r>
        </is>
      </c>
      <c r="F1550" s="28" t="inlineStr"/>
      <c r="G1550" s="6" t="n">
        <f>SUM(G1543,G1549)</f>
        <v>5997.84</v>
      </c>
    </row>
    <row r="1551" customHeight="1" ht="15">
      <c r="A1551" s="2" t="inlineStr"/>
      <c r="B1551" s="2" t="inlineStr"/>
      <c r="C1551" s="2" t="inlineStr"/>
      <c r="D1551" s="2" t="inlineStr"/>
      <c r="E1551" s="28" t="inlineStr">
        <is>
          <r>
            <t xml:space="preserve">VALOR BDI (22.23%):</t>
          </r>
        </is>
      </c>
      <c r="F1551" s="28" t="inlineStr"/>
      <c r="G1551" s="6" t="n">
        <f>ROUND(G1550*(22.23/100),2)</f>
        <v>1333.32</v>
      </c>
    </row>
    <row r="1552" customHeight="1" ht="15">
      <c r="A1552" s="2" t="inlineStr"/>
      <c r="B1552" s="2" t="inlineStr"/>
      <c r="C1552" s="2" t="inlineStr"/>
      <c r="D1552" s="2" t="inlineStr"/>
      <c r="E1552" s="28" t="inlineStr">
        <is>
          <r>
            <t xml:space="preserve">VALOR COM BDI:</t>
          </r>
        </is>
      </c>
      <c r="F1552" s="28" t="inlineStr"/>
      <c r="G1552" s="6" t="n">
        <f>G1551+G1550</f>
        <v>7331.16</v>
      </c>
    </row>
    <row r="1553" customHeight="1" ht="10">
      <c r="A1553" s="2" t="inlineStr"/>
      <c r="B1553" s="2" t="inlineStr"/>
      <c r="C1553" s="2" t="inlineStr"/>
      <c r="D1553" s="2" t="inlineStr"/>
      <c r="E1553" s="18" t="inlineStr"/>
      <c r="F1553" s="18" t="inlineStr"/>
      <c r="G1553" s="18" t="inlineStr"/>
    </row>
    <row r="1554" customHeight="1" ht="20">
      <c r="A1554" s="19" t="inlineStr">
        <is>
          <r>
            <t xml:space="preserve">5.1. 97625 DEMOLIÇÃO DE ALVENARIA PARA QUALQUER TIPO DE BLOCO, DE FORMA MECANIZADA, SEM REAPROVEITAMENTO. AF_09/2023 (M3)</t>
          </r>
        </is>
      </c>
      <c r="B1554" s="19" t="inlineStr"/>
      <c r="C1554" s="19" t="inlineStr"/>
      <c r="D1554" s="19" t="inlineStr"/>
      <c r="E1554" s="19" t="inlineStr"/>
      <c r="F1554" s="19" t="inlineStr"/>
      <c r="G1554" s="19" t="inlineStr"/>
    </row>
    <row r="1555" customHeight="1" ht="15">
      <c r="A1555" s="20" t="inlineStr">
        <is>
          <r>
            <t xml:space="preserve">Equipamento Custo Horário</t>
          </r>
        </is>
      </c>
      <c r="B1555" s="20" t="inlineStr"/>
      <c r="C1555" s="21" t="inlineStr">
        <is>
          <r>
            <t xml:space="preserve">FONTE</t>
          </r>
        </is>
      </c>
      <c r="D1555" s="21" t="inlineStr">
        <is>
          <r>
            <t xml:space="preserve">UNID</t>
          </r>
        </is>
      </c>
      <c r="E1555" s="21" t="inlineStr">
        <is>
          <r>
            <t xml:space="preserve">COEFICIENTE</t>
          </r>
        </is>
      </c>
      <c r="F1555" s="21" t="inlineStr">
        <is>
          <r>
            <t xml:space="preserve">PREÇO UNITÁRIO</t>
          </r>
        </is>
      </c>
      <c r="G1555" s="21" t="inlineStr">
        <is>
          <r>
            <t xml:space="preserve">TOTAL</t>
          </r>
        </is>
      </c>
    </row>
    <row r="1556" customHeight="1" ht="29">
      <c r="A1556" s="22" t="inlineStr">
        <is>
          <r>
            <t xml:space="preserve">5942</t>
          </r>
        </is>
      </c>
      <c r="B1556" s="23" t="inlineStr">
        <is>
          <r>
            <t xml:space="preserve">PÁ CARREGADEIRA SOBRE RODAS, POTÊNCIA LÍQUIDA 128 HP, CAPACIDADE DA CAÇAMBA 1,7 A 2,8 M3, PESO OPERACIONAL 11632 KG - CHI DIURNO. AF_06/2014</t>
          </r>
        </is>
      </c>
      <c r="C1556" s="22" t="inlineStr">
        <is>
          <r>
            <t xml:space="preserve">SINAPI</t>
          </r>
        </is>
      </c>
      <c r="D1556" s="22" t="inlineStr">
        <is>
          <r>
            <t xml:space="preserve">CHI</t>
          </r>
        </is>
      </c>
      <c r="E1556" s="24" t="n">
        <v>0.1394</v>
      </c>
      <c r="F1556" s="25" t="n">
        <v>80.8</v>
      </c>
      <c r="G1556" s="25" t="n">
        <f>TRUNC(TRUNC(E1556,8)*F1556,2)</f>
        <v>11.26</v>
      </c>
    </row>
    <row r="1557" customHeight="1" ht="29">
      <c r="A1557" s="22" t="inlineStr">
        <is>
          <r>
            <t xml:space="preserve">5940</t>
          </r>
        </is>
      </c>
      <c r="B1557" s="23" t="inlineStr">
        <is>
          <r>
            <t xml:space="preserve">PÁ CARREGADEIRA SOBRE RODAS, POTÊNCIA LÍQUIDA 128 HP, CAPACIDADE DA CAÇAMBA 1,7 A 2,8 M3, PESO OPERACIONAL 11632 KG - CHP DIURNO. AF_06/2014</t>
          </r>
        </is>
      </c>
      <c r="C1557" s="22" t="inlineStr">
        <is>
          <r>
            <t xml:space="preserve">SINAPI</t>
          </r>
        </is>
      </c>
      <c r="D1557" s="22" t="inlineStr">
        <is>
          <r>
            <t xml:space="preserve">CHP</t>
          </r>
        </is>
      </c>
      <c r="E1557" s="24" t="n">
        <v>0.24</v>
      </c>
      <c r="F1557" s="25" t="n">
        <v>200.05</v>
      </c>
      <c r="G1557" s="25" t="n">
        <f>TRUNC(TRUNC(E1557,8)*F1557,2)</f>
        <v>48.01</v>
      </c>
    </row>
    <row r="1558" customHeight="1" ht="18">
      <c r="A1558" s="2" t="inlineStr"/>
      <c r="B1558" s="2" t="inlineStr"/>
      <c r="C1558" s="2" t="inlineStr"/>
      <c r="D1558" s="2" t="inlineStr"/>
      <c r="E1558" s="26" t="inlineStr">
        <is>
          <r>
            <t xml:space="preserve">TOTAL Equipamento Custo Horário:</t>
          </r>
        </is>
      </c>
      <c r="F1558" s="26" t="inlineStr"/>
      <c r="G1558" s="27" t="n">
        <f>SUM(G1556:G1557)</f>
        <v>59.27</v>
      </c>
    </row>
    <row r="1559" customHeight="1" ht="15">
      <c r="A1559" s="2" t="inlineStr"/>
      <c r="B1559" s="2" t="inlineStr"/>
      <c r="C1559" s="2" t="inlineStr"/>
      <c r="D1559" s="2" t="inlineStr"/>
      <c r="E1559" s="28" t="inlineStr">
        <is>
          <r>
            <t xml:space="preserve">VALOR:</t>
          </r>
        </is>
      </c>
      <c r="F1559" s="28" t="inlineStr"/>
      <c r="G1559" s="6" t="n">
        <f>SUM(G1558)</f>
        <v>59.27</v>
      </c>
    </row>
    <row r="1560" customHeight="1" ht="15">
      <c r="A1560" s="2" t="inlineStr"/>
      <c r="B1560" s="2" t="inlineStr"/>
      <c r="C1560" s="2" t="inlineStr"/>
      <c r="D1560" s="2" t="inlineStr"/>
      <c r="E1560" s="28" t="inlineStr">
        <is>
          <r>
            <t xml:space="preserve">VALOR BDI (22.23%):</t>
          </r>
        </is>
      </c>
      <c r="F1560" s="28" t="inlineStr"/>
      <c r="G1560" s="6" t="n">
        <f>ROUND(G1559*(22.23/100),2)</f>
        <v>13.18</v>
      </c>
    </row>
    <row r="1561" customHeight="1" ht="15">
      <c r="A1561" s="2" t="inlineStr"/>
      <c r="B1561" s="2" t="inlineStr"/>
      <c r="C1561" s="2" t="inlineStr"/>
      <c r="D1561" s="2" t="inlineStr"/>
      <c r="E1561" s="28" t="inlineStr">
        <is>
          <r>
            <t xml:space="preserve">VALOR COM BDI:</t>
          </r>
        </is>
      </c>
      <c r="F1561" s="28" t="inlineStr"/>
      <c r="G1561" s="6" t="n">
        <f>G1560+G1559</f>
        <v>72.45</v>
      </c>
    </row>
    <row r="1562" customHeight="1" ht="10">
      <c r="A1562" s="2" t="inlineStr"/>
      <c r="B1562" s="2" t="inlineStr"/>
      <c r="C1562" s="2" t="inlineStr"/>
      <c r="D1562" s="2" t="inlineStr"/>
      <c r="E1562" s="18" t="inlineStr"/>
      <c r="F1562" s="18" t="inlineStr"/>
      <c r="G1562" s="18" t="inlineStr"/>
    </row>
    <row r="1563" customHeight="1" ht="20">
      <c r="A1563" s="19" t="inlineStr">
        <is>
          <r>
            <t xml:space="preserve">5.2. 97626SINAPI_ HE50%_1 DEMOLIÇÃO DE PILARES E VIGAS CONCRETO ARMADO, DE FORMA MANUAL, SEM REAPROVEITAMENTO_HORÁRIO EXTRAORDINÁRIO 50%. (m³)</t>
          </r>
        </is>
      </c>
      <c r="B1563" s="19" t="inlineStr"/>
      <c r="C1563" s="19" t="inlineStr"/>
      <c r="D1563" s="19" t="inlineStr"/>
      <c r="E1563" s="19" t="inlineStr"/>
      <c r="F1563" s="19" t="inlineStr"/>
      <c r="G1563" s="19" t="inlineStr"/>
    </row>
    <row r="1564" customHeight="1" ht="15">
      <c r="A1564" s="20" t="inlineStr">
        <is>
          <r>
            <t xml:space="preserve">Material</t>
          </r>
        </is>
      </c>
      <c r="B1564" s="20" t="inlineStr"/>
      <c r="C1564" s="21" t="inlineStr">
        <is>
          <r>
            <t xml:space="preserve">FONTE</t>
          </r>
        </is>
      </c>
      <c r="D1564" s="21" t="inlineStr">
        <is>
          <r>
            <t xml:space="preserve">UNID</t>
          </r>
        </is>
      </c>
      <c r="E1564" s="21" t="inlineStr">
        <is>
          <r>
            <t xml:space="preserve">COEFICIENTE</t>
          </r>
        </is>
      </c>
      <c r="F1564" s="21" t="inlineStr">
        <is>
          <r>
            <t xml:space="preserve">PREÇO UNITÁRIO</t>
          </r>
        </is>
      </c>
      <c r="G1564" s="21" t="inlineStr">
        <is>
          <r>
            <t xml:space="preserve">TOTAL</t>
          </r>
        </is>
      </c>
    </row>
    <row r="1565" customHeight="1" ht="21">
      <c r="A1565" s="22" t="inlineStr">
        <is>
          <r>
            <t xml:space="preserve">00041954</t>
          </r>
        </is>
      </c>
      <c r="B1565" s="23" t="inlineStr">
        <is>
          <r>
            <t xml:space="preserve">CABO DE ACO GALVANIZADO, DIAMETRO 9,53 MM (3/8"), COM ALMA DE FIBRA 6 X 25 F</t>
          </r>
        </is>
      </c>
      <c r="C1565" s="22" t="inlineStr">
        <is>
          <r>
            <t xml:space="preserve">SINAPI</t>
          </r>
        </is>
      </c>
      <c r="D1565" s="22" t="inlineStr">
        <is>
          <r>
            <t xml:space="preserve">KG</t>
          </r>
        </is>
      </c>
      <c r="E1565" s="24" t="n">
        <v>0.2835</v>
      </c>
      <c r="F1565" s="25" t="n">
        <v>49.76</v>
      </c>
      <c r="G1565" s="25" t="n">
        <f>ROUND(ROUND(E1565,8)*F1565,2)</f>
        <v>14.11</v>
      </c>
    </row>
    <row r="1566" customHeight="1" ht="15">
      <c r="A1566" s="2" t="inlineStr"/>
      <c r="B1566" s="2" t="inlineStr"/>
      <c r="C1566" s="2" t="inlineStr"/>
      <c r="D1566" s="2" t="inlineStr"/>
      <c r="E1566" s="26" t="inlineStr">
        <is>
          <r>
            <t xml:space="preserve">TOTAL Material:</t>
          </r>
        </is>
      </c>
      <c r="F1566" s="26" t="inlineStr"/>
      <c r="G1566" s="27" t="n">
        <f>SUM(G1565:G1565)</f>
        <v>14.11</v>
      </c>
    </row>
    <row r="1567" customHeight="1" ht="15">
      <c r="A1567" s="20" t="inlineStr">
        <is>
          <r>
            <t xml:space="preserve">Mão de Obra</t>
          </r>
        </is>
      </c>
      <c r="B1567" s="20" t="inlineStr"/>
      <c r="C1567" s="21" t="inlineStr">
        <is>
          <r>
            <t xml:space="preserve">FONTE</t>
          </r>
        </is>
      </c>
      <c r="D1567" s="21" t="inlineStr">
        <is>
          <r>
            <t xml:space="preserve">UNID</t>
          </r>
        </is>
      </c>
      <c r="E1567" s="21" t="inlineStr">
        <is>
          <r>
            <t xml:space="preserve">COEFICIENTE</t>
          </r>
        </is>
      </c>
      <c r="F1567" s="21" t="inlineStr">
        <is>
          <r>
            <t xml:space="preserve">PREÇO UNITÁRIO</t>
          </r>
        </is>
      </c>
      <c r="G1567" s="21" t="inlineStr">
        <is>
          <r>
            <t xml:space="preserve">TOTAL</t>
          </r>
        </is>
      </c>
    </row>
    <row r="1568" customHeight="1" ht="21">
      <c r="A1568" s="22" t="inlineStr">
        <is>
          <r>
            <t xml:space="preserve">PE.88309..HE_1.</t>
          </r>
        </is>
      </c>
      <c r="B1568" s="23" t="inlineStr">
        <is>
          <r>
            <t xml:space="preserve">PEDREIRO COM ENCARGOS COMPLEMENTARES HORÁRIO EXTRAORDINÁRIO 50%</t>
          </r>
        </is>
      </c>
      <c r="C1568" s="22" t="inlineStr">
        <is>
          <r>
            <t xml:space="preserve">Composições </t>
          </r>
        </is>
      </c>
      <c r="D1568" s="22" t="inlineStr">
        <is>
          <r>
            <t xml:space="preserve">H</t>
          </r>
        </is>
      </c>
      <c r="E1568" s="24" t="n">
        <v>2.3196</v>
      </c>
      <c r="F1568" s="25" t="n">
        <v>36.9</v>
      </c>
      <c r="G1568" s="25" t="n">
        <f>ROUND(ROUND(E1568,8)*F1568,2)</f>
        <v>85.59</v>
      </c>
    </row>
    <row r="1569" customHeight="1" ht="21">
      <c r="A1569" s="22" t="inlineStr">
        <is>
          <r>
            <t xml:space="preserve">PE.88316..HE</t>
          </r>
        </is>
      </c>
      <c r="B1569" s="23" t="inlineStr">
        <is>
          <r>
            <t xml:space="preserve">SERVENTE COM ENCARGOS COMPLEMENTARES HORÁRIO EXTRAORDINÁRIO 50%</t>
          </r>
        </is>
      </c>
      <c r="C1569" s="22" t="inlineStr">
        <is>
          <r>
            <t xml:space="preserve">Composições </t>
          </r>
        </is>
      </c>
      <c r="D1569" s="22" t="inlineStr">
        <is>
          <r>
            <t xml:space="preserve">H</t>
          </r>
        </is>
      </c>
      <c r="E1569" s="24" t="n">
        <v>15.9693</v>
      </c>
      <c r="F1569" s="25" t="n">
        <v>28.24</v>
      </c>
      <c r="G1569" s="25" t="n">
        <f>ROUND(ROUND(E1569,8)*F1569,2)</f>
        <v>450.97</v>
      </c>
    </row>
    <row r="1570" customHeight="1" ht="15">
      <c r="A1570" s="2" t="inlineStr"/>
      <c r="B1570" s="2" t="inlineStr"/>
      <c r="C1570" s="2" t="inlineStr"/>
      <c r="D1570" s="2" t="inlineStr"/>
      <c r="E1570" s="26" t="inlineStr">
        <is>
          <r>
            <t xml:space="preserve">TOTAL Mão de Obra:</t>
          </r>
        </is>
      </c>
      <c r="F1570" s="26" t="inlineStr"/>
      <c r="G1570" s="27" t="n">
        <f>SUM(G1568:G1569)</f>
        <v>536.56</v>
      </c>
    </row>
    <row r="1571" customHeight="1" ht="15">
      <c r="A1571" s="2" t="inlineStr"/>
      <c r="B1571" s="2" t="inlineStr"/>
      <c r="C1571" s="2" t="inlineStr"/>
      <c r="D1571" s="2" t="inlineStr"/>
      <c r="E1571" s="28" t="inlineStr">
        <is>
          <r>
            <t xml:space="preserve">VALOR:</t>
          </r>
        </is>
      </c>
      <c r="F1571" s="28" t="inlineStr"/>
      <c r="G1571" s="6" t="n">
        <f>SUM(G1566,G1570)</f>
        <v>550.67</v>
      </c>
    </row>
    <row r="1572" customHeight="1" ht="15">
      <c r="A1572" s="2" t="inlineStr"/>
      <c r="B1572" s="2" t="inlineStr"/>
      <c r="C1572" s="2" t="inlineStr"/>
      <c r="D1572" s="2" t="inlineStr"/>
      <c r="E1572" s="28" t="inlineStr">
        <is>
          <r>
            <t xml:space="preserve">VALOR BDI (22.23%):</t>
          </r>
        </is>
      </c>
      <c r="F1572" s="28" t="inlineStr"/>
      <c r="G1572" s="6" t="n">
        <f>ROUND(G1571*(22.23/100),2)</f>
        <v>122.41</v>
      </c>
    </row>
    <row r="1573" customHeight="1" ht="15">
      <c r="A1573" s="2" t="inlineStr"/>
      <c r="B1573" s="2" t="inlineStr"/>
      <c r="C1573" s="2" t="inlineStr"/>
      <c r="D1573" s="2" t="inlineStr"/>
      <c r="E1573" s="28" t="inlineStr">
        <is>
          <r>
            <t xml:space="preserve">VALOR COM BDI:</t>
          </r>
        </is>
      </c>
      <c r="F1573" s="28" t="inlineStr"/>
      <c r="G1573" s="6" t="n">
        <f>G1572+G1571</f>
        <v>673.08</v>
      </c>
    </row>
    <row r="1574" customHeight="1" ht="10">
      <c r="A1574" s="2" t="inlineStr"/>
      <c r="B1574" s="2" t="inlineStr"/>
      <c r="C1574" s="2" t="inlineStr"/>
      <c r="D1574" s="2" t="inlineStr"/>
      <c r="E1574" s="18" t="inlineStr"/>
      <c r="F1574" s="18" t="inlineStr"/>
      <c r="G1574" s="18" t="inlineStr"/>
    </row>
    <row r="1575" customHeight="1" ht="20">
      <c r="A1575" s="19" t="inlineStr">
        <is>
          <r>
            <t xml:space="preserve">5.3. 96527 ESCAVAÇÃO MANUAL DE VALA PARA VIGA BALDRAME (INCLUINDO ESCAVAÇÃO PARA COLOCAÇÃO DE FÔRMAS). AF_06/2017 (M3)</t>
          </r>
        </is>
      </c>
      <c r="B1575" s="19" t="inlineStr"/>
      <c r="C1575" s="19" t="inlineStr"/>
      <c r="D1575" s="19" t="inlineStr"/>
      <c r="E1575" s="19" t="inlineStr"/>
      <c r="F1575" s="19" t="inlineStr"/>
      <c r="G1575" s="19" t="inlineStr"/>
    </row>
    <row r="1576" customHeight="1" ht="15">
      <c r="A1576" s="20" t="inlineStr">
        <is>
          <r>
            <t xml:space="preserve">Mão de Obra com Encargos Complementares</t>
          </r>
        </is>
      </c>
      <c r="B1576" s="20" t="inlineStr"/>
      <c r="C1576" s="21" t="inlineStr">
        <is>
          <r>
            <t xml:space="preserve">FONTE</t>
          </r>
        </is>
      </c>
      <c r="D1576" s="21" t="inlineStr">
        <is>
          <r>
            <t xml:space="preserve">UNID</t>
          </r>
        </is>
      </c>
      <c r="E1576" s="21" t="inlineStr">
        <is>
          <r>
            <t xml:space="preserve">COEFICIENTE</t>
          </r>
        </is>
      </c>
      <c r="F1576" s="21" t="inlineStr">
        <is>
          <r>
            <t xml:space="preserve">PREÇO UNITÁRIO</t>
          </r>
        </is>
      </c>
      <c r="G1576" s="21" t="inlineStr">
        <is>
          <r>
            <t xml:space="preserve">TOTAL</t>
          </r>
        </is>
      </c>
    </row>
    <row r="1577" customHeight="1" ht="15">
      <c r="A1577" s="22" t="inlineStr">
        <is>
          <r>
            <t xml:space="preserve">88309</t>
          </r>
        </is>
      </c>
      <c r="B1577" s="23" t="inlineStr">
        <is>
          <r>
            <t xml:space="preserve">PEDREIRO COM ENCARGOS COMPLEMENTARES</t>
          </r>
        </is>
      </c>
      <c r="C1577" s="22" t="inlineStr">
        <is>
          <r>
            <t xml:space="preserve">SINAPI</t>
          </r>
        </is>
      </c>
      <c r="D1577" s="22" t="inlineStr">
        <is>
          <r>
            <t xml:space="preserve">H</t>
          </r>
        </is>
      </c>
      <c r="E1577" s="24" t="n">
        <v>1.459</v>
      </c>
      <c r="F1577" s="25" t="n">
        <v>28.88</v>
      </c>
      <c r="G1577" s="25" t="n">
        <f>TRUNC(TRUNC(E1577,8)*F1577,2)</f>
        <v>42.13</v>
      </c>
    </row>
    <row r="1578" customHeight="1" ht="15">
      <c r="A1578" s="22" t="inlineStr">
        <is>
          <r>
            <t xml:space="preserve">88316</t>
          </r>
        </is>
      </c>
      <c r="B1578" s="23" t="inlineStr">
        <is>
          <r>
            <t xml:space="preserve">SERVENTE COM ENCARGOS COMPLEMENTARES</t>
          </r>
        </is>
      </c>
      <c r="C1578" s="22" t="inlineStr">
        <is>
          <r>
            <t xml:space="preserve">SINAPI</t>
          </r>
        </is>
      </c>
      <c r="D1578" s="22" t="inlineStr">
        <is>
          <r>
            <t xml:space="preserve">H</t>
          </r>
        </is>
      </c>
      <c r="E1578" s="24" t="n">
        <v>4.138</v>
      </c>
      <c r="F1578" s="25" t="n">
        <v>22.1</v>
      </c>
      <c r="G1578" s="25" t="n">
        <f>TRUNC(TRUNC(E1578,8)*F1578,2)</f>
        <v>91.44</v>
      </c>
    </row>
    <row r="1579" customHeight="1" ht="18">
      <c r="A1579" s="2" t="inlineStr"/>
      <c r="B1579" s="2" t="inlineStr"/>
      <c r="C1579" s="2" t="inlineStr"/>
      <c r="D1579" s="2" t="inlineStr"/>
      <c r="E1579" s="26" t="inlineStr">
        <is>
          <r>
            <t xml:space="preserve">TOTAL Mão de Obra com Encargos Complementares:</t>
          </r>
        </is>
      </c>
      <c r="F1579" s="26" t="inlineStr"/>
      <c r="G1579" s="27" t="n">
        <f>SUM(G1577:G1578)</f>
        <v>133.57</v>
      </c>
    </row>
    <row r="1580" customHeight="1" ht="15">
      <c r="A1580" s="2" t="inlineStr"/>
      <c r="B1580" s="2" t="inlineStr"/>
      <c r="C1580" s="2" t="inlineStr"/>
      <c r="D1580" s="2" t="inlineStr"/>
      <c r="E1580" s="28" t="inlineStr">
        <is>
          <r>
            <t xml:space="preserve">VALOR:</t>
          </r>
        </is>
      </c>
      <c r="F1580" s="28" t="inlineStr"/>
      <c r="G1580" s="6" t="n">
        <f>SUM(G1579)</f>
        <v>133.57</v>
      </c>
    </row>
    <row r="1581" customHeight="1" ht="15">
      <c r="A1581" s="2" t="inlineStr"/>
      <c r="B1581" s="2" t="inlineStr"/>
      <c r="C1581" s="2" t="inlineStr"/>
      <c r="D1581" s="2" t="inlineStr"/>
      <c r="E1581" s="28" t="inlineStr">
        <is>
          <r>
            <t xml:space="preserve">VALOR BDI (22.23%):</t>
          </r>
        </is>
      </c>
      <c r="F1581" s="28" t="inlineStr"/>
      <c r="G1581" s="6" t="n">
        <f>ROUND(G1580*(22.23/100),2)</f>
        <v>29.69</v>
      </c>
    </row>
    <row r="1582" customHeight="1" ht="15">
      <c r="A1582" s="2" t="inlineStr"/>
      <c r="B1582" s="2" t="inlineStr"/>
      <c r="C1582" s="2" t="inlineStr"/>
      <c r="D1582" s="2" t="inlineStr"/>
      <c r="E1582" s="28" t="inlineStr">
        <is>
          <r>
            <t xml:space="preserve">VALOR COM BDI:</t>
          </r>
        </is>
      </c>
      <c r="F1582" s="28" t="inlineStr"/>
      <c r="G1582" s="6" t="n">
        <f>G1581+G1580</f>
        <v>163.26</v>
      </c>
    </row>
    <row r="1583" customHeight="1" ht="10">
      <c r="A1583" s="2" t="inlineStr"/>
      <c r="B1583" s="2" t="inlineStr"/>
      <c r="C1583" s="2" t="inlineStr"/>
      <c r="D1583" s="2" t="inlineStr"/>
      <c r="E1583" s="18" t="inlineStr"/>
      <c r="F1583" s="18" t="inlineStr"/>
      <c r="G1583" s="18" t="inlineStr"/>
    </row>
    <row r="1584" customHeight="1" ht="20">
      <c r="A1584" s="19" t="inlineStr">
        <is>
          <r>
            <t xml:space="preserve">5.4. CP-95467-90315369 EMBASAMENTO C/PEDRA ARGAMASSADA UTILIZANDO ARG.CIM/AREIA 1:6 (M3) (M3)</t>
          </r>
        </is>
      </c>
      <c r="B1584" s="19" t="inlineStr"/>
      <c r="C1584" s="19" t="inlineStr"/>
      <c r="D1584" s="19" t="inlineStr"/>
      <c r="E1584" s="19" t="inlineStr"/>
      <c r="F1584" s="19" t="inlineStr"/>
      <c r="G1584" s="19" t="inlineStr"/>
    </row>
    <row r="1585" customHeight="1" ht="15">
      <c r="A1585" s="20" t="inlineStr">
        <is>
          <r>
            <t xml:space="preserve">Material</t>
          </r>
        </is>
      </c>
      <c r="B1585" s="20" t="inlineStr"/>
      <c r="C1585" s="21" t="inlineStr">
        <is>
          <r>
            <t xml:space="preserve">FONTE</t>
          </r>
        </is>
      </c>
      <c r="D1585" s="21" t="inlineStr">
        <is>
          <r>
            <t xml:space="preserve">UNID</t>
          </r>
        </is>
      </c>
      <c r="E1585" s="21" t="inlineStr">
        <is>
          <r>
            <t xml:space="preserve">COEFICIENTE</t>
          </r>
        </is>
      </c>
      <c r="F1585" s="21" t="inlineStr">
        <is>
          <r>
            <t xml:space="preserve">PREÇO UNITÁRIO</t>
          </r>
        </is>
      </c>
      <c r="G1585" s="21" t="inlineStr">
        <is>
          <r>
            <t xml:space="preserve">TOTAL</t>
          </r>
        </is>
      </c>
    </row>
    <row r="1586" customHeight="1" ht="29">
      <c r="A1586" s="22" t="inlineStr">
        <is>
          <r>
            <t xml:space="preserve">00004730</t>
          </r>
        </is>
      </c>
      <c r="B1586" s="23" t="inlineStr">
        <is>
          <r>
            <t xml:space="preserve">PEDRA DE MAO OU PEDRA RACHAO PARA ARRIMO/FUNDACAO (POSTO PEDREIRA/FORNECEDOR, SEM FRETE)</t>
          </r>
        </is>
      </c>
      <c r="C1586" s="22" t="inlineStr">
        <is>
          <r>
            <t xml:space="preserve">SINAPI</t>
          </r>
        </is>
      </c>
      <c r="D1586" s="22" t="inlineStr">
        <is>
          <r>
            <t xml:space="preserve">M3</t>
          </r>
        </is>
      </c>
      <c r="E1586" s="24" t="n">
        <v>1.1</v>
      </c>
      <c r="F1586" s="25" t="n">
        <v>108.69</v>
      </c>
      <c r="G1586" s="25" t="n">
        <f>ROUND(ROUND(E1586,8)*F1586,2)</f>
        <v>119.56</v>
      </c>
    </row>
    <row r="1587" customHeight="1" ht="15">
      <c r="A1587" s="2" t="inlineStr"/>
      <c r="B1587" s="2" t="inlineStr"/>
      <c r="C1587" s="2" t="inlineStr"/>
      <c r="D1587" s="2" t="inlineStr"/>
      <c r="E1587" s="26" t="inlineStr">
        <is>
          <r>
            <t xml:space="preserve">TOTAL Material:</t>
          </r>
        </is>
      </c>
      <c r="F1587" s="26" t="inlineStr"/>
      <c r="G1587" s="27" t="n">
        <f>SUM(G1586:G1586)</f>
        <v>119.56</v>
      </c>
    </row>
    <row r="1588" customHeight="1" ht="15">
      <c r="A1588" s="20" t="inlineStr">
        <is>
          <r>
            <t xml:space="preserve">Mão de Obra com Encargos Complementares</t>
          </r>
        </is>
      </c>
      <c r="B1588" s="20" t="inlineStr"/>
      <c r="C1588" s="21" t="inlineStr">
        <is>
          <r>
            <t xml:space="preserve">FONTE</t>
          </r>
        </is>
      </c>
      <c r="D1588" s="21" t="inlineStr">
        <is>
          <r>
            <t xml:space="preserve">UNID</t>
          </r>
        </is>
      </c>
      <c r="E1588" s="21" t="inlineStr">
        <is>
          <r>
            <t xml:space="preserve">COEFICIENTE</t>
          </r>
        </is>
      </c>
      <c r="F1588" s="21" t="inlineStr">
        <is>
          <r>
            <t xml:space="preserve">PREÇO UNITÁRIO</t>
          </r>
        </is>
      </c>
      <c r="G1588" s="21" t="inlineStr">
        <is>
          <r>
            <t xml:space="preserve">TOTAL</t>
          </r>
        </is>
      </c>
    </row>
    <row r="1589" customHeight="1" ht="15">
      <c r="A1589" s="22" t="inlineStr">
        <is>
          <r>
            <t xml:space="preserve">88309</t>
          </r>
        </is>
      </c>
      <c r="B1589" s="23" t="inlineStr">
        <is>
          <r>
            <t xml:space="preserve">PEDREIRO COM ENCARGOS COMPLEMENTARES</t>
          </r>
        </is>
      </c>
      <c r="C1589" s="22" t="inlineStr">
        <is>
          <r>
            <t xml:space="preserve">SINAPI</t>
          </r>
        </is>
      </c>
      <c r="D1589" s="22" t="inlineStr">
        <is>
          <r>
            <t xml:space="preserve">H</t>
          </r>
        </is>
      </c>
      <c r="E1589" s="24" t="n">
        <v>6.0</v>
      </c>
      <c r="F1589" s="25" t="n">
        <v>28.88</v>
      </c>
      <c r="G1589" s="25" t="n">
        <f>ROUND(ROUND(E1589,8)*F1589,2)</f>
        <v>173.28</v>
      </c>
    </row>
    <row r="1590" customHeight="1" ht="15">
      <c r="A1590" s="22" t="inlineStr">
        <is>
          <r>
            <t xml:space="preserve">88316</t>
          </r>
        </is>
      </c>
      <c r="B1590" s="23" t="inlineStr">
        <is>
          <r>
            <t xml:space="preserve">SERVENTE COM ENCARGOS COMPLEMENTARES</t>
          </r>
        </is>
      </c>
      <c r="C1590" s="22" t="inlineStr">
        <is>
          <r>
            <t xml:space="preserve">SINAPI</t>
          </r>
        </is>
      </c>
      <c r="D1590" s="22" t="inlineStr">
        <is>
          <r>
            <t xml:space="preserve">H</t>
          </r>
        </is>
      </c>
      <c r="E1590" s="24" t="n">
        <v>6.0</v>
      </c>
      <c r="F1590" s="25" t="n">
        <v>22.1</v>
      </c>
      <c r="G1590" s="25" t="n">
        <f>ROUND(ROUND(E1590,8)*F1590,2)</f>
        <v>132.6</v>
      </c>
    </row>
    <row r="1591" customHeight="1" ht="18">
      <c r="A1591" s="2" t="inlineStr"/>
      <c r="B1591" s="2" t="inlineStr"/>
      <c r="C1591" s="2" t="inlineStr"/>
      <c r="D1591" s="2" t="inlineStr"/>
      <c r="E1591" s="26" t="inlineStr">
        <is>
          <r>
            <t xml:space="preserve">TOTAL Mão de Obra com Encargos Complementares:</t>
          </r>
        </is>
      </c>
      <c r="F1591" s="26" t="inlineStr"/>
      <c r="G1591" s="27" t="n">
        <f>SUM(G1589:G1590)</f>
        <v>305.88</v>
      </c>
    </row>
    <row r="1592" customHeight="1" ht="15">
      <c r="A1592" s="20" t="inlineStr">
        <is>
          <r>
            <t xml:space="preserve">Serviço</t>
          </r>
        </is>
      </c>
      <c r="B1592" s="20" t="inlineStr"/>
      <c r="C1592" s="21" t="inlineStr">
        <is>
          <r>
            <t xml:space="preserve">FONTE</t>
          </r>
        </is>
      </c>
      <c r="D1592" s="21" t="inlineStr">
        <is>
          <r>
            <t xml:space="preserve">UNID</t>
          </r>
        </is>
      </c>
      <c r="E1592" s="21" t="inlineStr">
        <is>
          <r>
            <t xml:space="preserve">COEFICIENTE</t>
          </r>
        </is>
      </c>
      <c r="F1592" s="21" t="inlineStr">
        <is>
          <r>
            <t xml:space="preserve">PREÇO UNITÁRIO</t>
          </r>
        </is>
      </c>
      <c r="G1592" s="21" t="inlineStr">
        <is>
          <r>
            <t xml:space="preserve">TOTAL</t>
          </r>
        </is>
      </c>
    </row>
    <row r="1593" customHeight="1" ht="29">
      <c r="A1593" s="22" t="inlineStr">
        <is>
          <r>
            <t xml:space="preserve">87316</t>
          </r>
        </is>
      </c>
      <c r="B1593" s="23" t="inlineStr">
        <is>
          <r>
            <t xml:space="preserve">ARGAMASSA TRAÇO 1:4 (EM VOLUME DE CIMENTO E AREIA GROSSA ÚMIDA) PARA CHAPISCO CONVENCIONAL, PREPARO MECÂNICO COM BETONEIRA 400 L. AF_08/2019</t>
          </r>
        </is>
      </c>
      <c r="C1593" s="22" t="inlineStr">
        <is>
          <r>
            <t xml:space="preserve">SINAPI</t>
          </r>
        </is>
      </c>
      <c r="D1593" s="22" t="inlineStr">
        <is>
          <r>
            <t xml:space="preserve">M3</t>
          </r>
        </is>
      </c>
      <c r="E1593" s="24" t="n">
        <v>0.3</v>
      </c>
      <c r="F1593" s="25" t="n">
        <v>508.81</v>
      </c>
      <c r="G1593" s="25" t="n">
        <f>ROUND(ROUND(E1593,8)*F1593,2)</f>
        <v>152.64</v>
      </c>
    </row>
    <row r="1594" customHeight="1" ht="15">
      <c r="A1594" s="2" t="inlineStr"/>
      <c r="B1594" s="2" t="inlineStr"/>
      <c r="C1594" s="2" t="inlineStr"/>
      <c r="D1594" s="2" t="inlineStr"/>
      <c r="E1594" s="26" t="inlineStr">
        <is>
          <r>
            <t xml:space="preserve">TOTAL Serviço:</t>
          </r>
        </is>
      </c>
      <c r="F1594" s="26" t="inlineStr"/>
      <c r="G1594" s="27" t="n">
        <f>SUM(G1593:G1593)</f>
        <v>152.64</v>
      </c>
    </row>
    <row r="1595" customHeight="1" ht="15">
      <c r="A1595" s="2" t="inlineStr"/>
      <c r="B1595" s="2" t="inlineStr"/>
      <c r="C1595" s="2" t="inlineStr"/>
      <c r="D1595" s="2" t="inlineStr"/>
      <c r="E1595" s="28" t="inlineStr">
        <is>
          <r>
            <t xml:space="preserve">VALOR:</t>
          </r>
        </is>
      </c>
      <c r="F1595" s="28" t="inlineStr"/>
      <c r="G1595" s="6" t="n">
        <f>SUM(G1587,G1591,G1594)</f>
        <v>578.08</v>
      </c>
    </row>
    <row r="1596" customHeight="1" ht="15">
      <c r="A1596" s="2" t="inlineStr"/>
      <c r="B1596" s="2" t="inlineStr"/>
      <c r="C1596" s="2" t="inlineStr"/>
      <c r="D1596" s="2" t="inlineStr"/>
      <c r="E1596" s="28" t="inlineStr">
        <is>
          <r>
            <t xml:space="preserve">VALOR BDI (22.23%):</t>
          </r>
        </is>
      </c>
      <c r="F1596" s="28" t="inlineStr"/>
      <c r="G1596" s="6" t="n">
        <f>ROUND(G1595*(22.23/100),2)</f>
        <v>128.51</v>
      </c>
    </row>
    <row r="1597" customHeight="1" ht="15">
      <c r="A1597" s="2" t="inlineStr"/>
      <c r="B1597" s="2" t="inlineStr"/>
      <c r="C1597" s="2" t="inlineStr"/>
      <c r="D1597" s="2" t="inlineStr"/>
      <c r="E1597" s="28" t="inlineStr">
        <is>
          <r>
            <t xml:space="preserve">VALOR COM BDI:</t>
          </r>
        </is>
      </c>
      <c r="F1597" s="28" t="inlineStr"/>
      <c r="G1597" s="6" t="n">
        <f>G1596+G1595</f>
        <v>706.59</v>
      </c>
    </row>
    <row r="1598" customHeight="1" ht="10">
      <c r="A1598" s="2" t="inlineStr"/>
      <c r="B1598" s="2" t="inlineStr"/>
      <c r="C1598" s="2" t="inlineStr"/>
      <c r="D1598" s="2" t="inlineStr"/>
      <c r="E1598" s="18" t="inlineStr"/>
      <c r="F1598" s="18" t="inlineStr"/>
      <c r="G1598" s="18" t="inlineStr"/>
    </row>
    <row r="1599" customHeight="1" ht="20">
      <c r="A1599" s="19" t="inlineStr">
        <is>
          <r>
            <t xml:space="preserve">5.5. 93358 ESCAVAÇÃO MANUAL DE VALA COM PROFUNDIDADE MENOR OU IGUAL A 1,30 M. AF_02/2021 (M3)</t>
          </r>
        </is>
      </c>
      <c r="B1599" s="19" t="inlineStr"/>
      <c r="C1599" s="19" t="inlineStr"/>
      <c r="D1599" s="19" t="inlineStr"/>
      <c r="E1599" s="19" t="inlineStr"/>
      <c r="F1599" s="19" t="inlineStr"/>
      <c r="G1599" s="19" t="inlineStr"/>
    </row>
    <row r="1600" customHeight="1" ht="15">
      <c r="A1600" s="20" t="inlineStr">
        <is>
          <r>
            <t xml:space="preserve">Mão de Obra com Encargos Complementares</t>
          </r>
        </is>
      </c>
      <c r="B1600" s="20" t="inlineStr"/>
      <c r="C1600" s="21" t="inlineStr">
        <is>
          <r>
            <t xml:space="preserve">FONTE</t>
          </r>
        </is>
      </c>
      <c r="D1600" s="21" t="inlineStr">
        <is>
          <r>
            <t xml:space="preserve">UNID</t>
          </r>
        </is>
      </c>
      <c r="E1600" s="21" t="inlineStr">
        <is>
          <r>
            <t xml:space="preserve">COEFICIENTE</t>
          </r>
        </is>
      </c>
      <c r="F1600" s="21" t="inlineStr">
        <is>
          <r>
            <t xml:space="preserve">PREÇO UNITÁRIO</t>
          </r>
        </is>
      </c>
      <c r="G1600" s="21" t="inlineStr">
        <is>
          <r>
            <t xml:space="preserve">TOTAL</t>
          </r>
        </is>
      </c>
    </row>
    <row r="1601" customHeight="1" ht="15">
      <c r="A1601" s="22" t="inlineStr">
        <is>
          <r>
            <t xml:space="preserve">88316</t>
          </r>
        </is>
      </c>
      <c r="B1601" s="23" t="inlineStr">
        <is>
          <r>
            <t xml:space="preserve">SERVENTE COM ENCARGOS COMPLEMENTARES</t>
          </r>
        </is>
      </c>
      <c r="C1601" s="22" t="inlineStr">
        <is>
          <r>
            <t xml:space="preserve">SINAPI</t>
          </r>
        </is>
      </c>
      <c r="D1601" s="22" t="inlineStr">
        <is>
          <r>
            <t xml:space="preserve">H</t>
          </r>
        </is>
      </c>
      <c r="E1601" s="24" t="n">
        <v>3.956</v>
      </c>
      <c r="F1601" s="25" t="n">
        <v>22.1</v>
      </c>
      <c r="G1601" s="25" t="n">
        <f>TRUNC(TRUNC(E1601,8)*F1601,2)</f>
        <v>87.42</v>
      </c>
    </row>
    <row r="1602" customHeight="1" ht="18">
      <c r="A1602" s="2" t="inlineStr"/>
      <c r="B1602" s="2" t="inlineStr"/>
      <c r="C1602" s="2" t="inlineStr"/>
      <c r="D1602" s="2" t="inlineStr"/>
      <c r="E1602" s="26" t="inlineStr">
        <is>
          <r>
            <t xml:space="preserve">TOTAL Mão de Obra com Encargos Complementares:</t>
          </r>
        </is>
      </c>
      <c r="F1602" s="26" t="inlineStr"/>
      <c r="G1602" s="27" t="n">
        <f>SUM(G1601:G1601)</f>
        <v>87.42</v>
      </c>
    </row>
    <row r="1603" customHeight="1" ht="15">
      <c r="A1603" s="2" t="inlineStr"/>
      <c r="B1603" s="2" t="inlineStr"/>
      <c r="C1603" s="2" t="inlineStr"/>
      <c r="D1603" s="2" t="inlineStr"/>
      <c r="E1603" s="28" t="inlineStr">
        <is>
          <r>
            <t xml:space="preserve">VALOR:</t>
          </r>
        </is>
      </c>
      <c r="F1603" s="28" t="inlineStr"/>
      <c r="G1603" s="6" t="n">
        <f>SUM(G1602)</f>
        <v>87.42</v>
      </c>
    </row>
    <row r="1604" customHeight="1" ht="15">
      <c r="A1604" s="2" t="inlineStr"/>
      <c r="B1604" s="2" t="inlineStr"/>
      <c r="C1604" s="2" t="inlineStr"/>
      <c r="D1604" s="2" t="inlineStr"/>
      <c r="E1604" s="28" t="inlineStr">
        <is>
          <r>
            <t xml:space="preserve">VALOR BDI (22.23%):</t>
          </r>
        </is>
      </c>
      <c r="F1604" s="28" t="inlineStr"/>
      <c r="G1604" s="6" t="n">
        <f>ROUND(G1603*(22.23/100),2)</f>
        <v>19.43</v>
      </c>
    </row>
    <row r="1605" customHeight="1" ht="15">
      <c r="A1605" s="2" t="inlineStr"/>
      <c r="B1605" s="2" t="inlineStr"/>
      <c r="C1605" s="2" t="inlineStr"/>
      <c r="D1605" s="2" t="inlineStr"/>
      <c r="E1605" s="28" t="inlineStr">
        <is>
          <r>
            <t xml:space="preserve">VALOR COM BDI:</t>
          </r>
        </is>
      </c>
      <c r="F1605" s="28" t="inlineStr"/>
      <c r="G1605" s="6" t="n">
        <f>G1604+G1603</f>
        <v>106.85</v>
      </c>
    </row>
    <row r="1606" customHeight="1" ht="10">
      <c r="A1606" s="2" t="inlineStr"/>
      <c r="B1606" s="2" t="inlineStr"/>
      <c r="C1606" s="2" t="inlineStr"/>
      <c r="D1606" s="2" t="inlineStr"/>
      <c r="E1606" s="18" t="inlineStr"/>
      <c r="F1606" s="18" t="inlineStr"/>
      <c r="G1606" s="18" t="inlineStr"/>
    </row>
    <row r="1607" customHeight="1" ht="20">
      <c r="A1607" s="19" t="inlineStr">
        <is>
          <r>
            <t xml:space="preserve">5.6. 92762 ARMAÇÃO DE PILAR OU VIGA DE ESTRUTURA CONVENCIONAL DE CONCRETO ARMADO UTILIZANDO AÇO CA-50 DE 10,0 MM - MONTAGEM. AF_06/2022 (KG)</t>
          </r>
        </is>
      </c>
      <c r="B1607" s="19" t="inlineStr"/>
      <c r="C1607" s="19" t="inlineStr"/>
      <c r="D1607" s="19" t="inlineStr"/>
      <c r="E1607" s="19" t="inlineStr"/>
      <c r="F1607" s="19" t="inlineStr"/>
      <c r="G1607" s="19" t="inlineStr"/>
    </row>
    <row r="1608" customHeight="1" ht="15">
      <c r="A1608" s="20" t="inlineStr">
        <is>
          <r>
            <t xml:space="preserve">Equipamento</t>
          </r>
        </is>
      </c>
      <c r="B1608" s="20" t="inlineStr"/>
      <c r="C1608" s="21" t="inlineStr">
        <is>
          <r>
            <t xml:space="preserve">FONTE</t>
          </r>
        </is>
      </c>
      <c r="D1608" s="21" t="inlineStr">
        <is>
          <r>
            <t xml:space="preserve">UNID</t>
          </r>
        </is>
      </c>
      <c r="E1608" s="21" t="inlineStr">
        <is>
          <r>
            <t xml:space="preserve">COEFICIENTE</t>
          </r>
        </is>
      </c>
      <c r="F1608" s="21" t="inlineStr">
        <is>
          <r>
            <t xml:space="preserve">PREÇO UNITÁRIO</t>
          </r>
        </is>
      </c>
      <c r="G1608" s="21" t="inlineStr">
        <is>
          <r>
            <t xml:space="preserve">TOTAL</t>
          </r>
        </is>
      </c>
    </row>
    <row r="1609" customHeight="1" ht="29">
      <c r="A1609" s="22" t="inlineStr">
        <is>
          <r>
            <t xml:space="preserve">00040271</t>
          </r>
        </is>
      </c>
      <c r="B1609" s="23" t="inlineStr">
        <is>
          <r>
            <t xml:space="preserve">LOCACAO DE APRUMADOR METALICO DE PILAR, COM ALTURA E ANGULO REGULAVEIS, EXTENSAO DE *1,50* A *2,80* M</t>
          </r>
        </is>
      </c>
      <c r="C1609" s="22" t="inlineStr">
        <is>
          <r>
            <t xml:space="preserve">SINAPI</t>
          </r>
        </is>
      </c>
      <c r="D1609" s="22" t="inlineStr">
        <is>
          <r>
            <t xml:space="preserve">UNXME</t>
          </r>
        </is>
      </c>
      <c r="E1609" s="24" t="n">
        <v>0.196</v>
      </c>
      <c r="F1609" s="25" t="n">
        <v>19.82</v>
      </c>
      <c r="G1609" s="25" t="n">
        <f>TRUNC(TRUNC(E1609,8)*F1609,2)</f>
        <v>3.88</v>
      </c>
    </row>
    <row r="1610" customHeight="1" ht="29">
      <c r="A1610" s="22" t="inlineStr">
        <is>
          <r>
            <t xml:space="preserve">00040287</t>
          </r>
        </is>
      </c>
      <c r="B1610" s="23" t="inlineStr">
        <is>
          <r>
            <t xml:space="preserve">LOCACAO DE BARRA DE ANCORAGEM DE 0,80 A 1,20 M DE EXTENSAO, COM ROSCA DE 5/8", INCLUINDO PORCA E FLANGE</t>
          </r>
        </is>
      </c>
      <c r="C1610" s="22" t="inlineStr">
        <is>
          <r>
            <t xml:space="preserve">SINAPI</t>
          </r>
        </is>
      </c>
      <c r="D1610" s="22" t="inlineStr">
        <is>
          <r>
            <t xml:space="preserve">MES</t>
          </r>
        </is>
      </c>
      <c r="E1610" s="24" t="n">
        <v>0.785</v>
      </c>
      <c r="F1610" s="25" t="n">
        <v>7.63</v>
      </c>
      <c r="G1610" s="25" t="n">
        <f>TRUNC(TRUNC(E1610,8)*F1610,2)</f>
        <v>5.98</v>
      </c>
    </row>
    <row r="1611" customHeight="1" ht="29">
      <c r="A1611" s="22" t="inlineStr">
        <is>
          <r>
            <t xml:space="preserve">00040275</t>
          </r>
        </is>
      </c>
      <c r="B1611" s="23" t="inlineStr">
        <is>
          <r>
            <t xml:space="preserve">LOCACAO DE VIGA SANDUICHE METALICA VAZADA PARA TRAVAMENTO DE PILARES, ALTURA DE *8* CM, LARGURA DE *6* CM E EXTENSAO DE 2 M</t>
          </r>
        </is>
      </c>
      <c r="C1611" s="22" t="inlineStr">
        <is>
          <r>
            <t xml:space="preserve">SINAPI</t>
          </r>
        </is>
      </c>
      <c r="D1611" s="22" t="inlineStr">
        <is>
          <r>
            <t xml:space="preserve">UNXME</t>
          </r>
        </is>
      </c>
      <c r="E1611" s="24" t="n">
        <v>0.393</v>
      </c>
      <c r="F1611" s="25" t="n">
        <v>20.72</v>
      </c>
      <c r="G1611" s="25" t="n">
        <f>TRUNC(TRUNC(E1611,8)*F1611,2)</f>
        <v>8.14</v>
      </c>
    </row>
    <row r="1612" customHeight="1" ht="15">
      <c r="A1612" s="2" t="inlineStr"/>
      <c r="B1612" s="2" t="inlineStr"/>
      <c r="C1612" s="2" t="inlineStr"/>
      <c r="D1612" s="2" t="inlineStr"/>
      <c r="E1612" s="26" t="inlineStr">
        <is>
          <r>
            <t xml:space="preserve">TOTAL Equipamento:</t>
          </r>
        </is>
      </c>
      <c r="F1612" s="26" t="inlineStr"/>
      <c r="G1612" s="27" t="n">
        <f>SUM(G1609:G1611)</f>
        <v>18.0</v>
      </c>
    </row>
    <row r="1613" customHeight="1" ht="15">
      <c r="A1613" s="20" t="inlineStr">
        <is>
          <r>
            <t xml:space="preserve">Material</t>
          </r>
        </is>
      </c>
      <c r="B1613" s="20" t="inlineStr"/>
      <c r="C1613" s="21" t="inlineStr">
        <is>
          <r>
            <t xml:space="preserve">FONTE</t>
          </r>
        </is>
      </c>
      <c r="D1613" s="21" t="inlineStr">
        <is>
          <r>
            <t xml:space="preserve">UNID</t>
          </r>
        </is>
      </c>
      <c r="E1613" s="21" t="inlineStr">
        <is>
          <r>
            <t xml:space="preserve">COEFICIENTE</t>
          </r>
        </is>
      </c>
      <c r="F1613" s="21" t="inlineStr">
        <is>
          <r>
            <t xml:space="preserve">PREÇO UNITÁRIO</t>
          </r>
        </is>
      </c>
      <c r="G1613" s="21" t="inlineStr">
        <is>
          <r>
            <t xml:space="preserve">TOTAL</t>
          </r>
        </is>
      </c>
    </row>
    <row r="1614" customHeight="1" ht="21">
      <c r="A1614" s="22" t="inlineStr">
        <is>
          <r>
            <t xml:space="preserve">00002692</t>
          </r>
        </is>
      </c>
      <c r="B1614" s="23" t="inlineStr">
        <is>
          <r>
            <t xml:space="preserve">DESMOLDANTE PROTETOR PARA FORMAS DE MADEIRA, DE BASE OLEOSA EMULSIONADA EM AGUA</t>
          </r>
        </is>
      </c>
      <c r="C1614" s="22" t="inlineStr">
        <is>
          <r>
            <t xml:space="preserve">SINAPI</t>
          </r>
        </is>
      </c>
      <c r="D1614" s="22" t="inlineStr">
        <is>
          <r>
            <t xml:space="preserve">L</t>
          </r>
        </is>
      </c>
      <c r="E1614" s="24" t="n">
        <v>0.004</v>
      </c>
      <c r="F1614" s="25" t="n">
        <v>7.74</v>
      </c>
      <c r="G1614" s="25" t="n">
        <f>TRUNC(TRUNC(E1614,8)*F1614,2)</f>
        <v>0.03</v>
      </c>
    </row>
    <row r="1615" customHeight="1" ht="21">
      <c r="A1615" s="22" t="inlineStr">
        <is>
          <r>
            <t xml:space="preserve">00040304</t>
          </r>
        </is>
      </c>
      <c r="B1615" s="23" t="inlineStr">
        <is>
          <r>
            <t xml:space="preserve">PREGO DE ACO POLIDO COM CABECA DUPLA 17 X 27 (2 1/2 X 11)</t>
          </r>
        </is>
      </c>
      <c r="C1615" s="22" t="inlineStr">
        <is>
          <r>
            <t xml:space="preserve">SINAPI</t>
          </r>
        </is>
      </c>
      <c r="D1615" s="22" t="inlineStr">
        <is>
          <r>
            <t xml:space="preserve">KG</t>
          </r>
        </is>
      </c>
      <c r="E1615" s="24" t="n">
        <v>0.019</v>
      </c>
      <c r="F1615" s="25" t="n">
        <v>16.8</v>
      </c>
      <c r="G1615" s="25" t="n">
        <f>TRUNC(TRUNC(E1615,8)*F1615,2)</f>
        <v>0.31</v>
      </c>
    </row>
    <row r="1616" customHeight="1" ht="15">
      <c r="A1616" s="2" t="inlineStr"/>
      <c r="B1616" s="2" t="inlineStr"/>
      <c r="C1616" s="2" t="inlineStr"/>
      <c r="D1616" s="2" t="inlineStr"/>
      <c r="E1616" s="26" t="inlineStr">
        <is>
          <r>
            <t xml:space="preserve">TOTAL Material:</t>
          </r>
        </is>
      </c>
      <c r="F1616" s="26" t="inlineStr"/>
      <c r="G1616" s="27" t="n">
        <f>SUM(G1614:G1615)</f>
        <v>0.34</v>
      </c>
    </row>
    <row r="1617" customHeight="1" ht="15">
      <c r="A1617" s="20" t="inlineStr">
        <is>
          <r>
            <t xml:space="preserve">Mão de Obra com Encargos Complementares</t>
          </r>
        </is>
      </c>
      <c r="B1617" s="20" t="inlineStr"/>
      <c r="C1617" s="21" t="inlineStr">
        <is>
          <r>
            <t xml:space="preserve">FONTE</t>
          </r>
        </is>
      </c>
      <c r="D1617" s="21" t="inlineStr">
        <is>
          <r>
            <t xml:space="preserve">UNID</t>
          </r>
        </is>
      </c>
      <c r="E1617" s="21" t="inlineStr">
        <is>
          <r>
            <t xml:space="preserve">COEFICIENTE</t>
          </r>
        </is>
      </c>
      <c r="F1617" s="21" t="inlineStr">
        <is>
          <r>
            <t xml:space="preserve">PREÇO UNITÁRIO</t>
          </r>
        </is>
      </c>
      <c r="G1617" s="21" t="inlineStr">
        <is>
          <r>
            <t xml:space="preserve">TOTAL</t>
          </r>
        </is>
      </c>
    </row>
    <row r="1618" customHeight="1" ht="21">
      <c r="A1618" s="22" t="inlineStr">
        <is>
          <r>
            <t xml:space="preserve">88239</t>
          </r>
        </is>
      </c>
      <c r="B1618" s="23" t="inlineStr">
        <is>
          <r>
            <t xml:space="preserve">AJUDANTE DE CARPINTEIRO COM ENCARGOS COMPLEMENTARES</t>
          </r>
        </is>
      </c>
      <c r="C1618" s="22" t="inlineStr">
        <is>
          <r>
            <t xml:space="preserve">SINAPI</t>
          </r>
        </is>
      </c>
      <c r="D1618" s="22" t="inlineStr">
        <is>
          <r>
            <t xml:space="preserve">H</t>
          </r>
        </is>
      </c>
      <c r="E1618" s="24" t="n">
        <v>0.121</v>
      </c>
      <c r="F1618" s="25" t="n">
        <v>23.13</v>
      </c>
      <c r="G1618" s="25" t="n">
        <f>TRUNC(TRUNC(E1618,8)*F1618,2)</f>
        <v>2.79</v>
      </c>
    </row>
    <row r="1619" customHeight="1" ht="21">
      <c r="A1619" s="22" t="inlineStr">
        <is>
          <r>
            <t xml:space="preserve">88262</t>
          </r>
        </is>
      </c>
      <c r="B1619" s="23" t="inlineStr">
        <is>
          <r>
            <t xml:space="preserve">CARPINTEIRO DE FORMAS COM ENCARGOS COMPLEMENTARES</t>
          </r>
        </is>
      </c>
      <c r="C1619" s="22" t="inlineStr">
        <is>
          <r>
            <t xml:space="preserve">SINAPI</t>
          </r>
        </is>
      </c>
      <c r="D1619" s="22" t="inlineStr">
        <is>
          <r>
            <t xml:space="preserve">H</t>
          </r>
        </is>
      </c>
      <c r="E1619" s="24" t="n">
        <v>0.661</v>
      </c>
      <c r="F1619" s="25" t="n">
        <v>28.52</v>
      </c>
      <c r="G1619" s="25" t="n">
        <f>TRUNC(TRUNC(E1619,8)*F1619,2)</f>
        <v>18.85</v>
      </c>
    </row>
    <row r="1620" customHeight="1" ht="18">
      <c r="A1620" s="2" t="inlineStr"/>
      <c r="B1620" s="2" t="inlineStr"/>
      <c r="C1620" s="2" t="inlineStr"/>
      <c r="D1620" s="2" t="inlineStr"/>
      <c r="E1620" s="26" t="inlineStr">
        <is>
          <r>
            <t xml:space="preserve">TOTAL Mão de Obra com Encargos Complementares:</t>
          </r>
        </is>
      </c>
      <c r="F1620" s="26" t="inlineStr"/>
      <c r="G1620" s="27" t="n">
        <f>SUM(G1618:G1619)</f>
        <v>21.64</v>
      </c>
    </row>
    <row r="1621" customHeight="1" ht="15">
      <c r="A1621" s="20" t="inlineStr">
        <is>
          <r>
            <t xml:space="preserve">Serviço</t>
          </r>
        </is>
      </c>
      <c r="B1621" s="20" t="inlineStr"/>
      <c r="C1621" s="21" t="inlineStr">
        <is>
          <r>
            <t xml:space="preserve">FONTE</t>
          </r>
        </is>
      </c>
      <c r="D1621" s="21" t="inlineStr">
        <is>
          <r>
            <t xml:space="preserve">UNID</t>
          </r>
        </is>
      </c>
      <c r="E1621" s="21" t="inlineStr">
        <is>
          <r>
            <t xml:space="preserve">COEFICIENTE</t>
          </r>
        </is>
      </c>
      <c r="F1621" s="21" t="inlineStr">
        <is>
          <r>
            <t xml:space="preserve">PREÇO UNITÁRIO</t>
          </r>
        </is>
      </c>
      <c r="G1621" s="21" t="inlineStr">
        <is>
          <r>
            <t xml:space="preserve">TOTAL</t>
          </r>
        </is>
      </c>
    </row>
    <row r="1622" customHeight="1" ht="29">
      <c r="A1622" s="22" t="inlineStr">
        <is>
          <r>
            <t xml:space="preserve">92264</t>
          </r>
        </is>
      </c>
      <c r="B1622" s="23" t="inlineStr">
        <is>
          <r>
            <t xml:space="preserve">FABRICAÇÃO DE FÔRMA PARA PILARES E ESTRUTURAS SIMILARES, EM CHAPA DE MADEIRA COMPENSADA PLASTIFICADA, E = 18 MM. AF_09/2020</t>
          </r>
        </is>
      </c>
      <c r="C1622" s="22" t="inlineStr">
        <is>
          <r>
            <t xml:space="preserve">SINAPI</t>
          </r>
        </is>
      </c>
      <c r="D1622" s="22" t="inlineStr">
        <is>
          <r>
            <t xml:space="preserve">M2</t>
          </r>
        </is>
      </c>
      <c r="E1622" s="24" t="n">
        <v>0.105</v>
      </c>
      <c r="F1622" s="25" t="n">
        <v>246.32</v>
      </c>
      <c r="G1622" s="25" t="n">
        <f>TRUNC(TRUNC(E1622,8)*F1622,2)</f>
        <v>25.86</v>
      </c>
    </row>
    <row r="1623" customHeight="1" ht="15">
      <c r="A1623" s="2" t="inlineStr"/>
      <c r="B1623" s="2" t="inlineStr"/>
      <c r="C1623" s="2" t="inlineStr"/>
      <c r="D1623" s="2" t="inlineStr"/>
      <c r="E1623" s="26" t="inlineStr">
        <is>
          <r>
            <t xml:space="preserve">TOTAL Serviço:</t>
          </r>
        </is>
      </c>
      <c r="F1623" s="26" t="inlineStr"/>
      <c r="G1623" s="27" t="n">
        <f>SUM(G1622:G1622)</f>
        <v>25.86</v>
      </c>
    </row>
    <row r="1624" customHeight="1" ht="15">
      <c r="A1624" s="2" t="inlineStr"/>
      <c r="B1624" s="2" t="inlineStr"/>
      <c r="C1624" s="2" t="inlineStr"/>
      <c r="D1624" s="2" t="inlineStr"/>
      <c r="E1624" s="28" t="inlineStr">
        <is>
          <r>
            <t xml:space="preserve">VALOR:</t>
          </r>
        </is>
      </c>
      <c r="F1624" s="28" t="inlineStr"/>
      <c r="G1624" s="6" t="n">
        <f>SUM(G1612,G1616,G1620,G1623)</f>
        <v>65.84</v>
      </c>
    </row>
    <row r="1625" customHeight="1" ht="15">
      <c r="A1625" s="2" t="inlineStr"/>
      <c r="B1625" s="2" t="inlineStr"/>
      <c r="C1625" s="2" t="inlineStr"/>
      <c r="D1625" s="2" t="inlineStr"/>
      <c r="E1625" s="28" t="inlineStr">
        <is>
          <r>
            <t xml:space="preserve">VALOR BDI (22.23%):</t>
          </r>
        </is>
      </c>
      <c r="F1625" s="28" t="inlineStr"/>
      <c r="G1625" s="6" t="n">
        <f>ROUND(G1624*(22.23/100),2)</f>
        <v>14.64</v>
      </c>
    </row>
    <row r="1626" customHeight="1" ht="15">
      <c r="A1626" s="2" t="inlineStr"/>
      <c r="B1626" s="2" t="inlineStr"/>
      <c r="C1626" s="2" t="inlineStr"/>
      <c r="D1626" s="2" t="inlineStr"/>
      <c r="E1626" s="28" t="inlineStr">
        <is>
          <r>
            <t xml:space="preserve">VALOR COM BDI:</t>
          </r>
        </is>
      </c>
      <c r="F1626" s="28" t="inlineStr"/>
      <c r="G1626" s="6" t="n">
        <f>G1625+G1624</f>
        <v>80.48</v>
      </c>
    </row>
    <row r="1627" customHeight="1" ht="10">
      <c r="A1627" s="2" t="inlineStr"/>
      <c r="B1627" s="2" t="inlineStr"/>
      <c r="C1627" s="2" t="inlineStr"/>
      <c r="D1627" s="2" t="inlineStr"/>
      <c r="E1627" s="18" t="inlineStr"/>
      <c r="F1627" s="18" t="inlineStr"/>
      <c r="G1627" s="18" t="inlineStr"/>
    </row>
    <row r="1628" customHeight="1" ht="20">
      <c r="A1628" s="19" t="inlineStr">
        <is>
          <r>
            <t xml:space="preserve">5.7. 92767 ARMAÇÃO DE PILAR DE ESTRUTURA CONVENCIONAL DE CONCRETO ARMADO UTILIZANDO AÇO CA-60 DE 4,2 MM - MONTAGEM. AF_06/2022 (KG)</t>
          </r>
        </is>
      </c>
      <c r="B1628" s="19" t="inlineStr"/>
      <c r="C1628" s="19" t="inlineStr"/>
      <c r="D1628" s="19" t="inlineStr"/>
      <c r="E1628" s="19" t="inlineStr"/>
      <c r="F1628" s="19" t="inlineStr"/>
      <c r="G1628" s="19" t="inlineStr"/>
    </row>
    <row r="1629" customHeight="1" ht="15">
      <c r="A1629" s="20" t="inlineStr">
        <is>
          <r>
            <t xml:space="preserve">Material</t>
          </r>
        </is>
      </c>
      <c r="B1629" s="20" t="inlineStr"/>
      <c r="C1629" s="21" t="inlineStr">
        <is>
          <r>
            <t xml:space="preserve">FONTE</t>
          </r>
        </is>
      </c>
      <c r="D1629" s="21" t="inlineStr">
        <is>
          <r>
            <t xml:space="preserve">UNID</t>
          </r>
        </is>
      </c>
      <c r="E1629" s="21" t="inlineStr">
        <is>
          <r>
            <t xml:space="preserve">COEFICIENTE</t>
          </r>
        </is>
      </c>
      <c r="F1629" s="21" t="inlineStr">
        <is>
          <r>
            <t xml:space="preserve">PREÇO UNITÁRIO</t>
          </r>
        </is>
      </c>
      <c r="G1629" s="21" t="inlineStr">
        <is>
          <r>
            <t xml:space="preserve">TOTAL</t>
          </r>
        </is>
      </c>
    </row>
    <row r="1630" customHeight="1" ht="21">
      <c r="A1630" s="22" t="inlineStr">
        <is>
          <r>
            <t xml:space="preserve">00043132</t>
          </r>
        </is>
      </c>
      <c r="B1630" s="23" t="inlineStr">
        <is>
          <r>
            <t xml:space="preserve">ARAME RECOZIDO 16 BWG, D = 1,65 MM (0,016 KG/M) OU 18 BWG, D = 1,25 MM (0,01 KG/M)</t>
          </r>
        </is>
      </c>
      <c r="C1630" s="22" t="inlineStr">
        <is>
          <r>
            <t xml:space="preserve">SINAPI</t>
          </r>
        </is>
      </c>
      <c r="D1630" s="22" t="inlineStr">
        <is>
          <r>
            <t xml:space="preserve">KG</t>
          </r>
        </is>
      </c>
      <c r="E1630" s="24" t="n">
        <v>0.025</v>
      </c>
      <c r="F1630" s="25" t="n">
        <v>15.73</v>
      </c>
      <c r="G1630" s="25" t="n">
        <f>TRUNC(TRUNC(E1630,8)*F1630,2)</f>
        <v>0.39</v>
      </c>
    </row>
    <row r="1631" customHeight="1" ht="29">
      <c r="A1631" s="22" t="inlineStr">
        <is>
          <r>
            <t xml:space="preserve">00039017</t>
          </r>
        </is>
      </c>
      <c r="B1631" s="23" t="inlineStr">
        <is>
          <r>
            <t xml:space="preserve">ESPACADOR / DISTANCIADOR CIRCULAR COM ENTRADA LATERAL, EM PLASTICO, PARA VERGALHAO *4,2 A 12,5* MM, COBRIMENTO 20 MM</t>
          </r>
        </is>
      </c>
      <c r="C1631" s="22" t="inlineStr">
        <is>
          <r>
            <t xml:space="preserve">SINAPI</t>
          </r>
        </is>
      </c>
      <c r="D1631" s="22" t="inlineStr">
        <is>
          <r>
            <t xml:space="preserve">UN</t>
          </r>
        </is>
      </c>
      <c r="E1631" s="24" t="n">
        <v>2.816</v>
      </c>
      <c r="F1631" s="25" t="n">
        <v>0.22</v>
      </c>
      <c r="G1631" s="25" t="n">
        <f>TRUNC(TRUNC(E1631,8)*F1631,2)</f>
        <v>0.61</v>
      </c>
    </row>
    <row r="1632" customHeight="1" ht="15">
      <c r="A1632" s="2" t="inlineStr"/>
      <c r="B1632" s="2" t="inlineStr"/>
      <c r="C1632" s="2" t="inlineStr"/>
      <c r="D1632" s="2" t="inlineStr"/>
      <c r="E1632" s="26" t="inlineStr">
        <is>
          <r>
            <t xml:space="preserve">TOTAL Material:</t>
          </r>
        </is>
      </c>
      <c r="F1632" s="26" t="inlineStr"/>
      <c r="G1632" s="27" t="n">
        <f>SUM(G1630:G1631)</f>
        <v>1.0</v>
      </c>
    </row>
    <row r="1633" customHeight="1" ht="15">
      <c r="A1633" s="20" t="inlineStr">
        <is>
          <r>
            <t xml:space="preserve">Mão de Obra com Encargos Complementares</t>
          </r>
        </is>
      </c>
      <c r="B1633" s="20" t="inlineStr"/>
      <c r="C1633" s="21" t="inlineStr">
        <is>
          <r>
            <t xml:space="preserve">FONTE</t>
          </r>
        </is>
      </c>
      <c r="D1633" s="21" t="inlineStr">
        <is>
          <r>
            <t xml:space="preserve">UNID</t>
          </r>
        </is>
      </c>
      <c r="E1633" s="21" t="inlineStr">
        <is>
          <r>
            <t xml:space="preserve">COEFICIENTE</t>
          </r>
        </is>
      </c>
      <c r="F1633" s="21" t="inlineStr">
        <is>
          <r>
            <t xml:space="preserve">PREÇO UNITÁRIO</t>
          </r>
        </is>
      </c>
      <c r="G1633" s="21" t="inlineStr">
        <is>
          <r>
            <t xml:space="preserve">TOTAL</t>
          </r>
        </is>
      </c>
    </row>
    <row r="1634" customHeight="1" ht="21">
      <c r="A1634" s="22" t="inlineStr">
        <is>
          <r>
            <t xml:space="preserve">88238</t>
          </r>
        </is>
      </c>
      <c r="B1634" s="23" t="inlineStr">
        <is>
          <r>
            <t xml:space="preserve">AJUDANTE DE ARMADOR COM ENCARGOS COMPLEMENTARES</t>
          </r>
        </is>
      </c>
      <c r="C1634" s="22" t="inlineStr">
        <is>
          <r>
            <t xml:space="preserve">SINAPI</t>
          </r>
        </is>
      </c>
      <c r="D1634" s="22" t="inlineStr">
        <is>
          <r>
            <t xml:space="preserve">H</t>
          </r>
        </is>
      </c>
      <c r="E1634" s="24" t="n">
        <v>0.0172</v>
      </c>
      <c r="F1634" s="25" t="n">
        <v>23.22</v>
      </c>
      <c r="G1634" s="25" t="n">
        <f>TRUNC(TRUNC(E1634,8)*F1634,2)</f>
        <v>0.39</v>
      </c>
    </row>
    <row r="1635" customHeight="1" ht="15">
      <c r="A1635" s="22" t="inlineStr">
        <is>
          <r>
            <t xml:space="preserve">88245</t>
          </r>
        </is>
      </c>
      <c r="B1635" s="23" t="inlineStr">
        <is>
          <r>
            <t xml:space="preserve">ARMADOR COM ENCARGOS COMPLEMENTARES</t>
          </r>
        </is>
      </c>
      <c r="C1635" s="22" t="inlineStr">
        <is>
          <r>
            <t xml:space="preserve">SINAPI</t>
          </r>
        </is>
      </c>
      <c r="D1635" s="22" t="inlineStr">
        <is>
          <r>
            <t xml:space="preserve">H</t>
          </r>
        </is>
      </c>
      <c r="E1635" s="24" t="n">
        <v>0.1055</v>
      </c>
      <c r="F1635" s="25" t="n">
        <v>28.73</v>
      </c>
      <c r="G1635" s="25" t="n">
        <f>TRUNC(TRUNC(E1635,8)*F1635,2)</f>
        <v>3.03</v>
      </c>
    </row>
    <row r="1636" customHeight="1" ht="18">
      <c r="A1636" s="2" t="inlineStr"/>
      <c r="B1636" s="2" t="inlineStr"/>
      <c r="C1636" s="2" t="inlineStr"/>
      <c r="D1636" s="2" t="inlineStr"/>
      <c r="E1636" s="26" t="inlineStr">
        <is>
          <r>
            <t xml:space="preserve">TOTAL Mão de Obra com Encargos Complementares:</t>
          </r>
        </is>
      </c>
      <c r="F1636" s="26" t="inlineStr"/>
      <c r="G1636" s="27" t="n">
        <f>SUM(G1634:G1635)</f>
        <v>3.42</v>
      </c>
    </row>
    <row r="1637" customHeight="1" ht="15">
      <c r="A1637" s="20" t="inlineStr">
        <is>
          <r>
            <t xml:space="preserve">Serviço</t>
          </r>
        </is>
      </c>
      <c r="B1637" s="20" t="inlineStr"/>
      <c r="C1637" s="21" t="inlineStr">
        <is>
          <r>
            <t xml:space="preserve">FONTE</t>
          </r>
        </is>
      </c>
      <c r="D1637" s="21" t="inlineStr">
        <is>
          <r>
            <t xml:space="preserve">UNID</t>
          </r>
        </is>
      </c>
      <c r="E1637" s="21" t="inlineStr">
        <is>
          <r>
            <t xml:space="preserve">COEFICIENTE</t>
          </r>
        </is>
      </c>
      <c r="F1637" s="21" t="inlineStr">
        <is>
          <r>
            <t xml:space="preserve">PREÇO UNITÁRIO</t>
          </r>
        </is>
      </c>
      <c r="G1637" s="21" t="inlineStr">
        <is>
          <r>
            <t xml:space="preserve">TOTAL</t>
          </r>
        </is>
      </c>
    </row>
    <row r="1638" customHeight="1" ht="21">
      <c r="A1638" s="22" t="inlineStr">
        <is>
          <r>
            <t xml:space="preserve">92799</t>
          </r>
        </is>
      </c>
      <c r="B1638" s="23" t="inlineStr">
        <is>
          <r>
            <t xml:space="preserve">CORTE E DOBRA DE AÇO CA-60, DIÂMETRO DE 4,2 MM. AF_06/2022</t>
          </r>
        </is>
      </c>
      <c r="C1638" s="22" t="inlineStr">
        <is>
          <r>
            <t xml:space="preserve">SINAPI</t>
          </r>
        </is>
      </c>
      <c r="D1638" s="22" t="inlineStr">
        <is>
          <r>
            <t xml:space="preserve">KG</t>
          </r>
        </is>
      </c>
      <c r="E1638" s="24" t="n">
        <v>1.0</v>
      </c>
      <c r="F1638" s="25" t="n">
        <v>11.16</v>
      </c>
      <c r="G1638" s="25" t="n">
        <f>TRUNC(TRUNC(E1638,8)*F1638,2)</f>
        <v>11.16</v>
      </c>
    </row>
    <row r="1639" customHeight="1" ht="15">
      <c r="A1639" s="2" t="inlineStr"/>
      <c r="B1639" s="2" t="inlineStr"/>
      <c r="C1639" s="2" t="inlineStr"/>
      <c r="D1639" s="2" t="inlineStr"/>
      <c r="E1639" s="26" t="inlineStr">
        <is>
          <r>
            <t xml:space="preserve">TOTAL Serviço:</t>
          </r>
        </is>
      </c>
      <c r="F1639" s="26" t="inlineStr"/>
      <c r="G1639" s="27" t="n">
        <f>SUM(G1638:G1638)</f>
        <v>11.16</v>
      </c>
    </row>
    <row r="1640" customHeight="1" ht="15">
      <c r="A1640" s="2" t="inlineStr"/>
      <c r="B1640" s="2" t="inlineStr"/>
      <c r="C1640" s="2" t="inlineStr"/>
      <c r="D1640" s="2" t="inlineStr"/>
      <c r="E1640" s="28" t="inlineStr">
        <is>
          <r>
            <t xml:space="preserve">VALOR:</t>
          </r>
        </is>
      </c>
      <c r="F1640" s="28" t="inlineStr"/>
      <c r="G1640" s="6" t="n">
        <f>SUM(G1632,G1636,G1639)</f>
        <v>15.58</v>
      </c>
    </row>
    <row r="1641" customHeight="1" ht="15">
      <c r="A1641" s="2" t="inlineStr"/>
      <c r="B1641" s="2" t="inlineStr"/>
      <c r="C1641" s="2" t="inlineStr"/>
      <c r="D1641" s="2" t="inlineStr"/>
      <c r="E1641" s="28" t="inlineStr">
        <is>
          <r>
            <t xml:space="preserve">VALOR BDI (22.23%):</t>
          </r>
        </is>
      </c>
      <c r="F1641" s="28" t="inlineStr"/>
      <c r="G1641" s="6" t="n">
        <f>ROUND(G1640*(22.23/100),2)</f>
        <v>3.46</v>
      </c>
    </row>
    <row r="1642" customHeight="1" ht="15">
      <c r="A1642" s="2" t="inlineStr"/>
      <c r="B1642" s="2" t="inlineStr"/>
      <c r="C1642" s="2" t="inlineStr"/>
      <c r="D1642" s="2" t="inlineStr"/>
      <c r="E1642" s="28" t="inlineStr">
        <is>
          <r>
            <t xml:space="preserve">VALOR COM BDI:</t>
          </r>
        </is>
      </c>
      <c r="F1642" s="28" t="inlineStr"/>
      <c r="G1642" s="6" t="n">
        <f>G1641+G1640</f>
        <v>19.04</v>
      </c>
    </row>
    <row r="1643" customHeight="1" ht="10">
      <c r="A1643" s="2" t="inlineStr"/>
      <c r="B1643" s="2" t="inlineStr"/>
      <c r="C1643" s="2" t="inlineStr"/>
      <c r="D1643" s="2" t="inlineStr"/>
      <c r="E1643" s="18" t="inlineStr"/>
      <c r="F1643" s="18" t="inlineStr"/>
      <c r="G1643" s="18" t="inlineStr"/>
    </row>
    <row r="1644" customHeight="1" ht="20">
      <c r="A1644" s="19" t="inlineStr">
        <is>
          <r>
            <t xml:space="preserve">5.8. 92423 MONTAGEM E DESMONTAGEM DE FÔRMA DE PILARES RETANGULARES E ESTRUTURAS SIMILARES, PÉ-DIREITO SIMPLES, EM CHAPA DE MADEIRA COMPENSADA RESINADA, 6 UTILIZAÇÕES. AF_09/2020 (M2)</t>
          </r>
        </is>
      </c>
      <c r="B1644" s="19" t="inlineStr"/>
      <c r="C1644" s="19" t="inlineStr"/>
      <c r="D1644" s="19" t="inlineStr"/>
      <c r="E1644" s="19" t="inlineStr"/>
      <c r="F1644" s="19" t="inlineStr"/>
      <c r="G1644" s="19" t="inlineStr"/>
    </row>
    <row r="1645" customHeight="1" ht="15">
      <c r="A1645" s="20" t="inlineStr">
        <is>
          <r>
            <t xml:space="preserve">Equipamento</t>
          </r>
        </is>
      </c>
      <c r="B1645" s="20" t="inlineStr"/>
      <c r="C1645" s="21" t="inlineStr">
        <is>
          <r>
            <t xml:space="preserve">FONTE</t>
          </r>
        </is>
      </c>
      <c r="D1645" s="21" t="inlineStr">
        <is>
          <r>
            <t xml:space="preserve">UNID</t>
          </r>
        </is>
      </c>
      <c r="E1645" s="21" t="inlineStr">
        <is>
          <r>
            <t xml:space="preserve">COEFICIENTE</t>
          </r>
        </is>
      </c>
      <c r="F1645" s="21" t="inlineStr">
        <is>
          <r>
            <t xml:space="preserve">PREÇO UNITÁRIO</t>
          </r>
        </is>
      </c>
      <c r="G1645" s="21" t="inlineStr">
        <is>
          <r>
            <t xml:space="preserve">TOTAL</t>
          </r>
        </is>
      </c>
    </row>
    <row r="1646" customHeight="1" ht="29">
      <c r="A1646" s="22" t="inlineStr">
        <is>
          <r>
            <t xml:space="preserve">00040271</t>
          </r>
        </is>
      </c>
      <c r="B1646" s="23" t="inlineStr">
        <is>
          <r>
            <t xml:space="preserve">LOCACAO DE APRUMADOR METALICO DE PILAR, COM ALTURA E ANGULO REGULAVEIS, EXTENSAO DE *1,50* A *2,80* M</t>
          </r>
        </is>
      </c>
      <c r="C1646" s="22" t="inlineStr">
        <is>
          <r>
            <t xml:space="preserve">SINAPI</t>
          </r>
        </is>
      </c>
      <c r="D1646" s="22" t="inlineStr">
        <is>
          <r>
            <t xml:space="preserve">UNXME</t>
          </r>
        </is>
      </c>
      <c r="E1646" s="24" t="n">
        <v>0.196</v>
      </c>
      <c r="F1646" s="25" t="n">
        <v>19.82</v>
      </c>
      <c r="G1646" s="25" t="n">
        <f>TRUNC(TRUNC(E1646,8)*F1646,2)</f>
        <v>3.88</v>
      </c>
    </row>
    <row r="1647" customHeight="1" ht="29">
      <c r="A1647" s="22" t="inlineStr">
        <is>
          <r>
            <t xml:space="preserve">00040287</t>
          </r>
        </is>
      </c>
      <c r="B1647" s="23" t="inlineStr">
        <is>
          <r>
            <t xml:space="preserve">LOCACAO DE BARRA DE ANCORAGEM DE 0,80 A 1,20 M DE EXTENSAO, COM ROSCA DE 5/8", INCLUINDO PORCA E FLANGE</t>
          </r>
        </is>
      </c>
      <c r="C1647" s="22" t="inlineStr">
        <is>
          <r>
            <t xml:space="preserve">SINAPI</t>
          </r>
        </is>
      </c>
      <c r="D1647" s="22" t="inlineStr">
        <is>
          <r>
            <t xml:space="preserve">MES</t>
          </r>
        </is>
      </c>
      <c r="E1647" s="24" t="n">
        <v>0.785</v>
      </c>
      <c r="F1647" s="25" t="n">
        <v>7.63</v>
      </c>
      <c r="G1647" s="25" t="n">
        <f>TRUNC(TRUNC(E1647,8)*F1647,2)</f>
        <v>5.98</v>
      </c>
    </row>
    <row r="1648" customHeight="1" ht="29">
      <c r="A1648" s="22" t="inlineStr">
        <is>
          <r>
            <t xml:space="preserve">00040275</t>
          </r>
        </is>
      </c>
      <c r="B1648" s="23" t="inlineStr">
        <is>
          <r>
            <t xml:space="preserve">LOCACAO DE VIGA SANDUICHE METALICA VAZADA PARA TRAVAMENTO DE PILARES, ALTURA DE *8* CM, LARGURA DE *6* CM E EXTENSAO DE 2 M</t>
          </r>
        </is>
      </c>
      <c r="C1648" s="22" t="inlineStr">
        <is>
          <r>
            <t xml:space="preserve">SINAPI</t>
          </r>
        </is>
      </c>
      <c r="D1648" s="22" t="inlineStr">
        <is>
          <r>
            <t xml:space="preserve">UNXME</t>
          </r>
        </is>
      </c>
      <c r="E1648" s="24" t="n">
        <v>0.393</v>
      </c>
      <c r="F1648" s="25" t="n">
        <v>20.72</v>
      </c>
      <c r="G1648" s="25" t="n">
        <f>TRUNC(TRUNC(E1648,8)*F1648,2)</f>
        <v>8.14</v>
      </c>
    </row>
    <row r="1649" customHeight="1" ht="15">
      <c r="A1649" s="2" t="inlineStr"/>
      <c r="B1649" s="2" t="inlineStr"/>
      <c r="C1649" s="2" t="inlineStr"/>
      <c r="D1649" s="2" t="inlineStr"/>
      <c r="E1649" s="26" t="inlineStr">
        <is>
          <r>
            <t xml:space="preserve">TOTAL Equipamento:</t>
          </r>
        </is>
      </c>
      <c r="F1649" s="26" t="inlineStr"/>
      <c r="G1649" s="27" t="n">
        <f>SUM(G1646:G1648)</f>
        <v>18.0</v>
      </c>
    </row>
    <row r="1650" customHeight="1" ht="15">
      <c r="A1650" s="20" t="inlineStr">
        <is>
          <r>
            <t xml:space="preserve">Material</t>
          </r>
        </is>
      </c>
      <c r="B1650" s="20" t="inlineStr"/>
      <c r="C1650" s="21" t="inlineStr">
        <is>
          <r>
            <t xml:space="preserve">FONTE</t>
          </r>
        </is>
      </c>
      <c r="D1650" s="21" t="inlineStr">
        <is>
          <r>
            <t xml:space="preserve">UNID</t>
          </r>
        </is>
      </c>
      <c r="E1650" s="21" t="inlineStr">
        <is>
          <r>
            <t xml:space="preserve">COEFICIENTE</t>
          </r>
        </is>
      </c>
      <c r="F1650" s="21" t="inlineStr">
        <is>
          <r>
            <t xml:space="preserve">PREÇO UNITÁRIO</t>
          </r>
        </is>
      </c>
      <c r="G1650" s="21" t="inlineStr">
        <is>
          <r>
            <t xml:space="preserve">TOTAL</t>
          </r>
        </is>
      </c>
    </row>
    <row r="1651" customHeight="1" ht="21">
      <c r="A1651" s="22" t="inlineStr">
        <is>
          <r>
            <t xml:space="preserve">00002692</t>
          </r>
        </is>
      </c>
      <c r="B1651" s="23" t="inlineStr">
        <is>
          <r>
            <t xml:space="preserve">DESMOLDANTE PROTETOR PARA FORMAS DE MADEIRA, DE BASE OLEOSA EMULSIONADA EM AGUA</t>
          </r>
        </is>
      </c>
      <c r="C1651" s="22" t="inlineStr">
        <is>
          <r>
            <t xml:space="preserve">SINAPI</t>
          </r>
        </is>
      </c>
      <c r="D1651" s="22" t="inlineStr">
        <is>
          <r>
            <t xml:space="preserve">L</t>
          </r>
        </is>
      </c>
      <c r="E1651" s="24" t="n">
        <v>0.01</v>
      </c>
      <c r="F1651" s="25" t="n">
        <v>7.74</v>
      </c>
      <c r="G1651" s="25" t="n">
        <f>TRUNC(TRUNC(E1651,8)*F1651,2)</f>
        <v>0.07</v>
      </c>
    </row>
    <row r="1652" customHeight="1" ht="21">
      <c r="A1652" s="22" t="inlineStr">
        <is>
          <r>
            <t xml:space="preserve">00040304</t>
          </r>
        </is>
      </c>
      <c r="B1652" s="23" t="inlineStr">
        <is>
          <r>
            <t xml:space="preserve">PREGO DE ACO POLIDO COM CABECA DUPLA 17 X 27 (2 1/2 X 11)</t>
          </r>
        </is>
      </c>
      <c r="C1652" s="22" t="inlineStr">
        <is>
          <r>
            <t xml:space="preserve">SINAPI</t>
          </r>
        </is>
      </c>
      <c r="D1652" s="22" t="inlineStr">
        <is>
          <r>
            <t xml:space="preserve">KG</t>
          </r>
        </is>
      </c>
      <c r="E1652" s="24" t="n">
        <v>0.019</v>
      </c>
      <c r="F1652" s="25" t="n">
        <v>16.8</v>
      </c>
      <c r="G1652" s="25" t="n">
        <f>TRUNC(TRUNC(E1652,8)*F1652,2)</f>
        <v>0.31</v>
      </c>
    </row>
    <row r="1653" customHeight="1" ht="15">
      <c r="A1653" s="2" t="inlineStr"/>
      <c r="B1653" s="2" t="inlineStr"/>
      <c r="C1653" s="2" t="inlineStr"/>
      <c r="D1653" s="2" t="inlineStr"/>
      <c r="E1653" s="26" t="inlineStr">
        <is>
          <r>
            <t xml:space="preserve">TOTAL Material:</t>
          </r>
        </is>
      </c>
      <c r="F1653" s="26" t="inlineStr"/>
      <c r="G1653" s="27" t="n">
        <f>SUM(G1651:G1652)</f>
        <v>0.38</v>
      </c>
    </row>
    <row r="1654" customHeight="1" ht="15">
      <c r="A1654" s="20" t="inlineStr">
        <is>
          <r>
            <t xml:space="preserve">Mão de Obra com Encargos Complementares</t>
          </r>
        </is>
      </c>
      <c r="B1654" s="20" t="inlineStr"/>
      <c r="C1654" s="21" t="inlineStr">
        <is>
          <r>
            <t xml:space="preserve">FONTE</t>
          </r>
        </is>
      </c>
      <c r="D1654" s="21" t="inlineStr">
        <is>
          <r>
            <t xml:space="preserve">UNID</t>
          </r>
        </is>
      </c>
      <c r="E1654" s="21" t="inlineStr">
        <is>
          <r>
            <t xml:space="preserve">COEFICIENTE</t>
          </r>
        </is>
      </c>
      <c r="F1654" s="21" t="inlineStr">
        <is>
          <r>
            <t xml:space="preserve">PREÇO UNITÁRIO</t>
          </r>
        </is>
      </c>
      <c r="G1654" s="21" t="inlineStr">
        <is>
          <r>
            <t xml:space="preserve">TOTAL</t>
          </r>
        </is>
      </c>
    </row>
    <row r="1655" customHeight="1" ht="21">
      <c r="A1655" s="22" t="inlineStr">
        <is>
          <r>
            <t xml:space="preserve">88239</t>
          </r>
        </is>
      </c>
      <c r="B1655" s="23" t="inlineStr">
        <is>
          <r>
            <t xml:space="preserve">AJUDANTE DE CARPINTEIRO COM ENCARGOS COMPLEMENTARES</t>
          </r>
        </is>
      </c>
      <c r="C1655" s="22" t="inlineStr">
        <is>
          <r>
            <t xml:space="preserve">SINAPI</t>
          </r>
        </is>
      </c>
      <c r="D1655" s="22" t="inlineStr">
        <is>
          <r>
            <t xml:space="preserve">H</t>
          </r>
        </is>
      </c>
      <c r="E1655" s="24" t="n">
        <v>0.138</v>
      </c>
      <c r="F1655" s="25" t="n">
        <v>23.13</v>
      </c>
      <c r="G1655" s="25" t="n">
        <f>TRUNC(TRUNC(E1655,8)*F1655,2)</f>
        <v>3.19</v>
      </c>
    </row>
    <row r="1656" customHeight="1" ht="21">
      <c r="A1656" s="22" t="inlineStr">
        <is>
          <r>
            <t xml:space="preserve">88262</t>
          </r>
        </is>
      </c>
      <c r="B1656" s="23" t="inlineStr">
        <is>
          <r>
            <t xml:space="preserve">CARPINTEIRO DE FORMAS COM ENCARGOS COMPLEMENTARES</t>
          </r>
        </is>
      </c>
      <c r="C1656" s="22" t="inlineStr">
        <is>
          <r>
            <t xml:space="preserve">SINAPI</t>
          </r>
        </is>
      </c>
      <c r="D1656" s="22" t="inlineStr">
        <is>
          <r>
            <t xml:space="preserve">H</t>
          </r>
        </is>
      </c>
      <c r="E1656" s="24" t="n">
        <v>0.752</v>
      </c>
      <c r="F1656" s="25" t="n">
        <v>28.52</v>
      </c>
      <c r="G1656" s="25" t="n">
        <f>TRUNC(TRUNC(E1656,8)*F1656,2)</f>
        <v>21.44</v>
      </c>
    </row>
    <row r="1657" customHeight="1" ht="18">
      <c r="A1657" s="2" t="inlineStr"/>
      <c r="B1657" s="2" t="inlineStr"/>
      <c r="C1657" s="2" t="inlineStr"/>
      <c r="D1657" s="2" t="inlineStr"/>
      <c r="E1657" s="26" t="inlineStr">
        <is>
          <r>
            <t xml:space="preserve">TOTAL Mão de Obra com Encargos Complementares:</t>
          </r>
        </is>
      </c>
      <c r="F1657" s="26" t="inlineStr"/>
      <c r="G1657" s="27" t="n">
        <f>SUM(G1655:G1656)</f>
        <v>24.63</v>
      </c>
    </row>
    <row r="1658" customHeight="1" ht="15">
      <c r="A1658" s="20" t="inlineStr">
        <is>
          <r>
            <t xml:space="preserve">Serviço</t>
          </r>
        </is>
      </c>
      <c r="B1658" s="20" t="inlineStr"/>
      <c r="C1658" s="21" t="inlineStr">
        <is>
          <r>
            <t xml:space="preserve">FONTE</t>
          </r>
        </is>
      </c>
      <c r="D1658" s="21" t="inlineStr">
        <is>
          <r>
            <t xml:space="preserve">UNID</t>
          </r>
        </is>
      </c>
      <c r="E1658" s="21" t="inlineStr">
        <is>
          <r>
            <t xml:space="preserve">COEFICIENTE</t>
          </r>
        </is>
      </c>
      <c r="F1658" s="21" t="inlineStr">
        <is>
          <r>
            <t xml:space="preserve">PREÇO UNITÁRIO</t>
          </r>
        </is>
      </c>
      <c r="G1658" s="21" t="inlineStr">
        <is>
          <r>
            <t xml:space="preserve">TOTAL</t>
          </r>
        </is>
      </c>
    </row>
    <row r="1659" customHeight="1" ht="29">
      <c r="A1659" s="22" t="inlineStr">
        <is>
          <r>
            <t xml:space="preserve">92263</t>
          </r>
        </is>
      </c>
      <c r="B1659" s="23" t="inlineStr">
        <is>
          <r>
            <t xml:space="preserve">FABRICAÇÃO DE FÔRMA PARA PILARES E ESTRUTURAS SIMILARES, EM CHAPA DE MADEIRA COMPENSADA RESINADA, E = 17 MM. AF_09/2020</t>
          </r>
        </is>
      </c>
      <c r="C1659" s="22" t="inlineStr">
        <is>
          <r>
            <t xml:space="preserve">SINAPI</t>
          </r>
        </is>
      </c>
      <c r="D1659" s="22" t="inlineStr">
        <is>
          <r>
            <t xml:space="preserve">M2</t>
          </r>
        </is>
      </c>
      <c r="E1659" s="24" t="n">
        <v>0.188</v>
      </c>
      <c r="F1659" s="25" t="n">
        <v>192.54</v>
      </c>
      <c r="G1659" s="25" t="n">
        <f>TRUNC(TRUNC(E1659,8)*F1659,2)</f>
        <v>36.19</v>
      </c>
    </row>
    <row r="1660" customHeight="1" ht="15">
      <c r="A1660" s="2" t="inlineStr"/>
      <c r="B1660" s="2" t="inlineStr"/>
      <c r="C1660" s="2" t="inlineStr"/>
      <c r="D1660" s="2" t="inlineStr"/>
      <c r="E1660" s="26" t="inlineStr">
        <is>
          <r>
            <t xml:space="preserve">TOTAL Serviço:</t>
          </r>
        </is>
      </c>
      <c r="F1660" s="26" t="inlineStr"/>
      <c r="G1660" s="27" t="n">
        <f>SUM(G1659:G1659)</f>
        <v>36.19</v>
      </c>
    </row>
    <row r="1661" customHeight="1" ht="15">
      <c r="A1661" s="2" t="inlineStr"/>
      <c r="B1661" s="2" t="inlineStr"/>
      <c r="C1661" s="2" t="inlineStr"/>
      <c r="D1661" s="2" t="inlineStr"/>
      <c r="E1661" s="28" t="inlineStr">
        <is>
          <r>
            <t xml:space="preserve">VALOR:</t>
          </r>
        </is>
      </c>
      <c r="F1661" s="28" t="inlineStr"/>
      <c r="G1661" s="6" t="n">
        <f>SUM(G1649,G1653,G1657,G1660)</f>
        <v>79.2</v>
      </c>
    </row>
    <row r="1662" customHeight="1" ht="15">
      <c r="A1662" s="2" t="inlineStr"/>
      <c r="B1662" s="2" t="inlineStr"/>
      <c r="C1662" s="2" t="inlineStr"/>
      <c r="D1662" s="2" t="inlineStr"/>
      <c r="E1662" s="28" t="inlineStr">
        <is>
          <r>
            <t xml:space="preserve">VALOR BDI (22.23%):</t>
          </r>
        </is>
      </c>
      <c r="F1662" s="28" t="inlineStr"/>
      <c r="G1662" s="6" t="n">
        <f>ROUND(G1661*(22.23/100),2)</f>
        <v>17.61</v>
      </c>
    </row>
    <row r="1663" customHeight="1" ht="15">
      <c r="A1663" s="2" t="inlineStr"/>
      <c r="B1663" s="2" t="inlineStr"/>
      <c r="C1663" s="2" t="inlineStr"/>
      <c r="D1663" s="2" t="inlineStr"/>
      <c r="E1663" s="28" t="inlineStr">
        <is>
          <r>
            <t xml:space="preserve">VALOR COM BDI:</t>
          </r>
        </is>
      </c>
      <c r="F1663" s="28" t="inlineStr"/>
      <c r="G1663" s="6" t="n">
        <f>G1662+G1661</f>
        <v>96.81</v>
      </c>
    </row>
    <row r="1664" customHeight="1" ht="10">
      <c r="A1664" s="2" t="inlineStr"/>
      <c r="B1664" s="2" t="inlineStr"/>
      <c r="C1664" s="2" t="inlineStr"/>
      <c r="D1664" s="2" t="inlineStr"/>
      <c r="E1664" s="18" t="inlineStr"/>
      <c r="F1664" s="18" t="inlineStr"/>
      <c r="G1664" s="18" t="inlineStr"/>
    </row>
    <row r="1665" customHeight="1" ht="20">
      <c r="A1665" s="19" t="inlineStr">
        <is>
          <r>
            <t xml:space="preserve">5.9. 00042407 TRELICA NERVURADA (ESPACADOR), ALTURA = 120,0 MM, DIAMETRO DOS BANZOS INFERIORES E SUPERIOR = 6,0 MM, DIAMETRO DA DIAGONAL = 4,2 MM (M)</t>
          </r>
        </is>
      </c>
      <c r="B1665" s="19" t="inlineStr"/>
      <c r="C1665" s="19" t="inlineStr"/>
      <c r="D1665" s="19" t="inlineStr"/>
      <c r="E1665" s="19" t="inlineStr"/>
      <c r="F1665" s="19" t="inlineStr"/>
      <c r="G1665" s="19" t="inlineStr"/>
    </row>
    <row r="1666" customHeight="1" ht="15">
      <c r="A1666" s="20" t="inlineStr">
        <is>
          <r>
            <t xml:space="preserve">Material</t>
          </r>
        </is>
      </c>
      <c r="B1666" s="20" t="inlineStr"/>
      <c r="C1666" s="21" t="inlineStr">
        <is>
          <r>
            <t xml:space="preserve">FONTE</t>
          </r>
        </is>
      </c>
      <c r="D1666" s="21" t="inlineStr">
        <is>
          <r>
            <t xml:space="preserve">UNID</t>
          </r>
        </is>
      </c>
      <c r="E1666" s="21" t="inlineStr">
        <is>
          <r>
            <t xml:space="preserve">COEFICIENTE</t>
          </r>
        </is>
      </c>
      <c r="F1666" s="21" t="inlineStr">
        <is>
          <r>
            <t xml:space="preserve">PREÇO UNITÁRIO</t>
          </r>
        </is>
      </c>
      <c r="G1666" s="21" t="inlineStr">
        <is>
          <r>
            <t xml:space="preserve">TOTAL</t>
          </r>
        </is>
      </c>
    </row>
    <row r="1667" customHeight="1" ht="29">
      <c r="A1667" s="22" t="inlineStr">
        <is>
          <r>
            <t xml:space="preserve">00042407</t>
          </r>
        </is>
      </c>
      <c r="B1667" s="23" t="inlineStr">
        <is>
          <r>
            <t xml:space="preserve">TRELICA NERVURADA (ESPACADOR), ALTURA = 120,0 MM, DIAMETRO DOS BANZOS INFERIORES E SUPERIOR = 6,0 MM, DIAMETRO DA DIAGONAL = 4,2 MM</t>
          </r>
        </is>
      </c>
      <c r="C1667" s="22" t="inlineStr">
        <is>
          <r>
            <t xml:space="preserve">SINAPI</t>
          </r>
        </is>
      </c>
      <c r="D1667" s="22" t="inlineStr">
        <is>
          <r>
            <t xml:space="preserve">M</t>
          </r>
        </is>
      </c>
      <c r="E1667" s="24" t="n">
        <v>1.0</v>
      </c>
      <c r="F1667" s="25" t="n">
        <v>5.48</v>
      </c>
      <c r="G1667" s="25" t="n">
        <f>TRUNC(TRUNC(E1667,8)*F1667,2)</f>
        <v>5.48</v>
      </c>
    </row>
    <row r="1668" customHeight="1" ht="15">
      <c r="A1668" s="2" t="inlineStr"/>
      <c r="B1668" s="2" t="inlineStr"/>
      <c r="C1668" s="2" t="inlineStr"/>
      <c r="D1668" s="2" t="inlineStr"/>
      <c r="E1668" s="26" t="inlineStr">
        <is>
          <r>
            <t xml:space="preserve">TOTAL Material:</t>
          </r>
        </is>
      </c>
      <c r="F1668" s="26" t="inlineStr"/>
      <c r="G1668" s="27" t="n">
        <f>SUM(G1667:G1667)</f>
        <v>5.48</v>
      </c>
    </row>
    <row r="1669" customHeight="1" ht="15">
      <c r="A1669" s="2" t="inlineStr"/>
      <c r="B1669" s="2" t="inlineStr"/>
      <c r="C1669" s="2" t="inlineStr"/>
      <c r="D1669" s="2" t="inlineStr"/>
      <c r="E1669" s="28" t="inlineStr">
        <is>
          <r>
            <t xml:space="preserve">VALOR:</t>
          </r>
        </is>
      </c>
      <c r="F1669" s="28" t="inlineStr"/>
      <c r="G1669" s="6" t="n">
        <f>SUM(G1668)</f>
        <v>5.48</v>
      </c>
    </row>
    <row r="1670" customHeight="1" ht="15">
      <c r="A1670" s="2" t="inlineStr"/>
      <c r="B1670" s="2" t="inlineStr"/>
      <c r="C1670" s="2" t="inlineStr"/>
      <c r="D1670" s="2" t="inlineStr"/>
      <c r="E1670" s="28" t="inlineStr">
        <is>
          <r>
            <t xml:space="preserve">VALOR BDI (22.23%):</t>
          </r>
        </is>
      </c>
      <c r="F1670" s="28" t="inlineStr"/>
      <c r="G1670" s="6" t="n">
        <f>ROUND(G1669*(22.23/100),2)</f>
        <v>1.22</v>
      </c>
    </row>
    <row r="1671" customHeight="1" ht="15">
      <c r="A1671" s="2" t="inlineStr"/>
      <c r="B1671" s="2" t="inlineStr"/>
      <c r="C1671" s="2" t="inlineStr"/>
      <c r="D1671" s="2" t="inlineStr"/>
      <c r="E1671" s="28" t="inlineStr">
        <is>
          <r>
            <t xml:space="preserve">VALOR COM BDI:</t>
          </r>
        </is>
      </c>
      <c r="F1671" s="28" t="inlineStr"/>
      <c r="G1671" s="6" t="n">
        <f>G1670+G1669</f>
        <v>6.7</v>
      </c>
    </row>
    <row r="1672" customHeight="1" ht="10">
      <c r="A1672" s="2" t="inlineStr"/>
      <c r="B1672" s="2" t="inlineStr"/>
      <c r="C1672" s="2" t="inlineStr"/>
      <c r="D1672" s="2" t="inlineStr"/>
      <c r="E1672" s="18" t="inlineStr"/>
      <c r="F1672" s="18" t="inlineStr"/>
      <c r="G1672" s="18" t="inlineStr"/>
    </row>
    <row r="1673" customHeight="1" ht="20">
      <c r="A1673" s="19" t="inlineStr">
        <is>
          <r>
            <t xml:space="preserve">5.10. 103669 CONCRETAGEM DE PILARES, FCK = 25 MPA, COM USO DE BALDES - LANÇAMENTO, ADENSAMENTO E ACABAMENTO. AF_02/2022 (M3)</t>
          </r>
        </is>
      </c>
      <c r="B1673" s="19" t="inlineStr"/>
      <c r="C1673" s="19" t="inlineStr"/>
      <c r="D1673" s="19" t="inlineStr"/>
      <c r="E1673" s="19" t="inlineStr"/>
      <c r="F1673" s="19" t="inlineStr"/>
      <c r="G1673" s="19" t="inlineStr"/>
    </row>
    <row r="1674" customHeight="1" ht="15">
      <c r="A1674" s="20" t="inlineStr">
        <is>
          <r>
            <t xml:space="preserve">Equipamento Custo Horário</t>
          </r>
        </is>
      </c>
      <c r="B1674" s="20" t="inlineStr"/>
      <c r="C1674" s="21" t="inlineStr">
        <is>
          <r>
            <t xml:space="preserve">FONTE</t>
          </r>
        </is>
      </c>
      <c r="D1674" s="21" t="inlineStr">
        <is>
          <r>
            <t xml:space="preserve">UNID</t>
          </r>
        </is>
      </c>
      <c r="E1674" s="21" t="inlineStr">
        <is>
          <r>
            <t xml:space="preserve">COEFICIENTE</t>
          </r>
        </is>
      </c>
      <c r="F1674" s="21" t="inlineStr">
        <is>
          <r>
            <t xml:space="preserve">PREÇO UNITÁRIO</t>
          </r>
        </is>
      </c>
      <c r="G1674" s="21" t="inlineStr">
        <is>
          <r>
            <t xml:space="preserve">TOTAL</t>
          </r>
        </is>
      </c>
    </row>
    <row r="1675" customHeight="1" ht="29">
      <c r="A1675" s="22" t="inlineStr">
        <is>
          <r>
            <t xml:space="preserve">90587</t>
          </r>
        </is>
      </c>
      <c r="B1675" s="23" t="inlineStr">
        <is>
          <r>
            <t xml:space="preserve">VIBRADOR DE IMERSÃO, DIÂMETRO DE PONTEIRA 45MM, MOTOR ELÉTRICO TRIFÁSICO POTÊNCIA DE 2 CV - CHI DIURNO. AF_06/2015</t>
          </r>
        </is>
      </c>
      <c r="C1675" s="22" t="inlineStr">
        <is>
          <r>
            <t xml:space="preserve">SINAPI</t>
          </r>
        </is>
      </c>
      <c r="D1675" s="22" t="inlineStr">
        <is>
          <r>
            <t xml:space="preserve">CHI</t>
          </r>
        </is>
      </c>
      <c r="E1675" s="24" t="n">
        <v>1.417</v>
      </c>
      <c r="F1675" s="25" t="n">
        <v>0.45</v>
      </c>
      <c r="G1675" s="25" t="n">
        <f>TRUNC(TRUNC(E1675,8)*F1675,2)</f>
        <v>0.63</v>
      </c>
    </row>
    <row r="1676" customHeight="1" ht="29">
      <c r="A1676" s="22" t="inlineStr">
        <is>
          <r>
            <t xml:space="preserve">90586</t>
          </r>
        </is>
      </c>
      <c r="B1676" s="23" t="inlineStr">
        <is>
          <r>
            <t xml:space="preserve">VIBRADOR DE IMERSÃO, DIÂMETRO DE PONTEIRA 45MM, MOTOR ELÉTRICO TRIFÁSICO POTÊNCIA DE 2 CV - CHP DIURNO. AF_06/2015</t>
          </r>
        </is>
      </c>
      <c r="C1676" s="22" t="inlineStr">
        <is>
          <r>
            <t xml:space="preserve">SINAPI</t>
          </r>
        </is>
      </c>
      <c r="D1676" s="22" t="inlineStr">
        <is>
          <r>
            <t xml:space="preserve">CHP</t>
          </r>
        </is>
      </c>
      <c r="E1676" s="24" t="n">
        <v>1.042</v>
      </c>
      <c r="F1676" s="25" t="n">
        <v>1.23</v>
      </c>
      <c r="G1676" s="25" t="n">
        <f>TRUNC(TRUNC(E1676,8)*F1676,2)</f>
        <v>1.28</v>
      </c>
    </row>
    <row r="1677" customHeight="1" ht="18">
      <c r="A1677" s="2" t="inlineStr"/>
      <c r="B1677" s="2" t="inlineStr"/>
      <c r="C1677" s="2" t="inlineStr"/>
      <c r="D1677" s="2" t="inlineStr"/>
      <c r="E1677" s="26" t="inlineStr">
        <is>
          <r>
            <t xml:space="preserve">TOTAL Equipamento Custo Horário:</t>
          </r>
        </is>
      </c>
      <c r="F1677" s="26" t="inlineStr"/>
      <c r="G1677" s="27" t="n">
        <f>SUM(G1675:G1676)</f>
        <v>1.91</v>
      </c>
    </row>
    <row r="1678" customHeight="1" ht="15">
      <c r="A1678" s="20" t="inlineStr">
        <is>
          <r>
            <t xml:space="preserve">Material</t>
          </r>
        </is>
      </c>
      <c r="B1678" s="20" t="inlineStr"/>
      <c r="C1678" s="21" t="inlineStr">
        <is>
          <r>
            <t xml:space="preserve">FONTE</t>
          </r>
        </is>
      </c>
      <c r="D1678" s="21" t="inlineStr">
        <is>
          <r>
            <t xml:space="preserve">UNID</t>
          </r>
        </is>
      </c>
      <c r="E1678" s="21" t="inlineStr">
        <is>
          <r>
            <t xml:space="preserve">COEFICIENTE</t>
          </r>
        </is>
      </c>
      <c r="F1678" s="21" t="inlineStr">
        <is>
          <r>
            <t xml:space="preserve">PREÇO UNITÁRIO</t>
          </r>
        </is>
      </c>
      <c r="G1678" s="21" t="inlineStr">
        <is>
          <r>
            <t xml:space="preserve">TOTAL</t>
          </r>
        </is>
      </c>
    </row>
    <row r="1679" customHeight="1" ht="29">
      <c r="A1679" s="22" t="inlineStr">
        <is>
          <r>
            <t xml:space="preserve">00038408</t>
          </r>
        </is>
      </c>
      <c r="B1679" s="23" t="inlineStr">
        <is>
          <r>
            <t xml:space="preserve">CONCRETO USINADO BOMBEAVEL, CLASSE DE RESISTENCIA C25, COM BRITA 0 E 1, SLUMP = 190 +/- 20 MM, EXCLUI SERVICO DE BOMBEAMENTO (NBR 8953)</t>
          </r>
        </is>
      </c>
      <c r="C1679" s="22" t="inlineStr">
        <is>
          <r>
            <t xml:space="preserve">SINAPI</t>
          </r>
        </is>
      </c>
      <c r="D1679" s="22" t="inlineStr">
        <is>
          <r>
            <t xml:space="preserve">M3</t>
          </r>
        </is>
      </c>
      <c r="E1679" s="24" t="n">
        <v>1.103</v>
      </c>
      <c r="F1679" s="25" t="n">
        <v>573.22</v>
      </c>
      <c r="G1679" s="25" t="n">
        <f>TRUNC(TRUNC(E1679,8)*F1679,2)</f>
        <v>632.26</v>
      </c>
    </row>
    <row r="1680" customHeight="1" ht="15">
      <c r="A1680" s="2" t="inlineStr"/>
      <c r="B1680" s="2" t="inlineStr"/>
      <c r="C1680" s="2" t="inlineStr"/>
      <c r="D1680" s="2" t="inlineStr"/>
      <c r="E1680" s="26" t="inlineStr">
        <is>
          <r>
            <t xml:space="preserve">TOTAL Material:</t>
          </r>
        </is>
      </c>
      <c r="F1680" s="26" t="inlineStr"/>
      <c r="G1680" s="27" t="n">
        <f>SUM(G1679:G1679)</f>
        <v>632.26</v>
      </c>
    </row>
    <row r="1681" customHeight="1" ht="15">
      <c r="A1681" s="20" t="inlineStr">
        <is>
          <r>
            <t xml:space="preserve">Mão de Obra com Encargos Complementares</t>
          </r>
        </is>
      </c>
      <c r="B1681" s="20" t="inlineStr"/>
      <c r="C1681" s="21" t="inlineStr">
        <is>
          <r>
            <t xml:space="preserve">FONTE</t>
          </r>
        </is>
      </c>
      <c r="D1681" s="21" t="inlineStr">
        <is>
          <r>
            <t xml:space="preserve">UNID</t>
          </r>
        </is>
      </c>
      <c r="E1681" s="21" t="inlineStr">
        <is>
          <r>
            <t xml:space="preserve">COEFICIENTE</t>
          </r>
        </is>
      </c>
      <c r="F1681" s="21" t="inlineStr">
        <is>
          <r>
            <t xml:space="preserve">PREÇO UNITÁRIO</t>
          </r>
        </is>
      </c>
      <c r="G1681" s="21" t="inlineStr">
        <is>
          <r>
            <t xml:space="preserve">TOTAL</t>
          </r>
        </is>
      </c>
    </row>
    <row r="1682" customHeight="1" ht="21">
      <c r="A1682" s="22" t="inlineStr">
        <is>
          <r>
            <t xml:space="preserve">88262</t>
          </r>
        </is>
      </c>
      <c r="B1682" s="23" t="inlineStr">
        <is>
          <r>
            <t xml:space="preserve">CARPINTEIRO DE FORMAS COM ENCARGOS COMPLEMENTARES</t>
          </r>
        </is>
      </c>
      <c r="C1682" s="22" t="inlineStr">
        <is>
          <r>
            <t xml:space="preserve">SINAPI</t>
          </r>
        </is>
      </c>
      <c r="D1682" s="22" t="inlineStr">
        <is>
          <r>
            <t xml:space="preserve">H</t>
          </r>
        </is>
      </c>
      <c r="E1682" s="24" t="n">
        <v>2.459</v>
      </c>
      <c r="F1682" s="25" t="n">
        <v>28.52</v>
      </c>
      <c r="G1682" s="25" t="n">
        <f>TRUNC(TRUNC(E1682,8)*F1682,2)</f>
        <v>70.13</v>
      </c>
    </row>
    <row r="1683" customHeight="1" ht="15">
      <c r="A1683" s="22" t="inlineStr">
        <is>
          <r>
            <t xml:space="preserve">88309</t>
          </r>
        </is>
      </c>
      <c r="B1683" s="23" t="inlineStr">
        <is>
          <r>
            <t xml:space="preserve">PEDREIRO COM ENCARGOS COMPLEMENTARES</t>
          </r>
        </is>
      </c>
      <c r="C1683" s="22" t="inlineStr">
        <is>
          <r>
            <t xml:space="preserve">SINAPI</t>
          </r>
        </is>
      </c>
      <c r="D1683" s="22" t="inlineStr">
        <is>
          <r>
            <t xml:space="preserve">H</t>
          </r>
        </is>
      </c>
      <c r="E1683" s="24" t="n">
        <v>2.459</v>
      </c>
      <c r="F1683" s="25" t="n">
        <v>28.88</v>
      </c>
      <c r="G1683" s="25" t="n">
        <f>TRUNC(TRUNC(E1683,8)*F1683,2)</f>
        <v>71.01</v>
      </c>
    </row>
    <row r="1684" customHeight="1" ht="15">
      <c r="A1684" s="22" t="inlineStr">
        <is>
          <r>
            <t xml:space="preserve">88316</t>
          </r>
        </is>
      </c>
      <c r="B1684" s="23" t="inlineStr">
        <is>
          <r>
            <t xml:space="preserve">SERVENTE COM ENCARGOS COMPLEMENTARES</t>
          </r>
        </is>
      </c>
      <c r="C1684" s="22" t="inlineStr">
        <is>
          <r>
            <t xml:space="preserve">SINAPI</t>
          </r>
        </is>
      </c>
      <c r="D1684" s="22" t="inlineStr">
        <is>
          <r>
            <t xml:space="preserve">H</t>
          </r>
        </is>
      </c>
      <c r="E1684" s="24" t="n">
        <v>7.377</v>
      </c>
      <c r="F1684" s="25" t="n">
        <v>22.1</v>
      </c>
      <c r="G1684" s="25" t="n">
        <f>TRUNC(TRUNC(E1684,8)*F1684,2)</f>
        <v>163.03</v>
      </c>
    </row>
    <row r="1685" customHeight="1" ht="18">
      <c r="A1685" s="2" t="inlineStr"/>
      <c r="B1685" s="2" t="inlineStr"/>
      <c r="C1685" s="2" t="inlineStr"/>
      <c r="D1685" s="2" t="inlineStr"/>
      <c r="E1685" s="26" t="inlineStr">
        <is>
          <r>
            <t xml:space="preserve">TOTAL Mão de Obra com Encargos Complementares:</t>
          </r>
        </is>
      </c>
      <c r="F1685" s="26" t="inlineStr"/>
      <c r="G1685" s="27" t="n">
        <f>SUM(G1682:G1684)</f>
        <v>304.17</v>
      </c>
    </row>
    <row r="1686" customHeight="1" ht="15">
      <c r="A1686" s="2" t="inlineStr"/>
      <c r="B1686" s="2" t="inlineStr"/>
      <c r="C1686" s="2" t="inlineStr"/>
      <c r="D1686" s="2" t="inlineStr"/>
      <c r="E1686" s="28" t="inlineStr">
        <is>
          <r>
            <t xml:space="preserve">VALOR:</t>
          </r>
        </is>
      </c>
      <c r="F1686" s="28" t="inlineStr"/>
      <c r="G1686" s="6" t="n">
        <f>SUM(G1677,G1680,G1685)</f>
        <v>938.34</v>
      </c>
    </row>
    <row r="1687" customHeight="1" ht="15">
      <c r="A1687" s="2" t="inlineStr"/>
      <c r="B1687" s="2" t="inlineStr"/>
      <c r="C1687" s="2" t="inlineStr"/>
      <c r="D1687" s="2" t="inlineStr"/>
      <c r="E1687" s="28" t="inlineStr">
        <is>
          <r>
            <t xml:space="preserve">VALOR BDI (22.23%):</t>
          </r>
        </is>
      </c>
      <c r="F1687" s="28" t="inlineStr"/>
      <c r="G1687" s="6" t="n">
        <f>ROUND(G1686*(22.23/100),2)</f>
        <v>208.59</v>
      </c>
    </row>
    <row r="1688" customHeight="1" ht="15">
      <c r="A1688" s="2" t="inlineStr"/>
      <c r="B1688" s="2" t="inlineStr"/>
      <c r="C1688" s="2" t="inlineStr"/>
      <c r="D1688" s="2" t="inlineStr"/>
      <c r="E1688" s="28" t="inlineStr">
        <is>
          <r>
            <t xml:space="preserve">VALOR COM BDI:</t>
          </r>
        </is>
      </c>
      <c r="F1688" s="28" t="inlineStr"/>
      <c r="G1688" s="6" t="n">
        <f>G1687+G1686</f>
        <v>1146.93</v>
      </c>
    </row>
    <row r="1689" customHeight="1" ht="10">
      <c r="A1689" s="2" t="inlineStr"/>
      <c r="B1689" s="2" t="inlineStr"/>
      <c r="C1689" s="2" t="inlineStr"/>
      <c r="D1689" s="2" t="inlineStr"/>
      <c r="E1689" s="18" t="inlineStr"/>
      <c r="F1689" s="18" t="inlineStr"/>
      <c r="G1689" s="18" t="inlineStr"/>
    </row>
    <row r="1690" customHeight="1" ht="20">
      <c r="A1690" s="19" t="inlineStr">
        <is>
          <r>
            <t xml:space="preserve">5.11. 96556 CONCRETAGEM DE SAPATAS, FCK 30 MPA, COM USO DE JERICA ? LANÇAMENTO, ADENSAMENTO E ACABAMENTO. AF_06/2017 (M3)</t>
          </r>
        </is>
      </c>
      <c r="B1690" s="19" t="inlineStr"/>
      <c r="C1690" s="19" t="inlineStr"/>
      <c r="D1690" s="19" t="inlineStr"/>
      <c r="E1690" s="19" t="inlineStr"/>
      <c r="F1690" s="19" t="inlineStr"/>
      <c r="G1690" s="19" t="inlineStr"/>
    </row>
    <row r="1691" customHeight="1" ht="15">
      <c r="A1691" s="20" t="inlineStr">
        <is>
          <r>
            <t xml:space="preserve">Equipamento Custo Horário</t>
          </r>
        </is>
      </c>
      <c r="B1691" s="20" t="inlineStr"/>
      <c r="C1691" s="21" t="inlineStr">
        <is>
          <r>
            <t xml:space="preserve">FONTE</t>
          </r>
        </is>
      </c>
      <c r="D1691" s="21" t="inlineStr">
        <is>
          <r>
            <t xml:space="preserve">UNID</t>
          </r>
        </is>
      </c>
      <c r="E1691" s="21" t="inlineStr">
        <is>
          <r>
            <t xml:space="preserve">COEFICIENTE</t>
          </r>
        </is>
      </c>
      <c r="F1691" s="21" t="inlineStr">
        <is>
          <r>
            <t xml:space="preserve">PREÇO UNITÁRIO</t>
          </r>
        </is>
      </c>
      <c r="G1691" s="21" t="inlineStr">
        <is>
          <r>
            <t xml:space="preserve">TOTAL</t>
          </r>
        </is>
      </c>
    </row>
    <row r="1692" customHeight="1" ht="29">
      <c r="A1692" s="22" t="inlineStr">
        <is>
          <r>
            <t xml:space="preserve">90587</t>
          </r>
        </is>
      </c>
      <c r="B1692" s="23" t="inlineStr">
        <is>
          <r>
            <t xml:space="preserve">VIBRADOR DE IMERSÃO, DIÂMETRO DE PONTEIRA 45MM, MOTOR ELÉTRICO TRIFÁSICO POTÊNCIA DE 2 CV - CHI DIURNO. AF_06/2015</t>
          </r>
        </is>
      </c>
      <c r="C1692" s="22" t="inlineStr">
        <is>
          <r>
            <t xml:space="preserve">SINAPI</t>
          </r>
        </is>
      </c>
      <c r="D1692" s="22" t="inlineStr">
        <is>
          <r>
            <t xml:space="preserve">CHI</t>
          </r>
        </is>
      </c>
      <c r="E1692" s="24" t="n">
        <v>1.225</v>
      </c>
      <c r="F1692" s="25" t="n">
        <v>0.45</v>
      </c>
      <c r="G1692" s="25" t="n">
        <f>TRUNC(TRUNC(E1692,8)*F1692,2)</f>
        <v>0.55</v>
      </c>
    </row>
    <row r="1693" customHeight="1" ht="29">
      <c r="A1693" s="22" t="inlineStr">
        <is>
          <r>
            <t xml:space="preserve">90586</t>
          </r>
        </is>
      </c>
      <c r="B1693" s="23" t="inlineStr">
        <is>
          <r>
            <t xml:space="preserve">VIBRADOR DE IMERSÃO, DIÂMETRO DE PONTEIRA 45MM, MOTOR ELÉTRICO TRIFÁSICO POTÊNCIA DE 2 CV - CHP DIURNO. AF_06/2015</t>
          </r>
        </is>
      </c>
      <c r="C1693" s="22" t="inlineStr">
        <is>
          <r>
            <t xml:space="preserve">SINAPI</t>
          </r>
        </is>
      </c>
      <c r="D1693" s="22" t="inlineStr">
        <is>
          <r>
            <t xml:space="preserve">CHP</t>
          </r>
        </is>
      </c>
      <c r="E1693" s="24" t="n">
        <v>0.423</v>
      </c>
      <c r="F1693" s="25" t="n">
        <v>1.23</v>
      </c>
      <c r="G1693" s="25" t="n">
        <f>TRUNC(TRUNC(E1693,8)*F1693,2)</f>
        <v>0.52</v>
      </c>
    </row>
    <row r="1694" customHeight="1" ht="18">
      <c r="A1694" s="2" t="inlineStr"/>
      <c r="B1694" s="2" t="inlineStr"/>
      <c r="C1694" s="2" t="inlineStr"/>
      <c r="D1694" s="2" t="inlineStr"/>
      <c r="E1694" s="26" t="inlineStr">
        <is>
          <r>
            <t xml:space="preserve">TOTAL Equipamento Custo Horário:</t>
          </r>
        </is>
      </c>
      <c r="F1694" s="26" t="inlineStr"/>
      <c r="G1694" s="27" t="n">
        <f>SUM(G1692:G1693)</f>
        <v>1.07</v>
      </c>
    </row>
    <row r="1695" customHeight="1" ht="15">
      <c r="A1695" s="20" t="inlineStr">
        <is>
          <r>
            <t xml:space="preserve">Mão de Obra com Encargos Complementares</t>
          </r>
        </is>
      </c>
      <c r="B1695" s="20" t="inlineStr"/>
      <c r="C1695" s="21" t="inlineStr">
        <is>
          <r>
            <t xml:space="preserve">FONTE</t>
          </r>
        </is>
      </c>
      <c r="D1695" s="21" t="inlineStr">
        <is>
          <r>
            <t xml:space="preserve">UNID</t>
          </r>
        </is>
      </c>
      <c r="E1695" s="21" t="inlineStr">
        <is>
          <r>
            <t xml:space="preserve">COEFICIENTE</t>
          </r>
        </is>
      </c>
      <c r="F1695" s="21" t="inlineStr">
        <is>
          <r>
            <t xml:space="preserve">PREÇO UNITÁRIO</t>
          </r>
        </is>
      </c>
      <c r="G1695" s="21" t="inlineStr">
        <is>
          <r>
            <t xml:space="preserve">TOTAL</t>
          </r>
        </is>
      </c>
    </row>
    <row r="1696" customHeight="1" ht="15">
      <c r="A1696" s="22" t="inlineStr">
        <is>
          <r>
            <t xml:space="preserve">88309</t>
          </r>
        </is>
      </c>
      <c r="B1696" s="23" t="inlineStr">
        <is>
          <r>
            <t xml:space="preserve">PEDREIRO COM ENCARGOS COMPLEMENTARES</t>
          </r>
        </is>
      </c>
      <c r="C1696" s="22" t="inlineStr">
        <is>
          <r>
            <t xml:space="preserve">SINAPI</t>
          </r>
        </is>
      </c>
      <c r="D1696" s="22" t="inlineStr">
        <is>
          <r>
            <t xml:space="preserve">H</t>
          </r>
        </is>
      </c>
      <c r="E1696" s="24" t="n">
        <v>4.906</v>
      </c>
      <c r="F1696" s="25" t="n">
        <v>28.88</v>
      </c>
      <c r="G1696" s="25" t="n">
        <f>TRUNC(TRUNC(E1696,8)*F1696,2)</f>
        <v>141.68</v>
      </c>
    </row>
    <row r="1697" customHeight="1" ht="15">
      <c r="A1697" s="22" t="inlineStr">
        <is>
          <r>
            <t xml:space="preserve">88316</t>
          </r>
        </is>
      </c>
      <c r="B1697" s="23" t="inlineStr">
        <is>
          <r>
            <t xml:space="preserve">SERVENTE COM ENCARGOS COMPLEMENTARES</t>
          </r>
        </is>
      </c>
      <c r="C1697" s="22" t="inlineStr">
        <is>
          <r>
            <t xml:space="preserve">SINAPI</t>
          </r>
        </is>
      </c>
      <c r="D1697" s="22" t="inlineStr">
        <is>
          <r>
            <t xml:space="preserve">H</t>
          </r>
        </is>
      </c>
      <c r="E1697" s="24" t="n">
        <v>3.296</v>
      </c>
      <c r="F1697" s="25" t="n">
        <v>22.1</v>
      </c>
      <c r="G1697" s="25" t="n">
        <f>TRUNC(TRUNC(E1697,8)*F1697,2)</f>
        <v>72.84</v>
      </c>
    </row>
    <row r="1698" customHeight="1" ht="18">
      <c r="A1698" s="2" t="inlineStr"/>
      <c r="B1698" s="2" t="inlineStr"/>
      <c r="C1698" s="2" t="inlineStr"/>
      <c r="D1698" s="2" t="inlineStr"/>
      <c r="E1698" s="26" t="inlineStr">
        <is>
          <r>
            <t xml:space="preserve">TOTAL Mão de Obra com Encargos Complementares:</t>
          </r>
        </is>
      </c>
      <c r="F1698" s="26" t="inlineStr"/>
      <c r="G1698" s="27" t="n">
        <f>SUM(G1696:G1697)</f>
        <v>214.52</v>
      </c>
    </row>
    <row r="1699" customHeight="1" ht="15">
      <c r="A1699" s="20" t="inlineStr">
        <is>
          <r>
            <t xml:space="preserve">Serviço</t>
          </r>
        </is>
      </c>
      <c r="B1699" s="20" t="inlineStr"/>
      <c r="C1699" s="21" t="inlineStr">
        <is>
          <r>
            <t xml:space="preserve">FONTE</t>
          </r>
        </is>
      </c>
      <c r="D1699" s="21" t="inlineStr">
        <is>
          <r>
            <t xml:space="preserve">UNID</t>
          </r>
        </is>
      </c>
      <c r="E1699" s="21" t="inlineStr">
        <is>
          <r>
            <t xml:space="preserve">COEFICIENTE</t>
          </r>
        </is>
      </c>
      <c r="F1699" s="21" t="inlineStr">
        <is>
          <r>
            <t xml:space="preserve">PREÇO UNITÁRIO</t>
          </r>
        </is>
      </c>
      <c r="G1699" s="21" t="inlineStr">
        <is>
          <r>
            <t xml:space="preserve">TOTAL</t>
          </r>
        </is>
      </c>
    </row>
    <row r="1700" customHeight="1" ht="29">
      <c r="A1700" s="22" t="inlineStr">
        <is>
          <r>
            <t xml:space="preserve">94972</t>
          </r>
        </is>
      </c>
      <c r="B1700" s="23" t="inlineStr">
        <is>
          <r>
            <t xml:space="preserve">CONCRETO FCK = 30MPA, TRAÇO 1:2,1:2,5 (EM MASSA SECA DE CIMENTO/ AREIA MÉDIA/ BRITA 1) - PREPARO MECÂNICO COM BETONEIRA 600 L. AF_05/2021</t>
          </r>
        </is>
      </c>
      <c r="C1700" s="22" t="inlineStr">
        <is>
          <r>
            <t xml:space="preserve">SINAPI</t>
          </r>
        </is>
      </c>
      <c r="D1700" s="22" t="inlineStr">
        <is>
          <r>
            <t xml:space="preserve">M3</t>
          </r>
        </is>
      </c>
      <c r="E1700" s="24" t="n">
        <v>1.15</v>
      </c>
      <c r="F1700" s="25" t="n">
        <v>523.38</v>
      </c>
      <c r="G1700" s="25" t="n">
        <f>TRUNC(TRUNC(E1700,8)*F1700,2)</f>
        <v>601.88</v>
      </c>
    </row>
    <row r="1701" customHeight="1" ht="15">
      <c r="A1701" s="2" t="inlineStr"/>
      <c r="B1701" s="2" t="inlineStr"/>
      <c r="C1701" s="2" t="inlineStr"/>
      <c r="D1701" s="2" t="inlineStr"/>
      <c r="E1701" s="26" t="inlineStr">
        <is>
          <r>
            <t xml:space="preserve">TOTAL Serviço:</t>
          </r>
        </is>
      </c>
      <c r="F1701" s="26" t="inlineStr"/>
      <c r="G1701" s="27" t="n">
        <f>SUM(G1700:G1700)</f>
        <v>601.88</v>
      </c>
    </row>
    <row r="1702" customHeight="1" ht="15">
      <c r="A1702" s="2" t="inlineStr"/>
      <c r="B1702" s="2" t="inlineStr"/>
      <c r="C1702" s="2" t="inlineStr"/>
      <c r="D1702" s="2" t="inlineStr"/>
      <c r="E1702" s="28" t="inlineStr">
        <is>
          <r>
            <t xml:space="preserve">VALOR:</t>
          </r>
        </is>
      </c>
      <c r="F1702" s="28" t="inlineStr"/>
      <c r="G1702" s="6" t="n">
        <f>SUM(G1694,G1698,G1701)</f>
        <v>817.47</v>
      </c>
    </row>
    <row r="1703" customHeight="1" ht="15">
      <c r="A1703" s="2" t="inlineStr"/>
      <c r="B1703" s="2" t="inlineStr"/>
      <c r="C1703" s="2" t="inlineStr"/>
      <c r="D1703" s="2" t="inlineStr"/>
      <c r="E1703" s="28" t="inlineStr">
        <is>
          <r>
            <t xml:space="preserve">VALOR BDI (22.23%):</t>
          </r>
        </is>
      </c>
      <c r="F1703" s="28" t="inlineStr"/>
      <c r="G1703" s="6" t="n">
        <f>ROUND(G1702*(22.23/100),2)</f>
        <v>181.72</v>
      </c>
    </row>
    <row r="1704" customHeight="1" ht="15">
      <c r="A1704" s="2" t="inlineStr"/>
      <c r="B1704" s="2" t="inlineStr"/>
      <c r="C1704" s="2" t="inlineStr"/>
      <c r="D1704" s="2" t="inlineStr"/>
      <c r="E1704" s="28" t="inlineStr">
        <is>
          <r>
            <t xml:space="preserve">VALOR COM BDI:</t>
          </r>
        </is>
      </c>
      <c r="F1704" s="28" t="inlineStr"/>
      <c r="G1704" s="6" t="n">
        <f>G1703+G1702</f>
        <v>999.19</v>
      </c>
    </row>
    <row r="1705" customHeight="1" ht="10">
      <c r="A1705" s="2" t="inlineStr"/>
      <c r="B1705" s="2" t="inlineStr"/>
      <c r="C1705" s="2" t="inlineStr"/>
      <c r="D1705" s="2" t="inlineStr"/>
      <c r="E1705" s="18" t="inlineStr"/>
      <c r="F1705" s="18" t="inlineStr"/>
      <c r="G1705" s="18" t="inlineStr"/>
    </row>
    <row r="1706" customHeight="1" ht="20">
      <c r="A1706" s="19" t="inlineStr">
        <is>
          <r>
            <t xml:space="preserve">5.12. 93205 CINTA DE AMARRAÇÃO DE ALVENARIA MOLDADA IN LOCO COM UTILIZAÇÃO DE BLOCOS CANALETA. AF_03/2016 (M)</t>
          </r>
        </is>
      </c>
      <c r="B1706" s="19" t="inlineStr"/>
      <c r="C1706" s="19" t="inlineStr"/>
      <c r="D1706" s="19" t="inlineStr"/>
      <c r="E1706" s="19" t="inlineStr"/>
      <c r="F1706" s="19" t="inlineStr"/>
      <c r="G1706" s="19" t="inlineStr"/>
    </row>
    <row r="1707" customHeight="1" ht="15">
      <c r="A1707" s="20" t="inlineStr">
        <is>
          <r>
            <t xml:space="preserve">Material</t>
          </r>
        </is>
      </c>
      <c r="B1707" s="20" t="inlineStr"/>
      <c r="C1707" s="21" t="inlineStr">
        <is>
          <r>
            <t xml:space="preserve">FONTE</t>
          </r>
        </is>
      </c>
      <c r="D1707" s="21" t="inlineStr">
        <is>
          <r>
            <t xml:space="preserve">UNID</t>
          </r>
        </is>
      </c>
      <c r="E1707" s="21" t="inlineStr">
        <is>
          <r>
            <t xml:space="preserve">COEFICIENTE</t>
          </r>
        </is>
      </c>
      <c r="F1707" s="21" t="inlineStr">
        <is>
          <r>
            <t xml:space="preserve">PREÇO UNITÁRIO</t>
          </r>
        </is>
      </c>
      <c r="G1707" s="21" t="inlineStr">
        <is>
          <r>
            <t xml:space="preserve">TOTAL</t>
          </r>
        </is>
      </c>
    </row>
    <row r="1708" customHeight="1" ht="21">
      <c r="A1708" s="22" t="inlineStr">
        <is>
          <r>
            <t xml:space="preserve">00000659</t>
          </r>
        </is>
      </c>
      <c r="B1708" s="23" t="inlineStr">
        <is>
          <r>
            <t xml:space="preserve">CANALETA DE CONCRETO 14 X 19 X 19 CM (CLASSE C - NBR 6136)</t>
          </r>
        </is>
      </c>
      <c r="C1708" s="22" t="inlineStr">
        <is>
          <r>
            <t xml:space="preserve">SINAPI</t>
          </r>
        </is>
      </c>
      <c r="D1708" s="22" t="inlineStr">
        <is>
          <r>
            <t xml:space="preserve">UN</t>
          </r>
        </is>
      </c>
      <c r="E1708" s="24" t="n">
        <v>5.34</v>
      </c>
      <c r="F1708" s="25" t="n">
        <v>3.14</v>
      </c>
      <c r="G1708" s="25" t="n">
        <f>TRUNC(TRUNC(E1708,8)*F1708,2)</f>
        <v>16.76</v>
      </c>
    </row>
    <row r="1709" customHeight="1" ht="15">
      <c r="A1709" s="2" t="inlineStr"/>
      <c r="B1709" s="2" t="inlineStr"/>
      <c r="C1709" s="2" t="inlineStr"/>
      <c r="D1709" s="2" t="inlineStr"/>
      <c r="E1709" s="26" t="inlineStr">
        <is>
          <r>
            <t xml:space="preserve">TOTAL Material:</t>
          </r>
        </is>
      </c>
      <c r="F1709" s="26" t="inlineStr"/>
      <c r="G1709" s="27" t="n">
        <f>SUM(G1708:G1708)</f>
        <v>16.76</v>
      </c>
    </row>
    <row r="1710" customHeight="1" ht="15">
      <c r="A1710" s="20" t="inlineStr">
        <is>
          <r>
            <t xml:space="preserve">Mão de Obra com Encargos Complementares</t>
          </r>
        </is>
      </c>
      <c r="B1710" s="20" t="inlineStr"/>
      <c r="C1710" s="21" t="inlineStr">
        <is>
          <r>
            <t xml:space="preserve">FONTE</t>
          </r>
        </is>
      </c>
      <c r="D1710" s="21" t="inlineStr">
        <is>
          <r>
            <t xml:space="preserve">UNID</t>
          </r>
        </is>
      </c>
      <c r="E1710" s="21" t="inlineStr">
        <is>
          <r>
            <t xml:space="preserve">COEFICIENTE</t>
          </r>
        </is>
      </c>
      <c r="F1710" s="21" t="inlineStr">
        <is>
          <r>
            <t xml:space="preserve">PREÇO UNITÁRIO</t>
          </r>
        </is>
      </c>
      <c r="G1710" s="21" t="inlineStr">
        <is>
          <r>
            <t xml:space="preserve">TOTAL</t>
          </r>
        </is>
      </c>
    </row>
    <row r="1711" customHeight="1" ht="15">
      <c r="A1711" s="22" t="inlineStr">
        <is>
          <r>
            <t xml:space="preserve">88309</t>
          </r>
        </is>
      </c>
      <c r="B1711" s="23" t="inlineStr">
        <is>
          <r>
            <t xml:space="preserve">PEDREIRO COM ENCARGOS COMPLEMENTARES</t>
          </r>
        </is>
      </c>
      <c r="C1711" s="22" t="inlineStr">
        <is>
          <r>
            <t xml:space="preserve">SINAPI</t>
          </r>
        </is>
      </c>
      <c r="D1711" s="22" t="inlineStr">
        <is>
          <r>
            <t xml:space="preserve">H</t>
          </r>
        </is>
      </c>
      <c r="E1711" s="24" t="n">
        <v>0.253</v>
      </c>
      <c r="F1711" s="25" t="n">
        <v>28.88</v>
      </c>
      <c r="G1711" s="25" t="n">
        <f>TRUNC(TRUNC(E1711,8)*F1711,2)</f>
        <v>7.3</v>
      </c>
    </row>
    <row r="1712" customHeight="1" ht="15">
      <c r="A1712" s="22" t="inlineStr">
        <is>
          <r>
            <t xml:space="preserve">88316</t>
          </r>
        </is>
      </c>
      <c r="B1712" s="23" t="inlineStr">
        <is>
          <r>
            <t xml:space="preserve">SERVENTE COM ENCARGOS COMPLEMENTARES</t>
          </r>
        </is>
      </c>
      <c r="C1712" s="22" t="inlineStr">
        <is>
          <r>
            <t xml:space="preserve">SINAPI</t>
          </r>
        </is>
      </c>
      <c r="D1712" s="22" t="inlineStr">
        <is>
          <r>
            <t xml:space="preserve">H</t>
          </r>
        </is>
      </c>
      <c r="E1712" s="24" t="n">
        <v>0.126</v>
      </c>
      <c r="F1712" s="25" t="n">
        <v>22.1</v>
      </c>
      <c r="G1712" s="25" t="n">
        <f>TRUNC(TRUNC(E1712,8)*F1712,2)</f>
        <v>2.78</v>
      </c>
    </row>
    <row r="1713" customHeight="1" ht="18">
      <c r="A1713" s="2" t="inlineStr"/>
      <c r="B1713" s="2" t="inlineStr"/>
      <c r="C1713" s="2" t="inlineStr"/>
      <c r="D1713" s="2" t="inlineStr"/>
      <c r="E1713" s="26" t="inlineStr">
        <is>
          <r>
            <t xml:space="preserve">TOTAL Mão de Obra com Encargos Complementares:</t>
          </r>
        </is>
      </c>
      <c r="F1713" s="26" t="inlineStr"/>
      <c r="G1713" s="27" t="n">
        <f>SUM(G1711:G1712)</f>
        <v>10.08</v>
      </c>
    </row>
    <row r="1714" customHeight="1" ht="15">
      <c r="A1714" s="20" t="inlineStr">
        <is>
          <r>
            <t xml:space="preserve">Serviço</t>
          </r>
        </is>
      </c>
      <c r="B1714" s="20" t="inlineStr"/>
      <c r="C1714" s="21" t="inlineStr">
        <is>
          <r>
            <t xml:space="preserve">FONTE</t>
          </r>
        </is>
      </c>
      <c r="D1714" s="21" t="inlineStr">
        <is>
          <r>
            <t xml:space="preserve">UNID</t>
          </r>
        </is>
      </c>
      <c r="E1714" s="21" t="inlineStr">
        <is>
          <r>
            <t xml:space="preserve">COEFICIENTE</t>
          </r>
        </is>
      </c>
      <c r="F1714" s="21" t="inlineStr">
        <is>
          <r>
            <t xml:space="preserve">PREÇO UNITÁRIO</t>
          </r>
        </is>
      </c>
      <c r="G1714" s="21" t="inlineStr">
        <is>
          <r>
            <t xml:space="preserve">TOTAL</t>
          </r>
        </is>
      </c>
    </row>
    <row r="1715" customHeight="1" ht="38">
      <c r="A1715" s="22" t="inlineStr">
        <is>
          <r>
            <t xml:space="preserve">87294</t>
          </r>
        </is>
      </c>
      <c r="B1715" s="23" t="inlineStr">
        <is>
          <r>
            <t xml:space="preserve">ARGAMASSA TRAÇO 1:2:9 (EM VOLUME DE CIMENTO, CAL E AREIA MÉDIA ÚMIDA) PARA EMBOÇO/MASSA ÚNICA/ASSENTAMENTO DE ALVENARIA DE VEDAÇÃO, PREPARO MECÂNICO COM BETONEIRA 600 L. AF_08/2019</t>
          </r>
        </is>
      </c>
      <c r="C1715" s="22" t="inlineStr">
        <is>
          <r>
            <t xml:space="preserve">SINAPI</t>
          </r>
        </is>
      </c>
      <c r="D1715" s="22" t="inlineStr">
        <is>
          <r>
            <t xml:space="preserve">M3</t>
          </r>
        </is>
      </c>
      <c r="E1715" s="24" t="n">
        <v>0.0014</v>
      </c>
      <c r="F1715" s="25" t="n">
        <v>585.37</v>
      </c>
      <c r="G1715" s="25" t="n">
        <f>TRUNC(TRUNC(E1715,8)*F1715,2)</f>
        <v>0.81</v>
      </c>
    </row>
    <row r="1716" customHeight="1" ht="21">
      <c r="A1716" s="22" t="inlineStr">
        <is>
          <r>
            <t xml:space="preserve">92802</t>
          </r>
        </is>
      </c>
      <c r="B1716" s="23" t="inlineStr">
        <is>
          <r>
            <t xml:space="preserve">CORTE E DOBRA DE AÇO CA-50, DIÂMETRO DE 8,0 MM. AF_06/2022</t>
          </r>
        </is>
      </c>
      <c r="C1716" s="22" t="inlineStr">
        <is>
          <r>
            <t xml:space="preserve">SINAPI</t>
          </r>
        </is>
      </c>
      <c r="D1716" s="22" t="inlineStr">
        <is>
          <r>
            <t xml:space="preserve">KG</t>
          </r>
        </is>
      </c>
      <c r="E1716" s="24" t="n">
        <v>0.79</v>
      </c>
      <c r="F1716" s="25" t="n">
        <v>9.97</v>
      </c>
      <c r="G1716" s="25" t="n">
        <f>TRUNC(TRUNC(E1716,8)*F1716,2)</f>
        <v>7.87</v>
      </c>
    </row>
    <row r="1717" customHeight="1" ht="29">
      <c r="A1717" s="22" t="inlineStr">
        <is>
          <r>
            <t xml:space="preserve">90279</t>
          </r>
        </is>
      </c>
      <c r="B1717" s="23" t="inlineStr">
        <is>
          <r>
            <t xml:space="preserve">GRAUTE FGK=20 MPA; TRAÇO 1:0,04:1,8:2,1 (EM MASSA SECA DE CIMENTO/ CAL/ AREIA GROSSA/ BRITA 0) - PREPARO MECÂNICO COM BETONEIRA 400 L. AF_09/2021</t>
          </r>
        </is>
      </c>
      <c r="C1717" s="22" t="inlineStr">
        <is>
          <r>
            <t xml:space="preserve">SINAPI</t>
          </r>
        </is>
      </c>
      <c r="D1717" s="22" t="inlineStr">
        <is>
          <r>
            <t xml:space="preserve">M3</t>
          </r>
        </is>
      </c>
      <c r="E1717" s="24" t="n">
        <v>0.0114</v>
      </c>
      <c r="F1717" s="25" t="n">
        <v>582.91</v>
      </c>
      <c r="G1717" s="25" t="n">
        <f>TRUNC(TRUNC(E1717,8)*F1717,2)</f>
        <v>6.64</v>
      </c>
    </row>
    <row r="1718" customHeight="1" ht="15">
      <c r="A1718" s="2" t="inlineStr"/>
      <c r="B1718" s="2" t="inlineStr"/>
      <c r="C1718" s="2" t="inlineStr"/>
      <c r="D1718" s="2" t="inlineStr"/>
      <c r="E1718" s="26" t="inlineStr">
        <is>
          <r>
            <t xml:space="preserve">TOTAL Serviço:</t>
          </r>
        </is>
      </c>
      <c r="F1718" s="26" t="inlineStr"/>
      <c r="G1718" s="27" t="n">
        <f>SUM(G1715:G1717)</f>
        <v>15.32</v>
      </c>
    </row>
    <row r="1719" customHeight="1" ht="15">
      <c r="A1719" s="2" t="inlineStr"/>
      <c r="B1719" s="2" t="inlineStr"/>
      <c r="C1719" s="2" t="inlineStr"/>
      <c r="D1719" s="2" t="inlineStr"/>
      <c r="E1719" s="28" t="inlineStr">
        <is>
          <r>
            <t xml:space="preserve">VALOR:</t>
          </r>
        </is>
      </c>
      <c r="F1719" s="28" t="inlineStr"/>
      <c r="G1719" s="6" t="n">
        <f>SUM(G1709,G1713,G1718)</f>
        <v>42.16</v>
      </c>
    </row>
    <row r="1720" customHeight="1" ht="15">
      <c r="A1720" s="2" t="inlineStr"/>
      <c r="B1720" s="2" t="inlineStr"/>
      <c r="C1720" s="2" t="inlineStr"/>
      <c r="D1720" s="2" t="inlineStr"/>
      <c r="E1720" s="28" t="inlineStr">
        <is>
          <r>
            <t xml:space="preserve">VALOR BDI (22.23%):</t>
          </r>
        </is>
      </c>
      <c r="F1720" s="28" t="inlineStr"/>
      <c r="G1720" s="6" t="n">
        <f>ROUND(G1719*(22.23/100),2)</f>
        <v>9.37</v>
      </c>
    </row>
    <row r="1721" customHeight="1" ht="15">
      <c r="A1721" s="2" t="inlineStr"/>
      <c r="B1721" s="2" t="inlineStr"/>
      <c r="C1721" s="2" t="inlineStr"/>
      <c r="D1721" s="2" t="inlineStr"/>
      <c r="E1721" s="28" t="inlineStr">
        <is>
          <r>
            <t xml:space="preserve">VALOR COM BDI:</t>
          </r>
        </is>
      </c>
      <c r="F1721" s="28" t="inlineStr"/>
      <c r="G1721" s="6" t="n">
        <f>G1720+G1719</f>
        <v>51.53</v>
      </c>
    </row>
    <row r="1722" customHeight="1" ht="10">
      <c r="A1722" s="2" t="inlineStr"/>
      <c r="B1722" s="2" t="inlineStr"/>
      <c r="C1722" s="2" t="inlineStr"/>
      <c r="D1722" s="2" t="inlineStr"/>
      <c r="E1722" s="18" t="inlineStr"/>
      <c r="F1722" s="18" t="inlineStr"/>
      <c r="G1722" s="18" t="inlineStr"/>
    </row>
    <row r="1723" customHeight="1" ht="20">
      <c r="A1723" s="19" t="inlineStr">
        <is>
          <r>
            <t xml:space="preserve">5.13. 89470 ALVENARIA DE BLOCOS DE CONCRETO ESTRUTURAL 14X19X39 CM (ESPESSURA 14 CM), FBK = 4,5 MPA, UTILIZANDO COLHER DE PEDREIRO. AF_10/2022 (M2)</t>
          </r>
        </is>
      </c>
      <c r="B1723" s="19" t="inlineStr"/>
      <c r="C1723" s="19" t="inlineStr"/>
      <c r="D1723" s="19" t="inlineStr"/>
      <c r="E1723" s="19" t="inlineStr"/>
      <c r="F1723" s="19" t="inlineStr"/>
      <c r="G1723" s="19" t="inlineStr"/>
    </row>
    <row r="1724" customHeight="1" ht="15">
      <c r="A1724" s="20" t="inlineStr">
        <is>
          <r>
            <t xml:space="preserve">Material</t>
          </r>
        </is>
      </c>
      <c r="B1724" s="20" t="inlineStr"/>
      <c r="C1724" s="21" t="inlineStr">
        <is>
          <r>
            <t xml:space="preserve">FONTE</t>
          </r>
        </is>
      </c>
      <c r="D1724" s="21" t="inlineStr">
        <is>
          <r>
            <t xml:space="preserve">UNID</t>
          </r>
        </is>
      </c>
      <c r="E1724" s="21" t="inlineStr">
        <is>
          <r>
            <t xml:space="preserve">COEFICIENTE</t>
          </r>
        </is>
      </c>
      <c r="F1724" s="21" t="inlineStr">
        <is>
          <r>
            <t xml:space="preserve">PREÇO UNITÁRIO</t>
          </r>
        </is>
      </c>
      <c r="G1724" s="21" t="inlineStr">
        <is>
          <r>
            <t xml:space="preserve">TOTAL</t>
          </r>
        </is>
      </c>
    </row>
    <row r="1725" customHeight="1" ht="21">
      <c r="A1725" s="22" t="inlineStr">
        <is>
          <r>
            <t xml:space="preserve">00038591</t>
          </r>
        </is>
      </c>
      <c r="B1725" s="23" t="inlineStr">
        <is>
          <r>
            <t xml:space="preserve">BLOCO DE CONCRETO ESTRUTURAL 14 X 19 X 34 CM, FBK 4,5 MPA (NBR 6136)</t>
          </r>
        </is>
      </c>
      <c r="C1725" s="22" t="inlineStr">
        <is>
          <r>
            <t xml:space="preserve">SINAPI</t>
          </r>
        </is>
      </c>
      <c r="D1725" s="22" t="inlineStr">
        <is>
          <r>
            <t xml:space="preserve">UN</t>
          </r>
        </is>
      </c>
      <c r="E1725" s="24" t="n">
        <v>1.46</v>
      </c>
      <c r="F1725" s="25" t="n">
        <v>4.44</v>
      </c>
      <c r="G1725" s="25" t="n">
        <f>TRUNC(TRUNC(E1725,8)*F1725,2)</f>
        <v>6.48</v>
      </c>
    </row>
    <row r="1726" customHeight="1" ht="21">
      <c r="A1726" s="22" t="inlineStr">
        <is>
          <r>
            <t xml:space="preserve">00025070</t>
          </r>
        </is>
      </c>
      <c r="B1726" s="23" t="inlineStr">
        <is>
          <r>
            <t xml:space="preserve">BLOCO DE CONCRETO ESTRUTURAL 14 X 19 X 39 CM, FBK 4,5 MPA (NBR 6136)</t>
          </r>
        </is>
      </c>
      <c r="C1726" s="22" t="inlineStr">
        <is>
          <r>
            <t xml:space="preserve">SINAPI</t>
          </r>
        </is>
      </c>
      <c r="D1726" s="22" t="inlineStr">
        <is>
          <r>
            <t xml:space="preserve">UN</t>
          </r>
        </is>
      </c>
      <c r="E1726" s="24" t="n">
        <v>10.204</v>
      </c>
      <c r="F1726" s="25" t="n">
        <v>4.85</v>
      </c>
      <c r="G1726" s="25" t="n">
        <f>TRUNC(TRUNC(E1726,8)*F1726,2)</f>
        <v>49.48</v>
      </c>
    </row>
    <row r="1727" customHeight="1" ht="21">
      <c r="A1727" s="22" t="inlineStr">
        <is>
          <r>
            <t xml:space="preserve">00038597</t>
          </r>
        </is>
      </c>
      <c r="B1727" s="23" t="inlineStr">
        <is>
          <r>
            <t xml:space="preserve">CANALETA DE CONCRETO ESTRUTURAL 14 X 19 X 39 CM, FBK 4,5 MPA (NBR 6136)</t>
          </r>
        </is>
      </c>
      <c r="C1727" s="22" t="inlineStr">
        <is>
          <r>
            <t xml:space="preserve">SINAPI</t>
          </r>
        </is>
      </c>
      <c r="D1727" s="22" t="inlineStr">
        <is>
          <r>
            <t xml:space="preserve">UN</t>
          </r>
        </is>
      </c>
      <c r="E1727" s="24" t="n">
        <v>0.97</v>
      </c>
      <c r="F1727" s="25" t="n">
        <v>5.47</v>
      </c>
      <c r="G1727" s="25" t="n">
        <f>TRUNC(TRUNC(E1727,8)*F1727,2)</f>
        <v>5.3</v>
      </c>
    </row>
    <row r="1728" customHeight="1" ht="21">
      <c r="A1728" s="22" t="inlineStr">
        <is>
          <r>
            <t xml:space="preserve">00038589</t>
          </r>
        </is>
      </c>
      <c r="B1728" s="23" t="inlineStr">
        <is>
          <r>
            <t xml:space="preserve">MEIO BLOCO DE CONCRETO ESTRUTURAL 14 X 19 X 19 CM, FBK 4,5 MPA (NBR 6136)</t>
          </r>
        </is>
      </c>
      <c r="C1728" s="22" t="inlineStr">
        <is>
          <r>
            <t xml:space="preserve">SINAPI</t>
          </r>
        </is>
      </c>
      <c r="D1728" s="22" t="inlineStr">
        <is>
          <r>
            <t xml:space="preserve">UN</t>
          </r>
        </is>
      </c>
      <c r="E1728" s="24" t="n">
        <v>1.46</v>
      </c>
      <c r="F1728" s="25" t="n">
        <v>2.77</v>
      </c>
      <c r="G1728" s="25" t="n">
        <f>TRUNC(TRUNC(E1728,8)*F1728,2)</f>
        <v>4.04</v>
      </c>
    </row>
    <row r="1729" customHeight="1" ht="15">
      <c r="A1729" s="2" t="inlineStr"/>
      <c r="B1729" s="2" t="inlineStr"/>
      <c r="C1729" s="2" t="inlineStr"/>
      <c r="D1729" s="2" t="inlineStr"/>
      <c r="E1729" s="26" t="inlineStr">
        <is>
          <r>
            <t xml:space="preserve">TOTAL Material:</t>
          </r>
        </is>
      </c>
      <c r="F1729" s="26" t="inlineStr"/>
      <c r="G1729" s="27" t="n">
        <f>SUM(G1725:G1728)</f>
        <v>65.3</v>
      </c>
    </row>
    <row r="1730" customHeight="1" ht="15">
      <c r="A1730" s="20" t="inlineStr">
        <is>
          <r>
            <t xml:space="preserve">Mão de Obra com Encargos Complementares</t>
          </r>
        </is>
      </c>
      <c r="B1730" s="20" t="inlineStr"/>
      <c r="C1730" s="21" t="inlineStr">
        <is>
          <r>
            <t xml:space="preserve">FONTE</t>
          </r>
        </is>
      </c>
      <c r="D1730" s="21" t="inlineStr">
        <is>
          <r>
            <t xml:space="preserve">UNID</t>
          </r>
        </is>
      </c>
      <c r="E1730" s="21" t="inlineStr">
        <is>
          <r>
            <t xml:space="preserve">COEFICIENTE</t>
          </r>
        </is>
      </c>
      <c r="F1730" s="21" t="inlineStr">
        <is>
          <r>
            <t xml:space="preserve">PREÇO UNITÁRIO</t>
          </r>
        </is>
      </c>
      <c r="G1730" s="21" t="inlineStr">
        <is>
          <r>
            <t xml:space="preserve">TOTAL</t>
          </r>
        </is>
      </c>
    </row>
    <row r="1731" customHeight="1" ht="15">
      <c r="A1731" s="22" t="inlineStr">
        <is>
          <r>
            <t xml:space="preserve">88309</t>
          </r>
        </is>
      </c>
      <c r="B1731" s="23" t="inlineStr">
        <is>
          <r>
            <t xml:space="preserve">PEDREIRO COM ENCARGOS COMPLEMENTARES</t>
          </r>
        </is>
      </c>
      <c r="C1731" s="22" t="inlineStr">
        <is>
          <r>
            <t xml:space="preserve">SINAPI</t>
          </r>
        </is>
      </c>
      <c r="D1731" s="22" t="inlineStr">
        <is>
          <r>
            <t xml:space="preserve">H</t>
          </r>
        </is>
      </c>
      <c r="E1731" s="24" t="n">
        <v>0.62</v>
      </c>
      <c r="F1731" s="25" t="n">
        <v>28.88</v>
      </c>
      <c r="G1731" s="25" t="n">
        <f>TRUNC(TRUNC(E1731,8)*F1731,2)</f>
        <v>17.9</v>
      </c>
    </row>
    <row r="1732" customHeight="1" ht="15">
      <c r="A1732" s="22" t="inlineStr">
        <is>
          <r>
            <t xml:space="preserve">88316</t>
          </r>
        </is>
      </c>
      <c r="B1732" s="23" t="inlineStr">
        <is>
          <r>
            <t xml:space="preserve">SERVENTE COM ENCARGOS COMPLEMENTARES</t>
          </r>
        </is>
      </c>
      <c r="C1732" s="22" t="inlineStr">
        <is>
          <r>
            <t xml:space="preserve">SINAPI</t>
          </r>
        </is>
      </c>
      <c r="D1732" s="22" t="inlineStr">
        <is>
          <r>
            <t xml:space="preserve">H</t>
          </r>
        </is>
      </c>
      <c r="E1732" s="24" t="n">
        <v>0.62</v>
      </c>
      <c r="F1732" s="25" t="n">
        <v>22.1</v>
      </c>
      <c r="G1732" s="25" t="n">
        <f>TRUNC(TRUNC(E1732,8)*F1732,2)</f>
        <v>13.7</v>
      </c>
    </row>
    <row r="1733" customHeight="1" ht="18">
      <c r="A1733" s="2" t="inlineStr"/>
      <c r="B1733" s="2" t="inlineStr"/>
      <c r="C1733" s="2" t="inlineStr"/>
      <c r="D1733" s="2" t="inlineStr"/>
      <c r="E1733" s="26" t="inlineStr">
        <is>
          <r>
            <t xml:space="preserve">TOTAL Mão de Obra com Encargos Complementares:</t>
          </r>
        </is>
      </c>
      <c r="F1733" s="26" t="inlineStr"/>
      <c r="G1733" s="27" t="n">
        <f>SUM(G1731:G1732)</f>
        <v>31.6</v>
      </c>
    </row>
    <row r="1734" customHeight="1" ht="15">
      <c r="A1734" s="20" t="inlineStr">
        <is>
          <r>
            <t xml:space="preserve">Serviço</t>
          </r>
        </is>
      </c>
      <c r="B1734" s="20" t="inlineStr"/>
      <c r="C1734" s="21" t="inlineStr">
        <is>
          <r>
            <t xml:space="preserve">FONTE</t>
          </r>
        </is>
      </c>
      <c r="D1734" s="21" t="inlineStr">
        <is>
          <r>
            <t xml:space="preserve">UNID</t>
          </r>
        </is>
      </c>
      <c r="E1734" s="21" t="inlineStr">
        <is>
          <r>
            <t xml:space="preserve">COEFICIENTE</t>
          </r>
        </is>
      </c>
      <c r="F1734" s="21" t="inlineStr">
        <is>
          <r>
            <t xml:space="preserve">PREÇO UNITÁRIO</t>
          </r>
        </is>
      </c>
      <c r="G1734" s="21" t="inlineStr">
        <is>
          <r>
            <t xml:space="preserve">TOTAL</t>
          </r>
        </is>
      </c>
    </row>
    <row r="1735" customHeight="1" ht="38">
      <c r="A1735" s="22" t="inlineStr">
        <is>
          <r>
            <t xml:space="preserve">88715</t>
          </r>
        </is>
      </c>
      <c r="B1735" s="23" t="inlineStr">
        <is>
          <r>
            <t xml:space="preserve">ARGAMASSA TRAÇO 1:2:9 (EM VOLUME DE CIMENTO, CAL E AREIA MÉDIA ÚMIDA) PARA EMBOÇO/MASSA ÚNICA/ASSENTAMENTO DE ALVENARIA DE VEDAÇÃO, PREPARO MECÂNICO COM BETONEIRA 400 L. AF_08/2019</t>
          </r>
        </is>
      </c>
      <c r="C1735" s="22" t="inlineStr">
        <is>
          <r>
            <t xml:space="preserve">SINAPI</t>
          </r>
        </is>
      </c>
      <c r="D1735" s="22" t="inlineStr">
        <is>
          <r>
            <t xml:space="preserve">M3</t>
          </r>
        </is>
      </c>
      <c r="E1735" s="24" t="n">
        <v>0.0168</v>
      </c>
      <c r="F1735" s="25" t="n">
        <v>582.99</v>
      </c>
      <c r="G1735" s="25" t="n">
        <f>TRUNC(TRUNC(E1735,8)*F1735,2)</f>
        <v>9.79</v>
      </c>
    </row>
    <row r="1736" customHeight="1" ht="15">
      <c r="A1736" s="2" t="inlineStr"/>
      <c r="B1736" s="2" t="inlineStr"/>
      <c r="C1736" s="2" t="inlineStr"/>
      <c r="D1736" s="2" t="inlineStr"/>
      <c r="E1736" s="26" t="inlineStr">
        <is>
          <r>
            <t xml:space="preserve">TOTAL Serviço:</t>
          </r>
        </is>
      </c>
      <c r="F1736" s="26" t="inlineStr"/>
      <c r="G1736" s="27" t="n">
        <f>SUM(G1735:G1735)</f>
        <v>9.79</v>
      </c>
    </row>
    <row r="1737" customHeight="1" ht="15">
      <c r="A1737" s="2" t="inlineStr"/>
      <c r="B1737" s="2" t="inlineStr"/>
      <c r="C1737" s="2" t="inlineStr"/>
      <c r="D1737" s="2" t="inlineStr"/>
      <c r="E1737" s="28" t="inlineStr">
        <is>
          <r>
            <t xml:space="preserve">VALOR:</t>
          </r>
        </is>
      </c>
      <c r="F1737" s="28" t="inlineStr"/>
      <c r="G1737" s="6" t="n">
        <f>SUM(G1729,G1733,G1736)</f>
        <v>106.69</v>
      </c>
    </row>
    <row r="1738" customHeight="1" ht="15">
      <c r="A1738" s="2" t="inlineStr"/>
      <c r="B1738" s="2" t="inlineStr"/>
      <c r="C1738" s="2" t="inlineStr"/>
      <c r="D1738" s="2" t="inlineStr"/>
      <c r="E1738" s="28" t="inlineStr">
        <is>
          <r>
            <t xml:space="preserve">VALOR BDI (22.23%):</t>
          </r>
        </is>
      </c>
      <c r="F1738" s="28" t="inlineStr"/>
      <c r="G1738" s="6" t="n">
        <f>ROUND(G1737*(22.23/100),2)</f>
        <v>23.72</v>
      </c>
    </row>
    <row r="1739" customHeight="1" ht="15">
      <c r="A1739" s="2" t="inlineStr"/>
      <c r="B1739" s="2" t="inlineStr"/>
      <c r="C1739" s="2" t="inlineStr"/>
      <c r="D1739" s="2" t="inlineStr"/>
      <c r="E1739" s="28" t="inlineStr">
        <is>
          <r>
            <t xml:space="preserve">VALOR COM BDI:</t>
          </r>
        </is>
      </c>
      <c r="F1739" s="28" t="inlineStr"/>
      <c r="G1739" s="6" t="n">
        <f>G1738+G1737</f>
        <v>130.41</v>
      </c>
    </row>
    <row r="1740" customHeight="1" ht="10">
      <c r="A1740" s="2" t="inlineStr"/>
      <c r="B1740" s="2" t="inlineStr"/>
      <c r="C1740" s="2" t="inlineStr"/>
      <c r="D1740" s="2" t="inlineStr"/>
      <c r="E1740" s="18" t="inlineStr"/>
      <c r="F1740" s="18" t="inlineStr"/>
      <c r="G1740" s="18" t="inlineStr"/>
    </row>
    <row r="1741" customHeight="1" ht="20">
      <c r="A1741" s="19" t="inlineStr">
        <is>
          <r>
            <t xml:space="preserve">5.14. S08637 Chapim de concreto pré-moldado (m)</t>
          </r>
        </is>
      </c>
      <c r="B1741" s="19" t="inlineStr"/>
      <c r="C1741" s="19" t="inlineStr"/>
      <c r="D1741" s="19" t="inlineStr"/>
      <c r="E1741" s="19" t="inlineStr"/>
      <c r="F1741" s="19" t="inlineStr"/>
      <c r="G1741" s="19" t="inlineStr"/>
    </row>
    <row r="1742" customHeight="1" ht="15">
      <c r="A1742" s="20" t="inlineStr">
        <is>
          <r>
            <t xml:space="preserve">Material</t>
          </r>
        </is>
      </c>
      <c r="B1742" s="20" t="inlineStr"/>
      <c r="C1742" s="21" t="inlineStr">
        <is>
          <r>
            <t xml:space="preserve">FONTE</t>
          </r>
        </is>
      </c>
      <c r="D1742" s="21" t="inlineStr">
        <is>
          <r>
            <t xml:space="preserve">UNID</t>
          </r>
        </is>
      </c>
      <c r="E1742" s="21" t="inlineStr">
        <is>
          <r>
            <t xml:space="preserve">COEFICIENTE</t>
          </r>
        </is>
      </c>
      <c r="F1742" s="21" t="inlineStr">
        <is>
          <r>
            <t xml:space="preserve">PREÇO UNITÁRIO</t>
          </r>
        </is>
      </c>
      <c r="G1742" s="21" t="inlineStr">
        <is>
          <r>
            <t xml:space="preserve">TOTAL</t>
          </r>
        </is>
      </c>
    </row>
    <row r="1743" customHeight="1" ht="15">
      <c r="A1743" s="22" t="inlineStr">
        <is>
          <r>
            <t xml:space="preserve">I00081</t>
          </r>
        </is>
      </c>
      <c r="B1743" s="23" t="inlineStr">
        <is>
          <r>
            <t xml:space="preserve">Aço ca-50 6,3 a 12,5 mm</t>
          </r>
        </is>
      </c>
      <c r="C1743" s="22" t="inlineStr">
        <is>
          <r>
            <t xml:space="preserve">ORSE</t>
          </r>
        </is>
      </c>
      <c r="D1743" s="22" t="inlineStr">
        <is>
          <r>
            <t xml:space="preserve">kg</t>
          </r>
        </is>
      </c>
      <c r="E1743" s="24" t="n">
        <v>0.8</v>
      </c>
      <c r="F1743" s="25" t="n">
        <v>9.3</v>
      </c>
      <c r="G1743" s="25" t="n">
        <f>ROUND(ROUND(E1743,8)*F1743,2)</f>
        <v>7.44</v>
      </c>
    </row>
    <row r="1744" customHeight="1" ht="15">
      <c r="A1744" s="2" t="inlineStr"/>
      <c r="B1744" s="2" t="inlineStr"/>
      <c r="C1744" s="2" t="inlineStr"/>
      <c r="D1744" s="2" t="inlineStr"/>
      <c r="E1744" s="26" t="inlineStr">
        <is>
          <r>
            <t xml:space="preserve">TOTAL Material:</t>
          </r>
        </is>
      </c>
      <c r="F1744" s="26" t="inlineStr"/>
      <c r="G1744" s="27" t="n">
        <f>SUM(G1743:G1743)</f>
        <v>7.44</v>
      </c>
    </row>
    <row r="1745" customHeight="1" ht="15">
      <c r="A1745" s="20" t="inlineStr">
        <is>
          <r>
            <t xml:space="preserve">Serviço</t>
          </r>
        </is>
      </c>
      <c r="B1745" s="20" t="inlineStr"/>
      <c r="C1745" s="21" t="inlineStr">
        <is>
          <r>
            <t xml:space="preserve">FONTE</t>
          </r>
        </is>
      </c>
      <c r="D1745" s="21" t="inlineStr">
        <is>
          <r>
            <t xml:space="preserve">UNID</t>
          </r>
        </is>
      </c>
      <c r="E1745" s="21" t="inlineStr">
        <is>
          <r>
            <t xml:space="preserve">COEFICIENTE</t>
          </r>
        </is>
      </c>
      <c r="F1745" s="21" t="inlineStr">
        <is>
          <r>
            <t xml:space="preserve">PREÇO UNITÁRIO</t>
          </r>
        </is>
      </c>
      <c r="G1745" s="21" t="inlineStr">
        <is>
          <r>
            <t xml:space="preserve">TOTAL</t>
          </r>
        </is>
      </c>
    </row>
    <row r="1746" customHeight="1" ht="21">
      <c r="A1746" s="22" t="inlineStr">
        <is>
          <r>
            <t xml:space="preserve">S00127</t>
          </r>
        </is>
      </c>
      <c r="B1746" s="23" t="inlineStr">
        <is>
          <r>
            <t xml:space="preserve">Concreto simples usinado fck=21mpa, bombeado, lançado e adensado em superestrutura</t>
          </r>
        </is>
      </c>
      <c r="C1746" s="22" t="inlineStr">
        <is>
          <r>
            <t xml:space="preserve">ORSE</t>
          </r>
        </is>
      </c>
      <c r="D1746" s="22" t="inlineStr">
        <is>
          <r>
            <t xml:space="preserve">m3</t>
          </r>
        </is>
      </c>
      <c r="E1746" s="24" t="n">
        <v>0.01</v>
      </c>
      <c r="F1746" s="25" t="n">
        <v>658.14</v>
      </c>
      <c r="G1746" s="25" t="n">
        <f>ROUND(ROUND(E1746,8)*F1746,2)</f>
        <v>6.58</v>
      </c>
    </row>
    <row r="1747" customHeight="1" ht="29">
      <c r="A1747" s="22" t="inlineStr">
        <is>
          <r>
            <t xml:space="preserve">S11640</t>
          </r>
        </is>
      </c>
      <c r="B1747" s="23" t="inlineStr">
        <is>
          <r>
            <t xml:space="preserve">Forma plana para estruturas, em compensado plastificado de 10mm, 02 usos, inclusive escoramento - Revisada 07.2015</t>
          </r>
        </is>
      </c>
      <c r="C1747" s="22" t="inlineStr">
        <is>
          <r>
            <t xml:space="preserve">ORSE</t>
          </r>
        </is>
      </c>
      <c r="D1747" s="22" t="inlineStr">
        <is>
          <r>
            <t xml:space="preserve">m2</t>
          </r>
        </is>
      </c>
      <c r="E1747" s="24" t="n">
        <v>0.35</v>
      </c>
      <c r="F1747" s="25" t="n">
        <v>124.65</v>
      </c>
      <c r="G1747" s="25" t="n">
        <f>ROUND(ROUND(E1747,8)*F1747,2)</f>
        <v>43.63</v>
      </c>
    </row>
    <row r="1748" customHeight="1" ht="15">
      <c r="A1748" s="2" t="inlineStr"/>
      <c r="B1748" s="2" t="inlineStr"/>
      <c r="C1748" s="2" t="inlineStr"/>
      <c r="D1748" s="2" t="inlineStr"/>
      <c r="E1748" s="26" t="inlineStr">
        <is>
          <r>
            <t xml:space="preserve">TOTAL Serviço:</t>
          </r>
        </is>
      </c>
      <c r="F1748" s="26" t="inlineStr"/>
      <c r="G1748" s="27" t="n">
        <f>SUM(G1746:G1747)</f>
        <v>50.21</v>
      </c>
    </row>
    <row r="1749" customHeight="1" ht="15">
      <c r="A1749" s="2" t="inlineStr"/>
      <c r="B1749" s="2" t="inlineStr"/>
      <c r="C1749" s="2" t="inlineStr"/>
      <c r="D1749" s="2" t="inlineStr"/>
      <c r="E1749" s="28" t="inlineStr">
        <is>
          <r>
            <t xml:space="preserve">VALOR:</t>
          </r>
        </is>
      </c>
      <c r="F1749" s="28" t="inlineStr"/>
      <c r="G1749" s="6" t="n">
        <f>SUM(G1744,G1748)</f>
        <v>57.65</v>
      </c>
    </row>
    <row r="1750" customHeight="1" ht="15">
      <c r="A1750" s="2" t="inlineStr"/>
      <c r="B1750" s="2" t="inlineStr"/>
      <c r="C1750" s="2" t="inlineStr"/>
      <c r="D1750" s="2" t="inlineStr"/>
      <c r="E1750" s="28" t="inlineStr">
        <is>
          <r>
            <t xml:space="preserve">VALOR BDI (22.23%):</t>
          </r>
        </is>
      </c>
      <c r="F1750" s="28" t="inlineStr"/>
      <c r="G1750" s="6" t="n">
        <f>ROUND(G1749*(22.23/100),2)</f>
        <v>12.82</v>
      </c>
    </row>
    <row r="1751" customHeight="1" ht="15">
      <c r="A1751" s="2" t="inlineStr"/>
      <c r="B1751" s="2" t="inlineStr"/>
      <c r="C1751" s="2" t="inlineStr"/>
      <c r="D1751" s="2" t="inlineStr"/>
      <c r="E1751" s="28" t="inlineStr">
        <is>
          <r>
            <t xml:space="preserve">VALOR COM BDI:</t>
          </r>
        </is>
      </c>
      <c r="F1751" s="28" t="inlineStr"/>
      <c r="G1751" s="6" t="n">
        <f>G1750+G1749</f>
        <v>70.47</v>
      </c>
    </row>
    <row r="1752" customHeight="1" ht="10">
      <c r="A1752" s="2" t="inlineStr"/>
      <c r="B1752" s="2" t="inlineStr"/>
      <c r="C1752" s="2" t="inlineStr"/>
      <c r="D1752" s="2" t="inlineStr"/>
      <c r="E1752" s="18" t="inlineStr"/>
      <c r="F1752" s="18" t="inlineStr"/>
      <c r="G1752" s="18" t="inlineStr"/>
    </row>
    <row r="1753" customHeight="1" ht="20">
      <c r="A1753" s="19" t="inlineStr">
        <is>
          <r>
            <t xml:space="preserve">5.15. CP ADAP. 024 REMOÇÃO / RECOMPOSIÇÃO DE CERCA ELÉTRICA (M)</t>
          </r>
        </is>
      </c>
      <c r="B1753" s="19" t="inlineStr"/>
      <c r="C1753" s="19" t="inlineStr"/>
      <c r="D1753" s="19" t="inlineStr"/>
      <c r="E1753" s="19" t="inlineStr"/>
      <c r="F1753" s="19" t="inlineStr"/>
      <c r="G1753" s="19" t="inlineStr"/>
    </row>
    <row r="1754" customHeight="1" ht="15">
      <c r="A1754" s="20" t="inlineStr">
        <is>
          <r>
            <t xml:space="preserve">Mão de Obra com Encargos Complementares</t>
          </r>
        </is>
      </c>
      <c r="B1754" s="20" t="inlineStr"/>
      <c r="C1754" s="21" t="inlineStr">
        <is>
          <r>
            <t xml:space="preserve">FONTE</t>
          </r>
        </is>
      </c>
      <c r="D1754" s="21" t="inlineStr">
        <is>
          <r>
            <t xml:space="preserve">UNID</t>
          </r>
        </is>
      </c>
      <c r="E1754" s="21" t="inlineStr">
        <is>
          <r>
            <t xml:space="preserve">COEFICIENTE</t>
          </r>
        </is>
      </c>
      <c r="F1754" s="21" t="inlineStr">
        <is>
          <r>
            <t xml:space="preserve">PREÇO UNITÁRIO</t>
          </r>
        </is>
      </c>
      <c r="G1754" s="21" t="inlineStr">
        <is>
          <r>
            <t xml:space="preserve">TOTAL</t>
          </r>
        </is>
      </c>
    </row>
    <row r="1755" customHeight="1" ht="15">
      <c r="A1755" s="22" t="inlineStr">
        <is>
          <r>
            <t xml:space="preserve">88264</t>
          </r>
        </is>
      </c>
      <c r="B1755" s="23" t="inlineStr">
        <is>
          <r>
            <t xml:space="preserve">ELETRICISTA COM ENCARGOS COMPLEMENTARES</t>
          </r>
        </is>
      </c>
      <c r="C1755" s="22" t="inlineStr">
        <is>
          <r>
            <t xml:space="preserve">SINAPI</t>
          </r>
        </is>
      </c>
      <c r="D1755" s="22" t="inlineStr">
        <is>
          <r>
            <t xml:space="preserve">H</t>
          </r>
        </is>
      </c>
      <c r="E1755" s="24" t="n">
        <v>0.56</v>
      </c>
      <c r="F1755" s="25" t="n">
        <v>29.25</v>
      </c>
      <c r="G1755" s="25" t="n">
        <f>ROUND(ROUND(E1755,8)*F1755,2)</f>
        <v>16.38</v>
      </c>
    </row>
    <row r="1756" customHeight="1" ht="15">
      <c r="A1756" s="22" t="inlineStr">
        <is>
          <r>
            <t xml:space="preserve">88309</t>
          </r>
        </is>
      </c>
      <c r="B1756" s="23" t="inlineStr">
        <is>
          <r>
            <t xml:space="preserve">PEDREIRO COM ENCARGOS COMPLEMENTARES</t>
          </r>
        </is>
      </c>
      <c r="C1756" s="22" t="inlineStr">
        <is>
          <r>
            <t xml:space="preserve">SINAPI</t>
          </r>
        </is>
      </c>
      <c r="D1756" s="22" t="inlineStr">
        <is>
          <r>
            <t xml:space="preserve">H</t>
          </r>
        </is>
      </c>
      <c r="E1756" s="24" t="n">
        <v>0.45</v>
      </c>
      <c r="F1756" s="25" t="n">
        <v>28.88</v>
      </c>
      <c r="G1756" s="25" t="n">
        <f>ROUND(ROUND(E1756,8)*F1756,2)</f>
        <v>13.0</v>
      </c>
    </row>
    <row r="1757" customHeight="1" ht="15">
      <c r="A1757" s="22" t="inlineStr">
        <is>
          <r>
            <t xml:space="preserve">88316</t>
          </r>
        </is>
      </c>
      <c r="B1757" s="23" t="inlineStr">
        <is>
          <r>
            <t xml:space="preserve">SERVENTE COM ENCARGOS COMPLEMENTARES</t>
          </r>
        </is>
      </c>
      <c r="C1757" s="22" t="inlineStr">
        <is>
          <r>
            <t xml:space="preserve">SINAPI</t>
          </r>
        </is>
      </c>
      <c r="D1757" s="22" t="inlineStr">
        <is>
          <r>
            <t xml:space="preserve">H</t>
          </r>
        </is>
      </c>
      <c r="E1757" s="24" t="n">
        <v>0.8</v>
      </c>
      <c r="F1757" s="25" t="n">
        <v>22.1</v>
      </c>
      <c r="G1757" s="25" t="n">
        <f>ROUND(ROUND(E1757,8)*F1757,2)</f>
        <v>17.68</v>
      </c>
    </row>
    <row r="1758" customHeight="1" ht="18">
      <c r="A1758" s="2" t="inlineStr"/>
      <c r="B1758" s="2" t="inlineStr"/>
      <c r="C1758" s="2" t="inlineStr"/>
      <c r="D1758" s="2" t="inlineStr"/>
      <c r="E1758" s="26" t="inlineStr">
        <is>
          <r>
            <t xml:space="preserve">TOTAL Mão de Obra com Encargos Complementares:</t>
          </r>
        </is>
      </c>
      <c r="F1758" s="26" t="inlineStr"/>
      <c r="G1758" s="27" t="n">
        <f>SUM(G1755:G1757)</f>
        <v>47.06</v>
      </c>
    </row>
    <row r="1759" customHeight="1" ht="15">
      <c r="A1759" s="20" t="inlineStr">
        <is>
          <r>
            <t xml:space="preserve">Serviço</t>
          </r>
        </is>
      </c>
      <c r="B1759" s="20" t="inlineStr"/>
      <c r="C1759" s="21" t="inlineStr">
        <is>
          <r>
            <t xml:space="preserve">FONTE</t>
          </r>
        </is>
      </c>
      <c r="D1759" s="21" t="inlineStr">
        <is>
          <r>
            <t xml:space="preserve">UNID</t>
          </r>
        </is>
      </c>
      <c r="E1759" s="21" t="inlineStr">
        <is>
          <r>
            <t xml:space="preserve">COEFICIENTE</t>
          </r>
        </is>
      </c>
      <c r="F1759" s="21" t="inlineStr">
        <is>
          <r>
            <t xml:space="preserve">PREÇO UNITÁRIO</t>
          </r>
        </is>
      </c>
      <c r="G1759" s="21" t="inlineStr">
        <is>
          <r>
            <t xml:space="preserve">TOTAL</t>
          </r>
        </is>
      </c>
    </row>
    <row r="1760" customHeight="1" ht="21">
      <c r="A1760" s="22" t="inlineStr">
        <is>
          <r>
            <t xml:space="preserve">C2536</t>
          </r>
        </is>
      </c>
      <c r="B1760" s="23" t="inlineStr">
        <is>
          <r>
            <t xml:space="preserve">TRANSPORTE HORIZONTAL ATÉ 30M DE MATERIAIS À GRANEL</t>
          </r>
        </is>
      </c>
      <c r="C1760" s="22" t="inlineStr">
        <is>
          <r>
            <t xml:space="preserve">SEINFRA</t>
          </r>
        </is>
      </c>
      <c r="D1760" s="22" t="inlineStr">
        <is>
          <r>
            <t xml:space="preserve">M3</t>
          </r>
        </is>
      </c>
      <c r="E1760" s="24" t="n">
        <v>0.05</v>
      </c>
      <c r="F1760" s="25" t="n">
        <v>55.25</v>
      </c>
      <c r="G1760" s="25" t="n">
        <f>ROUND(ROUND(E1760,8)*F1760,2)</f>
        <v>2.76</v>
      </c>
    </row>
    <row r="1761" customHeight="1" ht="15">
      <c r="A1761" s="2" t="inlineStr"/>
      <c r="B1761" s="2" t="inlineStr"/>
      <c r="C1761" s="2" t="inlineStr"/>
      <c r="D1761" s="2" t="inlineStr"/>
      <c r="E1761" s="26" t="inlineStr">
        <is>
          <r>
            <t xml:space="preserve">TOTAL Serviço:</t>
          </r>
        </is>
      </c>
      <c r="F1761" s="26" t="inlineStr"/>
      <c r="G1761" s="27" t="n">
        <f>SUM(G1760:G1760)</f>
        <v>2.76</v>
      </c>
    </row>
    <row r="1762" customHeight="1" ht="15">
      <c r="A1762" s="2" t="inlineStr"/>
      <c r="B1762" s="2" t="inlineStr"/>
      <c r="C1762" s="2" t="inlineStr"/>
      <c r="D1762" s="2" t="inlineStr"/>
      <c r="E1762" s="28" t="inlineStr">
        <is>
          <r>
            <t xml:space="preserve">VALOR:</t>
          </r>
        </is>
      </c>
      <c r="F1762" s="28" t="inlineStr"/>
      <c r="G1762" s="6" t="n">
        <f>SUM(G1758,G1761)</f>
        <v>49.82</v>
      </c>
    </row>
    <row r="1763" customHeight="1" ht="15">
      <c r="A1763" s="2" t="inlineStr"/>
      <c r="B1763" s="2" t="inlineStr"/>
      <c r="C1763" s="2" t="inlineStr"/>
      <c r="D1763" s="2" t="inlineStr"/>
      <c r="E1763" s="28" t="inlineStr">
        <is>
          <r>
            <t xml:space="preserve">VALOR BDI (22.23%):</t>
          </r>
        </is>
      </c>
      <c r="F1763" s="28" t="inlineStr"/>
      <c r="G1763" s="6" t="n">
        <f>ROUND(G1762*(22.23/100),2)</f>
        <v>11.07</v>
      </c>
    </row>
    <row r="1764" customHeight="1" ht="15">
      <c r="A1764" s="2" t="inlineStr"/>
      <c r="B1764" s="2" t="inlineStr"/>
      <c r="C1764" s="2" t="inlineStr"/>
      <c r="D1764" s="2" t="inlineStr"/>
      <c r="E1764" s="28" t="inlineStr">
        <is>
          <r>
            <t xml:space="preserve">VALOR COM BDI:</t>
          </r>
        </is>
      </c>
      <c r="F1764" s="28" t="inlineStr"/>
      <c r="G1764" s="6" t="n">
        <f>G1763+G1762</f>
        <v>60.89</v>
      </c>
    </row>
    <row r="1765" customHeight="1" ht="10">
      <c r="A1765" s="2" t="inlineStr"/>
      <c r="B1765" s="2" t="inlineStr"/>
      <c r="C1765" s="2" t="inlineStr"/>
      <c r="D1765" s="2" t="inlineStr"/>
      <c r="E1765" s="18" t="inlineStr"/>
      <c r="F1765" s="18" t="inlineStr"/>
      <c r="G1765" s="18" t="inlineStr"/>
    </row>
    <row r="1766" customHeight="1" ht="20">
      <c r="A1766" s="19" t="inlineStr">
        <is>
          <r>
            <t xml:space="preserve">6.1. 97633 DEMOLIÇÃO DE REVESTIMENTO CERÂMICO, DE FORMA MANUAL, SEM REAPROVEITAMENTO. AF_09/2023 (M2)</t>
          </r>
        </is>
      </c>
      <c r="B1766" s="19" t="inlineStr"/>
      <c r="C1766" s="19" t="inlineStr"/>
      <c r="D1766" s="19" t="inlineStr"/>
      <c r="E1766" s="19" t="inlineStr"/>
      <c r="F1766" s="19" t="inlineStr"/>
      <c r="G1766" s="19" t="inlineStr"/>
    </row>
    <row r="1767" customHeight="1" ht="15">
      <c r="A1767" s="20" t="inlineStr">
        <is>
          <r>
            <t xml:space="preserve">Mão de Obra com Encargos Complementares</t>
          </r>
        </is>
      </c>
      <c r="B1767" s="20" t="inlineStr"/>
      <c r="C1767" s="21" t="inlineStr">
        <is>
          <r>
            <t xml:space="preserve">FONTE</t>
          </r>
        </is>
      </c>
      <c r="D1767" s="21" t="inlineStr">
        <is>
          <r>
            <t xml:space="preserve">UNID</t>
          </r>
        </is>
      </c>
      <c r="E1767" s="21" t="inlineStr">
        <is>
          <r>
            <t xml:space="preserve">COEFICIENTE</t>
          </r>
        </is>
      </c>
      <c r="F1767" s="21" t="inlineStr">
        <is>
          <r>
            <t xml:space="preserve">PREÇO UNITÁRIO</t>
          </r>
        </is>
      </c>
      <c r="G1767" s="21" t="inlineStr">
        <is>
          <r>
            <t xml:space="preserve">TOTAL</t>
          </r>
        </is>
      </c>
    </row>
    <row r="1768" customHeight="1" ht="21">
      <c r="A1768" s="22" t="inlineStr">
        <is>
          <r>
            <t xml:space="preserve">88256</t>
          </r>
        </is>
      </c>
      <c r="B1768" s="23" t="inlineStr">
        <is>
          <r>
            <t xml:space="preserve">AZULEJISTA OU LADRILHISTA COM ENCARGOS COMPLEMENTARES</t>
          </r>
        </is>
      </c>
      <c r="C1768" s="22" t="inlineStr">
        <is>
          <r>
            <t xml:space="preserve">SINAPI</t>
          </r>
        </is>
      </c>
      <c r="D1768" s="22" t="inlineStr">
        <is>
          <r>
            <t xml:space="preserve">H</t>
          </r>
        </is>
      </c>
      <c r="E1768" s="24" t="n">
        <v>0.2301</v>
      </c>
      <c r="F1768" s="25" t="n">
        <v>28.73</v>
      </c>
      <c r="G1768" s="25" t="n">
        <f>TRUNC(TRUNC(E1768,8)*F1768,2)</f>
        <v>6.61</v>
      </c>
    </row>
    <row r="1769" customHeight="1" ht="15">
      <c r="A1769" s="22" t="inlineStr">
        <is>
          <r>
            <t xml:space="preserve">88316</t>
          </r>
        </is>
      </c>
      <c r="B1769" s="23" t="inlineStr">
        <is>
          <r>
            <t xml:space="preserve">SERVENTE COM ENCARGOS COMPLEMENTARES</t>
          </r>
        </is>
      </c>
      <c r="C1769" s="22" t="inlineStr">
        <is>
          <r>
            <t xml:space="preserve">SINAPI</t>
          </r>
        </is>
      </c>
      <c r="D1769" s="22" t="inlineStr">
        <is>
          <r>
            <t xml:space="preserve">H</t>
          </r>
        </is>
      </c>
      <c r="E1769" s="24" t="n">
        <v>0.774</v>
      </c>
      <c r="F1769" s="25" t="n">
        <v>22.1</v>
      </c>
      <c r="G1769" s="25" t="n">
        <f>TRUNC(TRUNC(E1769,8)*F1769,2)</f>
        <v>17.1</v>
      </c>
    </row>
    <row r="1770" customHeight="1" ht="18">
      <c r="A1770" s="2" t="inlineStr"/>
      <c r="B1770" s="2" t="inlineStr"/>
      <c r="C1770" s="2" t="inlineStr"/>
      <c r="D1770" s="2" t="inlineStr"/>
      <c r="E1770" s="26" t="inlineStr">
        <is>
          <r>
            <t xml:space="preserve">TOTAL Mão de Obra com Encargos Complementares:</t>
          </r>
        </is>
      </c>
      <c r="F1770" s="26" t="inlineStr"/>
      <c r="G1770" s="27" t="n">
        <f>SUM(G1768:G1769)</f>
        <v>23.71</v>
      </c>
    </row>
    <row r="1771" customHeight="1" ht="15">
      <c r="A1771" s="2" t="inlineStr"/>
      <c r="B1771" s="2" t="inlineStr"/>
      <c r="C1771" s="2" t="inlineStr"/>
      <c r="D1771" s="2" t="inlineStr"/>
      <c r="E1771" s="28" t="inlineStr">
        <is>
          <r>
            <t xml:space="preserve">VALOR:</t>
          </r>
        </is>
      </c>
      <c r="F1771" s="28" t="inlineStr"/>
      <c r="G1771" s="6" t="n">
        <f>SUM(G1770)</f>
        <v>23.71</v>
      </c>
    </row>
    <row r="1772" customHeight="1" ht="15">
      <c r="A1772" s="2" t="inlineStr"/>
      <c r="B1772" s="2" t="inlineStr"/>
      <c r="C1772" s="2" t="inlineStr"/>
      <c r="D1772" s="2" t="inlineStr"/>
      <c r="E1772" s="28" t="inlineStr">
        <is>
          <r>
            <t xml:space="preserve">VALOR BDI (22.23%):</t>
          </r>
        </is>
      </c>
      <c r="F1772" s="28" t="inlineStr"/>
      <c r="G1772" s="6" t="n">
        <f>ROUND(G1771*(22.23/100),2)</f>
        <v>5.27</v>
      </c>
    </row>
    <row r="1773" customHeight="1" ht="15">
      <c r="A1773" s="2" t="inlineStr"/>
      <c r="B1773" s="2" t="inlineStr"/>
      <c r="C1773" s="2" t="inlineStr"/>
      <c r="D1773" s="2" t="inlineStr"/>
      <c r="E1773" s="28" t="inlineStr">
        <is>
          <r>
            <t xml:space="preserve">VALOR COM BDI:</t>
          </r>
        </is>
      </c>
      <c r="F1773" s="28" t="inlineStr"/>
      <c r="G1773" s="6" t="n">
        <f>G1772+G1771</f>
        <v>28.98</v>
      </c>
    </row>
    <row r="1774" customHeight="1" ht="10">
      <c r="A1774" s="2" t="inlineStr"/>
      <c r="B1774" s="2" t="inlineStr"/>
      <c r="C1774" s="2" t="inlineStr"/>
      <c r="D1774" s="2" t="inlineStr"/>
      <c r="E1774" s="18" t="inlineStr"/>
      <c r="F1774" s="18" t="inlineStr"/>
      <c r="G1774" s="18" t="inlineStr"/>
    </row>
    <row r="1775" customHeight="1" ht="20">
      <c r="A1775" s="19" t="inlineStr">
        <is>
          <r>
            <t xml:space="preserve">6.2. CP ADAP. 025 REMOÇÃO DE DIVISÓRIA DE GRANITO (M2)</t>
          </r>
        </is>
      </c>
      <c r="B1775" s="19" t="inlineStr"/>
      <c r="C1775" s="19" t="inlineStr"/>
      <c r="D1775" s="19" t="inlineStr"/>
      <c r="E1775" s="19" t="inlineStr"/>
      <c r="F1775" s="19" t="inlineStr"/>
      <c r="G1775" s="19" t="inlineStr"/>
    </row>
    <row r="1776" customHeight="1" ht="15">
      <c r="A1776" s="20" t="inlineStr">
        <is>
          <r>
            <t xml:space="preserve">Mão de Obra com Encargos Complementares</t>
          </r>
        </is>
      </c>
      <c r="B1776" s="20" t="inlineStr"/>
      <c r="C1776" s="21" t="inlineStr">
        <is>
          <r>
            <t xml:space="preserve">FONTE</t>
          </r>
        </is>
      </c>
      <c r="D1776" s="21" t="inlineStr">
        <is>
          <r>
            <t xml:space="preserve">UNID</t>
          </r>
        </is>
      </c>
      <c r="E1776" s="21" t="inlineStr">
        <is>
          <r>
            <t xml:space="preserve">COEFICIENTE</t>
          </r>
        </is>
      </c>
      <c r="F1776" s="21" t="inlineStr">
        <is>
          <r>
            <t xml:space="preserve">PREÇO UNITÁRIO</t>
          </r>
        </is>
      </c>
      <c r="G1776" s="21" t="inlineStr">
        <is>
          <r>
            <t xml:space="preserve">TOTAL</t>
          </r>
        </is>
      </c>
    </row>
    <row r="1777" customHeight="1" ht="15">
      <c r="A1777" s="22" t="inlineStr">
        <is>
          <r>
            <t xml:space="preserve">88309</t>
          </r>
        </is>
      </c>
      <c r="B1777" s="23" t="inlineStr">
        <is>
          <r>
            <t xml:space="preserve">PEDREIRO COM ENCARGOS COMPLEMENTARES</t>
          </r>
        </is>
      </c>
      <c r="C1777" s="22" t="inlineStr">
        <is>
          <r>
            <t xml:space="preserve">SINAPI</t>
          </r>
        </is>
      </c>
      <c r="D1777" s="22" t="inlineStr">
        <is>
          <r>
            <t xml:space="preserve">H</t>
          </r>
        </is>
      </c>
      <c r="E1777" s="24" t="n">
        <v>0.07</v>
      </c>
      <c r="F1777" s="25" t="n">
        <v>28.88</v>
      </c>
      <c r="G1777" s="25" t="n">
        <f>ROUND(ROUND(E1777,8)*F1777,2)</f>
        <v>2.02</v>
      </c>
    </row>
    <row r="1778" customHeight="1" ht="15">
      <c r="A1778" s="22" t="inlineStr">
        <is>
          <r>
            <t xml:space="preserve">88316</t>
          </r>
        </is>
      </c>
      <c r="B1778" s="23" t="inlineStr">
        <is>
          <r>
            <t xml:space="preserve">SERVENTE COM ENCARGOS COMPLEMENTARES</t>
          </r>
        </is>
      </c>
      <c r="C1778" s="22" t="inlineStr">
        <is>
          <r>
            <t xml:space="preserve">SINAPI</t>
          </r>
        </is>
      </c>
      <c r="D1778" s="22" t="inlineStr">
        <is>
          <r>
            <t xml:space="preserve">H</t>
          </r>
        </is>
      </c>
      <c r="E1778" s="24" t="n">
        <v>0.7</v>
      </c>
      <c r="F1778" s="25" t="n">
        <v>22.1</v>
      </c>
      <c r="G1778" s="25" t="n">
        <f>ROUND(ROUND(E1778,8)*F1778,2)</f>
        <v>15.47</v>
      </c>
    </row>
    <row r="1779" customHeight="1" ht="18">
      <c r="A1779" s="2" t="inlineStr"/>
      <c r="B1779" s="2" t="inlineStr"/>
      <c r="C1779" s="2" t="inlineStr"/>
      <c r="D1779" s="2" t="inlineStr"/>
      <c r="E1779" s="26" t="inlineStr">
        <is>
          <r>
            <t xml:space="preserve">TOTAL Mão de Obra com Encargos Complementares:</t>
          </r>
        </is>
      </c>
      <c r="F1779" s="26" t="inlineStr"/>
      <c r="G1779" s="27" t="n">
        <f>SUM(G1777:G1778)</f>
        <v>17.49</v>
      </c>
    </row>
    <row r="1780" customHeight="1" ht="15">
      <c r="A1780" s="2" t="inlineStr"/>
      <c r="B1780" s="2" t="inlineStr"/>
      <c r="C1780" s="2" t="inlineStr"/>
      <c r="D1780" s="2" t="inlineStr"/>
      <c r="E1780" s="28" t="inlineStr">
        <is>
          <r>
            <t xml:space="preserve">VALOR:</t>
          </r>
        </is>
      </c>
      <c r="F1780" s="28" t="inlineStr"/>
      <c r="G1780" s="6" t="n">
        <f>SUM(G1779)</f>
        <v>17.49</v>
      </c>
    </row>
    <row r="1781" customHeight="1" ht="15">
      <c r="A1781" s="2" t="inlineStr"/>
      <c r="B1781" s="2" t="inlineStr"/>
      <c r="C1781" s="2" t="inlineStr"/>
      <c r="D1781" s="2" t="inlineStr"/>
      <c r="E1781" s="28" t="inlineStr">
        <is>
          <r>
            <t xml:space="preserve">VALOR BDI (22.23%):</t>
          </r>
        </is>
      </c>
      <c r="F1781" s="28" t="inlineStr"/>
      <c r="G1781" s="6" t="n">
        <f>ROUND(G1780*(22.23/100),2)</f>
        <v>3.89</v>
      </c>
    </row>
    <row r="1782" customHeight="1" ht="15">
      <c r="A1782" s="2" t="inlineStr"/>
      <c r="B1782" s="2" t="inlineStr"/>
      <c r="C1782" s="2" t="inlineStr"/>
      <c r="D1782" s="2" t="inlineStr"/>
      <c r="E1782" s="28" t="inlineStr">
        <is>
          <r>
            <t xml:space="preserve">VALOR COM BDI:</t>
          </r>
        </is>
      </c>
      <c r="F1782" s="28" t="inlineStr"/>
      <c r="G1782" s="6" t="n">
        <f>G1781+G1780</f>
        <v>21.38</v>
      </c>
    </row>
    <row r="1783" customHeight="1" ht="10">
      <c r="A1783" s="2" t="inlineStr"/>
      <c r="B1783" s="2" t="inlineStr"/>
      <c r="C1783" s="2" t="inlineStr"/>
      <c r="D1783" s="2" t="inlineStr"/>
      <c r="E1783" s="18" t="inlineStr"/>
      <c r="F1783" s="18" t="inlineStr"/>
      <c r="G1783" s="18" t="inlineStr"/>
    </row>
    <row r="1784" customHeight="1" ht="20">
      <c r="A1784" s="19" t="inlineStr">
        <is>
          <r>
            <t xml:space="preserve">6.3. CP ADAP. 011 DEMOLIÇÃO DE PISO CIMENTADO SOBRE LASTRO DE CONCRETO (M2)</t>
          </r>
        </is>
      </c>
      <c r="B1784" s="19" t="inlineStr"/>
      <c r="C1784" s="19" t="inlineStr"/>
      <c r="D1784" s="19" t="inlineStr"/>
      <c r="E1784" s="19" t="inlineStr"/>
      <c r="F1784" s="19" t="inlineStr"/>
      <c r="G1784" s="19" t="inlineStr"/>
    </row>
    <row r="1785" customHeight="1" ht="15">
      <c r="A1785" s="20" t="inlineStr">
        <is>
          <r>
            <t xml:space="preserve">Mão de Obra com Encargos Complementares</t>
          </r>
        </is>
      </c>
      <c r="B1785" s="20" t="inlineStr"/>
      <c r="C1785" s="21" t="inlineStr">
        <is>
          <r>
            <t xml:space="preserve">FONTE</t>
          </r>
        </is>
      </c>
      <c r="D1785" s="21" t="inlineStr">
        <is>
          <r>
            <t xml:space="preserve">UNID</t>
          </r>
        </is>
      </c>
      <c r="E1785" s="21" t="inlineStr">
        <is>
          <r>
            <t xml:space="preserve">COEFICIENTE</t>
          </r>
        </is>
      </c>
      <c r="F1785" s="21" t="inlineStr">
        <is>
          <r>
            <t xml:space="preserve">PREÇO UNITÁRIO</t>
          </r>
        </is>
      </c>
      <c r="G1785" s="21" t="inlineStr">
        <is>
          <r>
            <t xml:space="preserve">TOTAL</t>
          </r>
        </is>
      </c>
    </row>
    <row r="1786" customHeight="1" ht="15">
      <c r="A1786" s="22" t="inlineStr">
        <is>
          <r>
            <t xml:space="preserve">88309</t>
          </r>
        </is>
      </c>
      <c r="B1786" s="23" t="inlineStr">
        <is>
          <r>
            <t xml:space="preserve">PEDREIRO COM ENCARGOS COMPLEMENTARES</t>
          </r>
        </is>
      </c>
      <c r="C1786" s="22" t="inlineStr">
        <is>
          <r>
            <t xml:space="preserve">SINAPI</t>
          </r>
        </is>
      </c>
      <c r="D1786" s="22" t="inlineStr">
        <is>
          <r>
            <t xml:space="preserve">H</t>
          </r>
        </is>
      </c>
      <c r="E1786" s="24" t="n">
        <v>0.13</v>
      </c>
      <c r="F1786" s="25" t="n">
        <v>28.88</v>
      </c>
      <c r="G1786" s="25" t="n">
        <f>ROUND(ROUND(E1786,8)*F1786,2)</f>
        <v>3.75</v>
      </c>
    </row>
    <row r="1787" customHeight="1" ht="15">
      <c r="A1787" s="22" t="inlineStr">
        <is>
          <r>
            <t xml:space="preserve">88316</t>
          </r>
        </is>
      </c>
      <c r="B1787" s="23" t="inlineStr">
        <is>
          <r>
            <t xml:space="preserve">SERVENTE COM ENCARGOS COMPLEMENTARES</t>
          </r>
        </is>
      </c>
      <c r="C1787" s="22" t="inlineStr">
        <is>
          <r>
            <t xml:space="preserve">SINAPI</t>
          </r>
        </is>
      </c>
      <c r="D1787" s="22" t="inlineStr">
        <is>
          <r>
            <t xml:space="preserve">H</t>
          </r>
        </is>
      </c>
      <c r="E1787" s="24" t="n">
        <v>1.3</v>
      </c>
      <c r="F1787" s="25" t="n">
        <v>22.1</v>
      </c>
      <c r="G1787" s="25" t="n">
        <f>ROUND(ROUND(E1787,8)*F1787,2)</f>
        <v>28.73</v>
      </c>
    </row>
    <row r="1788" customHeight="1" ht="18">
      <c r="A1788" s="2" t="inlineStr"/>
      <c r="B1788" s="2" t="inlineStr"/>
      <c r="C1788" s="2" t="inlineStr"/>
      <c r="D1788" s="2" t="inlineStr"/>
      <c r="E1788" s="26" t="inlineStr">
        <is>
          <r>
            <t xml:space="preserve">TOTAL Mão de Obra com Encargos Complementares:</t>
          </r>
        </is>
      </c>
      <c r="F1788" s="26" t="inlineStr"/>
      <c r="G1788" s="27" t="n">
        <f>SUM(G1786:G1787)</f>
        <v>32.48</v>
      </c>
    </row>
    <row r="1789" customHeight="1" ht="15">
      <c r="A1789" s="2" t="inlineStr"/>
      <c r="B1789" s="2" t="inlineStr"/>
      <c r="C1789" s="2" t="inlineStr"/>
      <c r="D1789" s="2" t="inlineStr"/>
      <c r="E1789" s="28" t="inlineStr">
        <is>
          <r>
            <t xml:space="preserve">VALOR:</t>
          </r>
        </is>
      </c>
      <c r="F1789" s="28" t="inlineStr"/>
      <c r="G1789" s="6" t="n">
        <f>SUM(G1788)</f>
        <v>32.48</v>
      </c>
    </row>
    <row r="1790" customHeight="1" ht="15">
      <c r="A1790" s="2" t="inlineStr"/>
      <c r="B1790" s="2" t="inlineStr"/>
      <c r="C1790" s="2" t="inlineStr"/>
      <c r="D1790" s="2" t="inlineStr"/>
      <c r="E1790" s="28" t="inlineStr">
        <is>
          <r>
            <t xml:space="preserve">VALOR BDI (22.23%):</t>
          </r>
        </is>
      </c>
      <c r="F1790" s="28" t="inlineStr"/>
      <c r="G1790" s="6" t="n">
        <f>ROUND(G1789*(22.23/100),2)</f>
        <v>7.22</v>
      </c>
    </row>
    <row r="1791" customHeight="1" ht="15">
      <c r="A1791" s="2" t="inlineStr"/>
      <c r="B1791" s="2" t="inlineStr"/>
      <c r="C1791" s="2" t="inlineStr"/>
      <c r="D1791" s="2" t="inlineStr"/>
      <c r="E1791" s="28" t="inlineStr">
        <is>
          <r>
            <t xml:space="preserve">VALOR COM BDI:</t>
          </r>
        </is>
      </c>
      <c r="F1791" s="28" t="inlineStr"/>
      <c r="G1791" s="6" t="n">
        <f>G1790+G1789</f>
        <v>39.7</v>
      </c>
    </row>
    <row r="1792" customHeight="1" ht="10">
      <c r="A1792" s="2" t="inlineStr"/>
      <c r="B1792" s="2" t="inlineStr"/>
      <c r="C1792" s="2" t="inlineStr"/>
      <c r="D1792" s="2" t="inlineStr"/>
      <c r="E1792" s="18" t="inlineStr"/>
      <c r="F1792" s="18" t="inlineStr"/>
      <c r="G1792" s="18" t="inlineStr"/>
    </row>
    <row r="1793" customHeight="1" ht="20">
      <c r="A1793" s="19" t="inlineStr">
        <is>
          <r>
            <t xml:space="preserve">6.4. 87630 CONTRAPISO EM ARGAMASSA TRAÇO 1:4 (CIMENTO E AREIA), PREPARO MECÂNICO COM BETONEIRA 400 L, APLICADO EM ÁREAS SECAS SOBRE LAJE, ADERIDO, ACABAMENTO NÃO REFORÇADO, ESPESSURA 3CM. AF_07/2021 (M2)</t>
          </r>
        </is>
      </c>
      <c r="B1793" s="19" t="inlineStr"/>
      <c r="C1793" s="19" t="inlineStr"/>
      <c r="D1793" s="19" t="inlineStr"/>
      <c r="E1793" s="19" t="inlineStr"/>
      <c r="F1793" s="19" t="inlineStr"/>
      <c r="G1793" s="19" t="inlineStr"/>
    </row>
    <row r="1794" customHeight="1" ht="15">
      <c r="A1794" s="20" t="inlineStr">
        <is>
          <r>
            <t xml:space="preserve">Material</t>
          </r>
        </is>
      </c>
      <c r="B1794" s="20" t="inlineStr"/>
      <c r="C1794" s="21" t="inlineStr">
        <is>
          <r>
            <t xml:space="preserve">FONTE</t>
          </r>
        </is>
      </c>
      <c r="D1794" s="21" t="inlineStr">
        <is>
          <r>
            <t xml:space="preserve">UNID</t>
          </r>
        </is>
      </c>
      <c r="E1794" s="21" t="inlineStr">
        <is>
          <r>
            <t xml:space="preserve">COEFICIENTE</t>
          </r>
        </is>
      </c>
      <c r="F1794" s="21" t="inlineStr">
        <is>
          <r>
            <t xml:space="preserve">PREÇO UNITÁRIO</t>
          </r>
        </is>
      </c>
      <c r="G1794" s="21" t="inlineStr">
        <is>
          <r>
            <t xml:space="preserve">TOTAL</t>
          </r>
        </is>
      </c>
    </row>
    <row r="1795" customHeight="1" ht="21">
      <c r="A1795" s="22" t="inlineStr">
        <is>
          <r>
            <t xml:space="preserve">00007334</t>
          </r>
        </is>
      </c>
      <c r="B1795" s="23" t="inlineStr">
        <is>
          <r>
            <t xml:space="preserve">ADITIVO ADESIVO LIQUIDO PARA ARGAMASSAS DE REVESTIMENTOS CIMENTICIOS</t>
          </r>
        </is>
      </c>
      <c r="C1795" s="22" t="inlineStr">
        <is>
          <r>
            <t xml:space="preserve">SINAPI</t>
          </r>
        </is>
      </c>
      <c r="D1795" s="22" t="inlineStr">
        <is>
          <r>
            <t xml:space="preserve">L</t>
          </r>
        </is>
      </c>
      <c r="E1795" s="24" t="n">
        <v>0.21</v>
      </c>
      <c r="F1795" s="25" t="n">
        <v>16.59</v>
      </c>
      <c r="G1795" s="25" t="n">
        <f>TRUNC(TRUNC(E1795,8)*F1795,2)</f>
        <v>3.48</v>
      </c>
    </row>
    <row r="1796" customHeight="1" ht="15">
      <c r="A1796" s="22" t="inlineStr">
        <is>
          <r>
            <t xml:space="preserve">00001379</t>
          </r>
        </is>
      </c>
      <c r="B1796" s="23" t="inlineStr">
        <is>
          <r>
            <t xml:space="preserve">CIMENTO PORTLAND COMPOSTO CP II-32</t>
          </r>
        </is>
      </c>
      <c r="C1796" s="22" t="inlineStr">
        <is>
          <r>
            <t xml:space="preserve">SINAPI</t>
          </r>
        </is>
      </c>
      <c r="D1796" s="22" t="inlineStr">
        <is>
          <r>
            <t xml:space="preserve">KG</t>
          </r>
        </is>
      </c>
      <c r="E1796" s="24" t="n">
        <v>0.5</v>
      </c>
      <c r="F1796" s="25" t="n">
        <v>0.72</v>
      </c>
      <c r="G1796" s="25" t="n">
        <f>TRUNC(TRUNC(E1796,8)*F1796,2)</f>
        <v>0.36</v>
      </c>
    </row>
    <row r="1797" customHeight="1" ht="15">
      <c r="A1797" s="2" t="inlineStr"/>
      <c r="B1797" s="2" t="inlineStr"/>
      <c r="C1797" s="2" t="inlineStr"/>
      <c r="D1797" s="2" t="inlineStr"/>
      <c r="E1797" s="26" t="inlineStr">
        <is>
          <r>
            <t xml:space="preserve">TOTAL Material:</t>
          </r>
        </is>
      </c>
      <c r="F1797" s="26" t="inlineStr"/>
      <c r="G1797" s="27" t="n">
        <f>SUM(G1795:G1796)</f>
        <v>3.84</v>
      </c>
    </row>
    <row r="1798" customHeight="1" ht="15">
      <c r="A1798" s="20" t="inlineStr">
        <is>
          <r>
            <t xml:space="preserve">Mão de Obra com Encargos Complementares</t>
          </r>
        </is>
      </c>
      <c r="B1798" s="20" t="inlineStr"/>
      <c r="C1798" s="21" t="inlineStr">
        <is>
          <r>
            <t xml:space="preserve">FONTE</t>
          </r>
        </is>
      </c>
      <c r="D1798" s="21" t="inlineStr">
        <is>
          <r>
            <t xml:space="preserve">UNID</t>
          </r>
        </is>
      </c>
      <c r="E1798" s="21" t="inlineStr">
        <is>
          <r>
            <t xml:space="preserve">COEFICIENTE</t>
          </r>
        </is>
      </c>
      <c r="F1798" s="21" t="inlineStr">
        <is>
          <r>
            <t xml:space="preserve">PREÇO UNITÁRIO</t>
          </r>
        </is>
      </c>
      <c r="G1798" s="21" t="inlineStr">
        <is>
          <r>
            <t xml:space="preserve">TOTAL</t>
          </r>
        </is>
      </c>
    </row>
    <row r="1799" customHeight="1" ht="15">
      <c r="A1799" s="22" t="inlineStr">
        <is>
          <r>
            <t xml:space="preserve">88309</t>
          </r>
        </is>
      </c>
      <c r="B1799" s="23" t="inlineStr">
        <is>
          <r>
            <t xml:space="preserve">PEDREIRO COM ENCARGOS COMPLEMENTARES</t>
          </r>
        </is>
      </c>
      <c r="C1799" s="22" t="inlineStr">
        <is>
          <r>
            <t xml:space="preserve">SINAPI</t>
          </r>
        </is>
      </c>
      <c r="D1799" s="22" t="inlineStr">
        <is>
          <r>
            <t xml:space="preserve">H</t>
          </r>
        </is>
      </c>
      <c r="E1799" s="24" t="n">
        <v>0.245</v>
      </c>
      <c r="F1799" s="25" t="n">
        <v>28.88</v>
      </c>
      <c r="G1799" s="25" t="n">
        <f>TRUNC(TRUNC(E1799,8)*F1799,2)</f>
        <v>7.07</v>
      </c>
    </row>
    <row r="1800" customHeight="1" ht="15">
      <c r="A1800" s="22" t="inlineStr">
        <is>
          <r>
            <t xml:space="preserve">88316</t>
          </r>
        </is>
      </c>
      <c r="B1800" s="23" t="inlineStr">
        <is>
          <r>
            <t xml:space="preserve">SERVENTE COM ENCARGOS COMPLEMENTARES</t>
          </r>
        </is>
      </c>
      <c r="C1800" s="22" t="inlineStr">
        <is>
          <r>
            <t xml:space="preserve">SINAPI</t>
          </r>
        </is>
      </c>
      <c r="D1800" s="22" t="inlineStr">
        <is>
          <r>
            <t xml:space="preserve">H</t>
          </r>
        </is>
      </c>
      <c r="E1800" s="24" t="n">
        <v>0.123</v>
      </c>
      <c r="F1800" s="25" t="n">
        <v>22.1</v>
      </c>
      <c r="G1800" s="25" t="n">
        <f>TRUNC(TRUNC(E1800,8)*F1800,2)</f>
        <v>2.71</v>
      </c>
    </row>
    <row r="1801" customHeight="1" ht="18">
      <c r="A1801" s="2" t="inlineStr"/>
      <c r="B1801" s="2" t="inlineStr"/>
      <c r="C1801" s="2" t="inlineStr"/>
      <c r="D1801" s="2" t="inlineStr"/>
      <c r="E1801" s="26" t="inlineStr">
        <is>
          <r>
            <t xml:space="preserve">TOTAL Mão de Obra com Encargos Complementares:</t>
          </r>
        </is>
      </c>
      <c r="F1801" s="26" t="inlineStr"/>
      <c r="G1801" s="27" t="n">
        <f>SUM(G1799:G1800)</f>
        <v>9.78</v>
      </c>
    </row>
    <row r="1802" customHeight="1" ht="15">
      <c r="A1802" s="20" t="inlineStr">
        <is>
          <r>
            <t xml:space="preserve">Serviço</t>
          </r>
        </is>
      </c>
      <c r="B1802" s="20" t="inlineStr"/>
      <c r="C1802" s="21" t="inlineStr">
        <is>
          <r>
            <t xml:space="preserve">FONTE</t>
          </r>
        </is>
      </c>
      <c r="D1802" s="21" t="inlineStr">
        <is>
          <r>
            <t xml:space="preserve">UNID</t>
          </r>
        </is>
      </c>
      <c r="E1802" s="21" t="inlineStr">
        <is>
          <r>
            <t xml:space="preserve">COEFICIENTE</t>
          </r>
        </is>
      </c>
      <c r="F1802" s="21" t="inlineStr">
        <is>
          <r>
            <t xml:space="preserve">PREÇO UNITÁRIO</t>
          </r>
        </is>
      </c>
      <c r="G1802" s="21" t="inlineStr">
        <is>
          <r>
            <t xml:space="preserve">TOTAL</t>
          </r>
        </is>
      </c>
    </row>
    <row r="1803" customHeight="1" ht="29">
      <c r="A1803" s="22" t="inlineStr">
        <is>
          <r>
            <t xml:space="preserve">87301</t>
          </r>
        </is>
      </c>
      <c r="B1803" s="23" t="inlineStr">
        <is>
          <r>
            <t xml:space="preserve">ARGAMASSA TRAÇO 1:4 (EM VOLUME DE CIMENTO E AREIA MÉDIA ÚMIDA) PARA CONTRAPISO, PREPARO MECÂNICO COM BETONEIRA 400 L. AF_08/2019</t>
          </r>
        </is>
      </c>
      <c r="C1803" s="22" t="inlineStr">
        <is>
          <r>
            <t xml:space="preserve">SINAPI</t>
          </r>
        </is>
      </c>
      <c r="D1803" s="22" t="inlineStr">
        <is>
          <r>
            <t xml:space="preserve">M3</t>
          </r>
        </is>
      </c>
      <c r="E1803" s="24" t="n">
        <v>0.0431</v>
      </c>
      <c r="F1803" s="25" t="n">
        <v>640.81</v>
      </c>
      <c r="G1803" s="25" t="n">
        <f>TRUNC(TRUNC(E1803,8)*F1803,2)</f>
        <v>27.61</v>
      </c>
    </row>
    <row r="1804" customHeight="1" ht="15">
      <c r="A1804" s="2" t="inlineStr"/>
      <c r="B1804" s="2" t="inlineStr"/>
      <c r="C1804" s="2" t="inlineStr"/>
      <c r="D1804" s="2" t="inlineStr"/>
      <c r="E1804" s="26" t="inlineStr">
        <is>
          <r>
            <t xml:space="preserve">TOTAL Serviço:</t>
          </r>
        </is>
      </c>
      <c r="F1804" s="26" t="inlineStr"/>
      <c r="G1804" s="27" t="n">
        <f>SUM(G1803:G1803)</f>
        <v>27.61</v>
      </c>
    </row>
    <row r="1805" customHeight="1" ht="15">
      <c r="A1805" s="2" t="inlineStr"/>
      <c r="B1805" s="2" t="inlineStr"/>
      <c r="C1805" s="2" t="inlineStr"/>
      <c r="D1805" s="2" t="inlineStr"/>
      <c r="E1805" s="28" t="inlineStr">
        <is>
          <r>
            <t xml:space="preserve">VALOR:</t>
          </r>
        </is>
      </c>
      <c r="F1805" s="28" t="inlineStr"/>
      <c r="G1805" s="6" t="n">
        <f>SUM(G1797,G1801,G1804)</f>
        <v>41.23</v>
      </c>
    </row>
    <row r="1806" customHeight="1" ht="15">
      <c r="A1806" s="2" t="inlineStr"/>
      <c r="B1806" s="2" t="inlineStr"/>
      <c r="C1806" s="2" t="inlineStr"/>
      <c r="D1806" s="2" t="inlineStr"/>
      <c r="E1806" s="28" t="inlineStr">
        <is>
          <r>
            <t xml:space="preserve">VALOR BDI (22.23%):</t>
          </r>
        </is>
      </c>
      <c r="F1806" s="28" t="inlineStr"/>
      <c r="G1806" s="6" t="n">
        <f>ROUND(G1805*(22.23/100),2)</f>
        <v>9.17</v>
      </c>
    </row>
    <row r="1807" customHeight="1" ht="15">
      <c r="A1807" s="2" t="inlineStr"/>
      <c r="B1807" s="2" t="inlineStr"/>
      <c r="C1807" s="2" t="inlineStr"/>
      <c r="D1807" s="2" t="inlineStr"/>
      <c r="E1807" s="28" t="inlineStr">
        <is>
          <r>
            <t xml:space="preserve">VALOR COM BDI:</t>
          </r>
        </is>
      </c>
      <c r="F1807" s="28" t="inlineStr"/>
      <c r="G1807" s="6" t="n">
        <f>G1806+G1805</f>
        <v>50.4</v>
      </c>
    </row>
    <row r="1808" customHeight="1" ht="10">
      <c r="A1808" s="2" t="inlineStr"/>
      <c r="B1808" s="2" t="inlineStr"/>
      <c r="C1808" s="2" t="inlineStr"/>
      <c r="D1808" s="2" t="inlineStr"/>
      <c r="E1808" s="18" t="inlineStr"/>
      <c r="F1808" s="18" t="inlineStr"/>
      <c r="G1808" s="18" t="inlineStr"/>
    </row>
    <row r="1809" customHeight="1" ht="20">
      <c r="A1809" s="19" t="inlineStr">
        <is>
          <r>
            <t xml:space="preserve">6.5. CP ADAP. 51 IMPERMEABILIZAÇÃO DE SUPERFÍCIE COM MANTA ASFÁLTICA, UMA CAMADA, INCLUSIVE APLICAÇÃO DE PRIMER ASFÁLTICO, E=4MM (M2)</t>
          </r>
        </is>
      </c>
      <c r="B1809" s="19" t="inlineStr"/>
      <c r="C1809" s="19" t="inlineStr"/>
      <c r="D1809" s="19" t="inlineStr"/>
      <c r="E1809" s="19" t="inlineStr"/>
      <c r="F1809" s="19" t="inlineStr"/>
      <c r="G1809" s="19" t="inlineStr"/>
    </row>
    <row r="1810" customHeight="1" ht="15">
      <c r="A1810" s="20" t="inlineStr">
        <is>
          <r>
            <t xml:space="preserve">Material</t>
          </r>
        </is>
      </c>
      <c r="B1810" s="20" t="inlineStr"/>
      <c r="C1810" s="21" t="inlineStr">
        <is>
          <r>
            <t xml:space="preserve">FONTE</t>
          </r>
        </is>
      </c>
      <c r="D1810" s="21" t="inlineStr">
        <is>
          <r>
            <t xml:space="preserve">UNID</t>
          </r>
        </is>
      </c>
      <c r="E1810" s="21" t="inlineStr">
        <is>
          <r>
            <t xml:space="preserve">COEFICIENTE</t>
          </r>
        </is>
      </c>
      <c r="F1810" s="21" t="inlineStr">
        <is>
          <r>
            <t xml:space="preserve">PREÇO UNITÁRIO</t>
          </r>
        </is>
      </c>
      <c r="G1810" s="21" t="inlineStr">
        <is>
          <r>
            <t xml:space="preserve">TOTAL</t>
          </r>
        </is>
      </c>
    </row>
    <row r="1811" customHeight="1" ht="15">
      <c r="A1811" s="22" t="inlineStr">
        <is>
          <r>
            <t xml:space="preserve">00004226</t>
          </r>
        </is>
      </c>
      <c r="B1811" s="23" t="inlineStr">
        <is>
          <r>
            <t xml:space="preserve">GAS DE COZINHA - GLP</t>
          </r>
        </is>
      </c>
      <c r="C1811" s="22" t="inlineStr">
        <is>
          <r>
            <t xml:space="preserve">SINAPI</t>
          </r>
        </is>
      </c>
      <c r="D1811" s="22" t="inlineStr">
        <is>
          <r>
            <t xml:space="preserve">KG</t>
          </r>
        </is>
      </c>
      <c r="E1811" s="24" t="n">
        <v>0.26</v>
      </c>
      <c r="F1811" s="25" t="n">
        <v>8.01</v>
      </c>
      <c r="G1811" s="25" t="n">
        <f>ROUND(ROUND(E1811,8)*F1811,2)</f>
        <v>2.08</v>
      </c>
    </row>
    <row r="1812" customHeight="1" ht="21">
      <c r="A1812" s="22" t="inlineStr">
        <is>
          <r>
            <t xml:space="preserve">00004015</t>
          </r>
        </is>
      </c>
      <c r="B1812" s="23" t="inlineStr">
        <is>
          <r>
            <t xml:space="preserve">MANTA ASFALTICA ELASTOMERICA EM POLIESTER 4 MM, TIPO III, CLASSE B, ACABAMENTO PP (NBR 9952)</t>
          </r>
        </is>
      </c>
      <c r="C1812" s="22" t="inlineStr">
        <is>
          <r>
            <t xml:space="preserve">SINAPI</t>
          </r>
        </is>
      </c>
      <c r="D1812" s="22" t="inlineStr">
        <is>
          <r>
            <t xml:space="preserve">M2</t>
          </r>
        </is>
      </c>
      <c r="E1812" s="24" t="n">
        <v>1.15</v>
      </c>
      <c r="F1812" s="25" t="n">
        <v>86.65</v>
      </c>
      <c r="G1812" s="25" t="n">
        <f>ROUND(ROUND(E1812,8)*F1812,2)</f>
        <v>99.65</v>
      </c>
    </row>
    <row r="1813" customHeight="1" ht="21">
      <c r="A1813" s="22" t="inlineStr">
        <is>
          <r>
            <t xml:space="preserve">00000511</t>
          </r>
        </is>
      </c>
      <c r="B1813" s="23" t="inlineStr">
        <is>
          <r>
            <t xml:space="preserve">PRIMER PARA MANTA ASFALTICA A BASE DE ASFALTO MODIFICADO DILUIDO EM SOLVENTE, APLICACAO A FRIO</t>
          </r>
        </is>
      </c>
      <c r="C1813" s="22" t="inlineStr">
        <is>
          <r>
            <t xml:space="preserve">SINAPI</t>
          </r>
        </is>
      </c>
      <c r="D1813" s="22" t="inlineStr">
        <is>
          <r>
            <t xml:space="preserve">L</t>
          </r>
        </is>
      </c>
      <c r="E1813" s="24" t="n">
        <v>0.615</v>
      </c>
      <c r="F1813" s="25" t="n">
        <v>21.59</v>
      </c>
      <c r="G1813" s="25" t="n">
        <f>ROUND(ROUND(E1813,8)*F1813,2)</f>
        <v>13.28</v>
      </c>
    </row>
    <row r="1814" customHeight="1" ht="15">
      <c r="A1814" s="2" t="inlineStr"/>
      <c r="B1814" s="2" t="inlineStr"/>
      <c r="C1814" s="2" t="inlineStr"/>
      <c r="D1814" s="2" t="inlineStr"/>
      <c r="E1814" s="26" t="inlineStr">
        <is>
          <r>
            <t xml:space="preserve">TOTAL Material:</t>
          </r>
        </is>
      </c>
      <c r="F1814" s="26" t="inlineStr"/>
      <c r="G1814" s="27" t="n">
        <f>SUM(G1811:G1813)</f>
        <v>115.01</v>
      </c>
    </row>
    <row r="1815" customHeight="1" ht="15">
      <c r="A1815" s="20" t="inlineStr">
        <is>
          <r>
            <t xml:space="preserve">Mão de Obra com Encargos Complementares</t>
          </r>
        </is>
      </c>
      <c r="B1815" s="20" t="inlineStr"/>
      <c r="C1815" s="21" t="inlineStr">
        <is>
          <r>
            <t xml:space="preserve">FONTE</t>
          </r>
        </is>
      </c>
      <c r="D1815" s="21" t="inlineStr">
        <is>
          <r>
            <t xml:space="preserve">UNID</t>
          </r>
        </is>
      </c>
      <c r="E1815" s="21" t="inlineStr">
        <is>
          <r>
            <t xml:space="preserve">COEFICIENTE</t>
          </r>
        </is>
      </c>
      <c r="F1815" s="21" t="inlineStr">
        <is>
          <r>
            <t xml:space="preserve">PREÇO UNITÁRIO</t>
          </r>
        </is>
      </c>
      <c r="G1815" s="21" t="inlineStr">
        <is>
          <r>
            <t xml:space="preserve">TOTAL</t>
          </r>
        </is>
      </c>
    </row>
    <row r="1816" customHeight="1" ht="21">
      <c r="A1816" s="22" t="inlineStr">
        <is>
          <r>
            <t xml:space="preserve">88243</t>
          </r>
        </is>
      </c>
      <c r="B1816" s="23" t="inlineStr">
        <is>
          <r>
            <t xml:space="preserve">AJUDANTE ESPECIALIZADO COM ENCARGOS COMPLEMENTARES</t>
          </r>
        </is>
      </c>
      <c r="C1816" s="22" t="inlineStr">
        <is>
          <r>
            <t xml:space="preserve">SINAPI</t>
          </r>
        </is>
      </c>
      <c r="D1816" s="22" t="inlineStr">
        <is>
          <r>
            <t xml:space="preserve">H</t>
          </r>
        </is>
      </c>
      <c r="E1816" s="24" t="n">
        <v>0.192</v>
      </c>
      <c r="F1816" s="25" t="n">
        <v>22.26</v>
      </c>
      <c r="G1816" s="25" t="n">
        <f>ROUND(ROUND(E1816,8)*F1816,2)</f>
        <v>4.27</v>
      </c>
    </row>
    <row r="1817" customHeight="1" ht="15">
      <c r="A1817" s="22" t="inlineStr">
        <is>
          <r>
            <t xml:space="preserve">88270</t>
          </r>
        </is>
      </c>
      <c r="B1817" s="23" t="inlineStr">
        <is>
          <r>
            <t xml:space="preserve">IMPERMEABILIZADOR COM ENCARGOS COMPLEMENTARES</t>
          </r>
        </is>
      </c>
      <c r="C1817" s="22" t="inlineStr">
        <is>
          <r>
            <t xml:space="preserve">SINAPI</t>
          </r>
        </is>
      </c>
      <c r="D1817" s="22" t="inlineStr">
        <is>
          <r>
            <t xml:space="preserve">H</t>
          </r>
        </is>
      </c>
      <c r="E1817" s="24" t="n">
        <v>0.948</v>
      </c>
      <c r="F1817" s="25" t="n">
        <v>28.88</v>
      </c>
      <c r="G1817" s="25" t="n">
        <f>ROUND(ROUND(E1817,8)*F1817,2)</f>
        <v>27.38</v>
      </c>
    </row>
    <row r="1818" customHeight="1" ht="18">
      <c r="A1818" s="2" t="inlineStr"/>
      <c r="B1818" s="2" t="inlineStr"/>
      <c r="C1818" s="2" t="inlineStr"/>
      <c r="D1818" s="2" t="inlineStr"/>
      <c r="E1818" s="26" t="inlineStr">
        <is>
          <r>
            <t xml:space="preserve">TOTAL Mão de Obra com Encargos Complementares:</t>
          </r>
        </is>
      </c>
      <c r="F1818" s="26" t="inlineStr"/>
      <c r="G1818" s="27" t="n">
        <f>SUM(G1816:G1817)</f>
        <v>31.65</v>
      </c>
    </row>
    <row r="1819" customHeight="1" ht="15">
      <c r="A1819" s="2" t="inlineStr"/>
      <c r="B1819" s="2" t="inlineStr"/>
      <c r="C1819" s="2" t="inlineStr"/>
      <c r="D1819" s="2" t="inlineStr"/>
      <c r="E1819" s="28" t="inlineStr">
        <is>
          <r>
            <t xml:space="preserve">VALOR:</t>
          </r>
        </is>
      </c>
      <c r="F1819" s="28" t="inlineStr"/>
      <c r="G1819" s="6" t="n">
        <f>SUM(G1814,G1818)</f>
        <v>146.66</v>
      </c>
    </row>
    <row r="1820" customHeight="1" ht="15">
      <c r="A1820" s="2" t="inlineStr"/>
      <c r="B1820" s="2" t="inlineStr"/>
      <c r="C1820" s="2" t="inlineStr"/>
      <c r="D1820" s="2" t="inlineStr"/>
      <c r="E1820" s="28" t="inlineStr">
        <is>
          <r>
            <t xml:space="preserve">VALOR BDI (22.23%):</t>
          </r>
        </is>
      </c>
      <c r="F1820" s="28" t="inlineStr"/>
      <c r="G1820" s="6" t="n">
        <f>ROUND(G1819*(22.23/100),2)</f>
        <v>32.6</v>
      </c>
    </row>
    <row r="1821" customHeight="1" ht="15">
      <c r="A1821" s="2" t="inlineStr"/>
      <c r="B1821" s="2" t="inlineStr"/>
      <c r="C1821" s="2" t="inlineStr"/>
      <c r="D1821" s="2" t="inlineStr"/>
      <c r="E1821" s="28" t="inlineStr">
        <is>
          <r>
            <t xml:space="preserve">VALOR COM BDI:</t>
          </r>
        </is>
      </c>
      <c r="F1821" s="28" t="inlineStr"/>
      <c r="G1821" s="6" t="n">
        <f>G1820+G1819</f>
        <v>179.26</v>
      </c>
    </row>
    <row r="1822" customHeight="1" ht="10">
      <c r="A1822" s="2" t="inlineStr"/>
      <c r="B1822" s="2" t="inlineStr"/>
      <c r="C1822" s="2" t="inlineStr"/>
      <c r="D1822" s="2" t="inlineStr"/>
      <c r="E1822" s="18" t="inlineStr"/>
      <c r="F1822" s="18" t="inlineStr"/>
      <c r="G1822" s="18" t="inlineStr"/>
    </row>
    <row r="1823" customHeight="1" ht="20">
      <c r="A1823" s="19" t="inlineStr">
        <is>
          <r>
            <t xml:space="preserve">6.6. 98565 PROTEÇÃO MECÂNICA DE SUPERFICIE HORIZONTAL COM ARGAMASSA DE CIMENTO E AREIA, TRAÇO 1:3, E=3CM. AF_09/2023 (M2)</t>
          </r>
        </is>
      </c>
      <c r="B1823" s="19" t="inlineStr"/>
      <c r="C1823" s="19" t="inlineStr"/>
      <c r="D1823" s="19" t="inlineStr"/>
      <c r="E1823" s="19" t="inlineStr"/>
      <c r="F1823" s="19" t="inlineStr"/>
      <c r="G1823" s="19" t="inlineStr"/>
    </row>
    <row r="1824" customHeight="1" ht="15">
      <c r="A1824" s="20" t="inlineStr">
        <is>
          <r>
            <t xml:space="preserve">Material</t>
          </r>
        </is>
      </c>
      <c r="B1824" s="20" t="inlineStr"/>
      <c r="C1824" s="21" t="inlineStr">
        <is>
          <r>
            <t xml:space="preserve">FONTE</t>
          </r>
        </is>
      </c>
      <c r="D1824" s="21" t="inlineStr">
        <is>
          <r>
            <t xml:space="preserve">UNID</t>
          </r>
        </is>
      </c>
      <c r="E1824" s="21" t="inlineStr">
        <is>
          <r>
            <t xml:space="preserve">COEFICIENTE</t>
          </r>
        </is>
      </c>
      <c r="F1824" s="21" t="inlineStr">
        <is>
          <r>
            <t xml:space="preserve">PREÇO UNITÁRIO</t>
          </r>
        </is>
      </c>
      <c r="G1824" s="21" t="inlineStr">
        <is>
          <r>
            <t xml:space="preserve">TOTAL</t>
          </r>
        </is>
      </c>
    </row>
    <row r="1825" customHeight="1" ht="21">
      <c r="A1825" s="22" t="inlineStr">
        <is>
          <r>
            <t xml:space="preserve">00038365</t>
          </r>
        </is>
      </c>
      <c r="B1825" s="23" t="inlineStr">
        <is>
          <r>
            <t xml:space="preserve">CAMADA SEPARADORA DE FILME DE POLIETILENO 20 A 25 MICRA</t>
          </r>
        </is>
      </c>
      <c r="C1825" s="22" t="inlineStr">
        <is>
          <r>
            <t xml:space="preserve">SINAPI</t>
          </r>
        </is>
      </c>
      <c r="D1825" s="22" t="inlineStr">
        <is>
          <r>
            <t xml:space="preserve">M2</t>
          </r>
        </is>
      </c>
      <c r="E1825" s="24" t="n">
        <v>1.04</v>
      </c>
      <c r="F1825" s="25" t="n">
        <v>2.73</v>
      </c>
      <c r="G1825" s="25" t="n">
        <f>TRUNC(TRUNC(E1825,8)*F1825,2)</f>
        <v>2.83</v>
      </c>
    </row>
    <row r="1826" customHeight="1" ht="15">
      <c r="A1826" s="2" t="inlineStr"/>
      <c r="B1826" s="2" t="inlineStr"/>
      <c r="C1826" s="2" t="inlineStr"/>
      <c r="D1826" s="2" t="inlineStr"/>
      <c r="E1826" s="26" t="inlineStr">
        <is>
          <r>
            <t xml:space="preserve">TOTAL Material:</t>
          </r>
        </is>
      </c>
      <c r="F1826" s="26" t="inlineStr"/>
      <c r="G1826" s="27" t="n">
        <f>SUM(G1825:G1825)</f>
        <v>2.83</v>
      </c>
    </row>
    <row r="1827" customHeight="1" ht="15">
      <c r="A1827" s="20" t="inlineStr">
        <is>
          <r>
            <t xml:space="preserve">Mão de Obra com Encargos Complementares</t>
          </r>
        </is>
      </c>
      <c r="B1827" s="20" t="inlineStr"/>
      <c r="C1827" s="21" t="inlineStr">
        <is>
          <r>
            <t xml:space="preserve">FONTE</t>
          </r>
        </is>
      </c>
      <c r="D1827" s="21" t="inlineStr">
        <is>
          <r>
            <t xml:space="preserve">UNID</t>
          </r>
        </is>
      </c>
      <c r="E1827" s="21" t="inlineStr">
        <is>
          <r>
            <t xml:space="preserve">COEFICIENTE</t>
          </r>
        </is>
      </c>
      <c r="F1827" s="21" t="inlineStr">
        <is>
          <r>
            <t xml:space="preserve">PREÇO UNITÁRIO</t>
          </r>
        </is>
      </c>
      <c r="G1827" s="21" t="inlineStr">
        <is>
          <r>
            <t xml:space="preserve">TOTAL</t>
          </r>
        </is>
      </c>
    </row>
    <row r="1828" customHeight="1" ht="15">
      <c r="A1828" s="22" t="inlineStr">
        <is>
          <r>
            <t xml:space="preserve">88309</t>
          </r>
        </is>
      </c>
      <c r="B1828" s="23" t="inlineStr">
        <is>
          <r>
            <t xml:space="preserve">PEDREIRO COM ENCARGOS COMPLEMENTARES</t>
          </r>
        </is>
      </c>
      <c r="C1828" s="22" t="inlineStr">
        <is>
          <r>
            <t xml:space="preserve">SINAPI</t>
          </r>
        </is>
      </c>
      <c r="D1828" s="22" t="inlineStr">
        <is>
          <r>
            <t xml:space="preserve">H</t>
          </r>
        </is>
      </c>
      <c r="E1828" s="24" t="n">
        <v>0.6912</v>
      </c>
      <c r="F1828" s="25" t="n">
        <v>28.88</v>
      </c>
      <c r="G1828" s="25" t="n">
        <f>TRUNC(TRUNC(E1828,8)*F1828,2)</f>
        <v>19.96</v>
      </c>
    </row>
    <row r="1829" customHeight="1" ht="15">
      <c r="A1829" s="22" t="inlineStr">
        <is>
          <r>
            <t xml:space="preserve">88316</t>
          </r>
        </is>
      </c>
      <c r="B1829" s="23" t="inlineStr">
        <is>
          <r>
            <t xml:space="preserve">SERVENTE COM ENCARGOS COMPLEMENTARES</t>
          </r>
        </is>
      </c>
      <c r="C1829" s="22" t="inlineStr">
        <is>
          <r>
            <t xml:space="preserve">SINAPI</t>
          </r>
        </is>
      </c>
      <c r="D1829" s="22" t="inlineStr">
        <is>
          <r>
            <t xml:space="preserve">H</t>
          </r>
        </is>
      </c>
      <c r="E1829" s="24" t="n">
        <v>0.1558</v>
      </c>
      <c r="F1829" s="25" t="n">
        <v>22.1</v>
      </c>
      <c r="G1829" s="25" t="n">
        <f>TRUNC(TRUNC(E1829,8)*F1829,2)</f>
        <v>3.44</v>
      </c>
    </row>
    <row r="1830" customHeight="1" ht="18">
      <c r="A1830" s="2" t="inlineStr"/>
      <c r="B1830" s="2" t="inlineStr"/>
      <c r="C1830" s="2" t="inlineStr"/>
      <c r="D1830" s="2" t="inlineStr"/>
      <c r="E1830" s="26" t="inlineStr">
        <is>
          <r>
            <t xml:space="preserve">TOTAL Mão de Obra com Encargos Complementares:</t>
          </r>
        </is>
      </c>
      <c r="F1830" s="26" t="inlineStr"/>
      <c r="G1830" s="27" t="n">
        <f>SUM(G1828:G1829)</f>
        <v>23.4</v>
      </c>
    </row>
    <row r="1831" customHeight="1" ht="15">
      <c r="A1831" s="20" t="inlineStr">
        <is>
          <r>
            <t xml:space="preserve">Serviço</t>
          </r>
        </is>
      </c>
      <c r="B1831" s="20" t="inlineStr"/>
      <c r="C1831" s="21" t="inlineStr">
        <is>
          <r>
            <t xml:space="preserve">FONTE</t>
          </r>
        </is>
      </c>
      <c r="D1831" s="21" t="inlineStr">
        <is>
          <r>
            <t xml:space="preserve">UNID</t>
          </r>
        </is>
      </c>
      <c r="E1831" s="21" t="inlineStr">
        <is>
          <r>
            <t xml:space="preserve">COEFICIENTE</t>
          </r>
        </is>
      </c>
      <c r="F1831" s="21" t="inlineStr">
        <is>
          <r>
            <t xml:space="preserve">PREÇO UNITÁRIO</t>
          </r>
        </is>
      </c>
      <c r="G1831" s="21" t="inlineStr">
        <is>
          <r>
            <t xml:space="preserve">TOTAL</t>
          </r>
        </is>
      </c>
    </row>
    <row r="1832" customHeight="1" ht="29">
      <c r="A1832" s="22" t="inlineStr">
        <is>
          <r>
            <t xml:space="preserve">87372</t>
          </r>
        </is>
      </c>
      <c r="B1832" s="23" t="inlineStr">
        <is>
          <r>
            <t xml:space="preserve">ARGAMASSA TRAÇO 1:3 (EM VOLUME DE CIMENTO E AREIA MÉDIA ÚMIDA) PARA CONTRAPISO, PREPARO MANUAL. AF_08/2019</t>
          </r>
        </is>
      </c>
      <c r="C1832" s="22" t="inlineStr">
        <is>
          <r>
            <t xml:space="preserve">SINAPI</t>
          </r>
        </is>
      </c>
      <c r="D1832" s="22" t="inlineStr">
        <is>
          <r>
            <t xml:space="preserve">M3</t>
          </r>
        </is>
      </c>
      <c r="E1832" s="24" t="n">
        <v>0.035</v>
      </c>
      <c r="F1832" s="25" t="n">
        <v>825.74</v>
      </c>
      <c r="G1832" s="25" t="n">
        <f>TRUNC(TRUNC(E1832,8)*F1832,2)</f>
        <v>28.9</v>
      </c>
    </row>
    <row r="1833" customHeight="1" ht="15">
      <c r="A1833" s="2" t="inlineStr"/>
      <c r="B1833" s="2" t="inlineStr"/>
      <c r="C1833" s="2" t="inlineStr"/>
      <c r="D1833" s="2" t="inlineStr"/>
      <c r="E1833" s="26" t="inlineStr">
        <is>
          <r>
            <t xml:space="preserve">TOTAL Serviço:</t>
          </r>
        </is>
      </c>
      <c r="F1833" s="26" t="inlineStr"/>
      <c r="G1833" s="27" t="n">
        <f>SUM(G1832:G1832)</f>
        <v>28.9</v>
      </c>
    </row>
    <row r="1834" customHeight="1" ht="15">
      <c r="A1834" s="2" t="inlineStr"/>
      <c r="B1834" s="2" t="inlineStr"/>
      <c r="C1834" s="2" t="inlineStr"/>
      <c r="D1834" s="2" t="inlineStr"/>
      <c r="E1834" s="28" t="inlineStr">
        <is>
          <r>
            <t xml:space="preserve">VALOR:</t>
          </r>
        </is>
      </c>
      <c r="F1834" s="28" t="inlineStr"/>
      <c r="G1834" s="6" t="n">
        <f>SUM(G1826,G1830,G1833)</f>
        <v>55.13</v>
      </c>
    </row>
    <row r="1835" customHeight="1" ht="15">
      <c r="A1835" s="2" t="inlineStr"/>
      <c r="B1835" s="2" t="inlineStr"/>
      <c r="C1835" s="2" t="inlineStr"/>
      <c r="D1835" s="2" t="inlineStr"/>
      <c r="E1835" s="28" t="inlineStr">
        <is>
          <r>
            <t xml:space="preserve">VALOR BDI (22.23%):</t>
          </r>
        </is>
      </c>
      <c r="F1835" s="28" t="inlineStr"/>
      <c r="G1835" s="6" t="n">
        <f>ROUND(G1834*(22.23/100),2)</f>
        <v>12.26</v>
      </c>
    </row>
    <row r="1836" customHeight="1" ht="15">
      <c r="A1836" s="2" t="inlineStr"/>
      <c r="B1836" s="2" t="inlineStr"/>
      <c r="C1836" s="2" t="inlineStr"/>
      <c r="D1836" s="2" t="inlineStr"/>
      <c r="E1836" s="28" t="inlineStr">
        <is>
          <r>
            <t xml:space="preserve">VALOR COM BDI:</t>
          </r>
        </is>
      </c>
      <c r="F1836" s="28" t="inlineStr"/>
      <c r="G1836" s="6" t="n">
        <f>G1835+G1834</f>
        <v>67.39</v>
      </c>
    </row>
    <row r="1837" customHeight="1" ht="10">
      <c r="A1837" s="2" t="inlineStr"/>
      <c r="B1837" s="2" t="inlineStr"/>
      <c r="C1837" s="2" t="inlineStr"/>
      <c r="D1837" s="2" t="inlineStr"/>
      <c r="E1837" s="18" t="inlineStr"/>
      <c r="F1837" s="18" t="inlineStr"/>
      <c r="G1837" s="18" t="inlineStr"/>
    </row>
    <row r="1838" customHeight="1" ht="20">
      <c r="A1838" s="19" t="inlineStr">
        <is>
          <r>
            <t xml:space="preserve">6.7. 98564 PROTEÇÃO MECÂNICA DE SUPERFÍCIE VERTICAL COM ARGAMASSA DE CIMENTO E AREIA, TRAÇO 1:3, E=2CM. AF_09/2023 (M2)</t>
          </r>
        </is>
      </c>
      <c r="B1838" s="19" t="inlineStr"/>
      <c r="C1838" s="19" t="inlineStr"/>
      <c r="D1838" s="19" t="inlineStr"/>
      <c r="E1838" s="19" t="inlineStr"/>
      <c r="F1838" s="19" t="inlineStr"/>
      <c r="G1838" s="19" t="inlineStr"/>
    </row>
    <row r="1839" customHeight="1" ht="15">
      <c r="A1839" s="20" t="inlineStr">
        <is>
          <r>
            <t xml:space="preserve">Material</t>
          </r>
        </is>
      </c>
      <c r="B1839" s="20" t="inlineStr"/>
      <c r="C1839" s="21" t="inlineStr">
        <is>
          <r>
            <t xml:space="preserve">FONTE</t>
          </r>
        </is>
      </c>
      <c r="D1839" s="21" t="inlineStr">
        <is>
          <r>
            <t xml:space="preserve">UNID</t>
          </r>
        </is>
      </c>
      <c r="E1839" s="21" t="inlineStr">
        <is>
          <r>
            <t xml:space="preserve">COEFICIENTE</t>
          </r>
        </is>
      </c>
      <c r="F1839" s="21" t="inlineStr">
        <is>
          <r>
            <t xml:space="preserve">PREÇO UNITÁRIO</t>
          </r>
        </is>
      </c>
      <c r="G1839" s="21" t="inlineStr">
        <is>
          <r>
            <t xml:space="preserve">TOTAL</t>
          </r>
        </is>
      </c>
    </row>
    <row r="1840" customHeight="1" ht="21">
      <c r="A1840" s="22" t="inlineStr">
        <is>
          <r>
            <t xml:space="preserve">00010931</t>
          </r>
        </is>
      </c>
      <c r="B1840" s="23" t="inlineStr">
        <is>
          <r>
            <t xml:space="preserve">TELA DE ARAME GALVANIZADA, HEXAGONAL, FIO 0,56 MM (24 BWG), MALHA 1/2", H = 1 M</t>
          </r>
        </is>
      </c>
      <c r="C1840" s="22" t="inlineStr">
        <is>
          <r>
            <t xml:space="preserve">SINAPI</t>
          </r>
        </is>
      </c>
      <c r="D1840" s="22" t="inlineStr">
        <is>
          <r>
            <t xml:space="preserve">M2</t>
          </r>
        </is>
      </c>
      <c r="E1840" s="24" t="n">
        <v>1.05</v>
      </c>
      <c r="F1840" s="25" t="n">
        <v>12.48</v>
      </c>
      <c r="G1840" s="25" t="n">
        <f>TRUNC(TRUNC(E1840,8)*F1840,2)</f>
        <v>13.1</v>
      </c>
    </row>
    <row r="1841" customHeight="1" ht="15">
      <c r="A1841" s="2" t="inlineStr"/>
      <c r="B1841" s="2" t="inlineStr"/>
      <c r="C1841" s="2" t="inlineStr"/>
      <c r="D1841" s="2" t="inlineStr"/>
      <c r="E1841" s="26" t="inlineStr">
        <is>
          <r>
            <t xml:space="preserve">TOTAL Material:</t>
          </r>
        </is>
      </c>
      <c r="F1841" s="26" t="inlineStr"/>
      <c r="G1841" s="27" t="n">
        <f>SUM(G1840:G1840)</f>
        <v>13.1</v>
      </c>
    </row>
    <row r="1842" customHeight="1" ht="15">
      <c r="A1842" s="20" t="inlineStr">
        <is>
          <r>
            <t xml:space="preserve">Mão de Obra com Encargos Complementares</t>
          </r>
        </is>
      </c>
      <c r="B1842" s="20" t="inlineStr"/>
      <c r="C1842" s="21" t="inlineStr">
        <is>
          <r>
            <t xml:space="preserve">FONTE</t>
          </r>
        </is>
      </c>
      <c r="D1842" s="21" t="inlineStr">
        <is>
          <r>
            <t xml:space="preserve">UNID</t>
          </r>
        </is>
      </c>
      <c r="E1842" s="21" t="inlineStr">
        <is>
          <r>
            <t xml:space="preserve">COEFICIENTE</t>
          </r>
        </is>
      </c>
      <c r="F1842" s="21" t="inlineStr">
        <is>
          <r>
            <t xml:space="preserve">PREÇO UNITÁRIO</t>
          </r>
        </is>
      </c>
      <c r="G1842" s="21" t="inlineStr">
        <is>
          <r>
            <t xml:space="preserve">TOTAL</t>
          </r>
        </is>
      </c>
    </row>
    <row r="1843" customHeight="1" ht="15">
      <c r="A1843" s="22" t="inlineStr">
        <is>
          <r>
            <t xml:space="preserve">88309</t>
          </r>
        </is>
      </c>
      <c r="B1843" s="23" t="inlineStr">
        <is>
          <r>
            <t xml:space="preserve">PEDREIRO COM ENCARGOS COMPLEMENTARES</t>
          </r>
        </is>
      </c>
      <c r="C1843" s="22" t="inlineStr">
        <is>
          <r>
            <t xml:space="preserve">SINAPI</t>
          </r>
        </is>
      </c>
      <c r="D1843" s="22" t="inlineStr">
        <is>
          <r>
            <t xml:space="preserve">H</t>
          </r>
        </is>
      </c>
      <c r="E1843" s="24" t="n">
        <v>0.5154</v>
      </c>
      <c r="F1843" s="25" t="n">
        <v>28.88</v>
      </c>
      <c r="G1843" s="25" t="n">
        <f>TRUNC(TRUNC(E1843,8)*F1843,2)</f>
        <v>14.88</v>
      </c>
    </row>
    <row r="1844" customHeight="1" ht="15">
      <c r="A1844" s="22" t="inlineStr">
        <is>
          <r>
            <t xml:space="preserve">88316</t>
          </r>
        </is>
      </c>
      <c r="B1844" s="23" t="inlineStr">
        <is>
          <r>
            <t xml:space="preserve">SERVENTE COM ENCARGOS COMPLEMENTARES</t>
          </r>
        </is>
      </c>
      <c r="C1844" s="22" t="inlineStr">
        <is>
          <r>
            <t xml:space="preserve">SINAPI</t>
          </r>
        </is>
      </c>
      <c r="D1844" s="22" t="inlineStr">
        <is>
          <r>
            <t xml:space="preserve">H</t>
          </r>
        </is>
      </c>
      <c r="E1844" s="24" t="n">
        <v>0.1162</v>
      </c>
      <c r="F1844" s="25" t="n">
        <v>22.1</v>
      </c>
      <c r="G1844" s="25" t="n">
        <f>TRUNC(TRUNC(E1844,8)*F1844,2)</f>
        <v>2.56</v>
      </c>
    </row>
    <row r="1845" customHeight="1" ht="18">
      <c r="A1845" s="2" t="inlineStr"/>
      <c r="B1845" s="2" t="inlineStr"/>
      <c r="C1845" s="2" t="inlineStr"/>
      <c r="D1845" s="2" t="inlineStr"/>
      <c r="E1845" s="26" t="inlineStr">
        <is>
          <r>
            <t xml:space="preserve">TOTAL Mão de Obra com Encargos Complementares:</t>
          </r>
        </is>
      </c>
      <c r="F1845" s="26" t="inlineStr"/>
      <c r="G1845" s="27" t="n">
        <f>SUM(G1843:G1844)</f>
        <v>17.44</v>
      </c>
    </row>
    <row r="1846" customHeight="1" ht="15">
      <c r="A1846" s="20" t="inlineStr">
        <is>
          <r>
            <t xml:space="preserve">Serviço</t>
          </r>
        </is>
      </c>
      <c r="B1846" s="20" t="inlineStr"/>
      <c r="C1846" s="21" t="inlineStr">
        <is>
          <r>
            <t xml:space="preserve">FONTE</t>
          </r>
        </is>
      </c>
      <c r="D1846" s="21" t="inlineStr">
        <is>
          <r>
            <t xml:space="preserve">UNID</t>
          </r>
        </is>
      </c>
      <c r="E1846" s="21" t="inlineStr">
        <is>
          <r>
            <t xml:space="preserve">COEFICIENTE</t>
          </r>
        </is>
      </c>
      <c r="F1846" s="21" t="inlineStr">
        <is>
          <r>
            <t xml:space="preserve">PREÇO UNITÁRIO</t>
          </r>
        </is>
      </c>
      <c r="G1846" s="21" t="inlineStr">
        <is>
          <r>
            <t xml:space="preserve">TOTAL</t>
          </r>
        </is>
      </c>
    </row>
    <row r="1847" customHeight="1" ht="29">
      <c r="A1847" s="22" t="inlineStr">
        <is>
          <r>
            <t xml:space="preserve">87372</t>
          </r>
        </is>
      </c>
      <c r="B1847" s="23" t="inlineStr">
        <is>
          <r>
            <t xml:space="preserve">ARGAMASSA TRAÇO 1:3 (EM VOLUME DE CIMENTO E AREIA MÉDIA ÚMIDA) PARA CONTRAPISO, PREPARO MANUAL. AF_08/2019</t>
          </r>
        </is>
      </c>
      <c r="C1847" s="22" t="inlineStr">
        <is>
          <r>
            <t xml:space="preserve">SINAPI</t>
          </r>
        </is>
      </c>
      <c r="D1847" s="22" t="inlineStr">
        <is>
          <r>
            <t xml:space="preserve">M3</t>
          </r>
        </is>
      </c>
      <c r="E1847" s="24" t="n">
        <v>0.025</v>
      </c>
      <c r="F1847" s="25" t="n">
        <v>825.74</v>
      </c>
      <c r="G1847" s="25" t="n">
        <f>TRUNC(TRUNC(E1847,8)*F1847,2)</f>
        <v>20.64</v>
      </c>
    </row>
    <row r="1848" customHeight="1" ht="15">
      <c r="A1848" s="2" t="inlineStr"/>
      <c r="B1848" s="2" t="inlineStr"/>
      <c r="C1848" s="2" t="inlineStr"/>
      <c r="D1848" s="2" t="inlineStr"/>
      <c r="E1848" s="26" t="inlineStr">
        <is>
          <r>
            <t xml:space="preserve">TOTAL Serviço:</t>
          </r>
        </is>
      </c>
      <c r="F1848" s="26" t="inlineStr"/>
      <c r="G1848" s="27" t="n">
        <f>SUM(G1847:G1847)</f>
        <v>20.64</v>
      </c>
    </row>
    <row r="1849" customHeight="1" ht="15">
      <c r="A1849" s="2" t="inlineStr"/>
      <c r="B1849" s="2" t="inlineStr"/>
      <c r="C1849" s="2" t="inlineStr"/>
      <c r="D1849" s="2" t="inlineStr"/>
      <c r="E1849" s="28" t="inlineStr">
        <is>
          <r>
            <t xml:space="preserve">VALOR:</t>
          </r>
        </is>
      </c>
      <c r="F1849" s="28" t="inlineStr"/>
      <c r="G1849" s="6" t="n">
        <f>SUM(G1841,G1845,G1848)</f>
        <v>51.18</v>
      </c>
    </row>
    <row r="1850" customHeight="1" ht="15">
      <c r="A1850" s="2" t="inlineStr"/>
      <c r="B1850" s="2" t="inlineStr"/>
      <c r="C1850" s="2" t="inlineStr"/>
      <c r="D1850" s="2" t="inlineStr"/>
      <c r="E1850" s="28" t="inlineStr">
        <is>
          <r>
            <t xml:space="preserve">VALOR BDI (22.23%):</t>
          </r>
        </is>
      </c>
      <c r="F1850" s="28" t="inlineStr"/>
      <c r="G1850" s="6" t="n">
        <f>ROUND(G1849*(22.23/100),2)</f>
        <v>11.38</v>
      </c>
    </row>
    <row r="1851" customHeight="1" ht="15">
      <c r="A1851" s="2" t="inlineStr"/>
      <c r="B1851" s="2" t="inlineStr"/>
      <c r="C1851" s="2" t="inlineStr"/>
      <c r="D1851" s="2" t="inlineStr"/>
      <c r="E1851" s="28" t="inlineStr">
        <is>
          <r>
            <t xml:space="preserve">VALOR COM BDI:</t>
          </r>
        </is>
      </c>
      <c r="F1851" s="28" t="inlineStr"/>
      <c r="G1851" s="6" t="n">
        <f>G1850+G1849</f>
        <v>62.56</v>
      </c>
    </row>
    <row r="1852" customHeight="1" ht="10">
      <c r="A1852" s="2" t="inlineStr"/>
      <c r="B1852" s="2" t="inlineStr"/>
      <c r="C1852" s="2" t="inlineStr"/>
      <c r="D1852" s="2" t="inlineStr"/>
      <c r="E1852" s="18" t="inlineStr"/>
      <c r="F1852" s="18" t="inlineStr"/>
      <c r="G1852" s="18" t="inlineStr"/>
    </row>
    <row r="1853" customHeight="1" ht="20">
      <c r="A1853" s="19" t="inlineStr">
        <is>
          <r>
            <t xml:space="preserve">6.8. 87263 REVESTIMENTO CERÂMICO PARA PISO COM PLACAS TIPO PORCELANATO DE DIMENSÕES 60X60 CM APLICADA EM AMBIENTES DE ÁREA MAIOR QUE 10 M². AF_02/2023_PE (M2)</t>
          </r>
        </is>
      </c>
      <c r="B1853" s="19" t="inlineStr"/>
      <c r="C1853" s="19" t="inlineStr"/>
      <c r="D1853" s="19" t="inlineStr"/>
      <c r="E1853" s="19" t="inlineStr"/>
      <c r="F1853" s="19" t="inlineStr"/>
      <c r="G1853" s="19" t="inlineStr"/>
    </row>
    <row r="1854" customHeight="1" ht="15">
      <c r="A1854" s="20" t="inlineStr">
        <is>
          <r>
            <t xml:space="preserve">Material</t>
          </r>
        </is>
      </c>
      <c r="B1854" s="20" t="inlineStr"/>
      <c r="C1854" s="21" t="inlineStr">
        <is>
          <r>
            <t xml:space="preserve">FONTE</t>
          </r>
        </is>
      </c>
      <c r="D1854" s="21" t="inlineStr">
        <is>
          <r>
            <t xml:space="preserve">UNID</t>
          </r>
        </is>
      </c>
      <c r="E1854" s="21" t="inlineStr">
        <is>
          <r>
            <t xml:space="preserve">COEFICIENTE</t>
          </r>
        </is>
      </c>
      <c r="F1854" s="21" t="inlineStr">
        <is>
          <r>
            <t xml:space="preserve">PREÇO UNITÁRIO</t>
          </r>
        </is>
      </c>
      <c r="G1854" s="21" t="inlineStr">
        <is>
          <r>
            <t xml:space="preserve">TOTAL</t>
          </r>
        </is>
      </c>
    </row>
    <row r="1855" customHeight="1" ht="15">
      <c r="A1855" s="22" t="inlineStr">
        <is>
          <r>
            <t xml:space="preserve">00037595</t>
          </r>
        </is>
      </c>
      <c r="B1855" s="23" t="inlineStr">
        <is>
          <r>
            <t xml:space="preserve">ARGAMASSA COLANTE TIPO AC III</t>
          </r>
        </is>
      </c>
      <c r="C1855" s="22" t="inlineStr">
        <is>
          <r>
            <t xml:space="preserve">SINAPI</t>
          </r>
        </is>
      </c>
      <c r="D1855" s="22" t="inlineStr">
        <is>
          <r>
            <t xml:space="preserve">KG</t>
          </r>
        </is>
      </c>
      <c r="E1855" s="24" t="n">
        <v>9.13</v>
      </c>
      <c r="F1855" s="25" t="n">
        <v>3.44</v>
      </c>
      <c r="G1855" s="25" t="n">
        <f>TRUNC(TRUNC(E1855,8)*F1855,2)</f>
        <v>31.4</v>
      </c>
    </row>
    <row r="1856" customHeight="1" ht="29">
      <c r="A1856" s="22" t="inlineStr">
        <is>
          <r>
            <t xml:space="preserve">00038195</t>
          </r>
        </is>
      </c>
      <c r="B1856" s="23" t="inlineStr">
        <is>
          <r>
            <t xml:space="preserve">PISO EM PORCELANATO, BORDA RETA, EXTRA, LISO, MONOCOLOR, ACETINADO OU POLIDO, FORMATO MAIOR QUE 2025 CM2</t>
          </r>
        </is>
      </c>
      <c r="C1856" s="22" t="inlineStr">
        <is>
          <r>
            <t xml:space="preserve">SINAPI</t>
          </r>
        </is>
      </c>
      <c r="D1856" s="22" t="inlineStr">
        <is>
          <r>
            <t xml:space="preserve">M2</t>
          </r>
        </is>
      </c>
      <c r="E1856" s="24" t="n">
        <v>1.069</v>
      </c>
      <c r="F1856" s="25" t="n">
        <v>81.5</v>
      </c>
      <c r="G1856" s="25" t="n">
        <f>TRUNC(TRUNC(E1856,8)*F1856,2)</f>
        <v>87.12</v>
      </c>
    </row>
    <row r="1857" customHeight="1" ht="15">
      <c r="A1857" s="22" t="inlineStr">
        <is>
          <r>
            <t xml:space="preserve">00034357</t>
          </r>
        </is>
      </c>
      <c r="B1857" s="23" t="inlineStr">
        <is>
          <r>
            <t xml:space="preserve">REJUNTE CIMENTICIO, QUALQUER COR</t>
          </r>
        </is>
      </c>
      <c r="C1857" s="22" t="inlineStr">
        <is>
          <r>
            <t xml:space="preserve">SINAPI</t>
          </r>
        </is>
      </c>
      <c r="D1857" s="22" t="inlineStr">
        <is>
          <r>
            <t xml:space="preserve">KG</t>
          </r>
        </is>
      </c>
      <c r="E1857" s="24" t="n">
        <v>0.141</v>
      </c>
      <c r="F1857" s="25" t="n">
        <v>6.57</v>
      </c>
      <c r="G1857" s="25" t="n">
        <f>TRUNC(TRUNC(E1857,8)*F1857,2)</f>
        <v>0.92</v>
      </c>
    </row>
    <row r="1858" customHeight="1" ht="15">
      <c r="A1858" s="2" t="inlineStr"/>
      <c r="B1858" s="2" t="inlineStr"/>
      <c r="C1858" s="2" t="inlineStr"/>
      <c r="D1858" s="2" t="inlineStr"/>
      <c r="E1858" s="26" t="inlineStr">
        <is>
          <r>
            <t xml:space="preserve">TOTAL Material:</t>
          </r>
        </is>
      </c>
      <c r="F1858" s="26" t="inlineStr"/>
      <c r="G1858" s="27" t="n">
        <f>SUM(G1855:G1857)</f>
        <v>119.44</v>
      </c>
    </row>
    <row r="1859" customHeight="1" ht="15">
      <c r="A1859" s="20" t="inlineStr">
        <is>
          <r>
            <t xml:space="preserve">Mão de Obra com Encargos Complementares</t>
          </r>
        </is>
      </c>
      <c r="B1859" s="20" t="inlineStr"/>
      <c r="C1859" s="21" t="inlineStr">
        <is>
          <r>
            <t xml:space="preserve">FONTE</t>
          </r>
        </is>
      </c>
      <c r="D1859" s="21" t="inlineStr">
        <is>
          <r>
            <t xml:space="preserve">UNID</t>
          </r>
        </is>
      </c>
      <c r="E1859" s="21" t="inlineStr">
        <is>
          <r>
            <t xml:space="preserve">COEFICIENTE</t>
          </r>
        </is>
      </c>
      <c r="F1859" s="21" t="inlineStr">
        <is>
          <r>
            <t xml:space="preserve">PREÇO UNITÁRIO</t>
          </r>
        </is>
      </c>
      <c r="G1859" s="21" t="inlineStr">
        <is>
          <r>
            <t xml:space="preserve">TOTAL</t>
          </r>
        </is>
      </c>
    </row>
    <row r="1860" customHeight="1" ht="21">
      <c r="A1860" s="22" t="inlineStr">
        <is>
          <r>
            <t xml:space="preserve">88256</t>
          </r>
        </is>
      </c>
      <c r="B1860" s="23" t="inlineStr">
        <is>
          <r>
            <t xml:space="preserve">AZULEJISTA OU LADRILHISTA COM ENCARGOS COMPLEMENTARES</t>
          </r>
        </is>
      </c>
      <c r="C1860" s="22" t="inlineStr">
        <is>
          <r>
            <t xml:space="preserve">SINAPI</t>
          </r>
        </is>
      </c>
      <c r="D1860" s="22" t="inlineStr">
        <is>
          <r>
            <t xml:space="preserve">H</t>
          </r>
        </is>
      </c>
      <c r="E1860" s="24" t="n">
        <v>0.5203</v>
      </c>
      <c r="F1860" s="25" t="n">
        <v>28.73</v>
      </c>
      <c r="G1860" s="25" t="n">
        <f>TRUNC(TRUNC(E1860,8)*F1860,2)</f>
        <v>14.94</v>
      </c>
    </row>
    <row r="1861" customHeight="1" ht="15">
      <c r="A1861" s="22" t="inlineStr">
        <is>
          <r>
            <t xml:space="preserve">88316</t>
          </r>
        </is>
      </c>
      <c r="B1861" s="23" t="inlineStr">
        <is>
          <r>
            <t xml:space="preserve">SERVENTE COM ENCARGOS COMPLEMENTARES</t>
          </r>
        </is>
      </c>
      <c r="C1861" s="22" t="inlineStr">
        <is>
          <r>
            <t xml:space="preserve">SINAPI</t>
          </r>
        </is>
      </c>
      <c r="D1861" s="22" t="inlineStr">
        <is>
          <r>
            <t xml:space="preserve">H</t>
          </r>
        </is>
      </c>
      <c r="E1861" s="24" t="n">
        <v>0.1674</v>
      </c>
      <c r="F1861" s="25" t="n">
        <v>22.1</v>
      </c>
      <c r="G1861" s="25" t="n">
        <f>TRUNC(TRUNC(E1861,8)*F1861,2)</f>
        <v>3.69</v>
      </c>
    </row>
    <row r="1862" customHeight="1" ht="18">
      <c r="A1862" s="2" t="inlineStr"/>
      <c r="B1862" s="2" t="inlineStr"/>
      <c r="C1862" s="2" t="inlineStr"/>
      <c r="D1862" s="2" t="inlineStr"/>
      <c r="E1862" s="26" t="inlineStr">
        <is>
          <r>
            <t xml:space="preserve">TOTAL Mão de Obra com Encargos Complementares:</t>
          </r>
        </is>
      </c>
      <c r="F1862" s="26" t="inlineStr"/>
      <c r="G1862" s="27" t="n">
        <f>SUM(G1860:G1861)</f>
        <v>18.63</v>
      </c>
    </row>
    <row r="1863" customHeight="1" ht="15">
      <c r="A1863" s="2" t="inlineStr"/>
      <c r="B1863" s="2" t="inlineStr"/>
      <c r="C1863" s="2" t="inlineStr"/>
      <c r="D1863" s="2" t="inlineStr"/>
      <c r="E1863" s="28" t="inlineStr">
        <is>
          <r>
            <t xml:space="preserve">VALOR:</t>
          </r>
        </is>
      </c>
      <c r="F1863" s="28" t="inlineStr"/>
      <c r="G1863" s="6" t="n">
        <f>SUM(G1858,G1862)</f>
        <v>138.07</v>
      </c>
    </row>
    <row r="1864" customHeight="1" ht="15">
      <c r="A1864" s="2" t="inlineStr"/>
      <c r="B1864" s="2" t="inlineStr"/>
      <c r="C1864" s="2" t="inlineStr"/>
      <c r="D1864" s="2" t="inlineStr"/>
      <c r="E1864" s="28" t="inlineStr">
        <is>
          <r>
            <t xml:space="preserve">VALOR BDI (22.23%):</t>
          </r>
        </is>
      </c>
      <c r="F1864" s="28" t="inlineStr"/>
      <c r="G1864" s="6" t="n">
        <f>ROUND(G1863*(22.23/100),2)</f>
        <v>30.69</v>
      </c>
    </row>
    <row r="1865" customHeight="1" ht="15">
      <c r="A1865" s="2" t="inlineStr"/>
      <c r="B1865" s="2" t="inlineStr"/>
      <c r="C1865" s="2" t="inlineStr"/>
      <c r="D1865" s="2" t="inlineStr"/>
      <c r="E1865" s="28" t="inlineStr">
        <is>
          <r>
            <t xml:space="preserve">VALOR COM BDI:</t>
          </r>
        </is>
      </c>
      <c r="F1865" s="28" t="inlineStr"/>
      <c r="G1865" s="6" t="n">
        <f>G1864+G1863</f>
        <v>168.76</v>
      </c>
    </row>
    <row r="1866" customHeight="1" ht="10">
      <c r="A1866" s="2" t="inlineStr"/>
      <c r="B1866" s="2" t="inlineStr"/>
      <c r="C1866" s="2" t="inlineStr"/>
      <c r="D1866" s="2" t="inlineStr"/>
      <c r="E1866" s="18" t="inlineStr"/>
      <c r="F1866" s="18" t="inlineStr"/>
      <c r="G1866" s="18" t="inlineStr"/>
    </row>
    <row r="1867" customHeight="1" ht="20">
      <c r="A1867" s="19" t="inlineStr">
        <is>
          <r>
            <t xml:space="preserve">6.9. 99806 LIMPEZA DE REVESTIMENTO CERÂMICO EM PAREDE COM PANO ÚMIDO AF_04/2019 (M2)</t>
          </r>
        </is>
      </c>
      <c r="B1867" s="19" t="inlineStr"/>
      <c r="C1867" s="19" t="inlineStr"/>
      <c r="D1867" s="19" t="inlineStr"/>
      <c r="E1867" s="19" t="inlineStr"/>
      <c r="F1867" s="19" t="inlineStr"/>
      <c r="G1867" s="19" t="inlineStr"/>
    </row>
    <row r="1868" customHeight="1" ht="15">
      <c r="A1868" s="20" t="inlineStr">
        <is>
          <r>
            <t xml:space="preserve">Mão de Obra com Encargos Complementares</t>
          </r>
        </is>
      </c>
      <c r="B1868" s="20" t="inlineStr"/>
      <c r="C1868" s="21" t="inlineStr">
        <is>
          <r>
            <t xml:space="preserve">FONTE</t>
          </r>
        </is>
      </c>
      <c r="D1868" s="21" t="inlineStr">
        <is>
          <r>
            <t xml:space="preserve">UNID</t>
          </r>
        </is>
      </c>
      <c r="E1868" s="21" t="inlineStr">
        <is>
          <r>
            <t xml:space="preserve">COEFICIENTE</t>
          </r>
        </is>
      </c>
      <c r="F1868" s="21" t="inlineStr">
        <is>
          <r>
            <t xml:space="preserve">PREÇO UNITÁRIO</t>
          </r>
        </is>
      </c>
      <c r="G1868" s="21" t="inlineStr">
        <is>
          <r>
            <t xml:space="preserve">TOTAL</t>
          </r>
        </is>
      </c>
    </row>
    <row r="1869" customHeight="1" ht="15">
      <c r="A1869" s="22" t="inlineStr">
        <is>
          <r>
            <t xml:space="preserve">88316</t>
          </r>
        </is>
      </c>
      <c r="B1869" s="23" t="inlineStr">
        <is>
          <r>
            <t xml:space="preserve">SERVENTE COM ENCARGOS COMPLEMENTARES</t>
          </r>
        </is>
      </c>
      <c r="C1869" s="22" t="inlineStr">
        <is>
          <r>
            <t xml:space="preserve">SINAPI</t>
          </r>
        </is>
      </c>
      <c r="D1869" s="22" t="inlineStr">
        <is>
          <r>
            <t xml:space="preserve">H</t>
          </r>
        </is>
      </c>
      <c r="E1869" s="24" t="n">
        <v>0.04</v>
      </c>
      <c r="F1869" s="25" t="n">
        <v>22.1</v>
      </c>
      <c r="G1869" s="25" t="n">
        <f>TRUNC(TRUNC(E1869,8)*F1869,2)</f>
        <v>0.88</v>
      </c>
    </row>
    <row r="1870" customHeight="1" ht="18">
      <c r="A1870" s="2" t="inlineStr"/>
      <c r="B1870" s="2" t="inlineStr"/>
      <c r="C1870" s="2" t="inlineStr"/>
      <c r="D1870" s="2" t="inlineStr"/>
      <c r="E1870" s="26" t="inlineStr">
        <is>
          <r>
            <t xml:space="preserve">TOTAL Mão de Obra com Encargos Complementares:</t>
          </r>
        </is>
      </c>
      <c r="F1870" s="26" t="inlineStr"/>
      <c r="G1870" s="27" t="n">
        <f>SUM(G1869:G1869)</f>
        <v>0.88</v>
      </c>
    </row>
    <row r="1871" customHeight="1" ht="15">
      <c r="A1871" s="2" t="inlineStr"/>
      <c r="B1871" s="2" t="inlineStr"/>
      <c r="C1871" s="2" t="inlineStr"/>
      <c r="D1871" s="2" t="inlineStr"/>
      <c r="E1871" s="28" t="inlineStr">
        <is>
          <r>
            <t xml:space="preserve">VALOR:</t>
          </r>
        </is>
      </c>
      <c r="F1871" s="28" t="inlineStr"/>
      <c r="G1871" s="6" t="n">
        <f>SUM(G1870)</f>
        <v>0.88</v>
      </c>
    </row>
    <row r="1872" customHeight="1" ht="15">
      <c r="A1872" s="2" t="inlineStr"/>
      <c r="B1872" s="2" t="inlineStr"/>
      <c r="C1872" s="2" t="inlineStr"/>
      <c r="D1872" s="2" t="inlineStr"/>
      <c r="E1872" s="28" t="inlineStr">
        <is>
          <r>
            <t xml:space="preserve">VALOR BDI (22.23%):</t>
          </r>
        </is>
      </c>
      <c r="F1872" s="28" t="inlineStr"/>
      <c r="G1872" s="6" t="n">
        <f>ROUND(G1871*(22.23/100),2)</f>
        <v>0.2</v>
      </c>
    </row>
    <row r="1873" customHeight="1" ht="15">
      <c r="A1873" s="2" t="inlineStr"/>
      <c r="B1873" s="2" t="inlineStr"/>
      <c r="C1873" s="2" t="inlineStr"/>
      <c r="D1873" s="2" t="inlineStr"/>
      <c r="E1873" s="28" t="inlineStr">
        <is>
          <r>
            <t xml:space="preserve">VALOR COM BDI:</t>
          </r>
        </is>
      </c>
      <c r="F1873" s="28" t="inlineStr"/>
      <c r="G1873" s="6" t="n">
        <f>G1872+G1871</f>
        <v>1.08</v>
      </c>
    </row>
    <row r="1874" customHeight="1" ht="10">
      <c r="A1874" s="2" t="inlineStr"/>
      <c r="B1874" s="2" t="inlineStr"/>
      <c r="C1874" s="2" t="inlineStr"/>
      <c r="D1874" s="2" t="inlineStr"/>
      <c r="E1874" s="18" t="inlineStr"/>
      <c r="F1874" s="18" t="inlineStr"/>
      <c r="G1874" s="18" t="inlineStr"/>
    </row>
    <row r="1875" customHeight="1" ht="20">
      <c r="A1875" s="19" t="inlineStr">
        <is>
          <r>
            <t xml:space="preserve">6.10. 97640 REMOÇÃO DE FORROS DE DRYWALL, PVC E FIBROMINERAL, DE FORMA MANUAL, SEM REAPROVEITAMENTO. AF_09/2023 (M2)</t>
          </r>
        </is>
      </c>
      <c r="B1875" s="19" t="inlineStr"/>
      <c r="C1875" s="19" t="inlineStr"/>
      <c r="D1875" s="19" t="inlineStr"/>
      <c r="E1875" s="19" t="inlineStr"/>
      <c r="F1875" s="19" t="inlineStr"/>
      <c r="G1875" s="19" t="inlineStr"/>
    </row>
    <row r="1876" customHeight="1" ht="15">
      <c r="A1876" s="20" t="inlineStr">
        <is>
          <r>
            <t xml:space="preserve">Mão de Obra com Encargos Complementares</t>
          </r>
        </is>
      </c>
      <c r="B1876" s="20" t="inlineStr"/>
      <c r="C1876" s="21" t="inlineStr">
        <is>
          <r>
            <t xml:space="preserve">FONTE</t>
          </r>
        </is>
      </c>
      <c r="D1876" s="21" t="inlineStr">
        <is>
          <r>
            <t xml:space="preserve">UNID</t>
          </r>
        </is>
      </c>
      <c r="E1876" s="21" t="inlineStr">
        <is>
          <r>
            <t xml:space="preserve">COEFICIENTE</t>
          </r>
        </is>
      </c>
      <c r="F1876" s="21" t="inlineStr">
        <is>
          <r>
            <t xml:space="preserve">PREÇO UNITÁRIO</t>
          </r>
        </is>
      </c>
      <c r="G1876" s="21" t="inlineStr">
        <is>
          <r>
            <t xml:space="preserve">TOTAL</t>
          </r>
        </is>
      </c>
    </row>
    <row r="1877" customHeight="1" ht="21">
      <c r="A1877" s="22" t="inlineStr">
        <is>
          <r>
            <t xml:space="preserve">88278</t>
          </r>
        </is>
      </c>
      <c r="B1877" s="23" t="inlineStr">
        <is>
          <r>
            <t xml:space="preserve">MONTADOR DE ESTRUTURA METÁLICA COM ENCARGOS COMPLEMENTARES</t>
          </r>
        </is>
      </c>
      <c r="C1877" s="22" t="inlineStr">
        <is>
          <r>
            <t xml:space="preserve">SINAPI</t>
          </r>
        </is>
      </c>
      <c r="D1877" s="22" t="inlineStr">
        <is>
          <r>
            <t xml:space="preserve">H</t>
          </r>
        </is>
      </c>
      <c r="E1877" s="24" t="n">
        <v>0.0229</v>
      </c>
      <c r="F1877" s="25" t="n">
        <v>25.03</v>
      </c>
      <c r="G1877" s="25" t="n">
        <f>TRUNC(TRUNC(E1877,8)*F1877,2)</f>
        <v>0.57</v>
      </c>
    </row>
    <row r="1878" customHeight="1" ht="15">
      <c r="A1878" s="22" t="inlineStr">
        <is>
          <r>
            <t xml:space="preserve">88316</t>
          </r>
        </is>
      </c>
      <c r="B1878" s="23" t="inlineStr">
        <is>
          <r>
            <t xml:space="preserve">SERVENTE COM ENCARGOS COMPLEMENTARES</t>
          </r>
        </is>
      </c>
      <c r="C1878" s="22" t="inlineStr">
        <is>
          <r>
            <t xml:space="preserve">SINAPI</t>
          </r>
        </is>
      </c>
      <c r="D1878" s="22" t="inlineStr">
        <is>
          <r>
            <t xml:space="preserve">H</t>
          </r>
        </is>
      </c>
      <c r="E1878" s="24" t="n">
        <v>0.0647</v>
      </c>
      <c r="F1878" s="25" t="n">
        <v>22.1</v>
      </c>
      <c r="G1878" s="25" t="n">
        <f>TRUNC(TRUNC(E1878,8)*F1878,2)</f>
        <v>1.42</v>
      </c>
    </row>
    <row r="1879" customHeight="1" ht="18">
      <c r="A1879" s="2" t="inlineStr"/>
      <c r="B1879" s="2" t="inlineStr"/>
      <c r="C1879" s="2" t="inlineStr"/>
      <c r="D1879" s="2" t="inlineStr"/>
      <c r="E1879" s="26" t="inlineStr">
        <is>
          <r>
            <t xml:space="preserve">TOTAL Mão de Obra com Encargos Complementares:</t>
          </r>
        </is>
      </c>
      <c r="F1879" s="26" t="inlineStr"/>
      <c r="G1879" s="27" t="n">
        <f>SUM(G1877:G1878)</f>
        <v>1.99</v>
      </c>
    </row>
    <row r="1880" customHeight="1" ht="15">
      <c r="A1880" s="2" t="inlineStr"/>
      <c r="B1880" s="2" t="inlineStr"/>
      <c r="C1880" s="2" t="inlineStr"/>
      <c r="D1880" s="2" t="inlineStr"/>
      <c r="E1880" s="28" t="inlineStr">
        <is>
          <r>
            <t xml:space="preserve">VALOR:</t>
          </r>
        </is>
      </c>
      <c r="F1880" s="28" t="inlineStr"/>
      <c r="G1880" s="6" t="n">
        <f>SUM(G1879)</f>
        <v>1.99</v>
      </c>
    </row>
    <row r="1881" customHeight="1" ht="15">
      <c r="A1881" s="2" t="inlineStr"/>
      <c r="B1881" s="2" t="inlineStr"/>
      <c r="C1881" s="2" t="inlineStr"/>
      <c r="D1881" s="2" t="inlineStr"/>
      <c r="E1881" s="28" t="inlineStr">
        <is>
          <r>
            <t xml:space="preserve">VALOR BDI (22.23%):</t>
          </r>
        </is>
      </c>
      <c r="F1881" s="28" t="inlineStr"/>
      <c r="G1881" s="6" t="n">
        <f>ROUND(G1880*(22.23/100),2)</f>
        <v>0.44</v>
      </c>
    </row>
    <row r="1882" customHeight="1" ht="15">
      <c r="A1882" s="2" t="inlineStr"/>
      <c r="B1882" s="2" t="inlineStr"/>
      <c r="C1882" s="2" t="inlineStr"/>
      <c r="D1882" s="2" t="inlineStr"/>
      <c r="E1882" s="28" t="inlineStr">
        <is>
          <r>
            <t xml:space="preserve">VALOR COM BDI:</t>
          </r>
        </is>
      </c>
      <c r="F1882" s="28" t="inlineStr"/>
      <c r="G1882" s="6" t="n">
        <f>G1881+G1880</f>
        <v>2.43</v>
      </c>
    </row>
    <row r="1883" customHeight="1" ht="10">
      <c r="A1883" s="2" t="inlineStr"/>
      <c r="B1883" s="2" t="inlineStr"/>
      <c r="C1883" s="2" t="inlineStr"/>
      <c r="D1883" s="2" t="inlineStr"/>
      <c r="E1883" s="18" t="inlineStr"/>
      <c r="F1883" s="18" t="inlineStr"/>
      <c r="G1883" s="18" t="inlineStr"/>
    </row>
    <row r="1884" customHeight="1" ht="20">
      <c r="A1884" s="19" t="inlineStr">
        <is>
          <r>
            <t xml:space="preserve">6.11. 120412 FORRO MODULAR DE PVC MAGIORE 625 x 1250mm VIPAL (M2)</t>
          </r>
        </is>
      </c>
      <c r="B1884" s="19" t="inlineStr"/>
      <c r="C1884" s="19" t="inlineStr"/>
      <c r="D1884" s="19" t="inlineStr"/>
      <c r="E1884" s="19" t="inlineStr"/>
      <c r="F1884" s="19" t="inlineStr"/>
      <c r="G1884" s="19" t="inlineStr"/>
    </row>
    <row r="1885" customHeight="1" ht="15">
      <c r="A1885" s="20" t="inlineStr">
        <is>
          <r>
            <t xml:space="preserve">Material</t>
          </r>
        </is>
      </c>
      <c r="B1885" s="20" t="inlineStr"/>
      <c r="C1885" s="21" t="inlineStr">
        <is>
          <r>
            <t xml:space="preserve">FONTE</t>
          </r>
        </is>
      </c>
      <c r="D1885" s="21" t="inlineStr">
        <is>
          <r>
            <t xml:space="preserve">UNID</t>
          </r>
        </is>
      </c>
      <c r="E1885" s="21" t="inlineStr">
        <is>
          <r>
            <t xml:space="preserve">COEFICIENTE</t>
          </r>
        </is>
      </c>
      <c r="F1885" s="21" t="inlineStr">
        <is>
          <r>
            <t xml:space="preserve">PREÇO UNITÁRIO</t>
          </r>
        </is>
      </c>
      <c r="G1885" s="21" t="inlineStr">
        <is>
          <r>
            <t xml:space="preserve">TOTAL</t>
          </r>
        </is>
      </c>
    </row>
    <row r="1886" customHeight="1" ht="29">
      <c r="A1886" s="22" t="inlineStr">
        <is>
          <r>
            <t xml:space="preserve">00043131</t>
          </r>
        </is>
      </c>
      <c r="B1886" s="23" t="inlineStr">
        <is>
          <r>
            <t xml:space="preserve">ARAME GALVANIZADO 6 BWG, D = 5,16 MM (0,157 KG/M), OU 8 BWG, D = 4,19 MM (0,101 KG/M), OU 10 BWG, D = 3,40 MM (0,0713 KG/M)</t>
          </r>
        </is>
      </c>
      <c r="C1886" s="22" t="inlineStr">
        <is>
          <r>
            <t xml:space="preserve">SINAPI</t>
          </r>
        </is>
      </c>
      <c r="D1886" s="22" t="inlineStr">
        <is>
          <r>
            <t xml:space="preserve">KG</t>
          </r>
        </is>
      </c>
      <c r="E1886" s="24" t="n">
        <v>0.016</v>
      </c>
      <c r="F1886" s="25" t="n">
        <v>18.27</v>
      </c>
      <c r="G1886" s="25" t="n">
        <f>ROUND(ROUND(E1886,8)*F1886,2)</f>
        <v>0.29</v>
      </c>
    </row>
    <row r="1887" customHeight="1" ht="15">
      <c r="A1887" s="22" t="inlineStr">
        <is>
          <r>
            <t xml:space="preserve">SBC061220</t>
          </r>
        </is>
      </c>
      <c r="B1887" s="23" t="inlineStr">
        <is>
          <r>
            <t xml:space="preserve">FORRO MODULAR DE PVC MAGIORE 625 x 1250mm VIPAL</t>
          </r>
        </is>
      </c>
      <c r="C1887" s="22" t="inlineStr">
        <is>
          <r>
            <t xml:space="preserve">Composições </t>
          </r>
        </is>
      </c>
      <c r="D1887" s="22" t="inlineStr">
        <is>
          <r>
            <t xml:space="preserve">M2</t>
          </r>
        </is>
      </c>
      <c r="E1887" s="24" t="n">
        <v>1.05</v>
      </c>
      <c r="F1887" s="25" t="n">
        <v>61.63</v>
      </c>
      <c r="G1887" s="25" t="n">
        <f>ROUND(ROUND(E1887,8)*F1887,2)</f>
        <v>64.71</v>
      </c>
    </row>
    <row r="1888" customHeight="1" ht="21">
      <c r="A1888" s="22" t="inlineStr">
        <is>
          <r>
            <t xml:space="preserve">SBC061221</t>
          </r>
        </is>
      </c>
      <c r="B1888" s="23" t="inlineStr">
        <is>
          <r>
            <t xml:space="preserve">PERFIL TRAVESSA CLICADO PARA FORRO REMOVIVEL 24x1250mm</t>
          </r>
        </is>
      </c>
      <c r="C1888" s="22" t="inlineStr">
        <is>
          <r>
            <t xml:space="preserve">Composições </t>
          </r>
        </is>
      </c>
      <c r="D1888" s="22" t="inlineStr">
        <is>
          <r>
            <t xml:space="preserve">UN</t>
          </r>
        </is>
      </c>
      <c r="E1888" s="24" t="n">
        <v>4.0</v>
      </c>
      <c r="F1888" s="25" t="n">
        <v>5.15</v>
      </c>
      <c r="G1888" s="25" t="n">
        <f>ROUND(ROUND(E1888,8)*F1888,2)</f>
        <v>20.6</v>
      </c>
    </row>
    <row r="1889" customHeight="1" ht="15">
      <c r="A1889" s="2" t="inlineStr"/>
      <c r="B1889" s="2" t="inlineStr"/>
      <c r="C1889" s="2" t="inlineStr"/>
      <c r="D1889" s="2" t="inlineStr"/>
      <c r="E1889" s="26" t="inlineStr">
        <is>
          <r>
            <t xml:space="preserve">TOTAL Material:</t>
          </r>
        </is>
      </c>
      <c r="F1889" s="26" t="inlineStr"/>
      <c r="G1889" s="27" t="n">
        <f>SUM(G1886:G1888)</f>
        <v>85.6</v>
      </c>
    </row>
    <row r="1890" customHeight="1" ht="15">
      <c r="A1890" s="20" t="inlineStr">
        <is>
          <r>
            <t xml:space="preserve">Mão de Obra com Encargos Complementares</t>
          </r>
        </is>
      </c>
      <c r="B1890" s="20" t="inlineStr"/>
      <c r="C1890" s="21" t="inlineStr">
        <is>
          <r>
            <t xml:space="preserve">FONTE</t>
          </r>
        </is>
      </c>
      <c r="D1890" s="21" t="inlineStr">
        <is>
          <r>
            <t xml:space="preserve">UNID</t>
          </r>
        </is>
      </c>
      <c r="E1890" s="21" t="inlineStr">
        <is>
          <r>
            <t xml:space="preserve">COEFICIENTE</t>
          </r>
        </is>
      </c>
      <c r="F1890" s="21" t="inlineStr">
        <is>
          <r>
            <t xml:space="preserve">PREÇO UNITÁRIO</t>
          </r>
        </is>
      </c>
      <c r="G1890" s="21" t="inlineStr">
        <is>
          <r>
            <t xml:space="preserve">TOTAL</t>
          </r>
        </is>
      </c>
    </row>
    <row r="1891" customHeight="1" ht="21">
      <c r="A1891" s="22" t="inlineStr">
        <is>
          <r>
            <t xml:space="preserve">88243</t>
          </r>
        </is>
      </c>
      <c r="B1891" s="23" t="inlineStr">
        <is>
          <r>
            <t xml:space="preserve">AJUDANTE ESPECIALIZADO COM ENCARGOS COMPLEMENTARES</t>
          </r>
        </is>
      </c>
      <c r="C1891" s="22" t="inlineStr">
        <is>
          <r>
            <t xml:space="preserve">SINAPI</t>
          </r>
        </is>
      </c>
      <c r="D1891" s="22" t="inlineStr">
        <is>
          <r>
            <t xml:space="preserve">H</t>
          </r>
        </is>
      </c>
      <c r="E1891" s="24" t="n">
        <v>0.6</v>
      </c>
      <c r="F1891" s="25" t="n">
        <v>22.26</v>
      </c>
      <c r="G1891" s="25" t="n">
        <f>ROUND(ROUND(E1891,8)*F1891,2)</f>
        <v>13.36</v>
      </c>
    </row>
    <row r="1892" customHeight="1" ht="21">
      <c r="A1892" s="22" t="inlineStr">
        <is>
          <r>
            <t xml:space="preserve">88278</t>
          </r>
        </is>
      </c>
      <c r="B1892" s="23" t="inlineStr">
        <is>
          <r>
            <t xml:space="preserve">MONTADOR DE ESTRUTURA METÁLICA COM ENCARGOS COMPLEMENTARES</t>
          </r>
        </is>
      </c>
      <c r="C1892" s="22" t="inlineStr">
        <is>
          <r>
            <t xml:space="preserve">SINAPI</t>
          </r>
        </is>
      </c>
      <c r="D1892" s="22" t="inlineStr">
        <is>
          <r>
            <t xml:space="preserve">H</t>
          </r>
        </is>
      </c>
      <c r="E1892" s="24" t="n">
        <v>0.6</v>
      </c>
      <c r="F1892" s="25" t="n">
        <v>25.03</v>
      </c>
      <c r="G1892" s="25" t="n">
        <f>ROUND(ROUND(E1892,8)*F1892,2)</f>
        <v>15.02</v>
      </c>
    </row>
    <row r="1893" customHeight="1" ht="18">
      <c r="A1893" s="2" t="inlineStr"/>
      <c r="B1893" s="2" t="inlineStr"/>
      <c r="C1893" s="2" t="inlineStr"/>
      <c r="D1893" s="2" t="inlineStr"/>
      <c r="E1893" s="26" t="inlineStr">
        <is>
          <r>
            <t xml:space="preserve">TOTAL Mão de Obra com Encargos Complementares:</t>
          </r>
        </is>
      </c>
      <c r="F1893" s="26" t="inlineStr"/>
      <c r="G1893" s="27" t="n">
        <f>SUM(G1891:G1892)</f>
        <v>28.38</v>
      </c>
    </row>
    <row r="1894" customHeight="1" ht="15">
      <c r="A1894" s="2" t="inlineStr"/>
      <c r="B1894" s="2" t="inlineStr"/>
      <c r="C1894" s="2" t="inlineStr"/>
      <c r="D1894" s="2" t="inlineStr"/>
      <c r="E1894" s="28" t="inlineStr">
        <is>
          <r>
            <t xml:space="preserve">VALOR:</t>
          </r>
        </is>
      </c>
      <c r="F1894" s="28" t="inlineStr"/>
      <c r="G1894" s="6" t="n">
        <f>SUM(G1889,G1893)</f>
        <v>113.98</v>
      </c>
    </row>
    <row r="1895" customHeight="1" ht="15">
      <c r="A1895" s="2" t="inlineStr"/>
      <c r="B1895" s="2" t="inlineStr"/>
      <c r="C1895" s="2" t="inlineStr"/>
      <c r="D1895" s="2" t="inlineStr"/>
      <c r="E1895" s="28" t="inlineStr">
        <is>
          <r>
            <t xml:space="preserve">VALOR BDI (22.23%):</t>
          </r>
        </is>
      </c>
      <c r="F1895" s="28" t="inlineStr"/>
      <c r="G1895" s="6" t="n">
        <f>ROUND(G1894*(22.23/100),2)</f>
        <v>25.34</v>
      </c>
    </row>
    <row r="1896" customHeight="1" ht="15">
      <c r="A1896" s="2" t="inlineStr"/>
      <c r="B1896" s="2" t="inlineStr"/>
      <c r="C1896" s="2" t="inlineStr"/>
      <c r="D1896" s="2" t="inlineStr"/>
      <c r="E1896" s="28" t="inlineStr">
        <is>
          <r>
            <t xml:space="preserve">VALOR COM BDI:</t>
          </r>
        </is>
      </c>
      <c r="F1896" s="28" t="inlineStr"/>
      <c r="G1896" s="6" t="n">
        <f>G1895+G1894</f>
        <v>139.32</v>
      </c>
    </row>
    <row r="1897" customHeight="1" ht="10">
      <c r="A1897" s="2" t="inlineStr"/>
      <c r="B1897" s="2" t="inlineStr"/>
      <c r="C1897" s="2" t="inlineStr"/>
      <c r="D1897" s="2" t="inlineStr"/>
      <c r="E1897" s="18" t="inlineStr"/>
      <c r="F1897" s="18" t="inlineStr"/>
      <c r="G1897" s="18" t="inlineStr"/>
    </row>
    <row r="1898" customHeight="1" ht="20">
      <c r="A1898" s="19" t="inlineStr">
        <is>
          <r>
            <t xml:space="preserve">6.12. 100878 VASO SANITÁRIO SIFONADO COM CAIXA ACOPLADA, LOUÇA BRANCA - PADRÃO ALTO - FORNECIMENTO E INSTALAÇÃO. AF_01/2020 (UN)</t>
          </r>
        </is>
      </c>
      <c r="B1898" s="19" t="inlineStr"/>
      <c r="C1898" s="19" t="inlineStr"/>
      <c r="D1898" s="19" t="inlineStr"/>
      <c r="E1898" s="19" t="inlineStr"/>
      <c r="F1898" s="19" t="inlineStr"/>
      <c r="G1898" s="19" t="inlineStr"/>
    </row>
    <row r="1899" customHeight="1" ht="15">
      <c r="A1899" s="20" t="inlineStr">
        <is>
          <r>
            <t xml:space="preserve">Material</t>
          </r>
        </is>
      </c>
      <c r="B1899" s="20" t="inlineStr"/>
      <c r="C1899" s="21" t="inlineStr">
        <is>
          <r>
            <t xml:space="preserve">FONTE</t>
          </r>
        </is>
      </c>
      <c r="D1899" s="21" t="inlineStr">
        <is>
          <r>
            <t xml:space="preserve">UNID</t>
          </r>
        </is>
      </c>
      <c r="E1899" s="21" t="inlineStr">
        <is>
          <r>
            <t xml:space="preserve">COEFICIENTE</t>
          </r>
        </is>
      </c>
      <c r="F1899" s="21" t="inlineStr">
        <is>
          <r>
            <t xml:space="preserve">PREÇO UNITÁRIO</t>
          </r>
        </is>
      </c>
      <c r="G1899" s="21" t="inlineStr">
        <is>
          <r>
            <t xml:space="preserve">TOTAL</t>
          </r>
        </is>
      </c>
    </row>
    <row r="1900" customHeight="1" ht="21">
      <c r="A1900" s="22" t="inlineStr">
        <is>
          <r>
            <t xml:space="preserve">00006138</t>
          </r>
        </is>
      </c>
      <c r="B1900" s="23" t="inlineStr">
        <is>
          <r>
            <t xml:space="preserve">ANEL DE VEDACAO, PVC FLEXIVEL, 100 MM, PARA SAIDA DE BACIA / VASO SANITARIO</t>
          </r>
        </is>
      </c>
      <c r="C1900" s="22" t="inlineStr">
        <is>
          <r>
            <t xml:space="preserve">SINAPI</t>
          </r>
        </is>
      </c>
      <c r="D1900" s="22" t="inlineStr">
        <is>
          <r>
            <t xml:space="preserve">UN</t>
          </r>
        </is>
      </c>
      <c r="E1900" s="24" t="n">
        <v>1.0</v>
      </c>
      <c r="F1900" s="25" t="n">
        <v>10.96</v>
      </c>
      <c r="G1900" s="25" t="n">
        <f>TRUNC(TRUNC(E1900,8)*F1900,2)</f>
        <v>10.96</v>
      </c>
    </row>
    <row r="1901" customHeight="1" ht="29">
      <c r="A1901" s="22" t="inlineStr">
        <is>
          <r>
            <t xml:space="preserve">00044019</t>
          </r>
        </is>
      </c>
      <c r="B1901" s="23" t="inlineStr">
        <is>
          <r>
            <t xml:space="preserve">BACIA SANITARIA (VASO) COM CAIXA ACOPLADA, SIFAO OCULTO / CARENADO, DE LOUCA BRANCA (SEM ASSENTO) - PADRAO ALTO</t>
          </r>
        </is>
      </c>
      <c r="C1901" s="22" t="inlineStr">
        <is>
          <r>
            <t xml:space="preserve">SINAPI</t>
          </r>
        </is>
      </c>
      <c r="D1901" s="22" t="inlineStr">
        <is>
          <r>
            <t xml:space="preserve">UN</t>
          </r>
        </is>
      </c>
      <c r="E1901" s="24" t="n">
        <v>1.0</v>
      </c>
      <c r="F1901" s="25" t="n">
        <v>543.36</v>
      </c>
      <c r="G1901" s="25" t="n">
        <f>TRUNC(TRUNC(E1901,8)*F1901,2)</f>
        <v>543.36</v>
      </c>
    </row>
    <row r="1902" customHeight="1" ht="29">
      <c r="A1902" s="22" t="inlineStr">
        <is>
          <r>
            <t xml:space="preserve">00004384</t>
          </r>
        </is>
      </c>
      <c r="B1902" s="23" t="inlineStr">
        <is>
          <r>
            <t xml:space="preserve">PARAFUSO NIQUELADO COM ACABAMENTO CROMADO PARA FIXAR PECA SANITARIA, INCLUI PORCA CEGA, ARRUELA E BUCHA DE NYLON TAMANHO S-10</t>
          </r>
        </is>
      </c>
      <c r="C1902" s="22" t="inlineStr">
        <is>
          <r>
            <t xml:space="preserve">SINAPI</t>
          </r>
        </is>
      </c>
      <c r="D1902" s="22" t="inlineStr">
        <is>
          <r>
            <t xml:space="preserve">UN</t>
          </r>
        </is>
      </c>
      <c r="E1902" s="24" t="n">
        <v>2.0</v>
      </c>
      <c r="F1902" s="25" t="n">
        <v>24.1</v>
      </c>
      <c r="G1902" s="25" t="n">
        <f>TRUNC(TRUNC(E1902,8)*F1902,2)</f>
        <v>48.2</v>
      </c>
    </row>
    <row r="1903" customHeight="1" ht="15">
      <c r="A1903" s="22" t="inlineStr">
        <is>
          <r>
            <t xml:space="preserve">00037329</t>
          </r>
        </is>
      </c>
      <c r="B1903" s="23" t="inlineStr">
        <is>
          <r>
            <t xml:space="preserve">REJUNTE EPOXI, QUALQUER COR</t>
          </r>
        </is>
      </c>
      <c r="C1903" s="22" t="inlineStr">
        <is>
          <r>
            <t xml:space="preserve">SINAPI</t>
          </r>
        </is>
      </c>
      <c r="D1903" s="22" t="inlineStr">
        <is>
          <r>
            <t xml:space="preserve">KG</t>
          </r>
        </is>
      </c>
      <c r="E1903" s="24" t="n">
        <v>0.0881</v>
      </c>
      <c r="F1903" s="25" t="n">
        <v>138.51</v>
      </c>
      <c r="G1903" s="25" t="n">
        <f>TRUNC(TRUNC(E1903,8)*F1903,2)</f>
        <v>12.2</v>
      </c>
    </row>
    <row r="1904" customHeight="1" ht="15">
      <c r="A1904" s="2" t="inlineStr"/>
      <c r="B1904" s="2" t="inlineStr"/>
      <c r="C1904" s="2" t="inlineStr"/>
      <c r="D1904" s="2" t="inlineStr"/>
      <c r="E1904" s="26" t="inlineStr">
        <is>
          <r>
            <t xml:space="preserve">TOTAL Material:</t>
          </r>
        </is>
      </c>
      <c r="F1904" s="26" t="inlineStr"/>
      <c r="G1904" s="27" t="n">
        <f>SUM(G1900:G1903)</f>
        <v>614.72</v>
      </c>
    </row>
    <row r="1905" customHeight="1" ht="15">
      <c r="A1905" s="20" t="inlineStr">
        <is>
          <r>
            <t xml:space="preserve">Mão de Obra com Encargos Complementares</t>
          </r>
        </is>
      </c>
      <c r="B1905" s="20" t="inlineStr"/>
      <c r="C1905" s="21" t="inlineStr">
        <is>
          <r>
            <t xml:space="preserve">FONTE</t>
          </r>
        </is>
      </c>
      <c r="D1905" s="21" t="inlineStr">
        <is>
          <r>
            <t xml:space="preserve">UNID</t>
          </r>
        </is>
      </c>
      <c r="E1905" s="21" t="inlineStr">
        <is>
          <r>
            <t xml:space="preserve">COEFICIENTE</t>
          </r>
        </is>
      </c>
      <c r="F1905" s="21" t="inlineStr">
        <is>
          <r>
            <t xml:space="preserve">PREÇO UNITÁRIO</t>
          </r>
        </is>
      </c>
      <c r="G1905" s="21" t="inlineStr">
        <is>
          <r>
            <t xml:space="preserve">TOTAL</t>
          </r>
        </is>
      </c>
    </row>
    <row r="1906" customHeight="1" ht="21">
      <c r="A1906" s="22" t="inlineStr">
        <is>
          <r>
            <t xml:space="preserve">88267</t>
          </r>
        </is>
      </c>
      <c r="B1906" s="23" t="inlineStr">
        <is>
          <r>
            <t xml:space="preserve">ENCANADOR OU BOMBEIRO HIDRÁULICO COM ENCARGOS COMPLEMENTARES</t>
          </r>
        </is>
      </c>
      <c r="C1906" s="22" t="inlineStr">
        <is>
          <r>
            <t xml:space="preserve">SINAPI</t>
          </r>
        </is>
      </c>
      <c r="D1906" s="22" t="inlineStr">
        <is>
          <r>
            <t xml:space="preserve">H</t>
          </r>
        </is>
      </c>
      <c r="E1906" s="24" t="n">
        <v>1.3121</v>
      </c>
      <c r="F1906" s="25" t="n">
        <v>28.12</v>
      </c>
      <c r="G1906" s="25" t="n">
        <f>TRUNC(TRUNC(E1906,8)*F1906,2)</f>
        <v>36.89</v>
      </c>
    </row>
    <row r="1907" customHeight="1" ht="15">
      <c r="A1907" s="22" t="inlineStr">
        <is>
          <r>
            <t xml:space="preserve">88316</t>
          </r>
        </is>
      </c>
      <c r="B1907" s="23" t="inlineStr">
        <is>
          <r>
            <t xml:space="preserve">SERVENTE COM ENCARGOS COMPLEMENTARES</t>
          </r>
        </is>
      </c>
      <c r="C1907" s="22" t="inlineStr">
        <is>
          <r>
            <t xml:space="preserve">SINAPI</t>
          </r>
        </is>
      </c>
      <c r="D1907" s="22" t="inlineStr">
        <is>
          <r>
            <t xml:space="preserve">H</t>
          </r>
        </is>
      </c>
      <c r="E1907" s="24" t="n">
        <v>0.6063</v>
      </c>
      <c r="F1907" s="25" t="n">
        <v>22.1</v>
      </c>
      <c r="G1907" s="25" t="n">
        <f>TRUNC(TRUNC(E1907,8)*F1907,2)</f>
        <v>13.39</v>
      </c>
    </row>
    <row r="1908" customHeight="1" ht="18">
      <c r="A1908" s="2" t="inlineStr"/>
      <c r="B1908" s="2" t="inlineStr"/>
      <c r="C1908" s="2" t="inlineStr"/>
      <c r="D1908" s="2" t="inlineStr"/>
      <c r="E1908" s="26" t="inlineStr">
        <is>
          <r>
            <t xml:space="preserve">TOTAL Mão de Obra com Encargos Complementares:</t>
          </r>
        </is>
      </c>
      <c r="F1908" s="26" t="inlineStr"/>
      <c r="G1908" s="27" t="n">
        <f>SUM(G1906:G1907)</f>
        <v>50.28</v>
      </c>
    </row>
    <row r="1909" customHeight="1" ht="15">
      <c r="A1909" s="2" t="inlineStr"/>
      <c r="B1909" s="2" t="inlineStr"/>
      <c r="C1909" s="2" t="inlineStr"/>
      <c r="D1909" s="2" t="inlineStr"/>
      <c r="E1909" s="28" t="inlineStr">
        <is>
          <r>
            <t xml:space="preserve">VALOR:</t>
          </r>
        </is>
      </c>
      <c r="F1909" s="28" t="inlineStr"/>
      <c r="G1909" s="6" t="n">
        <f>SUM(G1904,G1908)</f>
        <v>665.0</v>
      </c>
    </row>
    <row r="1910" customHeight="1" ht="15">
      <c r="A1910" s="2" t="inlineStr"/>
      <c r="B1910" s="2" t="inlineStr"/>
      <c r="C1910" s="2" t="inlineStr"/>
      <c r="D1910" s="2" t="inlineStr"/>
      <c r="E1910" s="28" t="inlineStr">
        <is>
          <r>
            <t xml:space="preserve">VALOR BDI (22.23%):</t>
          </r>
        </is>
      </c>
      <c r="F1910" s="28" t="inlineStr"/>
      <c r="G1910" s="6" t="n">
        <f>ROUND(G1909*(22.23/100),2)</f>
        <v>147.83</v>
      </c>
    </row>
    <row r="1911" customHeight="1" ht="15">
      <c r="A1911" s="2" t="inlineStr"/>
      <c r="B1911" s="2" t="inlineStr"/>
      <c r="C1911" s="2" t="inlineStr"/>
      <c r="D1911" s="2" t="inlineStr"/>
      <c r="E1911" s="28" t="inlineStr">
        <is>
          <r>
            <t xml:space="preserve">VALOR COM BDI:</t>
          </r>
        </is>
      </c>
      <c r="F1911" s="28" t="inlineStr"/>
      <c r="G1911" s="6" t="n">
        <f>G1910+G1909</f>
        <v>812.83</v>
      </c>
    </row>
    <row r="1912" customHeight="1" ht="10">
      <c r="A1912" s="2" t="inlineStr"/>
      <c r="B1912" s="2" t="inlineStr"/>
      <c r="C1912" s="2" t="inlineStr"/>
      <c r="D1912" s="2" t="inlineStr"/>
      <c r="E1912" s="18" t="inlineStr"/>
      <c r="F1912" s="18" t="inlineStr"/>
      <c r="G1912" s="18" t="inlineStr"/>
    </row>
    <row r="1913" customHeight="1" ht="20">
      <c r="A1913" s="19" t="inlineStr">
        <is>
          <r>
            <t xml:space="preserve">6.13. 100849 ASSENTO SANITÁRIO CONVENCIONAL - FORNECIMENTO E INSTALACAO. AF_01/2020 (UN)</t>
          </r>
        </is>
      </c>
      <c r="B1913" s="19" t="inlineStr"/>
      <c r="C1913" s="19" t="inlineStr"/>
      <c r="D1913" s="19" t="inlineStr"/>
      <c r="E1913" s="19" t="inlineStr"/>
      <c r="F1913" s="19" t="inlineStr"/>
      <c r="G1913" s="19" t="inlineStr"/>
    </row>
    <row r="1914" customHeight="1" ht="15">
      <c r="A1914" s="20" t="inlineStr">
        <is>
          <r>
            <t xml:space="preserve">Material</t>
          </r>
        </is>
      </c>
      <c r="B1914" s="20" t="inlineStr"/>
      <c r="C1914" s="21" t="inlineStr">
        <is>
          <r>
            <t xml:space="preserve">FONTE</t>
          </r>
        </is>
      </c>
      <c r="D1914" s="21" t="inlineStr">
        <is>
          <r>
            <t xml:space="preserve">UNID</t>
          </r>
        </is>
      </c>
      <c r="E1914" s="21" t="inlineStr">
        <is>
          <r>
            <t xml:space="preserve">COEFICIENTE</t>
          </r>
        </is>
      </c>
      <c r="F1914" s="21" t="inlineStr">
        <is>
          <r>
            <t xml:space="preserve">PREÇO UNITÁRIO</t>
          </r>
        </is>
      </c>
      <c r="G1914" s="21" t="inlineStr">
        <is>
          <r>
            <t xml:space="preserve">TOTAL</t>
          </r>
        </is>
      </c>
    </row>
    <row r="1915" customHeight="1" ht="15">
      <c r="A1915" s="22" t="inlineStr">
        <is>
          <r>
            <t xml:space="preserve">00000377</t>
          </r>
        </is>
      </c>
      <c r="B1915" s="23" t="inlineStr">
        <is>
          <r>
            <t xml:space="preserve">ASSENTO SANITARIO DE PLASTICO, TIPO CONVENCIONAL</t>
          </r>
        </is>
      </c>
      <c r="C1915" s="22" t="inlineStr">
        <is>
          <r>
            <t xml:space="preserve">SINAPI</t>
          </r>
        </is>
      </c>
      <c r="D1915" s="22" t="inlineStr">
        <is>
          <r>
            <t xml:space="preserve">UN</t>
          </r>
        </is>
      </c>
      <c r="E1915" s="24" t="n">
        <v>1.0</v>
      </c>
      <c r="F1915" s="25" t="n">
        <v>39.95</v>
      </c>
      <c r="G1915" s="25" t="n">
        <f>TRUNC(TRUNC(E1915,8)*F1915,2)</f>
        <v>39.95</v>
      </c>
    </row>
    <row r="1916" customHeight="1" ht="15">
      <c r="A1916" s="2" t="inlineStr"/>
      <c r="B1916" s="2" t="inlineStr"/>
      <c r="C1916" s="2" t="inlineStr"/>
      <c r="D1916" s="2" t="inlineStr"/>
      <c r="E1916" s="26" t="inlineStr">
        <is>
          <r>
            <t xml:space="preserve">TOTAL Material:</t>
          </r>
        </is>
      </c>
      <c r="F1916" s="26" t="inlineStr"/>
      <c r="G1916" s="27" t="n">
        <f>SUM(G1915:G1915)</f>
        <v>39.95</v>
      </c>
    </row>
    <row r="1917" customHeight="1" ht="15">
      <c r="A1917" s="20" t="inlineStr">
        <is>
          <r>
            <t xml:space="preserve">Mão de Obra com Encargos Complementares</t>
          </r>
        </is>
      </c>
      <c r="B1917" s="20" t="inlineStr"/>
      <c r="C1917" s="21" t="inlineStr">
        <is>
          <r>
            <t xml:space="preserve">FONTE</t>
          </r>
        </is>
      </c>
      <c r="D1917" s="21" t="inlineStr">
        <is>
          <r>
            <t xml:space="preserve">UNID</t>
          </r>
        </is>
      </c>
      <c r="E1917" s="21" t="inlineStr">
        <is>
          <r>
            <t xml:space="preserve">COEFICIENTE</t>
          </r>
        </is>
      </c>
      <c r="F1917" s="21" t="inlineStr">
        <is>
          <r>
            <t xml:space="preserve">PREÇO UNITÁRIO</t>
          </r>
        </is>
      </c>
      <c r="G1917" s="21" t="inlineStr">
        <is>
          <r>
            <t xml:space="preserve">TOTAL</t>
          </r>
        </is>
      </c>
    </row>
    <row r="1918" customHeight="1" ht="21">
      <c r="A1918" s="22" t="inlineStr">
        <is>
          <r>
            <t xml:space="preserve">88267</t>
          </r>
        </is>
      </c>
      <c r="B1918" s="23" t="inlineStr">
        <is>
          <r>
            <t xml:space="preserve">ENCANADOR OU BOMBEIRO HIDRÁULICO COM ENCARGOS COMPLEMENTARES</t>
          </r>
        </is>
      </c>
      <c r="C1918" s="22" t="inlineStr">
        <is>
          <r>
            <t xml:space="preserve">SINAPI</t>
          </r>
        </is>
      </c>
      <c r="D1918" s="22" t="inlineStr">
        <is>
          <r>
            <t xml:space="preserve">H</t>
          </r>
        </is>
      </c>
      <c r="E1918" s="24" t="n">
        <v>0.1536</v>
      </c>
      <c r="F1918" s="25" t="n">
        <v>28.12</v>
      </c>
      <c r="G1918" s="25" t="n">
        <f>TRUNC(TRUNC(E1918,8)*F1918,2)</f>
        <v>4.31</v>
      </c>
    </row>
    <row r="1919" customHeight="1" ht="15">
      <c r="A1919" s="22" t="inlineStr">
        <is>
          <r>
            <t xml:space="preserve">88316</t>
          </r>
        </is>
      </c>
      <c r="B1919" s="23" t="inlineStr">
        <is>
          <r>
            <t xml:space="preserve">SERVENTE COM ENCARGOS COMPLEMENTARES</t>
          </r>
        </is>
      </c>
      <c r="C1919" s="22" t="inlineStr">
        <is>
          <r>
            <t xml:space="preserve">SINAPI</t>
          </r>
        </is>
      </c>
      <c r="D1919" s="22" t="inlineStr">
        <is>
          <r>
            <t xml:space="preserve">H</t>
          </r>
        </is>
      </c>
      <c r="E1919" s="24" t="n">
        <v>0.0484</v>
      </c>
      <c r="F1919" s="25" t="n">
        <v>22.1</v>
      </c>
      <c r="G1919" s="25" t="n">
        <f>TRUNC(TRUNC(E1919,8)*F1919,2)</f>
        <v>1.06</v>
      </c>
    </row>
    <row r="1920" customHeight="1" ht="18">
      <c r="A1920" s="2" t="inlineStr"/>
      <c r="B1920" s="2" t="inlineStr"/>
      <c r="C1920" s="2" t="inlineStr"/>
      <c r="D1920" s="2" t="inlineStr"/>
      <c r="E1920" s="26" t="inlineStr">
        <is>
          <r>
            <t xml:space="preserve">TOTAL Mão de Obra com Encargos Complementares:</t>
          </r>
        </is>
      </c>
      <c r="F1920" s="26" t="inlineStr"/>
      <c r="G1920" s="27" t="n">
        <f>SUM(G1918:G1919)</f>
        <v>5.37</v>
      </c>
    </row>
    <row r="1921" customHeight="1" ht="15">
      <c r="A1921" s="2" t="inlineStr"/>
      <c r="B1921" s="2" t="inlineStr"/>
      <c r="C1921" s="2" t="inlineStr"/>
      <c r="D1921" s="2" t="inlineStr"/>
      <c r="E1921" s="28" t="inlineStr">
        <is>
          <r>
            <t xml:space="preserve">VALOR:</t>
          </r>
        </is>
      </c>
      <c r="F1921" s="28" t="inlineStr"/>
      <c r="G1921" s="6" t="n">
        <f>SUM(G1916,G1920)</f>
        <v>45.32</v>
      </c>
    </row>
    <row r="1922" customHeight="1" ht="15">
      <c r="A1922" s="2" t="inlineStr"/>
      <c r="B1922" s="2" t="inlineStr"/>
      <c r="C1922" s="2" t="inlineStr"/>
      <c r="D1922" s="2" t="inlineStr"/>
      <c r="E1922" s="28" t="inlineStr">
        <is>
          <r>
            <t xml:space="preserve">VALOR BDI (22.23%):</t>
          </r>
        </is>
      </c>
      <c r="F1922" s="28" t="inlineStr"/>
      <c r="G1922" s="6" t="n">
        <f>ROUND(G1921*(22.23/100),2)</f>
        <v>10.07</v>
      </c>
    </row>
    <row r="1923" customHeight="1" ht="15">
      <c r="A1923" s="2" t="inlineStr"/>
      <c r="B1923" s="2" t="inlineStr"/>
      <c r="C1923" s="2" t="inlineStr"/>
      <c r="D1923" s="2" t="inlineStr"/>
      <c r="E1923" s="28" t="inlineStr">
        <is>
          <r>
            <t xml:space="preserve">VALOR COM BDI:</t>
          </r>
        </is>
      </c>
      <c r="F1923" s="28" t="inlineStr"/>
      <c r="G1923" s="6" t="n">
        <f>G1922+G1921</f>
        <v>55.39</v>
      </c>
    </row>
    <row r="1924" customHeight="1" ht="10">
      <c r="A1924" s="2" t="inlineStr"/>
      <c r="B1924" s="2" t="inlineStr"/>
      <c r="C1924" s="2" t="inlineStr"/>
      <c r="D1924" s="2" t="inlineStr"/>
      <c r="E1924" s="18" t="inlineStr"/>
      <c r="F1924" s="18" t="inlineStr"/>
      <c r="G1924" s="18" t="inlineStr"/>
    </row>
    <row r="1925" customHeight="1" ht="20">
      <c r="A1925" s="19" t="inlineStr">
        <is>
          <r>
            <t xml:space="preserve">6.14. 86887 ENGATE FLEXÍVEL EM INOX, 1/2 X 40CM - FORNECIMENTO E INSTALAÇÃO. AF_01/2020 (UN)</t>
          </r>
        </is>
      </c>
      <c r="B1925" s="19" t="inlineStr"/>
      <c r="C1925" s="19" t="inlineStr"/>
      <c r="D1925" s="19" t="inlineStr"/>
      <c r="E1925" s="19" t="inlineStr"/>
      <c r="F1925" s="19" t="inlineStr"/>
      <c r="G1925" s="19" t="inlineStr"/>
    </row>
    <row r="1926" customHeight="1" ht="15">
      <c r="A1926" s="20" t="inlineStr">
        <is>
          <r>
            <t xml:space="preserve">Material</t>
          </r>
        </is>
      </c>
      <c r="B1926" s="20" t="inlineStr"/>
      <c r="C1926" s="21" t="inlineStr">
        <is>
          <r>
            <t xml:space="preserve">FONTE</t>
          </r>
        </is>
      </c>
      <c r="D1926" s="21" t="inlineStr">
        <is>
          <r>
            <t xml:space="preserve">UNID</t>
          </r>
        </is>
      </c>
      <c r="E1926" s="21" t="inlineStr">
        <is>
          <r>
            <t xml:space="preserve">COEFICIENTE</t>
          </r>
        </is>
      </c>
      <c r="F1926" s="21" t="inlineStr">
        <is>
          <r>
            <t xml:space="preserve">PREÇO UNITÁRIO</t>
          </r>
        </is>
      </c>
      <c r="G1926" s="21" t="inlineStr">
        <is>
          <r>
            <t xml:space="preserve">TOTAL</t>
          </r>
        </is>
      </c>
    </row>
    <row r="1927" customHeight="1" ht="15">
      <c r="A1927" s="22" t="inlineStr">
        <is>
          <r>
            <t xml:space="preserve">00011684</t>
          </r>
        </is>
      </c>
      <c r="B1927" s="23" t="inlineStr">
        <is>
          <r>
            <t xml:space="preserve">ENGATE / RABICHO FLEXIVEL INOX 1/2" X 40 CM</t>
          </r>
        </is>
      </c>
      <c r="C1927" s="22" t="inlineStr">
        <is>
          <r>
            <t xml:space="preserve">SINAPI</t>
          </r>
        </is>
      </c>
      <c r="D1927" s="22" t="inlineStr">
        <is>
          <r>
            <t xml:space="preserve">UN</t>
          </r>
        </is>
      </c>
      <c r="E1927" s="24" t="n">
        <v>1.0</v>
      </c>
      <c r="F1927" s="25" t="n">
        <v>52.94</v>
      </c>
      <c r="G1927" s="25" t="n">
        <f>TRUNC(TRUNC(E1927,8)*F1927,2)</f>
        <v>52.94</v>
      </c>
    </row>
    <row r="1928" customHeight="1" ht="15">
      <c r="A1928" s="22" t="inlineStr">
        <is>
          <r>
            <t xml:space="preserve">00003146</t>
          </r>
        </is>
      </c>
      <c r="B1928" s="23" t="inlineStr">
        <is>
          <r>
            <t xml:space="preserve">FITA VEDA ROSCA EM ROLOS DE 18 MM X 10 M (L X C)</t>
          </r>
        </is>
      </c>
      <c r="C1928" s="22" t="inlineStr">
        <is>
          <r>
            <t xml:space="preserve">SINAPI</t>
          </r>
        </is>
      </c>
      <c r="D1928" s="22" t="inlineStr">
        <is>
          <r>
            <t xml:space="preserve">UN</t>
          </r>
        </is>
      </c>
      <c r="E1928" s="24" t="n">
        <v>0.021</v>
      </c>
      <c r="F1928" s="25" t="n">
        <v>3.95</v>
      </c>
      <c r="G1928" s="25" t="n">
        <f>TRUNC(TRUNC(E1928,8)*F1928,2)</f>
        <v>0.08</v>
      </c>
    </row>
    <row r="1929" customHeight="1" ht="15">
      <c r="A1929" s="2" t="inlineStr"/>
      <c r="B1929" s="2" t="inlineStr"/>
      <c r="C1929" s="2" t="inlineStr"/>
      <c r="D1929" s="2" t="inlineStr"/>
      <c r="E1929" s="26" t="inlineStr">
        <is>
          <r>
            <t xml:space="preserve">TOTAL Material:</t>
          </r>
        </is>
      </c>
      <c r="F1929" s="26" t="inlineStr"/>
      <c r="G1929" s="27" t="n">
        <f>SUM(G1927:G1928)</f>
        <v>53.02</v>
      </c>
    </row>
    <row r="1930" customHeight="1" ht="15">
      <c r="A1930" s="20" t="inlineStr">
        <is>
          <r>
            <t xml:space="preserve">Mão de Obra com Encargos Complementares</t>
          </r>
        </is>
      </c>
      <c r="B1930" s="20" t="inlineStr"/>
      <c r="C1930" s="21" t="inlineStr">
        <is>
          <r>
            <t xml:space="preserve">FONTE</t>
          </r>
        </is>
      </c>
      <c r="D1930" s="21" t="inlineStr">
        <is>
          <r>
            <t xml:space="preserve">UNID</t>
          </r>
        </is>
      </c>
      <c r="E1930" s="21" t="inlineStr">
        <is>
          <r>
            <t xml:space="preserve">COEFICIENTE</t>
          </r>
        </is>
      </c>
      <c r="F1930" s="21" t="inlineStr">
        <is>
          <r>
            <t xml:space="preserve">PREÇO UNITÁRIO</t>
          </r>
        </is>
      </c>
      <c r="G1930" s="21" t="inlineStr">
        <is>
          <r>
            <t xml:space="preserve">TOTAL</t>
          </r>
        </is>
      </c>
    </row>
    <row r="1931" customHeight="1" ht="21">
      <c r="A1931" s="22" t="inlineStr">
        <is>
          <r>
            <t xml:space="preserve">88267</t>
          </r>
        </is>
      </c>
      <c r="B1931" s="23" t="inlineStr">
        <is>
          <r>
            <t xml:space="preserve">ENCANADOR OU BOMBEIRO HIDRÁULICO COM ENCARGOS COMPLEMENTARES</t>
          </r>
        </is>
      </c>
      <c r="C1931" s="22" t="inlineStr">
        <is>
          <r>
            <t xml:space="preserve">SINAPI</t>
          </r>
        </is>
      </c>
      <c r="D1931" s="22" t="inlineStr">
        <is>
          <r>
            <t xml:space="preserve">H</t>
          </r>
        </is>
      </c>
      <c r="E1931" s="24" t="n">
        <v>0.1525</v>
      </c>
      <c r="F1931" s="25" t="n">
        <v>28.12</v>
      </c>
      <c r="G1931" s="25" t="n">
        <f>TRUNC(TRUNC(E1931,8)*F1931,2)</f>
        <v>4.28</v>
      </c>
    </row>
    <row r="1932" customHeight="1" ht="15">
      <c r="A1932" s="22" t="inlineStr">
        <is>
          <r>
            <t xml:space="preserve">88316</t>
          </r>
        </is>
      </c>
      <c r="B1932" s="23" t="inlineStr">
        <is>
          <r>
            <t xml:space="preserve">SERVENTE COM ENCARGOS COMPLEMENTARES</t>
          </r>
        </is>
      </c>
      <c r="C1932" s="22" t="inlineStr">
        <is>
          <r>
            <t xml:space="preserve">SINAPI</t>
          </r>
        </is>
      </c>
      <c r="D1932" s="22" t="inlineStr">
        <is>
          <r>
            <t xml:space="preserve">H</t>
          </r>
        </is>
      </c>
      <c r="E1932" s="24" t="n">
        <v>0.0481</v>
      </c>
      <c r="F1932" s="25" t="n">
        <v>22.1</v>
      </c>
      <c r="G1932" s="25" t="n">
        <f>TRUNC(TRUNC(E1932,8)*F1932,2)</f>
        <v>1.06</v>
      </c>
    </row>
    <row r="1933" customHeight="1" ht="18">
      <c r="A1933" s="2" t="inlineStr"/>
      <c r="B1933" s="2" t="inlineStr"/>
      <c r="C1933" s="2" t="inlineStr"/>
      <c r="D1933" s="2" t="inlineStr"/>
      <c r="E1933" s="26" t="inlineStr">
        <is>
          <r>
            <t xml:space="preserve">TOTAL Mão de Obra com Encargos Complementares:</t>
          </r>
        </is>
      </c>
      <c r="F1933" s="26" t="inlineStr"/>
      <c r="G1933" s="27" t="n">
        <f>SUM(G1931:G1932)</f>
        <v>5.34</v>
      </c>
    </row>
    <row r="1934" customHeight="1" ht="15">
      <c r="A1934" s="2" t="inlineStr"/>
      <c r="B1934" s="2" t="inlineStr"/>
      <c r="C1934" s="2" t="inlineStr"/>
      <c r="D1934" s="2" t="inlineStr"/>
      <c r="E1934" s="28" t="inlineStr">
        <is>
          <r>
            <t xml:space="preserve">VALOR:</t>
          </r>
        </is>
      </c>
      <c r="F1934" s="28" t="inlineStr"/>
      <c r="G1934" s="6" t="n">
        <f>SUM(G1929,G1933)</f>
        <v>58.36</v>
      </c>
    </row>
    <row r="1935" customHeight="1" ht="15">
      <c r="A1935" s="2" t="inlineStr"/>
      <c r="B1935" s="2" t="inlineStr"/>
      <c r="C1935" s="2" t="inlineStr"/>
      <c r="D1935" s="2" t="inlineStr"/>
      <c r="E1935" s="28" t="inlineStr">
        <is>
          <r>
            <t xml:space="preserve">VALOR BDI (22.23%):</t>
          </r>
        </is>
      </c>
      <c r="F1935" s="28" t="inlineStr"/>
      <c r="G1935" s="6" t="n">
        <f>ROUND(G1934*(22.23/100),2)</f>
        <v>12.97</v>
      </c>
    </row>
    <row r="1936" customHeight="1" ht="15">
      <c r="A1936" s="2" t="inlineStr"/>
      <c r="B1936" s="2" t="inlineStr"/>
      <c r="C1936" s="2" t="inlineStr"/>
      <c r="D1936" s="2" t="inlineStr"/>
      <c r="E1936" s="28" t="inlineStr">
        <is>
          <r>
            <t xml:space="preserve">VALOR COM BDI:</t>
          </r>
        </is>
      </c>
      <c r="F1936" s="28" t="inlineStr"/>
      <c r="G1936" s="6" t="n">
        <f>G1935+G1934</f>
        <v>71.33</v>
      </c>
    </row>
    <row r="1937" customHeight="1" ht="10">
      <c r="A1937" s="2" t="inlineStr"/>
      <c r="B1937" s="2" t="inlineStr"/>
      <c r="C1937" s="2" t="inlineStr"/>
      <c r="D1937" s="2" t="inlineStr"/>
      <c r="E1937" s="18" t="inlineStr"/>
      <c r="F1937" s="18" t="inlineStr"/>
      <c r="G1937" s="18" t="inlineStr"/>
    </row>
    <row r="1938" customHeight="1" ht="20">
      <c r="A1938" s="19" t="inlineStr">
        <is>
          <r>
            <t xml:space="preserve">6.15. 86938 CUBA DE EMBUTIR OVAL EM LOUÇA BRANCA, 35 X 50CM OU EQUIVALENTE, INCLUSO VÁLVULA E SIFÃO TIPO GARRAFA EM METAL CROMADO - FORNECIMENTO E INSTALAÇÃO. AF_01/2020 (UN)</t>
          </r>
        </is>
      </c>
      <c r="B1938" s="19" t="inlineStr"/>
      <c r="C1938" s="19" t="inlineStr"/>
      <c r="D1938" s="19" t="inlineStr"/>
      <c r="E1938" s="19" t="inlineStr"/>
      <c r="F1938" s="19" t="inlineStr"/>
      <c r="G1938" s="19" t="inlineStr"/>
    </row>
    <row r="1939" customHeight="1" ht="15">
      <c r="A1939" s="20" t="inlineStr">
        <is>
          <r>
            <t xml:space="preserve">Serviço</t>
          </r>
        </is>
      </c>
      <c r="B1939" s="20" t="inlineStr"/>
      <c r="C1939" s="21" t="inlineStr">
        <is>
          <r>
            <t xml:space="preserve">FONTE</t>
          </r>
        </is>
      </c>
      <c r="D1939" s="21" t="inlineStr">
        <is>
          <r>
            <t xml:space="preserve">UNID</t>
          </r>
        </is>
      </c>
      <c r="E1939" s="21" t="inlineStr">
        <is>
          <r>
            <t xml:space="preserve">COEFICIENTE</t>
          </r>
        </is>
      </c>
      <c r="F1939" s="21" t="inlineStr">
        <is>
          <r>
            <t xml:space="preserve">PREÇO UNITÁRIO</t>
          </r>
        </is>
      </c>
      <c r="G1939" s="21" t="inlineStr">
        <is>
          <r>
            <t xml:space="preserve">TOTAL</t>
          </r>
        </is>
      </c>
    </row>
    <row r="1940" customHeight="1" ht="29">
      <c r="A1940" s="22" t="inlineStr">
        <is>
          <r>
            <t xml:space="preserve">86901</t>
          </r>
        </is>
      </c>
      <c r="B1940" s="23" t="inlineStr">
        <is>
          <r>
            <t xml:space="preserve">CUBA DE EMBUTIR OVAL EM LOUÇA BRANCA, 35 X 50CM OU EQUIVALENTE - FORNECIMENTO E INSTALAÇÃO. AF_01/2020</t>
          </r>
        </is>
      </c>
      <c r="C1940" s="22" t="inlineStr">
        <is>
          <r>
            <t xml:space="preserve">SINAPI</t>
          </r>
        </is>
      </c>
      <c r="D1940" s="22" t="inlineStr">
        <is>
          <r>
            <t xml:space="preserve">UN</t>
          </r>
        </is>
      </c>
      <c r="E1940" s="24" t="n">
        <v>1.0</v>
      </c>
      <c r="F1940" s="25" t="n">
        <v>152.81</v>
      </c>
      <c r="G1940" s="25" t="n">
        <f>TRUNC(TRUNC(E1940,8)*F1940,2)</f>
        <v>152.81</v>
      </c>
    </row>
    <row r="1941" customHeight="1" ht="21">
      <c r="A1941" s="22" t="inlineStr">
        <is>
          <r>
            <t xml:space="preserve">86881</t>
          </r>
        </is>
      </c>
      <c r="B1941" s="23" t="inlineStr">
        <is>
          <r>
            <t xml:space="preserve">SIFÃO DO TIPO GARRAFA EM METAL CROMADO 1 X 1.1/2" - FORNECIMENTO E INSTALAÇÃO. AF_01/2020</t>
          </r>
        </is>
      </c>
      <c r="C1941" s="22" t="inlineStr">
        <is>
          <r>
            <t xml:space="preserve">SINAPI</t>
          </r>
        </is>
      </c>
      <c r="D1941" s="22" t="inlineStr">
        <is>
          <r>
            <t xml:space="preserve">UN</t>
          </r>
        </is>
      </c>
      <c r="E1941" s="24" t="n">
        <v>1.0</v>
      </c>
      <c r="F1941" s="25" t="n">
        <v>220.61</v>
      </c>
      <c r="G1941" s="25" t="n">
        <f>TRUNC(TRUNC(E1941,8)*F1941,2)</f>
        <v>220.61</v>
      </c>
    </row>
    <row r="1942" customHeight="1" ht="29">
      <c r="A1942" s="22" t="inlineStr">
        <is>
          <r>
            <t xml:space="preserve">86877</t>
          </r>
        </is>
      </c>
      <c r="B1942" s="23" t="inlineStr">
        <is>
          <r>
            <t xml:space="preserve">VÁLVULA EM METAL CROMADO 1.1/2" X 1.1/2" PARA TANQUE OU LAVATÓRIO, COM OU SEM LADRÃO - FORNECIMENTO E INSTALAÇÃO. AF_01/2020</t>
          </r>
        </is>
      </c>
      <c r="C1942" s="22" t="inlineStr">
        <is>
          <r>
            <t xml:space="preserve">SINAPI</t>
          </r>
        </is>
      </c>
      <c r="D1942" s="22" t="inlineStr">
        <is>
          <r>
            <t xml:space="preserve">UN</t>
          </r>
        </is>
      </c>
      <c r="E1942" s="24" t="n">
        <v>1.0</v>
      </c>
      <c r="F1942" s="25" t="n">
        <v>72.62</v>
      </c>
      <c r="G1942" s="25" t="n">
        <f>TRUNC(TRUNC(E1942,8)*F1942,2)</f>
        <v>72.62</v>
      </c>
    </row>
    <row r="1943" customHeight="1" ht="15">
      <c r="A1943" s="2" t="inlineStr"/>
      <c r="B1943" s="2" t="inlineStr"/>
      <c r="C1943" s="2" t="inlineStr"/>
      <c r="D1943" s="2" t="inlineStr"/>
      <c r="E1943" s="26" t="inlineStr">
        <is>
          <r>
            <t xml:space="preserve">TOTAL Serviço:</t>
          </r>
        </is>
      </c>
      <c r="F1943" s="26" t="inlineStr"/>
      <c r="G1943" s="27" t="n">
        <f>SUM(G1940:G1942)</f>
        <v>446.04</v>
      </c>
    </row>
    <row r="1944" customHeight="1" ht="15">
      <c r="A1944" s="2" t="inlineStr"/>
      <c r="B1944" s="2" t="inlineStr"/>
      <c r="C1944" s="2" t="inlineStr"/>
      <c r="D1944" s="2" t="inlineStr"/>
      <c r="E1944" s="28" t="inlineStr">
        <is>
          <r>
            <t xml:space="preserve">VALOR:</t>
          </r>
        </is>
      </c>
      <c r="F1944" s="28" t="inlineStr"/>
      <c r="G1944" s="6" t="n">
        <f>SUM(G1943)</f>
        <v>446.04</v>
      </c>
    </row>
    <row r="1945" customHeight="1" ht="15">
      <c r="A1945" s="2" t="inlineStr"/>
      <c r="B1945" s="2" t="inlineStr"/>
      <c r="C1945" s="2" t="inlineStr"/>
      <c r="D1945" s="2" t="inlineStr"/>
      <c r="E1945" s="28" t="inlineStr">
        <is>
          <r>
            <t xml:space="preserve">VALOR BDI (22.23%):</t>
          </r>
        </is>
      </c>
      <c r="F1945" s="28" t="inlineStr"/>
      <c r="G1945" s="6" t="n">
        <f>ROUND(G1944*(22.23/100),2)</f>
        <v>99.15</v>
      </c>
    </row>
    <row r="1946" customHeight="1" ht="15">
      <c r="A1946" s="2" t="inlineStr"/>
      <c r="B1946" s="2" t="inlineStr"/>
      <c r="C1946" s="2" t="inlineStr"/>
      <c r="D1946" s="2" t="inlineStr"/>
      <c r="E1946" s="28" t="inlineStr">
        <is>
          <r>
            <t xml:space="preserve">VALOR COM BDI:</t>
          </r>
        </is>
      </c>
      <c r="F1946" s="28" t="inlineStr"/>
      <c r="G1946" s="6" t="n">
        <f>G1945+G1944</f>
        <v>545.19</v>
      </c>
    </row>
    <row r="1947" customHeight="1" ht="10">
      <c r="A1947" s="2" t="inlineStr"/>
      <c r="B1947" s="2" t="inlineStr"/>
      <c r="C1947" s="2" t="inlineStr"/>
      <c r="D1947" s="2" t="inlineStr"/>
      <c r="E1947" s="18" t="inlineStr"/>
      <c r="F1947" s="18" t="inlineStr"/>
      <c r="G1947" s="18" t="inlineStr"/>
    </row>
    <row r="1948" customHeight="1" ht="20">
      <c r="A1948" s="19" t="inlineStr">
        <is>
          <r>
            <t xml:space="preserve">6.16. 100853 TORNEIRA CROMADA DE MESA PARA LAVATORIO, TIPO MONOCOMANDO. AF_01/2020 (UN)</t>
          </r>
        </is>
      </c>
      <c r="B1948" s="19" t="inlineStr"/>
      <c r="C1948" s="19" t="inlineStr"/>
      <c r="D1948" s="19" t="inlineStr"/>
      <c r="E1948" s="19" t="inlineStr"/>
      <c r="F1948" s="19" t="inlineStr"/>
      <c r="G1948" s="19" t="inlineStr"/>
    </row>
    <row r="1949" customHeight="1" ht="15">
      <c r="A1949" s="20" t="inlineStr">
        <is>
          <r>
            <t xml:space="preserve">Material</t>
          </r>
        </is>
      </c>
      <c r="B1949" s="20" t="inlineStr"/>
      <c r="C1949" s="21" t="inlineStr">
        <is>
          <r>
            <t xml:space="preserve">FONTE</t>
          </r>
        </is>
      </c>
      <c r="D1949" s="21" t="inlineStr">
        <is>
          <r>
            <t xml:space="preserve">UNID</t>
          </r>
        </is>
      </c>
      <c r="E1949" s="21" t="inlineStr">
        <is>
          <r>
            <t xml:space="preserve">COEFICIENTE</t>
          </r>
        </is>
      </c>
      <c r="F1949" s="21" t="inlineStr">
        <is>
          <r>
            <t xml:space="preserve">PREÇO UNITÁRIO</t>
          </r>
        </is>
      </c>
      <c r="G1949" s="21" t="inlineStr">
        <is>
          <r>
            <t xml:space="preserve">TOTAL</t>
          </r>
        </is>
      </c>
    </row>
    <row r="1950" customHeight="1" ht="15">
      <c r="A1950" s="22" t="inlineStr">
        <is>
          <r>
            <t xml:space="preserve">00003146</t>
          </r>
        </is>
      </c>
      <c r="B1950" s="23" t="inlineStr">
        <is>
          <r>
            <t xml:space="preserve">FITA VEDA ROSCA EM ROLOS DE 18 MM X 10 M (L X C)</t>
          </r>
        </is>
      </c>
      <c r="C1950" s="22" t="inlineStr">
        <is>
          <r>
            <t xml:space="preserve">SINAPI</t>
          </r>
        </is>
      </c>
      <c r="D1950" s="22" t="inlineStr">
        <is>
          <r>
            <t xml:space="preserve">UN</t>
          </r>
        </is>
      </c>
      <c r="E1950" s="24" t="n">
        <v>0.042</v>
      </c>
      <c r="F1950" s="25" t="n">
        <v>3.95</v>
      </c>
      <c r="G1950" s="25" t="n">
        <f>TRUNC(TRUNC(E1950,8)*F1950,2)</f>
        <v>0.16</v>
      </c>
    </row>
    <row r="1951" customHeight="1" ht="29">
      <c r="A1951" s="22" t="inlineStr">
        <is>
          <r>
            <t xml:space="preserve">00044045</t>
          </r>
        </is>
      </c>
      <c r="B1951" s="23" t="inlineStr">
        <is>
          <r>
            <t xml:space="preserve">TORNEIRA DE MESA PARA LAVATORIO, METALICA CROMADA, COM MISTURADOR MONOCOMANDO, BICA BAIXA (REF 2875)</t>
          </r>
        </is>
      </c>
      <c r="C1951" s="22" t="inlineStr">
        <is>
          <r>
            <t xml:space="preserve">SINAPI</t>
          </r>
        </is>
      </c>
      <c r="D1951" s="22" t="inlineStr">
        <is>
          <r>
            <t xml:space="preserve">UN</t>
          </r>
        </is>
      </c>
      <c r="E1951" s="24" t="n">
        <v>1.0</v>
      </c>
      <c r="F1951" s="25" t="n">
        <v>302.69</v>
      </c>
      <c r="G1951" s="25" t="n">
        <f>TRUNC(TRUNC(E1951,8)*F1951,2)</f>
        <v>302.69</v>
      </c>
    </row>
    <row r="1952" customHeight="1" ht="15">
      <c r="A1952" s="2" t="inlineStr"/>
      <c r="B1952" s="2" t="inlineStr"/>
      <c r="C1952" s="2" t="inlineStr"/>
      <c r="D1952" s="2" t="inlineStr"/>
      <c r="E1952" s="26" t="inlineStr">
        <is>
          <r>
            <t xml:space="preserve">TOTAL Material:</t>
          </r>
        </is>
      </c>
      <c r="F1952" s="26" t="inlineStr"/>
      <c r="G1952" s="27" t="n">
        <f>SUM(G1950:G1951)</f>
        <v>302.85</v>
      </c>
    </row>
    <row r="1953" customHeight="1" ht="15">
      <c r="A1953" s="20" t="inlineStr">
        <is>
          <r>
            <t xml:space="preserve">Mão de Obra com Encargos Complementares</t>
          </r>
        </is>
      </c>
      <c r="B1953" s="20" t="inlineStr"/>
      <c r="C1953" s="21" t="inlineStr">
        <is>
          <r>
            <t xml:space="preserve">FONTE</t>
          </r>
        </is>
      </c>
      <c r="D1953" s="21" t="inlineStr">
        <is>
          <r>
            <t xml:space="preserve">UNID</t>
          </r>
        </is>
      </c>
      <c r="E1953" s="21" t="inlineStr">
        <is>
          <r>
            <t xml:space="preserve">COEFICIENTE</t>
          </r>
        </is>
      </c>
      <c r="F1953" s="21" t="inlineStr">
        <is>
          <r>
            <t xml:space="preserve">PREÇO UNITÁRIO</t>
          </r>
        </is>
      </c>
      <c r="G1953" s="21" t="inlineStr">
        <is>
          <r>
            <t xml:space="preserve">TOTAL</t>
          </r>
        </is>
      </c>
    </row>
    <row r="1954" customHeight="1" ht="21">
      <c r="A1954" s="22" t="inlineStr">
        <is>
          <r>
            <t xml:space="preserve">88267</t>
          </r>
        </is>
      </c>
      <c r="B1954" s="23" t="inlineStr">
        <is>
          <r>
            <t xml:space="preserve">ENCANADOR OU BOMBEIRO HIDRÁULICO COM ENCARGOS COMPLEMENTARES</t>
          </r>
        </is>
      </c>
      <c r="C1954" s="22" t="inlineStr">
        <is>
          <r>
            <t xml:space="preserve">SINAPI</t>
          </r>
        </is>
      </c>
      <c r="D1954" s="22" t="inlineStr">
        <is>
          <r>
            <t xml:space="preserve">H</t>
          </r>
        </is>
      </c>
      <c r="E1954" s="24" t="n">
        <v>0.463</v>
      </c>
      <c r="F1954" s="25" t="n">
        <v>28.12</v>
      </c>
      <c r="G1954" s="25" t="n">
        <f>TRUNC(TRUNC(E1954,8)*F1954,2)</f>
        <v>13.01</v>
      </c>
    </row>
    <row r="1955" customHeight="1" ht="15">
      <c r="A1955" s="22" t="inlineStr">
        <is>
          <r>
            <t xml:space="preserve">88316</t>
          </r>
        </is>
      </c>
      <c r="B1955" s="23" t="inlineStr">
        <is>
          <r>
            <t xml:space="preserve">SERVENTE COM ENCARGOS COMPLEMENTARES</t>
          </r>
        </is>
      </c>
      <c r="C1955" s="22" t="inlineStr">
        <is>
          <r>
            <t xml:space="preserve">SINAPI</t>
          </r>
        </is>
      </c>
      <c r="D1955" s="22" t="inlineStr">
        <is>
          <r>
            <t xml:space="preserve">H</t>
          </r>
        </is>
      </c>
      <c r="E1955" s="24" t="n">
        <v>0.1459</v>
      </c>
      <c r="F1955" s="25" t="n">
        <v>22.1</v>
      </c>
      <c r="G1955" s="25" t="n">
        <f>TRUNC(TRUNC(E1955,8)*F1955,2)</f>
        <v>3.22</v>
      </c>
    </row>
    <row r="1956" customHeight="1" ht="18">
      <c r="A1956" s="2" t="inlineStr"/>
      <c r="B1956" s="2" t="inlineStr"/>
      <c r="C1956" s="2" t="inlineStr"/>
      <c r="D1956" s="2" t="inlineStr"/>
      <c r="E1956" s="26" t="inlineStr">
        <is>
          <r>
            <t xml:space="preserve">TOTAL Mão de Obra com Encargos Complementares:</t>
          </r>
        </is>
      </c>
      <c r="F1956" s="26" t="inlineStr"/>
      <c r="G1956" s="27" t="n">
        <f>SUM(G1954:G1955)</f>
        <v>16.23</v>
      </c>
    </row>
    <row r="1957" customHeight="1" ht="15">
      <c r="A1957" s="2" t="inlineStr"/>
      <c r="B1957" s="2" t="inlineStr"/>
      <c r="C1957" s="2" t="inlineStr"/>
      <c r="D1957" s="2" t="inlineStr"/>
      <c r="E1957" s="28" t="inlineStr">
        <is>
          <r>
            <t xml:space="preserve">VALOR:</t>
          </r>
        </is>
      </c>
      <c r="F1957" s="28" t="inlineStr"/>
      <c r="G1957" s="6" t="n">
        <f>SUM(G1952,G1956)</f>
        <v>319.08</v>
      </c>
    </row>
    <row r="1958" customHeight="1" ht="15">
      <c r="A1958" s="2" t="inlineStr"/>
      <c r="B1958" s="2" t="inlineStr"/>
      <c r="C1958" s="2" t="inlineStr"/>
      <c r="D1958" s="2" t="inlineStr"/>
      <c r="E1958" s="28" t="inlineStr">
        <is>
          <r>
            <t xml:space="preserve">VALOR BDI (22.23%):</t>
          </r>
        </is>
      </c>
      <c r="F1958" s="28" t="inlineStr"/>
      <c r="G1958" s="6" t="n">
        <f>ROUND(G1957*(22.23/100),2)</f>
        <v>70.93</v>
      </c>
    </row>
    <row r="1959" customHeight="1" ht="15">
      <c r="A1959" s="2" t="inlineStr"/>
      <c r="B1959" s="2" t="inlineStr"/>
      <c r="C1959" s="2" t="inlineStr"/>
      <c r="D1959" s="2" t="inlineStr"/>
      <c r="E1959" s="28" t="inlineStr">
        <is>
          <r>
            <t xml:space="preserve">VALOR COM BDI:</t>
          </r>
        </is>
      </c>
      <c r="F1959" s="28" t="inlineStr"/>
      <c r="G1959" s="6" t="n">
        <f>G1958+G1957</f>
        <v>390.01</v>
      </c>
    </row>
    <row r="1960" customHeight="1" ht="10">
      <c r="A1960" s="2" t="inlineStr"/>
      <c r="B1960" s="2" t="inlineStr"/>
      <c r="C1960" s="2" t="inlineStr"/>
      <c r="D1960" s="2" t="inlineStr"/>
      <c r="E1960" s="18" t="inlineStr"/>
      <c r="F1960" s="18" t="inlineStr"/>
      <c r="G1960" s="18" t="inlineStr"/>
    </row>
    <row r="1961" customHeight="1" ht="20">
      <c r="A1961" s="19" t="inlineStr">
        <is>
          <r>
            <t xml:space="preserve">6.17. 86887 ENGATE FLEXÍVEL EM INOX, 1/2 X 40CM - FORNECIMENTO E INSTALAÇÃO. AF_01/2020 (UN)</t>
          </r>
        </is>
      </c>
      <c r="B1961" s="19" t="inlineStr"/>
      <c r="C1961" s="19" t="inlineStr"/>
      <c r="D1961" s="19" t="inlineStr"/>
      <c r="E1961" s="19" t="inlineStr"/>
      <c r="F1961" s="19" t="inlineStr"/>
      <c r="G1961" s="19" t="inlineStr"/>
    </row>
    <row r="1962" customHeight="1" ht="15">
      <c r="A1962" s="20" t="inlineStr">
        <is>
          <r>
            <t xml:space="preserve">Material</t>
          </r>
        </is>
      </c>
      <c r="B1962" s="20" t="inlineStr"/>
      <c r="C1962" s="21" t="inlineStr">
        <is>
          <r>
            <t xml:space="preserve">FONTE</t>
          </r>
        </is>
      </c>
      <c r="D1962" s="21" t="inlineStr">
        <is>
          <r>
            <t xml:space="preserve">UNID</t>
          </r>
        </is>
      </c>
      <c r="E1962" s="21" t="inlineStr">
        <is>
          <r>
            <t xml:space="preserve">COEFICIENTE</t>
          </r>
        </is>
      </c>
      <c r="F1962" s="21" t="inlineStr">
        <is>
          <r>
            <t xml:space="preserve">PREÇO UNITÁRIO</t>
          </r>
        </is>
      </c>
      <c r="G1962" s="21" t="inlineStr">
        <is>
          <r>
            <t xml:space="preserve">TOTAL</t>
          </r>
        </is>
      </c>
    </row>
    <row r="1963" customHeight="1" ht="15">
      <c r="A1963" s="22" t="inlineStr">
        <is>
          <r>
            <t xml:space="preserve">00011684</t>
          </r>
        </is>
      </c>
      <c r="B1963" s="23" t="inlineStr">
        <is>
          <r>
            <t xml:space="preserve">ENGATE / RABICHO FLEXIVEL INOX 1/2" X 40 CM</t>
          </r>
        </is>
      </c>
      <c r="C1963" s="22" t="inlineStr">
        <is>
          <r>
            <t xml:space="preserve">SINAPI</t>
          </r>
        </is>
      </c>
      <c r="D1963" s="22" t="inlineStr">
        <is>
          <r>
            <t xml:space="preserve">UN</t>
          </r>
        </is>
      </c>
      <c r="E1963" s="24" t="n">
        <v>1.0</v>
      </c>
      <c r="F1963" s="25" t="n">
        <v>52.94</v>
      </c>
      <c r="G1963" s="25" t="n">
        <f>TRUNC(TRUNC(E1963,8)*F1963,2)</f>
        <v>52.94</v>
      </c>
    </row>
    <row r="1964" customHeight="1" ht="15">
      <c r="A1964" s="22" t="inlineStr">
        <is>
          <r>
            <t xml:space="preserve">00003146</t>
          </r>
        </is>
      </c>
      <c r="B1964" s="23" t="inlineStr">
        <is>
          <r>
            <t xml:space="preserve">FITA VEDA ROSCA EM ROLOS DE 18 MM X 10 M (L X C)</t>
          </r>
        </is>
      </c>
      <c r="C1964" s="22" t="inlineStr">
        <is>
          <r>
            <t xml:space="preserve">SINAPI</t>
          </r>
        </is>
      </c>
      <c r="D1964" s="22" t="inlineStr">
        <is>
          <r>
            <t xml:space="preserve">UN</t>
          </r>
        </is>
      </c>
      <c r="E1964" s="24" t="n">
        <v>0.021</v>
      </c>
      <c r="F1964" s="25" t="n">
        <v>3.95</v>
      </c>
      <c r="G1964" s="25" t="n">
        <f>TRUNC(TRUNC(E1964,8)*F1964,2)</f>
        <v>0.08</v>
      </c>
    </row>
    <row r="1965" customHeight="1" ht="15">
      <c r="A1965" s="2" t="inlineStr"/>
      <c r="B1965" s="2" t="inlineStr"/>
      <c r="C1965" s="2" t="inlineStr"/>
      <c r="D1965" s="2" t="inlineStr"/>
      <c r="E1965" s="26" t="inlineStr">
        <is>
          <r>
            <t xml:space="preserve">TOTAL Material:</t>
          </r>
        </is>
      </c>
      <c r="F1965" s="26" t="inlineStr"/>
      <c r="G1965" s="27" t="n">
        <f>SUM(G1963:G1964)</f>
        <v>53.02</v>
      </c>
    </row>
    <row r="1966" customHeight="1" ht="15">
      <c r="A1966" s="20" t="inlineStr">
        <is>
          <r>
            <t xml:space="preserve">Mão de Obra com Encargos Complementares</t>
          </r>
        </is>
      </c>
      <c r="B1966" s="20" t="inlineStr"/>
      <c r="C1966" s="21" t="inlineStr">
        <is>
          <r>
            <t xml:space="preserve">FONTE</t>
          </r>
        </is>
      </c>
      <c r="D1966" s="21" t="inlineStr">
        <is>
          <r>
            <t xml:space="preserve">UNID</t>
          </r>
        </is>
      </c>
      <c r="E1966" s="21" t="inlineStr">
        <is>
          <r>
            <t xml:space="preserve">COEFICIENTE</t>
          </r>
        </is>
      </c>
      <c r="F1966" s="21" t="inlineStr">
        <is>
          <r>
            <t xml:space="preserve">PREÇO UNITÁRIO</t>
          </r>
        </is>
      </c>
      <c r="G1966" s="21" t="inlineStr">
        <is>
          <r>
            <t xml:space="preserve">TOTAL</t>
          </r>
        </is>
      </c>
    </row>
    <row r="1967" customHeight="1" ht="21">
      <c r="A1967" s="22" t="inlineStr">
        <is>
          <r>
            <t xml:space="preserve">88267</t>
          </r>
        </is>
      </c>
      <c r="B1967" s="23" t="inlineStr">
        <is>
          <r>
            <t xml:space="preserve">ENCANADOR OU BOMBEIRO HIDRÁULICO COM ENCARGOS COMPLEMENTARES</t>
          </r>
        </is>
      </c>
      <c r="C1967" s="22" t="inlineStr">
        <is>
          <r>
            <t xml:space="preserve">SINAPI</t>
          </r>
        </is>
      </c>
      <c r="D1967" s="22" t="inlineStr">
        <is>
          <r>
            <t xml:space="preserve">H</t>
          </r>
        </is>
      </c>
      <c r="E1967" s="24" t="n">
        <v>0.1525</v>
      </c>
      <c r="F1967" s="25" t="n">
        <v>28.12</v>
      </c>
      <c r="G1967" s="25" t="n">
        <f>TRUNC(TRUNC(E1967,8)*F1967,2)</f>
        <v>4.28</v>
      </c>
    </row>
    <row r="1968" customHeight="1" ht="15">
      <c r="A1968" s="22" t="inlineStr">
        <is>
          <r>
            <t xml:space="preserve">88316</t>
          </r>
        </is>
      </c>
      <c r="B1968" s="23" t="inlineStr">
        <is>
          <r>
            <t xml:space="preserve">SERVENTE COM ENCARGOS COMPLEMENTARES</t>
          </r>
        </is>
      </c>
      <c r="C1968" s="22" t="inlineStr">
        <is>
          <r>
            <t xml:space="preserve">SINAPI</t>
          </r>
        </is>
      </c>
      <c r="D1968" s="22" t="inlineStr">
        <is>
          <r>
            <t xml:space="preserve">H</t>
          </r>
        </is>
      </c>
      <c r="E1968" s="24" t="n">
        <v>0.0481</v>
      </c>
      <c r="F1968" s="25" t="n">
        <v>22.1</v>
      </c>
      <c r="G1968" s="25" t="n">
        <f>TRUNC(TRUNC(E1968,8)*F1968,2)</f>
        <v>1.06</v>
      </c>
    </row>
    <row r="1969" customHeight="1" ht="18">
      <c r="A1969" s="2" t="inlineStr"/>
      <c r="B1969" s="2" t="inlineStr"/>
      <c r="C1969" s="2" t="inlineStr"/>
      <c r="D1969" s="2" t="inlineStr"/>
      <c r="E1969" s="26" t="inlineStr">
        <is>
          <r>
            <t xml:space="preserve">TOTAL Mão de Obra com Encargos Complementares:</t>
          </r>
        </is>
      </c>
      <c r="F1969" s="26" t="inlineStr"/>
      <c r="G1969" s="27" t="n">
        <f>SUM(G1967:G1968)</f>
        <v>5.34</v>
      </c>
    </row>
    <row r="1970" customHeight="1" ht="15">
      <c r="A1970" s="2" t="inlineStr"/>
      <c r="B1970" s="2" t="inlineStr"/>
      <c r="C1970" s="2" t="inlineStr"/>
      <c r="D1970" s="2" t="inlineStr"/>
      <c r="E1970" s="28" t="inlineStr">
        <is>
          <r>
            <t xml:space="preserve">VALOR:</t>
          </r>
        </is>
      </c>
      <c r="F1970" s="28" t="inlineStr"/>
      <c r="G1970" s="6" t="n">
        <f>SUM(G1965,G1969)</f>
        <v>58.36</v>
      </c>
    </row>
    <row r="1971" customHeight="1" ht="15">
      <c r="A1971" s="2" t="inlineStr"/>
      <c r="B1971" s="2" t="inlineStr"/>
      <c r="C1971" s="2" t="inlineStr"/>
      <c r="D1971" s="2" t="inlineStr"/>
      <c r="E1971" s="28" t="inlineStr">
        <is>
          <r>
            <t xml:space="preserve">VALOR BDI (22.23%):</t>
          </r>
        </is>
      </c>
      <c r="F1971" s="28" t="inlineStr"/>
      <c r="G1971" s="6" t="n">
        <f>ROUND(G1970*(22.23/100),2)</f>
        <v>12.97</v>
      </c>
    </row>
    <row r="1972" customHeight="1" ht="15">
      <c r="A1972" s="2" t="inlineStr"/>
      <c r="B1972" s="2" t="inlineStr"/>
      <c r="C1972" s="2" t="inlineStr"/>
      <c r="D1972" s="2" t="inlineStr"/>
      <c r="E1972" s="28" t="inlineStr">
        <is>
          <r>
            <t xml:space="preserve">VALOR COM BDI:</t>
          </r>
        </is>
      </c>
      <c r="F1972" s="28" t="inlineStr"/>
      <c r="G1972" s="6" t="n">
        <f>G1971+G1970</f>
        <v>71.33</v>
      </c>
    </row>
    <row r="1973" customHeight="1" ht="10">
      <c r="A1973" s="2" t="inlineStr"/>
      <c r="B1973" s="2" t="inlineStr"/>
      <c r="C1973" s="2" t="inlineStr"/>
      <c r="D1973" s="2" t="inlineStr"/>
      <c r="E1973" s="18" t="inlineStr"/>
      <c r="F1973" s="18" t="inlineStr"/>
      <c r="G1973" s="18" t="inlineStr"/>
    </row>
    <row r="1974" customHeight="1" ht="20">
      <c r="A1974" s="19" t="inlineStr">
        <is>
          <r>
            <t xml:space="preserve">6.18. 100858 MICTÓRIO SIFONADO LOUÇA BRANCA - PADRÃO MÉDIO - FORNECIMENTO E INSTALAÇÃO. AF_01/2020 (UN)</t>
          </r>
        </is>
      </c>
      <c r="B1974" s="19" t="inlineStr"/>
      <c r="C1974" s="19" t="inlineStr"/>
      <c r="D1974" s="19" t="inlineStr"/>
      <c r="E1974" s="19" t="inlineStr"/>
      <c r="F1974" s="19" t="inlineStr"/>
      <c r="G1974" s="19" t="inlineStr"/>
    </row>
    <row r="1975" customHeight="1" ht="15">
      <c r="A1975" s="20" t="inlineStr">
        <is>
          <r>
            <t xml:space="preserve">Material</t>
          </r>
        </is>
      </c>
      <c r="B1975" s="20" t="inlineStr"/>
      <c r="C1975" s="21" t="inlineStr">
        <is>
          <r>
            <t xml:space="preserve">FONTE</t>
          </r>
        </is>
      </c>
      <c r="D1975" s="21" t="inlineStr">
        <is>
          <r>
            <t xml:space="preserve">UNID</t>
          </r>
        </is>
      </c>
      <c r="E1975" s="21" t="inlineStr">
        <is>
          <r>
            <t xml:space="preserve">COEFICIENTE</t>
          </r>
        </is>
      </c>
      <c r="F1975" s="21" t="inlineStr">
        <is>
          <r>
            <t xml:space="preserve">PREÇO UNITÁRIO</t>
          </r>
        </is>
      </c>
      <c r="G1975" s="21" t="inlineStr">
        <is>
          <r>
            <t xml:space="preserve">TOTAL</t>
          </r>
        </is>
      </c>
    </row>
    <row r="1976" customHeight="1" ht="29">
      <c r="A1976" s="22" t="inlineStr">
        <is>
          <r>
            <t xml:space="preserve">00006142</t>
          </r>
        </is>
      </c>
      <c r="B1976" s="23" t="inlineStr">
        <is>
          <r>
            <t xml:space="preserve">CONJUNTO DE LIGACAO AJUSTAVEL, PARA VASO / BACIA SANITARIA, EM PLASTICO BRANCO, COM TUBO, CANOPLA E ESPUDE</t>
          </r>
        </is>
      </c>
      <c r="C1976" s="22" t="inlineStr">
        <is>
          <r>
            <t xml:space="preserve">SINAPI</t>
          </r>
        </is>
      </c>
      <c r="D1976" s="22" t="inlineStr">
        <is>
          <r>
            <t xml:space="preserve">UN</t>
          </r>
        </is>
      </c>
      <c r="E1976" s="24" t="n">
        <v>1.0</v>
      </c>
      <c r="F1976" s="25" t="n">
        <v>7.79</v>
      </c>
      <c r="G1976" s="25" t="n">
        <f>TRUNC(TRUNC(E1976,8)*F1976,2)</f>
        <v>7.79</v>
      </c>
    </row>
    <row r="1977" customHeight="1" ht="15">
      <c r="A1977" s="22" t="inlineStr">
        <is>
          <r>
            <t xml:space="preserve">00003146</t>
          </r>
        </is>
      </c>
      <c r="B1977" s="23" t="inlineStr">
        <is>
          <r>
            <t xml:space="preserve">FITA VEDA ROSCA EM ROLOS DE 18 MM X 10 M (L X C)</t>
          </r>
        </is>
      </c>
      <c r="C1977" s="22" t="inlineStr">
        <is>
          <r>
            <t xml:space="preserve">SINAPI</t>
          </r>
        </is>
      </c>
      <c r="D1977" s="22" t="inlineStr">
        <is>
          <r>
            <t xml:space="preserve">UN</t>
          </r>
        </is>
      </c>
      <c r="E1977" s="24" t="n">
        <v>0.0365</v>
      </c>
      <c r="F1977" s="25" t="n">
        <v>3.95</v>
      </c>
      <c r="G1977" s="25" t="n">
        <f>TRUNC(TRUNC(E1977,8)*F1977,2)</f>
        <v>0.14</v>
      </c>
    </row>
    <row r="1978" customHeight="1" ht="21">
      <c r="A1978" s="22" t="inlineStr">
        <is>
          <r>
            <t xml:space="preserve">00010432</t>
          </r>
        </is>
      </c>
      <c r="B1978" s="23" t="inlineStr">
        <is>
          <r>
            <t xml:space="preserve">MICTORIO INDIVIDUAL, SIFONADO, DE LOUCA BRANCA, SEM COMPLEMENTOS</t>
          </r>
        </is>
      </c>
      <c r="C1978" s="22" t="inlineStr">
        <is>
          <r>
            <t xml:space="preserve">SINAPI</t>
          </r>
        </is>
      </c>
      <c r="D1978" s="22" t="inlineStr">
        <is>
          <r>
            <t xml:space="preserve">UN</t>
          </r>
        </is>
      </c>
      <c r="E1978" s="24" t="n">
        <v>1.0</v>
      </c>
      <c r="F1978" s="25" t="n">
        <v>365.62</v>
      </c>
      <c r="G1978" s="25" t="n">
        <f>TRUNC(TRUNC(E1978,8)*F1978,2)</f>
        <v>365.62</v>
      </c>
    </row>
    <row r="1979" customHeight="1" ht="29">
      <c r="A1979" s="22" t="inlineStr">
        <is>
          <r>
            <t xml:space="preserve">00004351</t>
          </r>
        </is>
      </c>
      <c r="B1979" s="23" t="inlineStr">
        <is>
          <r>
            <t xml:space="preserve">PARAFUSO NIQUELADO 3 1/2" COM ACABAMENTO CROMADO PARA FIXAR PECA SANITARIA, INCLUI PORCA CEGA, ARRUELA E BUCHA DE NYLON TAMANHO S-8</t>
          </r>
        </is>
      </c>
      <c r="C1979" s="22" t="inlineStr">
        <is>
          <r>
            <t xml:space="preserve">SINAPI</t>
          </r>
        </is>
      </c>
      <c r="D1979" s="22" t="inlineStr">
        <is>
          <r>
            <t xml:space="preserve">UN</t>
          </r>
        </is>
      </c>
      <c r="E1979" s="24" t="n">
        <v>2.0</v>
      </c>
      <c r="F1979" s="25" t="n">
        <v>17.87</v>
      </c>
      <c r="G1979" s="25" t="n">
        <f>TRUNC(TRUNC(E1979,8)*F1979,2)</f>
        <v>35.74</v>
      </c>
    </row>
    <row r="1980" customHeight="1" ht="29">
      <c r="A1980" s="22" t="inlineStr">
        <is>
          <r>
            <t xml:space="preserve">00021112</t>
          </r>
        </is>
      </c>
      <c r="B1980" s="23" t="inlineStr">
        <is>
          <r>
            <t xml:space="preserve">VALVULA DE DESCARGA EM METAL CROMADO PARA MICTORIO COM ACIONAMENTO POR PRESSAO E FECHAMENTO AUTOMATICO</t>
          </r>
        </is>
      </c>
      <c r="C1980" s="22" t="inlineStr">
        <is>
          <r>
            <t xml:space="preserve">SINAPI</t>
          </r>
        </is>
      </c>
      <c r="D1980" s="22" t="inlineStr">
        <is>
          <r>
            <t xml:space="preserve">UN</t>
          </r>
        </is>
      </c>
      <c r="E1980" s="24" t="n">
        <v>1.0</v>
      </c>
      <c r="F1980" s="25" t="n">
        <v>407.89</v>
      </c>
      <c r="G1980" s="25" t="n">
        <f>TRUNC(TRUNC(E1980,8)*F1980,2)</f>
        <v>407.89</v>
      </c>
    </row>
    <row r="1981" customHeight="1" ht="15">
      <c r="A1981" s="2" t="inlineStr"/>
      <c r="B1981" s="2" t="inlineStr"/>
      <c r="C1981" s="2" t="inlineStr"/>
      <c r="D1981" s="2" t="inlineStr"/>
      <c r="E1981" s="26" t="inlineStr">
        <is>
          <r>
            <t xml:space="preserve">TOTAL Material:</t>
          </r>
        </is>
      </c>
      <c r="F1981" s="26" t="inlineStr"/>
      <c r="G1981" s="27" t="n">
        <f>SUM(G1976:G1980)</f>
        <v>817.18</v>
      </c>
    </row>
    <row r="1982" customHeight="1" ht="15">
      <c r="A1982" s="20" t="inlineStr">
        <is>
          <r>
            <t xml:space="preserve">Mão de Obra com Encargos Complementares</t>
          </r>
        </is>
      </c>
      <c r="B1982" s="20" t="inlineStr"/>
      <c r="C1982" s="21" t="inlineStr">
        <is>
          <r>
            <t xml:space="preserve">FONTE</t>
          </r>
        </is>
      </c>
      <c r="D1982" s="21" t="inlineStr">
        <is>
          <r>
            <t xml:space="preserve">UNID</t>
          </r>
        </is>
      </c>
      <c r="E1982" s="21" t="inlineStr">
        <is>
          <r>
            <t xml:space="preserve">COEFICIENTE</t>
          </r>
        </is>
      </c>
      <c r="F1982" s="21" t="inlineStr">
        <is>
          <r>
            <t xml:space="preserve">PREÇO UNITÁRIO</t>
          </r>
        </is>
      </c>
      <c r="G1982" s="21" t="inlineStr">
        <is>
          <r>
            <t xml:space="preserve">TOTAL</t>
          </r>
        </is>
      </c>
    </row>
    <row r="1983" customHeight="1" ht="21">
      <c r="A1983" s="22" t="inlineStr">
        <is>
          <r>
            <t xml:space="preserve">88267</t>
          </r>
        </is>
      </c>
      <c r="B1983" s="23" t="inlineStr">
        <is>
          <r>
            <t xml:space="preserve">ENCANADOR OU BOMBEIRO HIDRÁULICO COM ENCARGOS COMPLEMENTARES</t>
          </r>
        </is>
      </c>
      <c r="C1983" s="22" t="inlineStr">
        <is>
          <r>
            <t xml:space="preserve">SINAPI</t>
          </r>
        </is>
      </c>
      <c r="D1983" s="22" t="inlineStr">
        <is>
          <r>
            <t xml:space="preserve">H</t>
          </r>
        </is>
      </c>
      <c r="E1983" s="24" t="n">
        <v>1.009</v>
      </c>
      <c r="F1983" s="25" t="n">
        <v>28.12</v>
      </c>
      <c r="G1983" s="25" t="n">
        <f>TRUNC(TRUNC(E1983,8)*F1983,2)</f>
        <v>28.37</v>
      </c>
    </row>
    <row r="1984" customHeight="1" ht="15">
      <c r="A1984" s="22" t="inlineStr">
        <is>
          <r>
            <t xml:space="preserve">88316</t>
          </r>
        </is>
      </c>
      <c r="B1984" s="23" t="inlineStr">
        <is>
          <r>
            <t xml:space="preserve">SERVENTE COM ENCARGOS COMPLEMENTARES</t>
          </r>
        </is>
      </c>
      <c r="C1984" s="22" t="inlineStr">
        <is>
          <r>
            <t xml:space="preserve">SINAPI</t>
          </r>
        </is>
      </c>
      <c r="D1984" s="22" t="inlineStr">
        <is>
          <r>
            <t xml:space="preserve">H</t>
          </r>
        </is>
      </c>
      <c r="E1984" s="24" t="n">
        <v>0.3179</v>
      </c>
      <c r="F1984" s="25" t="n">
        <v>22.1</v>
      </c>
      <c r="G1984" s="25" t="n">
        <f>TRUNC(TRUNC(E1984,8)*F1984,2)</f>
        <v>7.02</v>
      </c>
    </row>
    <row r="1985" customHeight="1" ht="18">
      <c r="A1985" s="2" t="inlineStr"/>
      <c r="B1985" s="2" t="inlineStr"/>
      <c r="C1985" s="2" t="inlineStr"/>
      <c r="D1985" s="2" t="inlineStr"/>
      <c r="E1985" s="26" t="inlineStr">
        <is>
          <r>
            <t xml:space="preserve">TOTAL Mão de Obra com Encargos Complementares:</t>
          </r>
        </is>
      </c>
      <c r="F1985" s="26" t="inlineStr"/>
      <c r="G1985" s="27" t="n">
        <f>SUM(G1983:G1984)</f>
        <v>35.39</v>
      </c>
    </row>
    <row r="1986" customHeight="1" ht="15">
      <c r="A1986" s="2" t="inlineStr"/>
      <c r="B1986" s="2" t="inlineStr"/>
      <c r="C1986" s="2" t="inlineStr"/>
      <c r="D1986" s="2" t="inlineStr"/>
      <c r="E1986" s="28" t="inlineStr">
        <is>
          <r>
            <t xml:space="preserve">VALOR:</t>
          </r>
        </is>
      </c>
      <c r="F1986" s="28" t="inlineStr"/>
      <c r="G1986" s="6" t="n">
        <f>SUM(G1981,G1985)</f>
        <v>852.57</v>
      </c>
    </row>
    <row r="1987" customHeight="1" ht="15">
      <c r="A1987" s="2" t="inlineStr"/>
      <c r="B1987" s="2" t="inlineStr"/>
      <c r="C1987" s="2" t="inlineStr"/>
      <c r="D1987" s="2" t="inlineStr"/>
      <c r="E1987" s="28" t="inlineStr">
        <is>
          <r>
            <t xml:space="preserve">VALOR BDI (22.23%):</t>
          </r>
        </is>
      </c>
      <c r="F1987" s="28" t="inlineStr"/>
      <c r="G1987" s="6" t="n">
        <f>ROUND(G1986*(22.23/100),2)</f>
        <v>189.53</v>
      </c>
    </row>
    <row r="1988" customHeight="1" ht="15">
      <c r="A1988" s="2" t="inlineStr"/>
      <c r="B1988" s="2" t="inlineStr"/>
      <c r="C1988" s="2" t="inlineStr"/>
      <c r="D1988" s="2" t="inlineStr"/>
      <c r="E1988" s="28" t="inlineStr">
        <is>
          <r>
            <t xml:space="preserve">VALOR COM BDI:</t>
          </r>
        </is>
      </c>
      <c r="F1988" s="28" t="inlineStr"/>
      <c r="G1988" s="6" t="n">
        <f>G1987+G1986</f>
        <v>1042.1</v>
      </c>
    </row>
    <row r="1989" customHeight="1" ht="10">
      <c r="A1989" s="2" t="inlineStr"/>
      <c r="B1989" s="2" t="inlineStr"/>
      <c r="C1989" s="2" t="inlineStr"/>
      <c r="D1989" s="2" t="inlineStr"/>
      <c r="E1989" s="18" t="inlineStr"/>
      <c r="F1989" s="18" t="inlineStr"/>
      <c r="G1989" s="18" t="inlineStr"/>
    </row>
    <row r="1990" customHeight="1" ht="20">
      <c r="A1990" s="19" t="inlineStr">
        <is>
          <r>
            <t xml:space="preserve">6.19. CP ADAP. 059 Divisória em granito branco Itaúnas, polido dos 2 lados (M2)</t>
          </r>
        </is>
      </c>
      <c r="B1990" s="19" t="inlineStr"/>
      <c r="C1990" s="19" t="inlineStr"/>
      <c r="D1990" s="19" t="inlineStr"/>
      <c r="E1990" s="19" t="inlineStr"/>
      <c r="F1990" s="19" t="inlineStr"/>
      <c r="G1990" s="19" t="inlineStr"/>
    </row>
    <row r="1991" customHeight="1" ht="15">
      <c r="A1991" s="20" t="inlineStr">
        <is>
          <r>
            <t xml:space="preserve">Material</t>
          </r>
        </is>
      </c>
      <c r="B1991" s="20" t="inlineStr"/>
      <c r="C1991" s="21" t="inlineStr">
        <is>
          <r>
            <t xml:space="preserve">FONTE</t>
          </r>
        </is>
      </c>
      <c r="D1991" s="21" t="inlineStr">
        <is>
          <r>
            <t xml:space="preserve">UNID</t>
          </r>
        </is>
      </c>
      <c r="E1991" s="21" t="inlineStr">
        <is>
          <r>
            <t xml:space="preserve">COEFICIENTE</t>
          </r>
        </is>
      </c>
      <c r="F1991" s="21" t="inlineStr">
        <is>
          <r>
            <t xml:space="preserve">PREÇO UNITÁRIO</t>
          </r>
        </is>
      </c>
      <c r="G1991" s="21" t="inlineStr">
        <is>
          <r>
            <t xml:space="preserve">TOTAL</t>
          </r>
        </is>
      </c>
    </row>
    <row r="1992" customHeight="1" ht="21">
      <c r="A1992" s="22" t="inlineStr">
        <is>
          <r>
            <t xml:space="preserve">COT0007</t>
          </r>
        </is>
      </c>
      <c r="B1992" s="23" t="inlineStr">
        <is>
          <r>
            <t xml:space="preserve">DIVISÓRIA EM GRANITO BRANCO, ITAÚNAS, POLIDO DOS 2 LADOS</t>
          </r>
        </is>
      </c>
      <c r="C1992" s="22" t="inlineStr">
        <is>
          <r>
            <t xml:space="preserve">Composições </t>
          </r>
        </is>
      </c>
      <c r="D1992" s="22" t="inlineStr">
        <is>
          <r>
            <t xml:space="preserve">M2</t>
          </r>
        </is>
      </c>
      <c r="E1992" s="24" t="n">
        <v>1.0</v>
      </c>
      <c r="F1992" s="25" t="n">
        <v>698.33</v>
      </c>
      <c r="G1992" s="25" t="n">
        <f>ROUND(ROUND(E1992,8)*F1992,2)</f>
        <v>698.33</v>
      </c>
    </row>
    <row r="1993" customHeight="1" ht="15">
      <c r="A1993" s="2" t="inlineStr"/>
      <c r="B1993" s="2" t="inlineStr"/>
      <c r="C1993" s="2" t="inlineStr"/>
      <c r="D1993" s="2" t="inlineStr"/>
      <c r="E1993" s="26" t="inlineStr">
        <is>
          <r>
            <t xml:space="preserve">TOTAL Material:</t>
          </r>
        </is>
      </c>
      <c r="F1993" s="26" t="inlineStr"/>
      <c r="G1993" s="27" t="n">
        <f>SUM(G1992:G1992)</f>
        <v>698.33</v>
      </c>
    </row>
    <row r="1994" customHeight="1" ht="15">
      <c r="A1994" s="20" t="inlineStr">
        <is>
          <r>
            <t xml:space="preserve">Mão de Obra com Encargos Complementares</t>
          </r>
        </is>
      </c>
      <c r="B1994" s="20" t="inlineStr"/>
      <c r="C1994" s="21" t="inlineStr">
        <is>
          <r>
            <t xml:space="preserve">FONTE</t>
          </r>
        </is>
      </c>
      <c r="D1994" s="21" t="inlineStr">
        <is>
          <r>
            <t xml:space="preserve">UNID</t>
          </r>
        </is>
      </c>
      <c r="E1994" s="21" t="inlineStr">
        <is>
          <r>
            <t xml:space="preserve">COEFICIENTE</t>
          </r>
        </is>
      </c>
      <c r="F1994" s="21" t="inlineStr">
        <is>
          <r>
            <t xml:space="preserve">PREÇO UNITÁRIO</t>
          </r>
        </is>
      </c>
      <c r="G1994" s="21" t="inlineStr">
        <is>
          <r>
            <t xml:space="preserve">TOTAL</t>
          </r>
        </is>
      </c>
    </row>
    <row r="1995" customHeight="1" ht="21">
      <c r="A1995" s="22" t="inlineStr">
        <is>
          <r>
            <t xml:space="preserve">88256</t>
          </r>
        </is>
      </c>
      <c r="B1995" s="23" t="inlineStr">
        <is>
          <r>
            <t xml:space="preserve">AZULEJISTA OU LADRILHISTA COM ENCARGOS COMPLEMENTARES</t>
          </r>
        </is>
      </c>
      <c r="C1995" s="22" t="inlineStr">
        <is>
          <r>
            <t xml:space="preserve">SINAPI</t>
          </r>
        </is>
      </c>
      <c r="D1995" s="22" t="inlineStr">
        <is>
          <r>
            <t xml:space="preserve">H</t>
          </r>
        </is>
      </c>
      <c r="E1995" s="24" t="n">
        <v>0.4739</v>
      </c>
      <c r="F1995" s="25" t="n">
        <v>28.73</v>
      </c>
      <c r="G1995" s="25" t="n">
        <f>ROUND(ROUND(E1995,8)*F1995,2)</f>
        <v>13.62</v>
      </c>
    </row>
    <row r="1996" customHeight="1" ht="15">
      <c r="A1996" s="22" t="inlineStr">
        <is>
          <r>
            <t xml:space="preserve">88316</t>
          </r>
        </is>
      </c>
      <c r="B1996" s="23" t="inlineStr">
        <is>
          <r>
            <t xml:space="preserve">SERVENTE COM ENCARGOS COMPLEMENTARES</t>
          </r>
        </is>
      </c>
      <c r="C1996" s="22" t="inlineStr">
        <is>
          <r>
            <t xml:space="preserve">SINAPI</t>
          </r>
        </is>
      </c>
      <c r="D1996" s="22" t="inlineStr">
        <is>
          <r>
            <t xml:space="preserve">H</t>
          </r>
        </is>
      </c>
      <c r="E1996" s="24" t="n">
        <v>0.161</v>
      </c>
      <c r="F1996" s="25" t="n">
        <v>22.1</v>
      </c>
      <c r="G1996" s="25" t="n">
        <f>ROUND(ROUND(E1996,8)*F1996,2)</f>
        <v>3.56</v>
      </c>
    </row>
    <row r="1997" customHeight="1" ht="18">
      <c r="A1997" s="2" t="inlineStr"/>
      <c r="B1997" s="2" t="inlineStr"/>
      <c r="C1997" s="2" t="inlineStr"/>
      <c r="D1997" s="2" t="inlineStr"/>
      <c r="E1997" s="26" t="inlineStr">
        <is>
          <r>
            <t xml:space="preserve">TOTAL Mão de Obra com Encargos Complementares:</t>
          </r>
        </is>
      </c>
      <c r="F1997" s="26" t="inlineStr"/>
      <c r="G1997" s="27" t="n">
        <f>SUM(G1995:G1996)</f>
        <v>17.18</v>
      </c>
    </row>
    <row r="1998" customHeight="1" ht="15">
      <c r="A1998" s="2" t="inlineStr"/>
      <c r="B1998" s="2" t="inlineStr"/>
      <c r="C1998" s="2" t="inlineStr"/>
      <c r="D1998" s="2" t="inlineStr"/>
      <c r="E1998" s="28" t="inlineStr">
        <is>
          <r>
            <t xml:space="preserve">VALOR:</t>
          </r>
        </is>
      </c>
      <c r="F1998" s="28" t="inlineStr"/>
      <c r="G1998" s="6" t="n">
        <f>SUM(G1993,G1997)</f>
        <v>715.51</v>
      </c>
    </row>
    <row r="1999" customHeight="1" ht="15">
      <c r="A1999" s="2" t="inlineStr"/>
      <c r="B1999" s="2" t="inlineStr"/>
      <c r="C1999" s="2" t="inlineStr"/>
      <c r="D1999" s="2" t="inlineStr"/>
      <c r="E1999" s="28" t="inlineStr">
        <is>
          <r>
            <t xml:space="preserve">VALOR BDI (22.23%):</t>
          </r>
        </is>
      </c>
      <c r="F1999" s="28" t="inlineStr"/>
      <c r="G1999" s="6" t="n">
        <f>ROUND(G1998*(22.23/100),2)</f>
        <v>159.06</v>
      </c>
    </row>
    <row r="2000" customHeight="1" ht="15">
      <c r="A2000" s="2" t="inlineStr"/>
      <c r="B2000" s="2" t="inlineStr"/>
      <c r="C2000" s="2" t="inlineStr"/>
      <c r="D2000" s="2" t="inlineStr"/>
      <c r="E2000" s="28" t="inlineStr">
        <is>
          <r>
            <t xml:space="preserve">VALOR COM BDI:</t>
          </r>
        </is>
      </c>
      <c r="F2000" s="28" t="inlineStr"/>
      <c r="G2000" s="6" t="n">
        <f>G1999+G1998</f>
        <v>874.57</v>
      </c>
    </row>
    <row r="2001" customHeight="1" ht="10">
      <c r="A2001" s="2" t="inlineStr"/>
      <c r="B2001" s="2" t="inlineStr"/>
      <c r="C2001" s="2" t="inlineStr"/>
      <c r="D2001" s="2" t="inlineStr"/>
      <c r="E2001" s="18" t="inlineStr"/>
      <c r="F2001" s="18" t="inlineStr"/>
      <c r="G2001" s="18" t="inlineStr"/>
    </row>
    <row r="2002" customHeight="1" ht="20">
      <c r="A2002" s="19" t="inlineStr">
        <is>
          <r>
            <t xml:space="preserve">6.20. CP ADAP. 060 Bancada em granito branco Itaúnas (M2)</t>
          </r>
        </is>
      </c>
      <c r="B2002" s="19" t="inlineStr"/>
      <c r="C2002" s="19" t="inlineStr"/>
      <c r="D2002" s="19" t="inlineStr"/>
      <c r="E2002" s="19" t="inlineStr"/>
      <c r="F2002" s="19" t="inlineStr"/>
      <c r="G2002" s="19" t="inlineStr"/>
    </row>
    <row r="2003" customHeight="1" ht="15">
      <c r="A2003" s="20" t="inlineStr">
        <is>
          <r>
            <t xml:space="preserve">Material</t>
          </r>
        </is>
      </c>
      <c r="B2003" s="20" t="inlineStr"/>
      <c r="C2003" s="21" t="inlineStr">
        <is>
          <r>
            <t xml:space="preserve">FONTE</t>
          </r>
        </is>
      </c>
      <c r="D2003" s="21" t="inlineStr">
        <is>
          <r>
            <t xml:space="preserve">UNID</t>
          </r>
        </is>
      </c>
      <c r="E2003" s="21" t="inlineStr">
        <is>
          <r>
            <t xml:space="preserve">COEFICIENTE</t>
          </r>
        </is>
      </c>
      <c r="F2003" s="21" t="inlineStr">
        <is>
          <r>
            <t xml:space="preserve">PREÇO UNITÁRIO</t>
          </r>
        </is>
      </c>
      <c r="G2003" s="21" t="inlineStr">
        <is>
          <r>
            <t xml:space="preserve">TOTAL</t>
          </r>
        </is>
      </c>
    </row>
    <row r="2004" customHeight="1" ht="15">
      <c r="A2004" s="22" t="inlineStr">
        <is>
          <r>
            <t xml:space="preserve">COT0008</t>
          </r>
        </is>
      </c>
      <c r="B2004" s="23" t="inlineStr">
        <is>
          <r>
            <t xml:space="preserve">BANCADA EM GRANITO BRANCO ITAÚNAS</t>
          </r>
        </is>
      </c>
      <c r="C2004" s="22" t="inlineStr">
        <is>
          <r>
            <t xml:space="preserve">Composições </t>
          </r>
        </is>
      </c>
      <c r="D2004" s="22" t="inlineStr">
        <is>
          <r>
            <t xml:space="preserve">M2</t>
          </r>
        </is>
      </c>
      <c r="E2004" s="24" t="n">
        <v>1.0</v>
      </c>
      <c r="F2004" s="25" t="n">
        <v>610.0</v>
      </c>
      <c r="G2004" s="25" t="n">
        <f>ROUND(ROUND(E2004,8)*F2004,2)</f>
        <v>610.0</v>
      </c>
    </row>
    <row r="2005" customHeight="1" ht="15">
      <c r="A2005" s="2" t="inlineStr"/>
      <c r="B2005" s="2" t="inlineStr"/>
      <c r="C2005" s="2" t="inlineStr"/>
      <c r="D2005" s="2" t="inlineStr"/>
      <c r="E2005" s="26" t="inlineStr">
        <is>
          <r>
            <t xml:space="preserve">TOTAL Material:</t>
          </r>
        </is>
      </c>
      <c r="F2005" s="26" t="inlineStr"/>
      <c r="G2005" s="27" t="n">
        <f>SUM(G2004:G2004)</f>
        <v>610.0</v>
      </c>
    </row>
    <row r="2006" customHeight="1" ht="15">
      <c r="A2006" s="20" t="inlineStr">
        <is>
          <r>
            <t xml:space="preserve">Mão de Obra com Encargos Complementares</t>
          </r>
        </is>
      </c>
      <c r="B2006" s="20" t="inlineStr"/>
      <c r="C2006" s="21" t="inlineStr">
        <is>
          <r>
            <t xml:space="preserve">FONTE</t>
          </r>
        </is>
      </c>
      <c r="D2006" s="21" t="inlineStr">
        <is>
          <r>
            <t xml:space="preserve">UNID</t>
          </r>
        </is>
      </c>
      <c r="E2006" s="21" t="inlineStr">
        <is>
          <r>
            <t xml:space="preserve">COEFICIENTE</t>
          </r>
        </is>
      </c>
      <c r="F2006" s="21" t="inlineStr">
        <is>
          <r>
            <t xml:space="preserve">PREÇO UNITÁRIO</t>
          </r>
        </is>
      </c>
      <c r="G2006" s="21" t="inlineStr">
        <is>
          <r>
            <t xml:space="preserve">TOTAL</t>
          </r>
        </is>
      </c>
    </row>
    <row r="2007" customHeight="1" ht="21">
      <c r="A2007" s="22" t="inlineStr">
        <is>
          <r>
            <t xml:space="preserve">88256</t>
          </r>
        </is>
      </c>
      <c r="B2007" s="23" t="inlineStr">
        <is>
          <r>
            <t xml:space="preserve">AZULEJISTA OU LADRILHISTA COM ENCARGOS COMPLEMENTARES</t>
          </r>
        </is>
      </c>
      <c r="C2007" s="22" t="inlineStr">
        <is>
          <r>
            <t xml:space="preserve">SINAPI</t>
          </r>
        </is>
      </c>
      <c r="D2007" s="22" t="inlineStr">
        <is>
          <r>
            <t xml:space="preserve">H</t>
          </r>
        </is>
      </c>
      <c r="E2007" s="24" t="n">
        <v>0.4739</v>
      </c>
      <c r="F2007" s="25" t="n">
        <v>28.73</v>
      </c>
      <c r="G2007" s="25" t="n">
        <f>ROUND(ROUND(E2007,8)*F2007,2)</f>
        <v>13.62</v>
      </c>
    </row>
    <row r="2008" customHeight="1" ht="15">
      <c r="A2008" s="22" t="inlineStr">
        <is>
          <r>
            <t xml:space="preserve">88316</t>
          </r>
        </is>
      </c>
      <c r="B2008" s="23" t="inlineStr">
        <is>
          <r>
            <t xml:space="preserve">SERVENTE COM ENCARGOS COMPLEMENTARES</t>
          </r>
        </is>
      </c>
      <c r="C2008" s="22" t="inlineStr">
        <is>
          <r>
            <t xml:space="preserve">SINAPI</t>
          </r>
        </is>
      </c>
      <c r="D2008" s="22" t="inlineStr">
        <is>
          <r>
            <t xml:space="preserve">H</t>
          </r>
        </is>
      </c>
      <c r="E2008" s="24" t="n">
        <v>0.161</v>
      </c>
      <c r="F2008" s="25" t="n">
        <v>22.1</v>
      </c>
      <c r="G2008" s="25" t="n">
        <f>ROUND(ROUND(E2008,8)*F2008,2)</f>
        <v>3.56</v>
      </c>
    </row>
    <row r="2009" customHeight="1" ht="18">
      <c r="A2009" s="2" t="inlineStr"/>
      <c r="B2009" s="2" t="inlineStr"/>
      <c r="C2009" s="2" t="inlineStr"/>
      <c r="D2009" s="2" t="inlineStr"/>
      <c r="E2009" s="26" t="inlineStr">
        <is>
          <r>
            <t xml:space="preserve">TOTAL Mão de Obra com Encargos Complementares:</t>
          </r>
        </is>
      </c>
      <c r="F2009" s="26" t="inlineStr"/>
      <c r="G2009" s="27" t="n">
        <f>SUM(G2007:G2008)</f>
        <v>17.18</v>
      </c>
    </row>
    <row r="2010" customHeight="1" ht="15">
      <c r="A2010" s="2" t="inlineStr"/>
      <c r="B2010" s="2" t="inlineStr"/>
      <c r="C2010" s="2" t="inlineStr"/>
      <c r="D2010" s="2" t="inlineStr"/>
      <c r="E2010" s="28" t="inlineStr">
        <is>
          <r>
            <t xml:space="preserve">VALOR:</t>
          </r>
        </is>
      </c>
      <c r="F2010" s="28" t="inlineStr"/>
      <c r="G2010" s="6" t="n">
        <f>SUM(G2005,G2009)</f>
        <v>627.18</v>
      </c>
    </row>
    <row r="2011" customHeight="1" ht="15">
      <c r="A2011" s="2" t="inlineStr"/>
      <c r="B2011" s="2" t="inlineStr"/>
      <c r="C2011" s="2" t="inlineStr"/>
      <c r="D2011" s="2" t="inlineStr"/>
      <c r="E2011" s="28" t="inlineStr">
        <is>
          <r>
            <t xml:space="preserve">VALOR BDI (22.23%):</t>
          </r>
        </is>
      </c>
      <c r="F2011" s="28" t="inlineStr"/>
      <c r="G2011" s="6" t="n">
        <f>ROUND(G2010*(22.23/100),2)</f>
        <v>139.42</v>
      </c>
    </row>
    <row r="2012" customHeight="1" ht="15">
      <c r="A2012" s="2" t="inlineStr"/>
      <c r="B2012" s="2" t="inlineStr"/>
      <c r="C2012" s="2" t="inlineStr"/>
      <c r="D2012" s="2" t="inlineStr"/>
      <c r="E2012" s="28" t="inlineStr">
        <is>
          <r>
            <t xml:space="preserve">VALOR COM BDI:</t>
          </r>
        </is>
      </c>
      <c r="F2012" s="28" t="inlineStr"/>
      <c r="G2012" s="6" t="n">
        <f>G2011+G2010</f>
        <v>766.6</v>
      </c>
    </row>
    <row r="2013" customHeight="1" ht="10">
      <c r="A2013" s="2" t="inlineStr"/>
      <c r="B2013" s="2" t="inlineStr"/>
      <c r="C2013" s="2" t="inlineStr"/>
      <c r="D2013" s="2" t="inlineStr"/>
      <c r="E2013" s="18" t="inlineStr"/>
      <c r="F2013" s="18" t="inlineStr"/>
      <c r="G2013" s="18" t="inlineStr"/>
    </row>
    <row r="2014" customHeight="1" ht="20">
      <c r="A2014" s="19" t="inlineStr">
        <is>
          <r>
            <t xml:space="preserve">6.21. 91338 PORTA DE ALUMÍNIO DE ABRIR COM LAMBRI, COM GUARNIÇÃO, FIXAÇÃO COM PARAFUSOS - FORNECIMENTO E INSTALAÇÃO. AF_12/2019 (M2)</t>
          </r>
        </is>
      </c>
      <c r="B2014" s="19" t="inlineStr"/>
      <c r="C2014" s="19" t="inlineStr"/>
      <c r="D2014" s="19" t="inlineStr"/>
      <c r="E2014" s="19" t="inlineStr"/>
      <c r="F2014" s="19" t="inlineStr"/>
      <c r="G2014" s="19" t="inlineStr"/>
    </row>
    <row r="2015" customHeight="1" ht="15">
      <c r="A2015" s="20" t="inlineStr">
        <is>
          <r>
            <t xml:space="preserve">Material</t>
          </r>
        </is>
      </c>
      <c r="B2015" s="20" t="inlineStr"/>
      <c r="C2015" s="21" t="inlineStr">
        <is>
          <r>
            <t xml:space="preserve">FONTE</t>
          </r>
        </is>
      </c>
      <c r="D2015" s="21" t="inlineStr">
        <is>
          <r>
            <t xml:space="preserve">UNID</t>
          </r>
        </is>
      </c>
      <c r="E2015" s="21" t="inlineStr">
        <is>
          <r>
            <t xml:space="preserve">COEFICIENTE</t>
          </r>
        </is>
      </c>
      <c r="F2015" s="21" t="inlineStr">
        <is>
          <r>
            <t xml:space="preserve">PREÇO UNITÁRIO</t>
          </r>
        </is>
      </c>
      <c r="G2015" s="21" t="inlineStr">
        <is>
          <r>
            <t xml:space="preserve">TOTAL</t>
          </r>
        </is>
      </c>
    </row>
    <row r="2016" customHeight="1" ht="29">
      <c r="A2016" s="22" t="inlineStr">
        <is>
          <r>
            <t xml:space="preserve">00007568</t>
          </r>
        </is>
      </c>
      <c r="B2016" s="23" t="inlineStr">
        <is>
          <r>
            <t xml:space="preserve">BUCHA DE NYLON SEM ABA S10, COM PARAFUSO DE 6,10 X 65 MM EM ACO ZINCADO COM ROSCA SOBERBA, CABECA CHATA E FENDA PHILLIPS</t>
          </r>
        </is>
      </c>
      <c r="C2016" s="22" t="inlineStr">
        <is>
          <r>
            <t xml:space="preserve">SINAPI</t>
          </r>
        </is>
      </c>
      <c r="D2016" s="22" t="inlineStr">
        <is>
          <r>
            <t xml:space="preserve">UN</t>
          </r>
        </is>
      </c>
      <c r="E2016" s="24" t="n">
        <v>4.8166</v>
      </c>
      <c r="F2016" s="25" t="n">
        <v>0.92</v>
      </c>
      <c r="G2016" s="25" t="n">
        <f>TRUNC(TRUNC(E2016,8)*F2016,2)</f>
        <v>4.43</v>
      </c>
    </row>
    <row r="2017" customHeight="1" ht="29">
      <c r="A2017" s="22" t="inlineStr">
        <is>
          <r>
            <t xml:space="preserve">00036888</t>
          </r>
        </is>
      </c>
      <c r="B2017" s="23" t="inlineStr">
        <is>
          <r>
            <t xml:space="preserve">GUARNICAO / MOLDURA / ARREMATE DE ACABAMENTO PARA ESQUADRIA, EM ALUMINIO PERFIL 25, ACABAMENTO ANODIZADO BRANCO OU BRILHANTE, PARA 1 FACE</t>
          </r>
        </is>
      </c>
      <c r="C2017" s="22" t="inlineStr">
        <is>
          <r>
            <t xml:space="preserve">SINAPI</t>
          </r>
        </is>
      </c>
      <c r="D2017" s="22" t="inlineStr">
        <is>
          <r>
            <t xml:space="preserve">M</t>
          </r>
        </is>
      </c>
      <c r="E2017" s="24" t="n">
        <v>6.8504</v>
      </c>
      <c r="F2017" s="25" t="n">
        <v>29.14</v>
      </c>
      <c r="G2017" s="25" t="n">
        <f>TRUNC(TRUNC(E2017,8)*F2017,2)</f>
        <v>199.62</v>
      </c>
    </row>
    <row r="2018" customHeight="1" ht="29">
      <c r="A2018" s="22" t="inlineStr">
        <is>
          <r>
            <t xml:space="preserve">00004914</t>
          </r>
        </is>
      </c>
      <c r="B2018" s="23" t="inlineStr">
        <is>
          <r>
            <t xml:space="preserve">PORTA DE ABRIR EM ALUMINIO COM LAMBRI HORIZONTAL/LAMINADA, ACABAMENTO ANODIZADO NATURAL, SEM GUARNICAO/ALIZAR/VISTA</t>
          </r>
        </is>
      </c>
      <c r="C2018" s="22" t="inlineStr">
        <is>
          <r>
            <t xml:space="preserve">SINAPI</t>
          </r>
        </is>
      </c>
      <c r="D2018" s="22" t="inlineStr">
        <is>
          <r>
            <t xml:space="preserve">M2</t>
          </r>
        </is>
      </c>
      <c r="E2018" s="24" t="n">
        <v>1.0</v>
      </c>
      <c r="F2018" s="25" t="n">
        <v>431.7</v>
      </c>
      <c r="G2018" s="25" t="n">
        <f>TRUNC(TRUNC(E2018,8)*F2018,2)</f>
        <v>431.7</v>
      </c>
    </row>
    <row r="2019" customHeight="1" ht="21">
      <c r="A2019" s="22" t="inlineStr">
        <is>
          <r>
            <t xml:space="preserve">00000142</t>
          </r>
        </is>
      </c>
      <c r="B2019" s="23" t="inlineStr">
        <is>
          <r>
            <t xml:space="preserve">SELANTE ELASTICO MONOCOMPONENTE A BASE DE POLIURETANO (PU) PARA JUNTAS DIVERSAS</t>
          </r>
        </is>
      </c>
      <c r="C2019" s="22" t="inlineStr">
        <is>
          <r>
            <t xml:space="preserve">SINAPI</t>
          </r>
        </is>
      </c>
      <c r="D2019" s="22" t="inlineStr">
        <is>
          <r>
            <t xml:space="preserve">310ML</t>
          </r>
        </is>
      </c>
      <c r="E2019" s="24" t="n">
        <v>0.8829</v>
      </c>
      <c r="F2019" s="25" t="n">
        <v>38.65</v>
      </c>
      <c r="G2019" s="25" t="n">
        <f>TRUNC(TRUNC(E2019,8)*F2019,2)</f>
        <v>34.12</v>
      </c>
    </row>
    <row r="2020" customHeight="1" ht="15">
      <c r="A2020" s="2" t="inlineStr"/>
      <c r="B2020" s="2" t="inlineStr"/>
      <c r="C2020" s="2" t="inlineStr"/>
      <c r="D2020" s="2" t="inlineStr"/>
      <c r="E2020" s="26" t="inlineStr">
        <is>
          <r>
            <t xml:space="preserve">TOTAL Material:</t>
          </r>
        </is>
      </c>
      <c r="F2020" s="26" t="inlineStr"/>
      <c r="G2020" s="27" t="n">
        <f>SUM(G2016:G2019)</f>
        <v>669.87</v>
      </c>
    </row>
    <row r="2021" customHeight="1" ht="15">
      <c r="A2021" s="20" t="inlineStr">
        <is>
          <r>
            <t xml:space="preserve">Mão de Obra com Encargos Complementares</t>
          </r>
        </is>
      </c>
      <c r="B2021" s="20" t="inlineStr"/>
      <c r="C2021" s="21" t="inlineStr">
        <is>
          <r>
            <t xml:space="preserve">FONTE</t>
          </r>
        </is>
      </c>
      <c r="D2021" s="21" t="inlineStr">
        <is>
          <r>
            <t xml:space="preserve">UNID</t>
          </r>
        </is>
      </c>
      <c r="E2021" s="21" t="inlineStr">
        <is>
          <r>
            <t xml:space="preserve">COEFICIENTE</t>
          </r>
        </is>
      </c>
      <c r="F2021" s="21" t="inlineStr">
        <is>
          <r>
            <t xml:space="preserve">PREÇO UNITÁRIO</t>
          </r>
        </is>
      </c>
      <c r="G2021" s="21" t="inlineStr">
        <is>
          <r>
            <t xml:space="preserve">TOTAL</t>
          </r>
        </is>
      </c>
    </row>
    <row r="2022" customHeight="1" ht="15">
      <c r="A2022" s="22" t="inlineStr">
        <is>
          <r>
            <t xml:space="preserve">88309</t>
          </r>
        </is>
      </c>
      <c r="B2022" s="23" t="inlineStr">
        <is>
          <r>
            <t xml:space="preserve">PEDREIRO COM ENCARGOS COMPLEMENTARES</t>
          </r>
        </is>
      </c>
      <c r="C2022" s="22" t="inlineStr">
        <is>
          <r>
            <t xml:space="preserve">SINAPI</t>
          </r>
        </is>
      </c>
      <c r="D2022" s="22" t="inlineStr">
        <is>
          <r>
            <t xml:space="preserve">H</t>
          </r>
        </is>
      </c>
      <c r="E2022" s="24" t="n">
        <v>0.3563</v>
      </c>
      <c r="F2022" s="25" t="n">
        <v>28.88</v>
      </c>
      <c r="G2022" s="25" t="n">
        <f>TRUNC(TRUNC(E2022,8)*F2022,2)</f>
        <v>10.28</v>
      </c>
    </row>
    <row r="2023" customHeight="1" ht="15">
      <c r="A2023" s="22" t="inlineStr">
        <is>
          <r>
            <t xml:space="preserve">88316</t>
          </r>
        </is>
      </c>
      <c r="B2023" s="23" t="inlineStr">
        <is>
          <r>
            <t xml:space="preserve">SERVENTE COM ENCARGOS COMPLEMENTARES</t>
          </r>
        </is>
      </c>
      <c r="C2023" s="22" t="inlineStr">
        <is>
          <r>
            <t xml:space="preserve">SINAPI</t>
          </r>
        </is>
      </c>
      <c r="D2023" s="22" t="inlineStr">
        <is>
          <r>
            <t xml:space="preserve">H</t>
          </r>
        </is>
      </c>
      <c r="E2023" s="24" t="n">
        <v>0.1779</v>
      </c>
      <c r="F2023" s="25" t="n">
        <v>22.1</v>
      </c>
      <c r="G2023" s="25" t="n">
        <f>TRUNC(TRUNC(E2023,8)*F2023,2)</f>
        <v>3.93</v>
      </c>
    </row>
    <row r="2024" customHeight="1" ht="18">
      <c r="A2024" s="2" t="inlineStr"/>
      <c r="B2024" s="2" t="inlineStr"/>
      <c r="C2024" s="2" t="inlineStr"/>
      <c r="D2024" s="2" t="inlineStr"/>
      <c r="E2024" s="26" t="inlineStr">
        <is>
          <r>
            <t xml:space="preserve">TOTAL Mão de Obra com Encargos Complementares:</t>
          </r>
        </is>
      </c>
      <c r="F2024" s="26" t="inlineStr"/>
      <c r="G2024" s="27" t="n">
        <f>SUM(G2022:G2023)</f>
        <v>14.21</v>
      </c>
    </row>
    <row r="2025" customHeight="1" ht="15">
      <c r="A2025" s="2" t="inlineStr"/>
      <c r="B2025" s="2" t="inlineStr"/>
      <c r="C2025" s="2" t="inlineStr"/>
      <c r="D2025" s="2" t="inlineStr"/>
      <c r="E2025" s="28" t="inlineStr">
        <is>
          <r>
            <t xml:space="preserve">VALOR:</t>
          </r>
        </is>
      </c>
      <c r="F2025" s="28" t="inlineStr"/>
      <c r="G2025" s="6" t="n">
        <f>SUM(G2020,G2024)</f>
        <v>684.08</v>
      </c>
    </row>
    <row r="2026" customHeight="1" ht="15">
      <c r="A2026" s="2" t="inlineStr"/>
      <c r="B2026" s="2" t="inlineStr"/>
      <c r="C2026" s="2" t="inlineStr"/>
      <c r="D2026" s="2" t="inlineStr"/>
      <c r="E2026" s="28" t="inlineStr">
        <is>
          <r>
            <t xml:space="preserve">VALOR BDI (22.23%):</t>
          </r>
        </is>
      </c>
      <c r="F2026" s="28" t="inlineStr"/>
      <c r="G2026" s="6" t="n">
        <f>ROUND(G2025*(22.23/100),2)</f>
        <v>152.07</v>
      </c>
    </row>
    <row r="2027" customHeight="1" ht="15">
      <c r="A2027" s="2" t="inlineStr"/>
      <c r="B2027" s="2" t="inlineStr"/>
      <c r="C2027" s="2" t="inlineStr"/>
      <c r="D2027" s="2" t="inlineStr"/>
      <c r="E2027" s="28" t="inlineStr">
        <is>
          <r>
            <t xml:space="preserve">VALOR COM BDI:</t>
          </r>
        </is>
      </c>
      <c r="F2027" s="28" t="inlineStr"/>
      <c r="G2027" s="6" t="n">
        <f>G2026+G2025</f>
        <v>836.15</v>
      </c>
    </row>
    <row r="2028" customHeight="1" ht="10">
      <c r="A2028" s="2" t="inlineStr"/>
      <c r="B2028" s="2" t="inlineStr"/>
      <c r="C2028" s="2" t="inlineStr"/>
      <c r="D2028" s="2" t="inlineStr"/>
      <c r="E2028" s="18" t="inlineStr"/>
      <c r="F2028" s="18" t="inlineStr"/>
      <c r="G2028" s="18" t="inlineStr"/>
    </row>
    <row r="2029" customHeight="1" ht="20">
      <c r="A2029" s="19" t="inlineStr">
        <is>
          <r>
            <t xml:space="preserve">6.22. C4427 PORTA TIPO PARANÁ (0,80 x 2,10 m), C/ FERRAGENS (UN)</t>
          </r>
        </is>
      </c>
      <c r="B2029" s="19" t="inlineStr"/>
      <c r="C2029" s="19" t="inlineStr"/>
      <c r="D2029" s="19" t="inlineStr"/>
      <c r="E2029" s="19" t="inlineStr"/>
      <c r="F2029" s="19" t="inlineStr"/>
      <c r="G2029" s="19" t="inlineStr"/>
    </row>
    <row r="2030" customHeight="1" ht="15">
      <c r="A2030" s="20" t="inlineStr">
        <is>
          <r>
            <t xml:space="preserve">Material</t>
          </r>
        </is>
      </c>
      <c r="B2030" s="20" t="inlineStr"/>
      <c r="C2030" s="21" t="inlineStr">
        <is>
          <r>
            <t xml:space="preserve">FONTE</t>
          </r>
        </is>
      </c>
      <c r="D2030" s="21" t="inlineStr">
        <is>
          <r>
            <t xml:space="preserve">UNID</t>
          </r>
        </is>
      </c>
      <c r="E2030" s="21" t="inlineStr">
        <is>
          <r>
            <t xml:space="preserve">COEFICIENTE</t>
          </r>
        </is>
      </c>
      <c r="F2030" s="21" t="inlineStr">
        <is>
          <r>
            <t xml:space="preserve">PREÇO UNITÁRIO</t>
          </r>
        </is>
      </c>
      <c r="G2030" s="21" t="inlineStr">
        <is>
          <r>
            <t xml:space="preserve">TOTAL</t>
          </r>
        </is>
      </c>
    </row>
    <row r="2031" customHeight="1" ht="15">
      <c r="A2031" s="22" t="inlineStr">
        <is>
          <r>
            <t xml:space="preserve">I1027</t>
          </r>
        </is>
      </c>
      <c r="B2031" s="23" t="inlineStr">
        <is>
          <r>
            <t xml:space="preserve">DOBRADIÇA 3''X2 1/2'' CROMADA</t>
          </r>
        </is>
      </c>
      <c r="C2031" s="22" t="inlineStr">
        <is>
          <r>
            <t xml:space="preserve">SEINFRA</t>
          </r>
        </is>
      </c>
      <c r="D2031" s="22" t="inlineStr">
        <is>
          <r>
            <t xml:space="preserve">UN</t>
          </r>
        </is>
      </c>
      <c r="E2031" s="24" t="n">
        <v>3.0</v>
      </c>
      <c r="F2031" s="29" t="n">
        <v>16.63</v>
      </c>
      <c r="G2031" s="29" t="n">
        <f>ROUND(ROUND(E2031,8)*F2031,4)</f>
        <v>49.89</v>
      </c>
    </row>
    <row r="2032" customHeight="1" ht="15">
      <c r="A2032" s="22" t="inlineStr">
        <is>
          <r>
            <t xml:space="preserve">I1154</t>
          </r>
        </is>
      </c>
      <c r="B2032" s="23" t="inlineStr">
        <is>
          <r>
            <t xml:space="preserve">FECHADURA COMPLETA PARA PORTA EXTERNA</t>
          </r>
        </is>
      </c>
      <c r="C2032" s="22" t="inlineStr">
        <is>
          <r>
            <t xml:space="preserve">SEINFRA</t>
          </r>
        </is>
      </c>
      <c r="D2032" s="22" t="inlineStr">
        <is>
          <r>
            <t xml:space="preserve">UN</t>
          </r>
        </is>
      </c>
      <c r="E2032" s="24" t="n">
        <v>1.0</v>
      </c>
      <c r="F2032" s="29" t="n">
        <v>66.98</v>
      </c>
      <c r="G2032" s="29" t="n">
        <f>ROUND(ROUND(E2032,8)*F2032,4)</f>
        <v>66.98</v>
      </c>
    </row>
    <row r="2033" customHeight="1" ht="15">
      <c r="A2033" s="22" t="inlineStr">
        <is>
          <r>
            <t xml:space="preserve">I8273</t>
          </r>
        </is>
      </c>
      <c r="B2033" s="23" t="inlineStr">
        <is>
          <r>
            <t xml:space="preserve">PORTA PARANÁ (0,80 x 2,10 m)</t>
          </r>
        </is>
      </c>
      <c r="C2033" s="22" t="inlineStr">
        <is>
          <r>
            <t xml:space="preserve">SEINFRA</t>
          </r>
        </is>
      </c>
      <c r="D2033" s="22" t="inlineStr">
        <is>
          <r>
            <t xml:space="preserve">UN</t>
          </r>
        </is>
      </c>
      <c r="E2033" s="24" t="n">
        <v>1.0</v>
      </c>
      <c r="F2033" s="29" t="n">
        <v>165.99</v>
      </c>
      <c r="G2033" s="29" t="n">
        <f>ROUND(ROUND(E2033,8)*F2033,4)</f>
        <v>165.99</v>
      </c>
    </row>
    <row r="2034" customHeight="1" ht="15">
      <c r="A2034" s="2" t="inlineStr"/>
      <c r="B2034" s="2" t="inlineStr"/>
      <c r="C2034" s="2" t="inlineStr"/>
      <c r="D2034" s="2" t="inlineStr"/>
      <c r="E2034" s="26" t="inlineStr">
        <is>
          <r>
            <t xml:space="preserve">TOTAL Material:</t>
          </r>
        </is>
      </c>
      <c r="F2034" s="26" t="inlineStr"/>
      <c r="G2034" s="30" t="n">
        <f>SUM(G2031:G2033)</f>
        <v>282.86</v>
      </c>
    </row>
    <row r="2035" customHeight="1" ht="15">
      <c r="A2035" s="20" t="inlineStr">
        <is>
          <r>
            <t xml:space="preserve">Mão de Obra com Encargos Complementares</t>
          </r>
        </is>
      </c>
      <c r="B2035" s="20" t="inlineStr"/>
      <c r="C2035" s="21" t="inlineStr">
        <is>
          <r>
            <t xml:space="preserve">FONTE</t>
          </r>
        </is>
      </c>
      <c r="D2035" s="21" t="inlineStr">
        <is>
          <r>
            <t xml:space="preserve">UNID</t>
          </r>
        </is>
      </c>
      <c r="E2035" s="21" t="inlineStr">
        <is>
          <r>
            <t xml:space="preserve">COEFICIENTE</t>
          </r>
        </is>
      </c>
      <c r="F2035" s="21" t="inlineStr">
        <is>
          <r>
            <t xml:space="preserve">PREÇO UNITÁRIO</t>
          </r>
        </is>
      </c>
      <c r="G2035" s="21" t="inlineStr">
        <is>
          <r>
            <t xml:space="preserve">TOTAL</t>
          </r>
        </is>
      </c>
    </row>
    <row r="2036" customHeight="1" ht="21">
      <c r="A2036" s="22" t="inlineStr">
        <is>
          <r>
            <t xml:space="preserve">88239</t>
          </r>
        </is>
      </c>
      <c r="B2036" s="23" t="inlineStr">
        <is>
          <r>
            <t xml:space="preserve">AJUDANTE DE CARPINTEIRO COM ENCARGOS COMPLEMENTARES</t>
          </r>
        </is>
      </c>
      <c r="C2036" s="22" t="inlineStr">
        <is>
          <r>
            <t xml:space="preserve">SINAPI</t>
          </r>
        </is>
      </c>
      <c r="D2036" s="22" t="inlineStr">
        <is>
          <r>
            <t xml:space="preserve">H</t>
          </r>
        </is>
      </c>
      <c r="E2036" s="24" t="n">
        <v>2.55</v>
      </c>
      <c r="F2036" s="29" t="n">
        <v>23.13</v>
      </c>
      <c r="G2036" s="29" t="n">
        <f>ROUND(ROUND(E2036,8)*F2036,4)</f>
        <v>58.9815</v>
      </c>
    </row>
    <row r="2037" customHeight="1" ht="21">
      <c r="A2037" s="22" t="inlineStr">
        <is>
          <r>
            <t xml:space="preserve">88261</t>
          </r>
        </is>
      </c>
      <c r="B2037" s="23" t="inlineStr">
        <is>
          <r>
            <t xml:space="preserve">CARPINTEIRO DE ESQUADRIA COM ENCARGOS COMPLEMENTARES</t>
          </r>
        </is>
      </c>
      <c r="C2037" s="22" t="inlineStr">
        <is>
          <r>
            <t xml:space="preserve">SINAPI</t>
          </r>
        </is>
      </c>
      <c r="D2037" s="22" t="inlineStr">
        <is>
          <r>
            <t xml:space="preserve">H</t>
          </r>
        </is>
      </c>
      <c r="E2037" s="24" t="n">
        <v>2.55</v>
      </c>
      <c r="F2037" s="29" t="n">
        <v>27.62</v>
      </c>
      <c r="G2037" s="29" t="n">
        <f>ROUND(ROUND(E2037,8)*F2037,4)</f>
        <v>70.431</v>
      </c>
    </row>
    <row r="2038" customHeight="1" ht="18">
      <c r="A2038" s="2" t="inlineStr"/>
      <c r="B2038" s="2" t="inlineStr"/>
      <c r="C2038" s="2" t="inlineStr"/>
      <c r="D2038" s="2" t="inlineStr"/>
      <c r="E2038" s="26" t="inlineStr">
        <is>
          <r>
            <t xml:space="preserve">TOTAL Mão de Obra com Encargos Complementares:</t>
          </r>
        </is>
      </c>
      <c r="F2038" s="26" t="inlineStr"/>
      <c r="G2038" s="30" t="n">
        <f>SUM(G2036:G2037)</f>
        <v>129.4125</v>
      </c>
    </row>
    <row r="2039" customHeight="1" ht="15">
      <c r="A2039" s="2" t="inlineStr"/>
      <c r="B2039" s="2" t="inlineStr"/>
      <c r="C2039" s="2" t="inlineStr"/>
      <c r="D2039" s="2" t="inlineStr"/>
      <c r="E2039" s="28" t="inlineStr">
        <is>
          <r>
            <t xml:space="preserve">VALOR:</t>
          </r>
        </is>
      </c>
      <c r="F2039" s="28" t="inlineStr"/>
      <c r="G2039" s="6" t="n">
        <f>SUM(G2034,G2038)</f>
        <v>412.27</v>
      </c>
    </row>
    <row r="2040" customHeight="1" ht="15">
      <c r="A2040" s="2" t="inlineStr"/>
      <c r="B2040" s="2" t="inlineStr"/>
      <c r="C2040" s="2" t="inlineStr"/>
      <c r="D2040" s="2" t="inlineStr"/>
      <c r="E2040" s="28" t="inlineStr">
        <is>
          <r>
            <t xml:space="preserve">VALOR BDI (22.23%):</t>
          </r>
        </is>
      </c>
      <c r="F2040" s="28" t="inlineStr"/>
      <c r="G2040" s="6" t="n">
        <f>ROUND(G2039*(22.23/100),2)</f>
        <v>91.65</v>
      </c>
    </row>
    <row r="2041" customHeight="1" ht="15">
      <c r="A2041" s="2" t="inlineStr"/>
      <c r="B2041" s="2" t="inlineStr"/>
      <c r="C2041" s="2" t="inlineStr"/>
      <c r="D2041" s="2" t="inlineStr"/>
      <c r="E2041" s="28" t="inlineStr">
        <is>
          <r>
            <t xml:space="preserve">VALOR COM BDI:</t>
          </r>
        </is>
      </c>
      <c r="F2041" s="28" t="inlineStr"/>
      <c r="G2041" s="6" t="n">
        <f>G2040+G2039</f>
        <v>503.92</v>
      </c>
    </row>
    <row r="2042" customHeight="1" ht="10">
      <c r="A2042" s="2" t="inlineStr"/>
      <c r="B2042" s="2" t="inlineStr"/>
      <c r="C2042" s="2" t="inlineStr"/>
      <c r="D2042" s="2" t="inlineStr"/>
      <c r="E2042" s="18" t="inlineStr"/>
      <c r="F2042" s="18" t="inlineStr"/>
      <c r="G2042" s="18" t="inlineStr"/>
    </row>
    <row r="2043" customHeight="1" ht="20">
      <c r="A2043" s="19" t="inlineStr">
        <is>
          <r>
            <t xml:space="preserve">6.23. CP ADAP. C1978 PORTA TIPO PARANÁ (0,90 x 2,10 m), C/ FERRAGENS (UN)</t>
          </r>
        </is>
      </c>
      <c r="B2043" s="19" t="inlineStr"/>
      <c r="C2043" s="19" t="inlineStr"/>
      <c r="D2043" s="19" t="inlineStr"/>
      <c r="E2043" s="19" t="inlineStr"/>
      <c r="F2043" s="19" t="inlineStr"/>
      <c r="G2043" s="19" t="inlineStr"/>
    </row>
    <row r="2044" customHeight="1" ht="15">
      <c r="A2044" s="20" t="inlineStr">
        <is>
          <r>
            <t xml:space="preserve">Material</t>
          </r>
        </is>
      </c>
      <c r="B2044" s="20" t="inlineStr"/>
      <c r="C2044" s="21" t="inlineStr">
        <is>
          <r>
            <t xml:space="preserve">FONTE</t>
          </r>
        </is>
      </c>
      <c r="D2044" s="21" t="inlineStr">
        <is>
          <r>
            <t xml:space="preserve">UNID</t>
          </r>
        </is>
      </c>
      <c r="E2044" s="21" t="inlineStr">
        <is>
          <r>
            <t xml:space="preserve">COEFICIENTE</t>
          </r>
        </is>
      </c>
      <c r="F2044" s="21" t="inlineStr">
        <is>
          <r>
            <t xml:space="preserve">PREÇO UNITÁRIO</t>
          </r>
        </is>
      </c>
      <c r="G2044" s="21" t="inlineStr">
        <is>
          <r>
            <t xml:space="preserve">TOTAL</t>
          </r>
        </is>
      </c>
    </row>
    <row r="2045" customHeight="1" ht="15">
      <c r="A2045" s="22" t="inlineStr">
        <is>
          <r>
            <t xml:space="preserve">I1027</t>
          </r>
        </is>
      </c>
      <c r="B2045" s="23" t="inlineStr">
        <is>
          <r>
            <t xml:space="preserve">DOBRADIÇA 3''X2 1/2'' CROMADA</t>
          </r>
        </is>
      </c>
      <c r="C2045" s="22" t="inlineStr">
        <is>
          <r>
            <t xml:space="preserve">SEINFRA</t>
          </r>
        </is>
      </c>
      <c r="D2045" s="22" t="inlineStr">
        <is>
          <r>
            <t xml:space="preserve">UN</t>
          </r>
        </is>
      </c>
      <c r="E2045" s="24" t="n">
        <v>3.0</v>
      </c>
      <c r="F2045" s="25" t="n">
        <v>16.63</v>
      </c>
      <c r="G2045" s="25" t="n">
        <f>ROUND(ROUND(E2045,8)*F2045,2)</f>
        <v>49.89</v>
      </c>
    </row>
    <row r="2046" customHeight="1" ht="15">
      <c r="A2046" s="22" t="inlineStr">
        <is>
          <r>
            <t xml:space="preserve">I1154</t>
          </r>
        </is>
      </c>
      <c r="B2046" s="23" t="inlineStr">
        <is>
          <r>
            <t xml:space="preserve">FECHADURA COMPLETA PARA PORTA EXTERNA</t>
          </r>
        </is>
      </c>
      <c r="C2046" s="22" t="inlineStr">
        <is>
          <r>
            <t xml:space="preserve">SEINFRA</t>
          </r>
        </is>
      </c>
      <c r="D2046" s="22" t="inlineStr">
        <is>
          <r>
            <t xml:space="preserve">UN</t>
          </r>
        </is>
      </c>
      <c r="E2046" s="24" t="n">
        <v>1.0</v>
      </c>
      <c r="F2046" s="25" t="n">
        <v>66.98</v>
      </c>
      <c r="G2046" s="25" t="n">
        <f>ROUND(ROUND(E2046,8)*F2046,2)</f>
        <v>66.98</v>
      </c>
    </row>
    <row r="2047" customHeight="1" ht="15">
      <c r="A2047" s="22" t="inlineStr">
        <is>
          <r>
            <t xml:space="preserve">I1709</t>
          </r>
        </is>
      </c>
      <c r="B2047" s="23" t="inlineStr">
        <is>
          <r>
            <t xml:space="preserve">PORTA LISA DE CEDRO 0.90X2.10M</t>
          </r>
        </is>
      </c>
      <c r="C2047" s="22" t="inlineStr">
        <is>
          <r>
            <t xml:space="preserve">SEINFRA</t>
          </r>
        </is>
      </c>
      <c r="D2047" s="22" t="inlineStr">
        <is>
          <r>
            <t xml:space="preserve">UN</t>
          </r>
        </is>
      </c>
      <c r="E2047" s="24" t="n">
        <v>1.0</v>
      </c>
      <c r="F2047" s="25" t="n">
        <v>318.99</v>
      </c>
      <c r="G2047" s="25" t="n">
        <f>ROUND(ROUND(E2047,8)*F2047,2)</f>
        <v>318.99</v>
      </c>
    </row>
    <row r="2048" customHeight="1" ht="15">
      <c r="A2048" s="2" t="inlineStr"/>
      <c r="B2048" s="2" t="inlineStr"/>
      <c r="C2048" s="2" t="inlineStr"/>
      <c r="D2048" s="2" t="inlineStr"/>
      <c r="E2048" s="26" t="inlineStr">
        <is>
          <r>
            <t xml:space="preserve">TOTAL Material:</t>
          </r>
        </is>
      </c>
      <c r="F2048" s="26" t="inlineStr"/>
      <c r="G2048" s="27" t="n">
        <f>SUM(G2045:G2047)</f>
        <v>435.86</v>
      </c>
    </row>
    <row r="2049" customHeight="1" ht="15">
      <c r="A2049" s="20" t="inlineStr">
        <is>
          <r>
            <t xml:space="preserve">Mão de Obra com Encargos Complementares</t>
          </r>
        </is>
      </c>
      <c r="B2049" s="20" t="inlineStr"/>
      <c r="C2049" s="21" t="inlineStr">
        <is>
          <r>
            <t xml:space="preserve">FONTE</t>
          </r>
        </is>
      </c>
      <c r="D2049" s="21" t="inlineStr">
        <is>
          <r>
            <t xml:space="preserve">UNID</t>
          </r>
        </is>
      </c>
      <c r="E2049" s="21" t="inlineStr">
        <is>
          <r>
            <t xml:space="preserve">COEFICIENTE</t>
          </r>
        </is>
      </c>
      <c r="F2049" s="21" t="inlineStr">
        <is>
          <r>
            <t xml:space="preserve">PREÇO UNITÁRIO</t>
          </r>
        </is>
      </c>
      <c r="G2049" s="21" t="inlineStr">
        <is>
          <r>
            <t xml:space="preserve">TOTAL</t>
          </r>
        </is>
      </c>
    </row>
    <row r="2050" customHeight="1" ht="21">
      <c r="A2050" s="22" t="inlineStr">
        <is>
          <r>
            <t xml:space="preserve">88239</t>
          </r>
        </is>
      </c>
      <c r="B2050" s="23" t="inlineStr">
        <is>
          <r>
            <t xml:space="preserve">AJUDANTE DE CARPINTEIRO COM ENCARGOS COMPLEMENTARES</t>
          </r>
        </is>
      </c>
      <c r="C2050" s="22" t="inlineStr">
        <is>
          <r>
            <t xml:space="preserve">SINAPI</t>
          </r>
        </is>
      </c>
      <c r="D2050" s="22" t="inlineStr">
        <is>
          <r>
            <t xml:space="preserve">H</t>
          </r>
        </is>
      </c>
      <c r="E2050" s="24" t="n">
        <v>3.75</v>
      </c>
      <c r="F2050" s="25" t="n">
        <v>23.13</v>
      </c>
      <c r="G2050" s="25" t="n">
        <f>ROUND(ROUND(E2050,8)*F2050,2)</f>
        <v>86.74</v>
      </c>
    </row>
    <row r="2051" customHeight="1" ht="21">
      <c r="A2051" s="22" t="inlineStr">
        <is>
          <r>
            <t xml:space="preserve">88261</t>
          </r>
        </is>
      </c>
      <c r="B2051" s="23" t="inlineStr">
        <is>
          <r>
            <t xml:space="preserve">CARPINTEIRO DE ESQUADRIA COM ENCARGOS COMPLEMENTARES</t>
          </r>
        </is>
      </c>
      <c r="C2051" s="22" t="inlineStr">
        <is>
          <r>
            <t xml:space="preserve">SINAPI</t>
          </r>
        </is>
      </c>
      <c r="D2051" s="22" t="inlineStr">
        <is>
          <r>
            <t xml:space="preserve">H</t>
          </r>
        </is>
      </c>
      <c r="E2051" s="24" t="n">
        <v>3.75</v>
      </c>
      <c r="F2051" s="25" t="n">
        <v>27.62</v>
      </c>
      <c r="G2051" s="25" t="n">
        <f>ROUND(ROUND(E2051,8)*F2051,2)</f>
        <v>103.58</v>
      </c>
    </row>
    <row r="2052" customHeight="1" ht="18">
      <c r="A2052" s="2" t="inlineStr"/>
      <c r="B2052" s="2" t="inlineStr"/>
      <c r="C2052" s="2" t="inlineStr"/>
      <c r="D2052" s="2" t="inlineStr"/>
      <c r="E2052" s="26" t="inlineStr">
        <is>
          <r>
            <t xml:space="preserve">TOTAL Mão de Obra com Encargos Complementares:</t>
          </r>
        </is>
      </c>
      <c r="F2052" s="26" t="inlineStr"/>
      <c r="G2052" s="27" t="n">
        <f>SUM(G2050:G2051)</f>
        <v>190.32</v>
      </c>
    </row>
    <row r="2053" customHeight="1" ht="15">
      <c r="A2053" s="2" t="inlineStr"/>
      <c r="B2053" s="2" t="inlineStr"/>
      <c r="C2053" s="2" t="inlineStr"/>
      <c r="D2053" s="2" t="inlineStr"/>
      <c r="E2053" s="28" t="inlineStr">
        <is>
          <r>
            <t xml:space="preserve">VALOR:</t>
          </r>
        </is>
      </c>
      <c r="F2053" s="28" t="inlineStr"/>
      <c r="G2053" s="6" t="n">
        <f>SUM(G2048,G2052)</f>
        <v>626.18</v>
      </c>
    </row>
    <row r="2054" customHeight="1" ht="15">
      <c r="A2054" s="2" t="inlineStr"/>
      <c r="B2054" s="2" t="inlineStr"/>
      <c r="C2054" s="2" t="inlineStr"/>
      <c r="D2054" s="2" t="inlineStr"/>
      <c r="E2054" s="28" t="inlineStr">
        <is>
          <r>
            <t xml:space="preserve">VALOR BDI (22.23%):</t>
          </r>
        </is>
      </c>
      <c r="F2054" s="28" t="inlineStr"/>
      <c r="G2054" s="6" t="n">
        <f>ROUND(G2053*(22.23/100),2)</f>
        <v>139.2</v>
      </c>
    </row>
    <row r="2055" customHeight="1" ht="15">
      <c r="A2055" s="2" t="inlineStr"/>
      <c r="B2055" s="2" t="inlineStr"/>
      <c r="C2055" s="2" t="inlineStr"/>
      <c r="D2055" s="2" t="inlineStr"/>
      <c r="E2055" s="28" t="inlineStr">
        <is>
          <r>
            <t xml:space="preserve">VALOR COM BDI:</t>
          </r>
        </is>
      </c>
      <c r="F2055" s="28" t="inlineStr"/>
      <c r="G2055" s="6" t="n">
        <f>G2054+G2053</f>
        <v>765.38</v>
      </c>
    </row>
    <row r="2056" customHeight="1" ht="10">
      <c r="A2056" s="2" t="inlineStr"/>
      <c r="B2056" s="2" t="inlineStr"/>
      <c r="C2056" s="2" t="inlineStr"/>
      <c r="D2056" s="2" t="inlineStr"/>
      <c r="E2056" s="18" t="inlineStr"/>
      <c r="F2056" s="18" t="inlineStr"/>
      <c r="G2056" s="18" t="inlineStr"/>
    </row>
    <row r="2057" customHeight="1" ht="20">
      <c r="A2057" s="19" t="inlineStr">
        <is>
          <r>
            <t xml:space="preserve">6.24. C2216 REVESTIMENTO C/LAMINADO MELAMÍNICO COLADO (M2)</t>
          </r>
        </is>
      </c>
      <c r="B2057" s="19" t="inlineStr"/>
      <c r="C2057" s="19" t="inlineStr"/>
      <c r="D2057" s="19" t="inlineStr"/>
      <c r="E2057" s="19" t="inlineStr"/>
      <c r="F2057" s="19" t="inlineStr"/>
      <c r="G2057" s="19" t="inlineStr"/>
    </row>
    <row r="2058" customHeight="1" ht="15">
      <c r="A2058" s="20" t="inlineStr">
        <is>
          <r>
            <t xml:space="preserve">Material</t>
          </r>
        </is>
      </c>
      <c r="B2058" s="20" t="inlineStr"/>
      <c r="C2058" s="21" t="inlineStr">
        <is>
          <r>
            <t xml:space="preserve">FONTE</t>
          </r>
        </is>
      </c>
      <c r="D2058" s="21" t="inlineStr">
        <is>
          <r>
            <t xml:space="preserve">UNID</t>
          </r>
        </is>
      </c>
      <c r="E2058" s="21" t="inlineStr">
        <is>
          <r>
            <t xml:space="preserve">COEFICIENTE</t>
          </r>
        </is>
      </c>
      <c r="F2058" s="21" t="inlineStr">
        <is>
          <r>
            <t xml:space="preserve">PREÇO UNITÁRIO</t>
          </r>
        </is>
      </c>
      <c r="G2058" s="21" t="inlineStr">
        <is>
          <r>
            <t xml:space="preserve">TOTAL</t>
          </r>
        </is>
      </c>
    </row>
    <row r="2059" customHeight="1" ht="15">
      <c r="A2059" s="22" t="inlineStr">
        <is>
          <r>
            <t xml:space="preserve">00004791</t>
          </r>
        </is>
      </c>
      <c r="B2059" s="23" t="inlineStr">
        <is>
          <r>
            <t xml:space="preserve">ADESIVO ACRILICO DE BASE AQUOSA / COLA DE CONTATO</t>
          </r>
        </is>
      </c>
      <c r="C2059" s="22" t="inlineStr">
        <is>
          <r>
            <t xml:space="preserve">SINAPI</t>
          </r>
        </is>
      </c>
      <c r="D2059" s="22" t="inlineStr">
        <is>
          <r>
            <t xml:space="preserve">KG</t>
          </r>
        </is>
      </c>
      <c r="E2059" s="24" t="n">
        <v>0.9</v>
      </c>
      <c r="F2059" s="29" t="n">
        <v>48.6</v>
      </c>
      <c r="G2059" s="29" t="n">
        <f>ROUND(ROUND(E2059,8)*F2059,4)</f>
        <v>43.74</v>
      </c>
    </row>
    <row r="2060" customHeight="1" ht="21">
      <c r="A2060" s="22" t="inlineStr">
        <is>
          <r>
            <t xml:space="preserve">00001341</t>
          </r>
        </is>
      </c>
      <c r="B2060" s="23" t="inlineStr">
        <is>
          <r>
            <t xml:space="preserve">CHAPA DE LAMINADO MELAMINICO, TEXTURIZADO, DE 1,25 X 3,08 METROS, ESPESSURA = 0,8 MILIMETROS</t>
          </r>
        </is>
      </c>
      <c r="C2060" s="22" t="inlineStr">
        <is>
          <r>
            <t xml:space="preserve">SINAPI</t>
          </r>
        </is>
      </c>
      <c r="D2060" s="22" t="inlineStr">
        <is>
          <r>
            <t xml:space="preserve">M2</t>
          </r>
        </is>
      </c>
      <c r="E2060" s="24" t="n">
        <v>1.05</v>
      </c>
      <c r="F2060" s="29" t="n">
        <v>84.55</v>
      </c>
      <c r="G2060" s="29" t="n">
        <f>ROUND(ROUND(E2060,8)*F2060,4)</f>
        <v>88.7775</v>
      </c>
    </row>
    <row r="2061" customHeight="1" ht="15">
      <c r="A2061" s="2" t="inlineStr"/>
      <c r="B2061" s="2" t="inlineStr"/>
      <c r="C2061" s="2" t="inlineStr"/>
      <c r="D2061" s="2" t="inlineStr"/>
      <c r="E2061" s="26" t="inlineStr">
        <is>
          <r>
            <t xml:space="preserve">TOTAL Material:</t>
          </r>
        </is>
      </c>
      <c r="F2061" s="26" t="inlineStr"/>
      <c r="G2061" s="30" t="n">
        <f>SUM(G2059:G2060)</f>
        <v>132.5175</v>
      </c>
    </row>
    <row r="2062" customHeight="1" ht="15">
      <c r="A2062" s="20" t="inlineStr">
        <is>
          <r>
            <t xml:space="preserve">Mão de Obra com Encargos Complementares</t>
          </r>
        </is>
      </c>
      <c r="B2062" s="20" t="inlineStr"/>
      <c r="C2062" s="21" t="inlineStr">
        <is>
          <r>
            <t xml:space="preserve">FONTE</t>
          </r>
        </is>
      </c>
      <c r="D2062" s="21" t="inlineStr">
        <is>
          <r>
            <t xml:space="preserve">UNID</t>
          </r>
        </is>
      </c>
      <c r="E2062" s="21" t="inlineStr">
        <is>
          <r>
            <t xml:space="preserve">COEFICIENTE</t>
          </r>
        </is>
      </c>
      <c r="F2062" s="21" t="inlineStr">
        <is>
          <r>
            <t xml:space="preserve">PREÇO UNITÁRIO</t>
          </r>
        </is>
      </c>
      <c r="G2062" s="21" t="inlineStr">
        <is>
          <r>
            <t xml:space="preserve">TOTAL</t>
          </r>
        </is>
      </c>
    </row>
    <row r="2063" customHeight="1" ht="15">
      <c r="A2063" s="22" t="inlineStr">
        <is>
          <r>
            <t xml:space="preserve">88273</t>
          </r>
        </is>
      </c>
      <c r="B2063" s="23" t="inlineStr">
        <is>
          <r>
            <t xml:space="preserve">MARCENEIRO COM ENCARGOS COMPLEMENTARES</t>
          </r>
        </is>
      </c>
      <c r="C2063" s="22" t="inlineStr">
        <is>
          <r>
            <t xml:space="preserve">SINAPI</t>
          </r>
        </is>
      </c>
      <c r="D2063" s="22" t="inlineStr">
        <is>
          <r>
            <t xml:space="preserve">H</t>
          </r>
        </is>
      </c>
      <c r="E2063" s="24" t="n">
        <v>0.18</v>
      </c>
      <c r="F2063" s="29" t="n">
        <v>27.79</v>
      </c>
      <c r="G2063" s="29" t="n">
        <f>ROUND(ROUND(E2063,8)*F2063,4)</f>
        <v>5.0022</v>
      </c>
    </row>
    <row r="2064" customHeight="1" ht="15">
      <c r="A2064" s="22" t="inlineStr">
        <is>
          <r>
            <t xml:space="preserve">88316</t>
          </r>
        </is>
      </c>
      <c r="B2064" s="23" t="inlineStr">
        <is>
          <r>
            <t xml:space="preserve">SERVENTE COM ENCARGOS COMPLEMENTARES</t>
          </r>
        </is>
      </c>
      <c r="C2064" s="22" t="inlineStr">
        <is>
          <r>
            <t xml:space="preserve">SINAPI</t>
          </r>
        </is>
      </c>
      <c r="D2064" s="22" t="inlineStr">
        <is>
          <r>
            <t xml:space="preserve">H</t>
          </r>
        </is>
      </c>
      <c r="E2064" s="24" t="n">
        <v>0.18</v>
      </c>
      <c r="F2064" s="29" t="n">
        <v>22.1</v>
      </c>
      <c r="G2064" s="29" t="n">
        <f>ROUND(ROUND(E2064,8)*F2064,4)</f>
        <v>3.978</v>
      </c>
    </row>
    <row r="2065" customHeight="1" ht="18">
      <c r="A2065" s="2" t="inlineStr"/>
      <c r="B2065" s="2" t="inlineStr"/>
      <c r="C2065" s="2" t="inlineStr"/>
      <c r="D2065" s="2" t="inlineStr"/>
      <c r="E2065" s="26" t="inlineStr">
        <is>
          <r>
            <t xml:space="preserve">TOTAL Mão de Obra com Encargos Complementares:</t>
          </r>
        </is>
      </c>
      <c r="F2065" s="26" t="inlineStr"/>
      <c r="G2065" s="30" t="n">
        <f>SUM(G2063:G2064)</f>
        <v>8.9802</v>
      </c>
    </row>
    <row r="2066" customHeight="1" ht="15">
      <c r="A2066" s="2" t="inlineStr"/>
      <c r="B2066" s="2" t="inlineStr"/>
      <c r="C2066" s="2" t="inlineStr"/>
      <c r="D2066" s="2" t="inlineStr"/>
      <c r="E2066" s="28" t="inlineStr">
        <is>
          <r>
            <t xml:space="preserve">VALOR:</t>
          </r>
        </is>
      </c>
      <c r="F2066" s="28" t="inlineStr"/>
      <c r="G2066" s="6" t="n">
        <f>SUM(G2061,G2065)</f>
        <v>141.5</v>
      </c>
    </row>
    <row r="2067" customHeight="1" ht="15">
      <c r="A2067" s="2" t="inlineStr"/>
      <c r="B2067" s="2" t="inlineStr"/>
      <c r="C2067" s="2" t="inlineStr"/>
      <c r="D2067" s="2" t="inlineStr"/>
      <c r="E2067" s="28" t="inlineStr">
        <is>
          <r>
            <t xml:space="preserve">VALOR BDI (22.23%):</t>
          </r>
        </is>
      </c>
      <c r="F2067" s="28" t="inlineStr"/>
      <c r="G2067" s="6" t="n">
        <f>ROUND(G2066*(22.23/100),2)</f>
        <v>31.46</v>
      </c>
    </row>
    <row r="2068" customHeight="1" ht="15">
      <c r="A2068" s="2" t="inlineStr"/>
      <c r="B2068" s="2" t="inlineStr"/>
      <c r="C2068" s="2" t="inlineStr"/>
      <c r="D2068" s="2" t="inlineStr"/>
      <c r="E2068" s="28" t="inlineStr">
        <is>
          <r>
            <t xml:space="preserve">VALOR COM BDI:</t>
          </r>
        </is>
      </c>
      <c r="F2068" s="28" t="inlineStr"/>
      <c r="G2068" s="6" t="n">
        <f>G2067+G2066</f>
        <v>172.96</v>
      </c>
    </row>
    <row r="2069" customHeight="1" ht="10">
      <c r="A2069" s="2" t="inlineStr"/>
      <c r="B2069" s="2" t="inlineStr"/>
      <c r="C2069" s="2" t="inlineStr"/>
      <c r="D2069" s="2" t="inlineStr"/>
      <c r="E2069" s="18" t="inlineStr"/>
      <c r="F2069" s="18" t="inlineStr"/>
      <c r="G2069" s="18" t="inlineStr"/>
    </row>
    <row r="2070" customHeight="1" ht="20">
      <c r="A2070" s="19" t="inlineStr">
        <is>
          <r>
            <t xml:space="preserve">6.25. S09465 Luminária tipo plafon (sobrepor), quadrada, 24x24cm, em aluminio pintado na cor branca, c/difusor em vidro, Aladin ou similar (un)</t>
          </r>
        </is>
      </c>
      <c r="B2070" s="19" t="inlineStr"/>
      <c r="C2070" s="19" t="inlineStr"/>
      <c r="D2070" s="19" t="inlineStr"/>
      <c r="E2070" s="19" t="inlineStr"/>
      <c r="F2070" s="19" t="inlineStr"/>
      <c r="G2070" s="19" t="inlineStr"/>
    </row>
    <row r="2071" customHeight="1" ht="15">
      <c r="A2071" s="20" t="inlineStr">
        <is>
          <r>
            <t xml:space="preserve">Material</t>
          </r>
        </is>
      </c>
      <c r="B2071" s="20" t="inlineStr"/>
      <c r="C2071" s="21" t="inlineStr">
        <is>
          <r>
            <t xml:space="preserve">FONTE</t>
          </r>
        </is>
      </c>
      <c r="D2071" s="21" t="inlineStr">
        <is>
          <r>
            <t xml:space="preserve">UNID</t>
          </r>
        </is>
      </c>
      <c r="E2071" s="21" t="inlineStr">
        <is>
          <r>
            <t xml:space="preserve">COEFICIENTE</t>
          </r>
        </is>
      </c>
      <c r="F2071" s="21" t="inlineStr">
        <is>
          <r>
            <t xml:space="preserve">PREÇO UNITÁRIO</t>
          </r>
        </is>
      </c>
      <c r="G2071" s="21" t="inlineStr">
        <is>
          <r>
            <t xml:space="preserve">TOTAL</t>
          </r>
        </is>
      </c>
    </row>
    <row r="2072" customHeight="1" ht="21">
      <c r="A2072" s="22" t="inlineStr">
        <is>
          <r>
            <t xml:space="preserve">I04662</t>
          </r>
        </is>
      </c>
      <c r="B2072" s="23" t="inlineStr">
        <is>
          <r>
            <t xml:space="preserve">Lampada fluorescente eletronica PL 20W / 127V (compacta integrada)</t>
          </r>
        </is>
      </c>
      <c r="C2072" s="22" t="inlineStr">
        <is>
          <r>
            <t xml:space="preserve">ORSE</t>
          </r>
        </is>
      </c>
      <c r="D2072" s="22" t="inlineStr">
        <is>
          <r>
            <t xml:space="preserve">Un</t>
          </r>
        </is>
      </c>
      <c r="E2072" s="24" t="n">
        <v>1.0</v>
      </c>
      <c r="F2072" s="25" t="n">
        <v>8.3</v>
      </c>
      <c r="G2072" s="25" t="n">
        <f>ROUND(ROUND(E2072,8)*F2072,2)</f>
        <v>8.3</v>
      </c>
    </row>
    <row r="2073" customHeight="1" ht="29">
      <c r="A2073" s="22" t="inlineStr">
        <is>
          <r>
            <t xml:space="preserve">I09808</t>
          </r>
        </is>
      </c>
      <c r="B2073" s="23" t="inlineStr">
        <is>
          <r>
            <t xml:space="preserve">Luminária tipo plafon (sobrepor), quadrada, 24x24cm, em aluminio pintado na cor branca, c/difusor em vidro, Aladin ou similar</t>
          </r>
        </is>
      </c>
      <c r="C2073" s="22" t="inlineStr">
        <is>
          <r>
            <t xml:space="preserve">ORSE</t>
          </r>
        </is>
      </c>
      <c r="D2073" s="22" t="inlineStr">
        <is>
          <r>
            <t xml:space="preserve">un</t>
          </r>
        </is>
      </c>
      <c r="E2073" s="24" t="n">
        <v>1.0</v>
      </c>
      <c r="F2073" s="25" t="n">
        <v>89.33</v>
      </c>
      <c r="G2073" s="25" t="n">
        <f>ROUND(ROUND(E2073,8)*F2073,2)</f>
        <v>89.33</v>
      </c>
    </row>
    <row r="2074" customHeight="1" ht="15">
      <c r="A2074" s="2" t="inlineStr"/>
      <c r="B2074" s="2" t="inlineStr"/>
      <c r="C2074" s="2" t="inlineStr"/>
      <c r="D2074" s="2" t="inlineStr"/>
      <c r="E2074" s="26" t="inlineStr">
        <is>
          <r>
            <t xml:space="preserve">TOTAL Material:</t>
          </r>
        </is>
      </c>
      <c r="F2074" s="26" t="inlineStr"/>
      <c r="G2074" s="27" t="n">
        <f>SUM(G2072:G2073)</f>
        <v>97.63</v>
      </c>
    </row>
    <row r="2075" customHeight="1" ht="15">
      <c r="A2075" s="20" t="inlineStr">
        <is>
          <r>
            <t xml:space="preserve">Mão de Obra com Encargos Complementares</t>
          </r>
        </is>
      </c>
      <c r="B2075" s="20" t="inlineStr"/>
      <c r="C2075" s="21" t="inlineStr">
        <is>
          <r>
            <t xml:space="preserve">FONTE</t>
          </r>
        </is>
      </c>
      <c r="D2075" s="21" t="inlineStr">
        <is>
          <r>
            <t xml:space="preserve">UNID</t>
          </r>
        </is>
      </c>
      <c r="E2075" s="21" t="inlineStr">
        <is>
          <r>
            <t xml:space="preserve">COEFICIENTE</t>
          </r>
        </is>
      </c>
      <c r="F2075" s="21" t="inlineStr">
        <is>
          <r>
            <t xml:space="preserve">PREÇO UNITÁRIO</t>
          </r>
        </is>
      </c>
      <c r="G2075" s="21" t="inlineStr">
        <is>
          <r>
            <t xml:space="preserve">TOTAL</t>
          </r>
        </is>
      </c>
    </row>
    <row r="2076" customHeight="1" ht="15">
      <c r="A2076" s="22" t="inlineStr">
        <is>
          <r>
            <t xml:space="preserve">88264</t>
          </r>
        </is>
      </c>
      <c r="B2076" s="23" t="inlineStr">
        <is>
          <r>
            <t xml:space="preserve">ELETRICISTA COM ENCARGOS COMPLEMENTARES</t>
          </r>
        </is>
      </c>
      <c r="C2076" s="22" t="inlineStr">
        <is>
          <r>
            <t xml:space="preserve">SINAPI</t>
          </r>
        </is>
      </c>
      <c r="D2076" s="22" t="inlineStr">
        <is>
          <r>
            <t xml:space="preserve">H</t>
          </r>
        </is>
      </c>
      <c r="E2076" s="24" t="n">
        <v>0.5</v>
      </c>
      <c r="F2076" s="25" t="n">
        <v>29.25</v>
      </c>
      <c r="G2076" s="25" t="n">
        <f>ROUND(ROUND(E2076,8)*F2076,2)</f>
        <v>14.63</v>
      </c>
    </row>
    <row r="2077" customHeight="1" ht="15">
      <c r="A2077" s="22" t="inlineStr">
        <is>
          <r>
            <t xml:space="preserve">88316</t>
          </r>
        </is>
      </c>
      <c r="B2077" s="23" t="inlineStr">
        <is>
          <r>
            <t xml:space="preserve">SERVENTE COM ENCARGOS COMPLEMENTARES</t>
          </r>
        </is>
      </c>
      <c r="C2077" s="22" t="inlineStr">
        <is>
          <r>
            <t xml:space="preserve">SINAPI</t>
          </r>
        </is>
      </c>
      <c r="D2077" s="22" t="inlineStr">
        <is>
          <r>
            <t xml:space="preserve">H</t>
          </r>
        </is>
      </c>
      <c r="E2077" s="24" t="n">
        <v>0.5</v>
      </c>
      <c r="F2077" s="25" t="n">
        <v>22.1</v>
      </c>
      <c r="G2077" s="25" t="n">
        <f>ROUND(ROUND(E2077,8)*F2077,2)</f>
        <v>11.05</v>
      </c>
    </row>
    <row r="2078" customHeight="1" ht="18">
      <c r="A2078" s="2" t="inlineStr"/>
      <c r="B2078" s="2" t="inlineStr"/>
      <c r="C2078" s="2" t="inlineStr"/>
      <c r="D2078" s="2" t="inlineStr"/>
      <c r="E2078" s="26" t="inlineStr">
        <is>
          <r>
            <t xml:space="preserve">TOTAL Mão de Obra com Encargos Complementares:</t>
          </r>
        </is>
      </c>
      <c r="F2078" s="26" t="inlineStr"/>
      <c r="G2078" s="27" t="n">
        <f>SUM(G2076:G2077)</f>
        <v>25.68</v>
      </c>
    </row>
    <row r="2079" customHeight="1" ht="15">
      <c r="A2079" s="2" t="inlineStr"/>
      <c r="B2079" s="2" t="inlineStr"/>
      <c r="C2079" s="2" t="inlineStr"/>
      <c r="D2079" s="2" t="inlineStr"/>
      <c r="E2079" s="28" t="inlineStr">
        <is>
          <r>
            <t xml:space="preserve">VALOR:</t>
          </r>
        </is>
      </c>
      <c r="F2079" s="28" t="inlineStr"/>
      <c r="G2079" s="6" t="n">
        <f>SUM(G2074,G2078)</f>
        <v>123.31</v>
      </c>
    </row>
    <row r="2080" customHeight="1" ht="15">
      <c r="A2080" s="2" t="inlineStr"/>
      <c r="B2080" s="2" t="inlineStr"/>
      <c r="C2080" s="2" t="inlineStr"/>
      <c r="D2080" s="2" t="inlineStr"/>
      <c r="E2080" s="28" t="inlineStr">
        <is>
          <r>
            <t xml:space="preserve">VALOR BDI (22.23%):</t>
          </r>
        </is>
      </c>
      <c r="F2080" s="28" t="inlineStr"/>
      <c r="G2080" s="6" t="n">
        <f>ROUND(G2079*(22.23/100),2)</f>
        <v>27.41</v>
      </c>
    </row>
    <row r="2081" customHeight="1" ht="15">
      <c r="A2081" s="2" t="inlineStr"/>
      <c r="B2081" s="2" t="inlineStr"/>
      <c r="C2081" s="2" t="inlineStr"/>
      <c r="D2081" s="2" t="inlineStr"/>
      <c r="E2081" s="28" t="inlineStr">
        <is>
          <r>
            <t xml:space="preserve">VALOR COM BDI:</t>
          </r>
        </is>
      </c>
      <c r="F2081" s="28" t="inlineStr"/>
      <c r="G2081" s="6" t="n">
        <f>G2080+G2079</f>
        <v>150.72</v>
      </c>
    </row>
    <row r="2082" customHeight="1" ht="10">
      <c r="A2082" s="2" t="inlineStr"/>
      <c r="B2082" s="2" t="inlineStr"/>
      <c r="C2082" s="2" t="inlineStr"/>
      <c r="D2082" s="2" t="inlineStr"/>
      <c r="E2082" s="18" t="inlineStr"/>
      <c r="F2082" s="18" t="inlineStr"/>
      <c r="G2082" s="18" t="inlineStr"/>
    </row>
    <row r="2083" customHeight="1" ht="20">
      <c r="A2083" s="19" t="inlineStr">
        <is>
          <r>
            <t xml:space="preserve">6.26. C3513 CHUVEIRO CROMADO C/ ARTICULAÇÃO (UN)</t>
          </r>
        </is>
      </c>
      <c r="B2083" s="19" t="inlineStr"/>
      <c r="C2083" s="19" t="inlineStr"/>
      <c r="D2083" s="19" t="inlineStr"/>
      <c r="E2083" s="19" t="inlineStr"/>
      <c r="F2083" s="19" t="inlineStr"/>
      <c r="G2083" s="19" t="inlineStr"/>
    </row>
    <row r="2084" customHeight="1" ht="15">
      <c r="A2084" s="20" t="inlineStr">
        <is>
          <r>
            <t xml:space="preserve">Material</t>
          </r>
        </is>
      </c>
      <c r="B2084" s="20" t="inlineStr"/>
      <c r="C2084" s="21" t="inlineStr">
        <is>
          <r>
            <t xml:space="preserve">FONTE</t>
          </r>
        </is>
      </c>
      <c r="D2084" s="21" t="inlineStr">
        <is>
          <r>
            <t xml:space="preserve">UNID</t>
          </r>
        </is>
      </c>
      <c r="E2084" s="21" t="inlineStr">
        <is>
          <r>
            <t xml:space="preserve">COEFICIENTE</t>
          </r>
        </is>
      </c>
      <c r="F2084" s="21" t="inlineStr">
        <is>
          <r>
            <t xml:space="preserve">PREÇO UNITÁRIO</t>
          </r>
        </is>
      </c>
      <c r="G2084" s="21" t="inlineStr">
        <is>
          <r>
            <t xml:space="preserve">TOTAL</t>
          </r>
        </is>
      </c>
    </row>
    <row r="2085" customHeight="1" ht="15">
      <c r="A2085" s="22" t="inlineStr">
        <is>
          <r>
            <t xml:space="preserve">I6167</t>
          </r>
        </is>
      </c>
      <c r="B2085" s="23" t="inlineStr">
        <is>
          <r>
            <t xml:space="preserve">CHUVEIRO COM ARTICULAÇÃO CROMADO 1/2"</t>
          </r>
        </is>
      </c>
      <c r="C2085" s="22" t="inlineStr">
        <is>
          <r>
            <t xml:space="preserve">SEINFRA</t>
          </r>
        </is>
      </c>
      <c r="D2085" s="22" t="inlineStr">
        <is>
          <r>
            <t xml:space="preserve">UN</t>
          </r>
        </is>
      </c>
      <c r="E2085" s="24" t="n">
        <v>1.0</v>
      </c>
      <c r="F2085" s="29" t="n">
        <v>84.1</v>
      </c>
      <c r="G2085" s="29" t="n">
        <f>ROUND(ROUND(E2085,8)*F2085,4)</f>
        <v>84.1</v>
      </c>
    </row>
    <row r="2086" customHeight="1" ht="15">
      <c r="A2086" s="22" t="inlineStr">
        <is>
          <r>
            <t xml:space="preserve">00003148</t>
          </r>
        </is>
      </c>
      <c r="B2086" s="23" t="inlineStr">
        <is>
          <r>
            <t xml:space="preserve">FITA VEDA ROSCA EM ROLOS DE 18 MM X 50 M (L X C)</t>
          </r>
        </is>
      </c>
      <c r="C2086" s="22" t="inlineStr">
        <is>
          <r>
            <t xml:space="preserve">SINAPI</t>
          </r>
        </is>
      </c>
      <c r="D2086" s="22" t="inlineStr">
        <is>
          <r>
            <t xml:space="preserve">UN</t>
          </r>
        </is>
      </c>
      <c r="E2086" s="24" t="n">
        <v>0.0072</v>
      </c>
      <c r="F2086" s="29" t="n">
        <v>14.56</v>
      </c>
      <c r="G2086" s="29" t="n">
        <f>ROUND(ROUND(E2086,8)*F2086,4)</f>
        <v>0.1048</v>
      </c>
    </row>
    <row r="2087" customHeight="1" ht="15">
      <c r="A2087" s="2" t="inlineStr"/>
      <c r="B2087" s="2" t="inlineStr"/>
      <c r="C2087" s="2" t="inlineStr"/>
      <c r="D2087" s="2" t="inlineStr"/>
      <c r="E2087" s="26" t="inlineStr">
        <is>
          <r>
            <t xml:space="preserve">TOTAL Material:</t>
          </r>
        </is>
      </c>
      <c r="F2087" s="26" t="inlineStr"/>
      <c r="G2087" s="30" t="n">
        <f>SUM(G2085:G2086)</f>
        <v>84.2048</v>
      </c>
    </row>
    <row r="2088" customHeight="1" ht="15">
      <c r="A2088" s="20" t="inlineStr">
        <is>
          <r>
            <t xml:space="preserve">Mão de Obra com Encargos Complementares</t>
          </r>
        </is>
      </c>
      <c r="B2088" s="20" t="inlineStr"/>
      <c r="C2088" s="21" t="inlineStr">
        <is>
          <r>
            <t xml:space="preserve">FONTE</t>
          </r>
        </is>
      </c>
      <c r="D2088" s="21" t="inlineStr">
        <is>
          <r>
            <t xml:space="preserve">UNID</t>
          </r>
        </is>
      </c>
      <c r="E2088" s="21" t="inlineStr">
        <is>
          <r>
            <t xml:space="preserve">COEFICIENTE</t>
          </r>
        </is>
      </c>
      <c r="F2088" s="21" t="inlineStr">
        <is>
          <r>
            <t xml:space="preserve">PREÇO UNITÁRIO</t>
          </r>
        </is>
      </c>
      <c r="G2088" s="21" t="inlineStr">
        <is>
          <r>
            <t xml:space="preserve">TOTAL</t>
          </r>
        </is>
      </c>
    </row>
    <row r="2089" customHeight="1" ht="21">
      <c r="A2089" s="22" t="inlineStr">
        <is>
          <r>
            <t xml:space="preserve">88248</t>
          </r>
        </is>
      </c>
      <c r="B2089" s="23" t="inlineStr">
        <is>
          <r>
            <t xml:space="preserve">AUXILIAR DE ENCANADOR OU BOMBEIRO HIDRÁULICO COM ENCARGOS COMPLEMENTARES</t>
          </r>
        </is>
      </c>
      <c r="C2089" s="22" t="inlineStr">
        <is>
          <r>
            <t xml:space="preserve">SINAPI</t>
          </r>
        </is>
      </c>
      <c r="D2089" s="22" t="inlineStr">
        <is>
          <r>
            <t xml:space="preserve">H</t>
          </r>
        </is>
      </c>
      <c r="E2089" s="24" t="n">
        <v>5.0</v>
      </c>
      <c r="F2089" s="29" t="n">
        <v>22.64</v>
      </c>
      <c r="G2089" s="29" t="n">
        <f>ROUND(ROUND(E2089,8)*F2089,4)</f>
        <v>113.2</v>
      </c>
    </row>
    <row r="2090" customHeight="1" ht="21">
      <c r="A2090" s="22" t="inlineStr">
        <is>
          <r>
            <t xml:space="preserve">88267</t>
          </r>
        </is>
      </c>
      <c r="B2090" s="23" t="inlineStr">
        <is>
          <r>
            <t xml:space="preserve">ENCANADOR OU BOMBEIRO HIDRÁULICO COM ENCARGOS COMPLEMENTARES</t>
          </r>
        </is>
      </c>
      <c r="C2090" s="22" t="inlineStr">
        <is>
          <r>
            <t xml:space="preserve">SINAPI</t>
          </r>
        </is>
      </c>
      <c r="D2090" s="22" t="inlineStr">
        <is>
          <r>
            <t xml:space="preserve">H</t>
          </r>
        </is>
      </c>
      <c r="E2090" s="24" t="n">
        <v>0.5</v>
      </c>
      <c r="F2090" s="29" t="n">
        <v>28.12</v>
      </c>
      <c r="G2090" s="29" t="n">
        <f>ROUND(ROUND(E2090,8)*F2090,4)</f>
        <v>14.06</v>
      </c>
    </row>
    <row r="2091" customHeight="1" ht="18">
      <c r="A2091" s="2" t="inlineStr"/>
      <c r="B2091" s="2" t="inlineStr"/>
      <c r="C2091" s="2" t="inlineStr"/>
      <c r="D2091" s="2" t="inlineStr"/>
      <c r="E2091" s="26" t="inlineStr">
        <is>
          <r>
            <t xml:space="preserve">TOTAL Mão de Obra com Encargos Complementares:</t>
          </r>
        </is>
      </c>
      <c r="F2091" s="26" t="inlineStr"/>
      <c r="G2091" s="30" t="n">
        <f>SUM(G2089:G2090)</f>
        <v>127.26</v>
      </c>
    </row>
    <row r="2092" customHeight="1" ht="15">
      <c r="A2092" s="2" t="inlineStr"/>
      <c r="B2092" s="2" t="inlineStr"/>
      <c r="C2092" s="2" t="inlineStr"/>
      <c r="D2092" s="2" t="inlineStr"/>
      <c r="E2092" s="28" t="inlineStr">
        <is>
          <r>
            <t xml:space="preserve">VALOR:</t>
          </r>
        </is>
      </c>
      <c r="F2092" s="28" t="inlineStr"/>
      <c r="G2092" s="6" t="n">
        <f>SUM(G2087,G2091)</f>
        <v>211.46</v>
      </c>
    </row>
    <row r="2093" customHeight="1" ht="15">
      <c r="A2093" s="2" t="inlineStr"/>
      <c r="B2093" s="2" t="inlineStr"/>
      <c r="C2093" s="2" t="inlineStr"/>
      <c r="D2093" s="2" t="inlineStr"/>
      <c r="E2093" s="28" t="inlineStr">
        <is>
          <r>
            <t xml:space="preserve">VALOR BDI (22.23%):</t>
          </r>
        </is>
      </c>
      <c r="F2093" s="28" t="inlineStr"/>
      <c r="G2093" s="6" t="n">
        <f>ROUND(G2092*(22.23/100),2)</f>
        <v>47.01</v>
      </c>
    </row>
    <row r="2094" customHeight="1" ht="15">
      <c r="A2094" s="2" t="inlineStr"/>
      <c r="B2094" s="2" t="inlineStr"/>
      <c r="C2094" s="2" t="inlineStr"/>
      <c r="D2094" s="2" t="inlineStr"/>
      <c r="E2094" s="28" t="inlineStr">
        <is>
          <r>
            <t xml:space="preserve">VALOR COM BDI:</t>
          </r>
        </is>
      </c>
      <c r="F2094" s="28" t="inlineStr"/>
      <c r="G2094" s="6" t="n">
        <f>G2093+G2092</f>
        <v>258.47</v>
      </c>
    </row>
    <row r="2095" customHeight="1" ht="10">
      <c r="A2095" s="2" t="inlineStr"/>
      <c r="B2095" s="2" t="inlineStr"/>
      <c r="C2095" s="2" t="inlineStr"/>
      <c r="D2095" s="2" t="inlineStr"/>
      <c r="E2095" s="18" t="inlineStr"/>
      <c r="F2095" s="18" t="inlineStr"/>
      <c r="G2095" s="18" t="inlineStr"/>
    </row>
    <row r="2096" customHeight="1" ht="20">
      <c r="A2096" s="19" t="inlineStr">
        <is>
          <r>
            <t xml:space="preserve">6.27. S09718 Espelho de cristal 4mm com moldura de alumínio (m2)</t>
          </r>
        </is>
      </c>
      <c r="B2096" s="19" t="inlineStr"/>
      <c r="C2096" s="19" t="inlineStr"/>
      <c r="D2096" s="19" t="inlineStr"/>
      <c r="E2096" s="19" t="inlineStr"/>
      <c r="F2096" s="19" t="inlineStr"/>
      <c r="G2096" s="19" t="inlineStr"/>
    </row>
    <row r="2097" customHeight="1" ht="15">
      <c r="A2097" s="20" t="inlineStr">
        <is>
          <r>
            <t xml:space="preserve">Material</t>
          </r>
        </is>
      </c>
      <c r="B2097" s="20" t="inlineStr"/>
      <c r="C2097" s="21" t="inlineStr">
        <is>
          <r>
            <t xml:space="preserve">FONTE</t>
          </r>
        </is>
      </c>
      <c r="D2097" s="21" t="inlineStr">
        <is>
          <r>
            <t xml:space="preserve">UNID</t>
          </r>
        </is>
      </c>
      <c r="E2097" s="21" t="inlineStr">
        <is>
          <r>
            <t xml:space="preserve">COEFICIENTE</t>
          </r>
        </is>
      </c>
      <c r="F2097" s="21" t="inlineStr">
        <is>
          <r>
            <t xml:space="preserve">PREÇO UNITÁRIO</t>
          </r>
        </is>
      </c>
      <c r="G2097" s="21" t="inlineStr">
        <is>
          <r>
            <t xml:space="preserve">TOTAL</t>
          </r>
        </is>
      </c>
    </row>
    <row r="2098" customHeight="1" ht="15">
      <c r="A2098" s="22" t="inlineStr">
        <is>
          <r>
            <t xml:space="preserve">I10088</t>
          </r>
        </is>
      </c>
      <c r="B2098" s="23" t="inlineStr">
        <is>
          <r>
            <t xml:space="preserve">Espelho de cristal 4mm com moldura de alumínio</t>
          </r>
        </is>
      </c>
      <c r="C2098" s="22" t="inlineStr">
        <is>
          <r>
            <t xml:space="preserve">ORSE</t>
          </r>
        </is>
      </c>
      <c r="D2098" s="22" t="inlineStr">
        <is>
          <r>
            <t xml:space="preserve">m²</t>
          </r>
        </is>
      </c>
      <c r="E2098" s="24" t="n">
        <v>1.0</v>
      </c>
      <c r="F2098" s="25" t="n">
        <v>559.45</v>
      </c>
      <c r="G2098" s="25" t="n">
        <f>ROUND(ROUND(E2098,8)*F2098,2)</f>
        <v>559.45</v>
      </c>
    </row>
    <row r="2099" customHeight="1" ht="15">
      <c r="A2099" s="2" t="inlineStr"/>
      <c r="B2099" s="2" t="inlineStr"/>
      <c r="C2099" s="2" t="inlineStr"/>
      <c r="D2099" s="2" t="inlineStr"/>
      <c r="E2099" s="26" t="inlineStr">
        <is>
          <r>
            <t xml:space="preserve">TOTAL Material:</t>
          </r>
        </is>
      </c>
      <c r="F2099" s="26" t="inlineStr"/>
      <c r="G2099" s="27" t="n">
        <f>SUM(G2098:G2098)</f>
        <v>559.45</v>
      </c>
    </row>
    <row r="2100" customHeight="1" ht="15">
      <c r="A2100" s="20" t="inlineStr">
        <is>
          <r>
            <t xml:space="preserve">Mão de Obra com Encargos Complementares</t>
          </r>
        </is>
      </c>
      <c r="B2100" s="20" t="inlineStr"/>
      <c r="C2100" s="21" t="inlineStr">
        <is>
          <r>
            <t xml:space="preserve">FONTE</t>
          </r>
        </is>
      </c>
      <c r="D2100" s="21" t="inlineStr">
        <is>
          <r>
            <t xml:space="preserve">UNID</t>
          </r>
        </is>
      </c>
      <c r="E2100" s="21" t="inlineStr">
        <is>
          <r>
            <t xml:space="preserve">COEFICIENTE</t>
          </r>
        </is>
      </c>
      <c r="F2100" s="21" t="inlineStr">
        <is>
          <r>
            <t xml:space="preserve">PREÇO UNITÁRIO</t>
          </r>
        </is>
      </c>
      <c r="G2100" s="21" t="inlineStr">
        <is>
          <r>
            <t xml:space="preserve">TOTAL</t>
          </r>
        </is>
      </c>
    </row>
    <row r="2101" customHeight="1" ht="15">
      <c r="A2101" s="22" t="inlineStr">
        <is>
          <r>
            <t xml:space="preserve">88309</t>
          </r>
        </is>
      </c>
      <c r="B2101" s="23" t="inlineStr">
        <is>
          <r>
            <t xml:space="preserve">PEDREIRO COM ENCARGOS COMPLEMENTARES</t>
          </r>
        </is>
      </c>
      <c r="C2101" s="22" t="inlineStr">
        <is>
          <r>
            <t xml:space="preserve">SINAPI</t>
          </r>
        </is>
      </c>
      <c r="D2101" s="22" t="inlineStr">
        <is>
          <r>
            <t xml:space="preserve">H</t>
          </r>
        </is>
      </c>
      <c r="E2101" s="24" t="n">
        <v>0.3</v>
      </c>
      <c r="F2101" s="25" t="n">
        <v>28.88</v>
      </c>
      <c r="G2101" s="25" t="n">
        <f>ROUND(ROUND(E2101,8)*F2101,2)</f>
        <v>8.66</v>
      </c>
    </row>
    <row r="2102" customHeight="1" ht="15">
      <c r="A2102" s="22" t="inlineStr">
        <is>
          <r>
            <t xml:space="preserve">88316</t>
          </r>
        </is>
      </c>
      <c r="B2102" s="23" t="inlineStr">
        <is>
          <r>
            <t xml:space="preserve">SERVENTE COM ENCARGOS COMPLEMENTARES</t>
          </r>
        </is>
      </c>
      <c r="C2102" s="22" t="inlineStr">
        <is>
          <r>
            <t xml:space="preserve">SINAPI</t>
          </r>
        </is>
      </c>
      <c r="D2102" s="22" t="inlineStr">
        <is>
          <r>
            <t xml:space="preserve">H</t>
          </r>
        </is>
      </c>
      <c r="E2102" s="24" t="n">
        <v>0.3</v>
      </c>
      <c r="F2102" s="25" t="n">
        <v>22.1</v>
      </c>
      <c r="G2102" s="25" t="n">
        <f>ROUND(ROUND(E2102,8)*F2102,2)</f>
        <v>6.63</v>
      </c>
    </row>
    <row r="2103" customHeight="1" ht="18">
      <c r="A2103" s="2" t="inlineStr"/>
      <c r="B2103" s="2" t="inlineStr"/>
      <c r="C2103" s="2" t="inlineStr"/>
      <c r="D2103" s="2" t="inlineStr"/>
      <c r="E2103" s="26" t="inlineStr">
        <is>
          <r>
            <t xml:space="preserve">TOTAL Mão de Obra com Encargos Complementares:</t>
          </r>
        </is>
      </c>
      <c r="F2103" s="26" t="inlineStr"/>
      <c r="G2103" s="27" t="n">
        <f>SUM(G2101:G2102)</f>
        <v>15.29</v>
      </c>
    </row>
    <row r="2104" customHeight="1" ht="15">
      <c r="A2104" s="2" t="inlineStr"/>
      <c r="B2104" s="2" t="inlineStr"/>
      <c r="C2104" s="2" t="inlineStr"/>
      <c r="D2104" s="2" t="inlineStr"/>
      <c r="E2104" s="28" t="inlineStr">
        <is>
          <r>
            <t xml:space="preserve">VALOR:</t>
          </r>
        </is>
      </c>
      <c r="F2104" s="28" t="inlineStr"/>
      <c r="G2104" s="6" t="n">
        <f>SUM(G2099,G2103)</f>
        <v>574.74</v>
      </c>
    </row>
    <row r="2105" customHeight="1" ht="15">
      <c r="A2105" s="2" t="inlineStr"/>
      <c r="B2105" s="2" t="inlineStr"/>
      <c r="C2105" s="2" t="inlineStr"/>
      <c r="D2105" s="2" t="inlineStr"/>
      <c r="E2105" s="28" t="inlineStr">
        <is>
          <r>
            <t xml:space="preserve">VALOR BDI (22.23%):</t>
          </r>
        </is>
      </c>
      <c r="F2105" s="28" t="inlineStr"/>
      <c r="G2105" s="6" t="n">
        <f>ROUND(G2104*(22.23/100),2)</f>
        <v>127.76</v>
      </c>
    </row>
    <row r="2106" customHeight="1" ht="15">
      <c r="A2106" s="2" t="inlineStr"/>
      <c r="B2106" s="2" t="inlineStr"/>
      <c r="C2106" s="2" t="inlineStr"/>
      <c r="D2106" s="2" t="inlineStr"/>
      <c r="E2106" s="28" t="inlineStr">
        <is>
          <r>
            <t xml:space="preserve">VALOR COM BDI:</t>
          </r>
        </is>
      </c>
      <c r="F2106" s="28" t="inlineStr"/>
      <c r="G2106" s="6" t="n">
        <f>G2105+G2104</f>
        <v>702.5</v>
      </c>
    </row>
    <row r="2107" customHeight="1" ht="10">
      <c r="A2107" s="2" t="inlineStr"/>
      <c r="B2107" s="2" t="inlineStr"/>
      <c r="C2107" s="2" t="inlineStr"/>
      <c r="D2107" s="2" t="inlineStr"/>
      <c r="E2107" s="18" t="inlineStr"/>
      <c r="F2107" s="18" t="inlineStr"/>
      <c r="G2107" s="18" t="inlineStr"/>
    </row>
    <row r="2108" customHeight="1" ht="20">
      <c r="A2108" s="19" t="inlineStr">
        <is>
          <r>
            <t xml:space="preserve">6.28. CP ADAP. 063 Grelha p/ralo em inox, fornecimento e instalação (UN)</t>
          </r>
        </is>
      </c>
      <c r="B2108" s="19" t="inlineStr"/>
      <c r="C2108" s="19" t="inlineStr"/>
      <c r="D2108" s="19" t="inlineStr"/>
      <c r="E2108" s="19" t="inlineStr"/>
      <c r="F2108" s="19" t="inlineStr"/>
      <c r="G2108" s="19" t="inlineStr"/>
    </row>
    <row r="2109" customHeight="1" ht="15">
      <c r="A2109" s="20" t="inlineStr">
        <is>
          <r>
            <t xml:space="preserve">Material</t>
          </r>
        </is>
      </c>
      <c r="B2109" s="20" t="inlineStr"/>
      <c r="C2109" s="21" t="inlineStr">
        <is>
          <r>
            <t xml:space="preserve">FONTE</t>
          </r>
        </is>
      </c>
      <c r="D2109" s="21" t="inlineStr">
        <is>
          <r>
            <t xml:space="preserve">UNID</t>
          </r>
        </is>
      </c>
      <c r="E2109" s="21" t="inlineStr">
        <is>
          <r>
            <t xml:space="preserve">COEFICIENTE</t>
          </r>
        </is>
      </c>
      <c r="F2109" s="21" t="inlineStr">
        <is>
          <r>
            <t xml:space="preserve">PREÇO UNITÁRIO</t>
          </r>
        </is>
      </c>
      <c r="G2109" s="21" t="inlineStr">
        <is>
          <r>
            <t xml:space="preserve">TOTAL</t>
          </r>
        </is>
      </c>
    </row>
    <row r="2110" customHeight="1" ht="15">
      <c r="A2110" s="22" t="inlineStr">
        <is>
          <r>
            <t xml:space="preserve">SBC007499</t>
          </r>
        </is>
      </c>
      <c r="B2110" s="23" t="inlineStr">
        <is>
          <r>
            <t xml:space="preserve">GRELHA ACO INOX QUADRADA ROTATIVA 150mm</t>
          </r>
        </is>
      </c>
      <c r="C2110" s="22" t="inlineStr">
        <is>
          <r>
            <t xml:space="preserve">Composições </t>
          </r>
        </is>
      </c>
      <c r="D2110" s="22" t="inlineStr">
        <is>
          <r>
            <t xml:space="preserve">UN</t>
          </r>
        </is>
      </c>
      <c r="E2110" s="24" t="n">
        <v>1.0</v>
      </c>
      <c r="F2110" s="25" t="n">
        <v>13.43</v>
      </c>
      <c r="G2110" s="25" t="n">
        <f>ROUND(ROUND(E2110,8)*F2110,2)</f>
        <v>13.43</v>
      </c>
    </row>
    <row r="2111" customHeight="1" ht="15">
      <c r="A2111" s="2" t="inlineStr"/>
      <c r="B2111" s="2" t="inlineStr"/>
      <c r="C2111" s="2" t="inlineStr"/>
      <c r="D2111" s="2" t="inlineStr"/>
      <c r="E2111" s="26" t="inlineStr">
        <is>
          <r>
            <t xml:space="preserve">TOTAL Material:</t>
          </r>
        </is>
      </c>
      <c r="F2111" s="26" t="inlineStr"/>
      <c r="G2111" s="27" t="n">
        <f>SUM(G2110:G2110)</f>
        <v>13.43</v>
      </c>
    </row>
    <row r="2112" customHeight="1" ht="15">
      <c r="A2112" s="20" t="inlineStr">
        <is>
          <r>
            <t xml:space="preserve">Mão de Obra com Encargos Complementares</t>
          </r>
        </is>
      </c>
      <c r="B2112" s="20" t="inlineStr"/>
      <c r="C2112" s="21" t="inlineStr">
        <is>
          <r>
            <t xml:space="preserve">FONTE</t>
          </r>
        </is>
      </c>
      <c r="D2112" s="21" t="inlineStr">
        <is>
          <r>
            <t xml:space="preserve">UNID</t>
          </r>
        </is>
      </c>
      <c r="E2112" s="21" t="inlineStr">
        <is>
          <r>
            <t xml:space="preserve">COEFICIENTE</t>
          </r>
        </is>
      </c>
      <c r="F2112" s="21" t="inlineStr">
        <is>
          <r>
            <t xml:space="preserve">PREÇO UNITÁRIO</t>
          </r>
        </is>
      </c>
      <c r="G2112" s="21" t="inlineStr">
        <is>
          <r>
            <t xml:space="preserve">TOTAL</t>
          </r>
        </is>
      </c>
    </row>
    <row r="2113" customHeight="1" ht="15">
      <c r="A2113" s="22" t="inlineStr">
        <is>
          <r>
            <t xml:space="preserve">88316</t>
          </r>
        </is>
      </c>
      <c r="B2113" s="23" t="inlineStr">
        <is>
          <r>
            <t xml:space="preserve">SERVENTE COM ENCARGOS COMPLEMENTARES</t>
          </r>
        </is>
      </c>
      <c r="C2113" s="22" t="inlineStr">
        <is>
          <r>
            <t xml:space="preserve">SINAPI</t>
          </r>
        </is>
      </c>
      <c r="D2113" s="22" t="inlineStr">
        <is>
          <r>
            <t xml:space="preserve">H</t>
          </r>
        </is>
      </c>
      <c r="E2113" s="24" t="n">
        <v>0.15</v>
      </c>
      <c r="F2113" s="25" t="n">
        <v>22.1</v>
      </c>
      <c r="G2113" s="25" t="n">
        <f>ROUND(ROUND(E2113,8)*F2113,2)</f>
        <v>3.32</v>
      </c>
    </row>
    <row r="2114" customHeight="1" ht="18">
      <c r="A2114" s="2" t="inlineStr"/>
      <c r="B2114" s="2" t="inlineStr"/>
      <c r="C2114" s="2" t="inlineStr"/>
      <c r="D2114" s="2" t="inlineStr"/>
      <c r="E2114" s="26" t="inlineStr">
        <is>
          <r>
            <t xml:space="preserve">TOTAL Mão de Obra com Encargos Complementares:</t>
          </r>
        </is>
      </c>
      <c r="F2114" s="26" t="inlineStr"/>
      <c r="G2114" s="27" t="n">
        <f>SUM(G2113:G2113)</f>
        <v>3.32</v>
      </c>
    </row>
    <row r="2115" customHeight="1" ht="15">
      <c r="A2115" s="2" t="inlineStr"/>
      <c r="B2115" s="2" t="inlineStr"/>
      <c r="C2115" s="2" t="inlineStr"/>
      <c r="D2115" s="2" t="inlineStr"/>
      <c r="E2115" s="28" t="inlineStr">
        <is>
          <r>
            <t xml:space="preserve">VALOR:</t>
          </r>
        </is>
      </c>
      <c r="F2115" s="28" t="inlineStr"/>
      <c r="G2115" s="6" t="n">
        <f>SUM(G2111,G2114)</f>
        <v>16.75</v>
      </c>
    </row>
    <row r="2116" customHeight="1" ht="15">
      <c r="A2116" s="2" t="inlineStr"/>
      <c r="B2116" s="2" t="inlineStr"/>
      <c r="C2116" s="2" t="inlineStr"/>
      <c r="D2116" s="2" t="inlineStr"/>
      <c r="E2116" s="28" t="inlineStr">
        <is>
          <r>
            <t xml:space="preserve">VALOR BDI (22.23%):</t>
          </r>
        </is>
      </c>
      <c r="F2116" s="28" t="inlineStr"/>
      <c r="G2116" s="6" t="n">
        <f>ROUND(G2115*(22.23/100),2)</f>
        <v>3.72</v>
      </c>
    </row>
    <row r="2117" customHeight="1" ht="15">
      <c r="A2117" s="2" t="inlineStr"/>
      <c r="B2117" s="2" t="inlineStr"/>
      <c r="C2117" s="2" t="inlineStr"/>
      <c r="D2117" s="2" t="inlineStr"/>
      <c r="E2117" s="28" t="inlineStr">
        <is>
          <r>
            <t xml:space="preserve">VALOR COM BDI:</t>
          </r>
        </is>
      </c>
      <c r="F2117" s="28" t="inlineStr"/>
      <c r="G2117" s="6" t="n">
        <f>G2116+G2115</f>
        <v>20.47</v>
      </c>
    </row>
    <row r="2118" customHeight="1" ht="10">
      <c r="A2118" s="2" t="inlineStr"/>
      <c r="B2118" s="2" t="inlineStr"/>
      <c r="C2118" s="2" t="inlineStr"/>
      <c r="D2118" s="2" t="inlineStr"/>
      <c r="E2118" s="18" t="inlineStr"/>
      <c r="F2118" s="18" t="inlineStr"/>
      <c r="G2118" s="18" t="inlineStr"/>
    </row>
    <row r="2119" customHeight="1" ht="20">
      <c r="A2119" s="19" t="inlineStr">
        <is>
          <r>
            <t xml:space="preserve">6.29. S04286 Dispenser para sabonete líquido (un)</t>
          </r>
        </is>
      </c>
      <c r="B2119" s="19" t="inlineStr"/>
      <c r="C2119" s="19" t="inlineStr"/>
      <c r="D2119" s="19" t="inlineStr"/>
      <c r="E2119" s="19" t="inlineStr"/>
      <c r="F2119" s="19" t="inlineStr"/>
      <c r="G2119" s="19" t="inlineStr"/>
    </row>
    <row r="2120" customHeight="1" ht="15">
      <c r="A2120" s="20" t="inlineStr">
        <is>
          <r>
            <t xml:space="preserve">Material</t>
          </r>
        </is>
      </c>
      <c r="B2120" s="20" t="inlineStr"/>
      <c r="C2120" s="21" t="inlineStr">
        <is>
          <r>
            <t xml:space="preserve">FONTE</t>
          </r>
        </is>
      </c>
      <c r="D2120" s="21" t="inlineStr">
        <is>
          <r>
            <t xml:space="preserve">UNID</t>
          </r>
        </is>
      </c>
      <c r="E2120" s="21" t="inlineStr">
        <is>
          <r>
            <t xml:space="preserve">COEFICIENTE</t>
          </r>
        </is>
      </c>
      <c r="F2120" s="21" t="inlineStr">
        <is>
          <r>
            <t xml:space="preserve">PREÇO UNITÁRIO</t>
          </r>
        </is>
      </c>
      <c r="G2120" s="21" t="inlineStr">
        <is>
          <r>
            <t xml:space="preserve">TOTAL</t>
          </r>
        </is>
      </c>
    </row>
    <row r="2121" customHeight="1" ht="15">
      <c r="A2121" s="22" t="inlineStr">
        <is>
          <r>
            <t xml:space="preserve">I03357</t>
          </r>
        </is>
      </c>
      <c r="B2121" s="23" t="inlineStr">
        <is>
          <r>
            <t xml:space="preserve">Dispenser para sabonete líquido</t>
          </r>
        </is>
      </c>
      <c r="C2121" s="22" t="inlineStr">
        <is>
          <r>
            <t xml:space="preserve">ORSE</t>
          </r>
        </is>
      </c>
      <c r="D2121" s="22" t="inlineStr">
        <is>
          <r>
            <t xml:space="preserve">Un</t>
          </r>
        </is>
      </c>
      <c r="E2121" s="24" t="n">
        <v>1.0</v>
      </c>
      <c r="F2121" s="25" t="n">
        <v>31.49</v>
      </c>
      <c r="G2121" s="25" t="n">
        <f>ROUND(ROUND(E2121,8)*F2121,2)</f>
        <v>31.49</v>
      </c>
    </row>
    <row r="2122" customHeight="1" ht="15">
      <c r="A2122" s="2" t="inlineStr"/>
      <c r="B2122" s="2" t="inlineStr"/>
      <c r="C2122" s="2" t="inlineStr"/>
      <c r="D2122" s="2" t="inlineStr"/>
      <c r="E2122" s="26" t="inlineStr">
        <is>
          <r>
            <t xml:space="preserve">TOTAL Material:</t>
          </r>
        </is>
      </c>
      <c r="F2122" s="26" t="inlineStr"/>
      <c r="G2122" s="27" t="n">
        <f>SUM(G2121:G2121)</f>
        <v>31.49</v>
      </c>
    </row>
    <row r="2123" customHeight="1" ht="15">
      <c r="A2123" s="20" t="inlineStr">
        <is>
          <r>
            <t xml:space="preserve">Mão de Obra com Encargos Complementares</t>
          </r>
        </is>
      </c>
      <c r="B2123" s="20" t="inlineStr"/>
      <c r="C2123" s="21" t="inlineStr">
        <is>
          <r>
            <t xml:space="preserve">FONTE</t>
          </r>
        </is>
      </c>
      <c r="D2123" s="21" t="inlineStr">
        <is>
          <r>
            <t xml:space="preserve">UNID</t>
          </r>
        </is>
      </c>
      <c r="E2123" s="21" t="inlineStr">
        <is>
          <r>
            <t xml:space="preserve">COEFICIENTE</t>
          </r>
        </is>
      </c>
      <c r="F2123" s="21" t="inlineStr">
        <is>
          <r>
            <t xml:space="preserve">PREÇO UNITÁRIO</t>
          </r>
        </is>
      </c>
      <c r="G2123" s="21" t="inlineStr">
        <is>
          <r>
            <t xml:space="preserve">TOTAL</t>
          </r>
        </is>
      </c>
    </row>
    <row r="2124" customHeight="1" ht="21">
      <c r="A2124" s="22" t="inlineStr">
        <is>
          <r>
            <t xml:space="preserve">88267</t>
          </r>
        </is>
      </c>
      <c r="B2124" s="23" t="inlineStr">
        <is>
          <r>
            <t xml:space="preserve">ENCANADOR OU BOMBEIRO HIDRÁULICO COM ENCARGOS COMPLEMENTARES</t>
          </r>
        </is>
      </c>
      <c r="C2124" s="22" t="inlineStr">
        <is>
          <r>
            <t xml:space="preserve">SINAPI</t>
          </r>
        </is>
      </c>
      <c r="D2124" s="22" t="inlineStr">
        <is>
          <r>
            <t xml:space="preserve">H</t>
          </r>
        </is>
      </c>
      <c r="E2124" s="24" t="n">
        <v>0.15</v>
      </c>
      <c r="F2124" s="25" t="n">
        <v>28.12</v>
      </c>
      <c r="G2124" s="25" t="n">
        <f>ROUND(ROUND(E2124,8)*F2124,2)</f>
        <v>4.22</v>
      </c>
    </row>
    <row r="2125" customHeight="1" ht="18">
      <c r="A2125" s="2" t="inlineStr"/>
      <c r="B2125" s="2" t="inlineStr"/>
      <c r="C2125" s="2" t="inlineStr"/>
      <c r="D2125" s="2" t="inlineStr"/>
      <c r="E2125" s="26" t="inlineStr">
        <is>
          <r>
            <t xml:space="preserve">TOTAL Mão de Obra com Encargos Complementares:</t>
          </r>
        </is>
      </c>
      <c r="F2125" s="26" t="inlineStr"/>
      <c r="G2125" s="27" t="n">
        <f>SUM(G2124:G2124)</f>
        <v>4.22</v>
      </c>
    </row>
    <row r="2126" customHeight="1" ht="15">
      <c r="A2126" s="2" t="inlineStr"/>
      <c r="B2126" s="2" t="inlineStr"/>
      <c r="C2126" s="2" t="inlineStr"/>
      <c r="D2126" s="2" t="inlineStr"/>
      <c r="E2126" s="28" t="inlineStr">
        <is>
          <r>
            <t xml:space="preserve">VALOR:</t>
          </r>
        </is>
      </c>
      <c r="F2126" s="28" t="inlineStr"/>
      <c r="G2126" s="6" t="n">
        <f>SUM(G2122,G2125)</f>
        <v>35.71</v>
      </c>
    </row>
    <row r="2127" customHeight="1" ht="15">
      <c r="A2127" s="2" t="inlineStr"/>
      <c r="B2127" s="2" t="inlineStr"/>
      <c r="C2127" s="2" t="inlineStr"/>
      <c r="D2127" s="2" t="inlineStr"/>
      <c r="E2127" s="28" t="inlineStr">
        <is>
          <r>
            <t xml:space="preserve">VALOR BDI (22.23%):</t>
          </r>
        </is>
      </c>
      <c r="F2127" s="28" t="inlineStr"/>
      <c r="G2127" s="6" t="n">
        <f>ROUND(G2126*(22.23/100),2)</f>
        <v>7.94</v>
      </c>
    </row>
    <row r="2128" customHeight="1" ht="15">
      <c r="A2128" s="2" t="inlineStr"/>
      <c r="B2128" s="2" t="inlineStr"/>
      <c r="C2128" s="2" t="inlineStr"/>
      <c r="D2128" s="2" t="inlineStr"/>
      <c r="E2128" s="28" t="inlineStr">
        <is>
          <r>
            <t xml:space="preserve">VALOR COM BDI:</t>
          </r>
        </is>
      </c>
      <c r="F2128" s="28" t="inlineStr"/>
      <c r="G2128" s="6" t="n">
        <f>G2127+G2126</f>
        <v>43.65</v>
      </c>
    </row>
    <row r="2129" customHeight="1" ht="10">
      <c r="A2129" s="2" t="inlineStr"/>
      <c r="B2129" s="2" t="inlineStr"/>
      <c r="C2129" s="2" t="inlineStr"/>
      <c r="D2129" s="2" t="inlineStr"/>
      <c r="E2129" s="18" t="inlineStr"/>
      <c r="F2129" s="18" t="inlineStr"/>
      <c r="G2129" s="18" t="inlineStr"/>
    </row>
    <row r="2130" customHeight="1" ht="20">
      <c r="A2130" s="19" t="inlineStr">
        <is>
          <r>
            <t xml:space="preserve">6.30. S04287 Dispenser para toalha interfolhada (un)</t>
          </r>
        </is>
      </c>
      <c r="B2130" s="19" t="inlineStr"/>
      <c r="C2130" s="19" t="inlineStr"/>
      <c r="D2130" s="19" t="inlineStr"/>
      <c r="E2130" s="19" t="inlineStr"/>
      <c r="F2130" s="19" t="inlineStr"/>
      <c r="G2130" s="19" t="inlineStr"/>
    </row>
    <row r="2131" customHeight="1" ht="15">
      <c r="A2131" s="20" t="inlineStr">
        <is>
          <r>
            <t xml:space="preserve">Material</t>
          </r>
        </is>
      </c>
      <c r="B2131" s="20" t="inlineStr"/>
      <c r="C2131" s="21" t="inlineStr">
        <is>
          <r>
            <t xml:space="preserve">FONTE</t>
          </r>
        </is>
      </c>
      <c r="D2131" s="21" t="inlineStr">
        <is>
          <r>
            <t xml:space="preserve">UNID</t>
          </r>
        </is>
      </c>
      <c r="E2131" s="21" t="inlineStr">
        <is>
          <r>
            <t xml:space="preserve">COEFICIENTE</t>
          </r>
        </is>
      </c>
      <c r="F2131" s="21" t="inlineStr">
        <is>
          <r>
            <t xml:space="preserve">PREÇO UNITÁRIO</t>
          </r>
        </is>
      </c>
      <c r="G2131" s="21" t="inlineStr">
        <is>
          <r>
            <t xml:space="preserve">TOTAL</t>
          </r>
        </is>
      </c>
    </row>
    <row r="2132" customHeight="1" ht="15">
      <c r="A2132" s="22" t="inlineStr">
        <is>
          <r>
            <t xml:space="preserve">I03358</t>
          </r>
        </is>
      </c>
      <c r="B2132" s="23" t="inlineStr">
        <is>
          <r>
            <t xml:space="preserve">Dispenser para toalha de papel interfolhada, em ABS</t>
          </r>
        </is>
      </c>
      <c r="C2132" s="22" t="inlineStr">
        <is>
          <r>
            <t xml:space="preserve">ORSE</t>
          </r>
        </is>
      </c>
      <c r="D2132" s="22" t="inlineStr">
        <is>
          <r>
            <t xml:space="preserve">Un</t>
          </r>
        </is>
      </c>
      <c r="E2132" s="24" t="n">
        <v>1.0</v>
      </c>
      <c r="F2132" s="25" t="n">
        <v>49.47</v>
      </c>
      <c r="G2132" s="25" t="n">
        <f>ROUND(ROUND(E2132,8)*F2132,2)</f>
        <v>49.47</v>
      </c>
    </row>
    <row r="2133" customHeight="1" ht="15">
      <c r="A2133" s="2" t="inlineStr"/>
      <c r="B2133" s="2" t="inlineStr"/>
      <c r="C2133" s="2" t="inlineStr"/>
      <c r="D2133" s="2" t="inlineStr"/>
      <c r="E2133" s="26" t="inlineStr">
        <is>
          <r>
            <t xml:space="preserve">TOTAL Material:</t>
          </r>
        </is>
      </c>
      <c r="F2133" s="26" t="inlineStr"/>
      <c r="G2133" s="27" t="n">
        <f>SUM(G2132:G2132)</f>
        <v>49.47</v>
      </c>
    </row>
    <row r="2134" customHeight="1" ht="15">
      <c r="A2134" s="20" t="inlineStr">
        <is>
          <r>
            <t xml:space="preserve">Mão de Obra com Encargos Complementares</t>
          </r>
        </is>
      </c>
      <c r="B2134" s="20" t="inlineStr"/>
      <c r="C2134" s="21" t="inlineStr">
        <is>
          <r>
            <t xml:space="preserve">FONTE</t>
          </r>
        </is>
      </c>
      <c r="D2134" s="21" t="inlineStr">
        <is>
          <r>
            <t xml:space="preserve">UNID</t>
          </r>
        </is>
      </c>
      <c r="E2134" s="21" t="inlineStr">
        <is>
          <r>
            <t xml:space="preserve">COEFICIENTE</t>
          </r>
        </is>
      </c>
      <c r="F2134" s="21" t="inlineStr">
        <is>
          <r>
            <t xml:space="preserve">PREÇO UNITÁRIO</t>
          </r>
        </is>
      </c>
      <c r="G2134" s="21" t="inlineStr">
        <is>
          <r>
            <t xml:space="preserve">TOTAL</t>
          </r>
        </is>
      </c>
    </row>
    <row r="2135" customHeight="1" ht="21">
      <c r="A2135" s="22" t="inlineStr">
        <is>
          <r>
            <t xml:space="preserve">88267</t>
          </r>
        </is>
      </c>
      <c r="B2135" s="23" t="inlineStr">
        <is>
          <r>
            <t xml:space="preserve">ENCANADOR OU BOMBEIRO HIDRÁULICO COM ENCARGOS COMPLEMENTARES</t>
          </r>
        </is>
      </c>
      <c r="C2135" s="22" t="inlineStr">
        <is>
          <r>
            <t xml:space="preserve">SINAPI</t>
          </r>
        </is>
      </c>
      <c r="D2135" s="22" t="inlineStr">
        <is>
          <r>
            <t xml:space="preserve">H</t>
          </r>
        </is>
      </c>
      <c r="E2135" s="24" t="n">
        <v>0.15</v>
      </c>
      <c r="F2135" s="25" t="n">
        <v>28.12</v>
      </c>
      <c r="G2135" s="25" t="n">
        <f>ROUND(ROUND(E2135,8)*F2135,2)</f>
        <v>4.22</v>
      </c>
    </row>
    <row r="2136" customHeight="1" ht="18">
      <c r="A2136" s="2" t="inlineStr"/>
      <c r="B2136" s="2" t="inlineStr"/>
      <c r="C2136" s="2" t="inlineStr"/>
      <c r="D2136" s="2" t="inlineStr"/>
      <c r="E2136" s="26" t="inlineStr">
        <is>
          <r>
            <t xml:space="preserve">TOTAL Mão de Obra com Encargos Complementares:</t>
          </r>
        </is>
      </c>
      <c r="F2136" s="26" t="inlineStr"/>
      <c r="G2136" s="27" t="n">
        <f>SUM(G2135:G2135)</f>
        <v>4.22</v>
      </c>
    </row>
    <row r="2137" customHeight="1" ht="15">
      <c r="A2137" s="2" t="inlineStr"/>
      <c r="B2137" s="2" t="inlineStr"/>
      <c r="C2137" s="2" t="inlineStr"/>
      <c r="D2137" s="2" t="inlineStr"/>
      <c r="E2137" s="28" t="inlineStr">
        <is>
          <r>
            <t xml:space="preserve">VALOR:</t>
          </r>
        </is>
      </c>
      <c r="F2137" s="28" t="inlineStr"/>
      <c r="G2137" s="6" t="n">
        <f>SUM(G2133,G2136)</f>
        <v>53.69</v>
      </c>
    </row>
    <row r="2138" customHeight="1" ht="15">
      <c r="A2138" s="2" t="inlineStr"/>
      <c r="B2138" s="2" t="inlineStr"/>
      <c r="C2138" s="2" t="inlineStr"/>
      <c r="D2138" s="2" t="inlineStr"/>
      <c r="E2138" s="28" t="inlineStr">
        <is>
          <r>
            <t xml:space="preserve">VALOR BDI (22.23%):</t>
          </r>
        </is>
      </c>
      <c r="F2138" s="28" t="inlineStr"/>
      <c r="G2138" s="6" t="n">
        <f>ROUND(G2137*(22.23/100),2)</f>
        <v>11.94</v>
      </c>
    </row>
    <row r="2139" customHeight="1" ht="15">
      <c r="A2139" s="2" t="inlineStr"/>
      <c r="B2139" s="2" t="inlineStr"/>
      <c r="C2139" s="2" t="inlineStr"/>
      <c r="D2139" s="2" t="inlineStr"/>
      <c r="E2139" s="28" t="inlineStr">
        <is>
          <r>
            <t xml:space="preserve">VALOR COM BDI:</t>
          </r>
        </is>
      </c>
      <c r="F2139" s="28" t="inlineStr"/>
      <c r="G2139" s="6" t="n">
        <f>G2138+G2137</f>
        <v>65.63</v>
      </c>
    </row>
    <row r="2140" customHeight="1" ht="10">
      <c r="A2140" s="2" t="inlineStr"/>
      <c r="B2140" s="2" t="inlineStr"/>
      <c r="C2140" s="2" t="inlineStr"/>
      <c r="D2140" s="2" t="inlineStr"/>
      <c r="E2140" s="18" t="inlineStr"/>
      <c r="F2140" s="18" t="inlineStr"/>
      <c r="G2140" s="18" t="inlineStr"/>
    </row>
    <row r="2141" customHeight="1" ht="20">
      <c r="A2141" s="19" t="inlineStr">
        <is>
          <r>
            <t xml:space="preserve">6.31. S12511 Dispenser, em plástico, para papel higiênico em rolo (un)</t>
          </r>
        </is>
      </c>
      <c r="B2141" s="19" t="inlineStr"/>
      <c r="C2141" s="19" t="inlineStr"/>
      <c r="D2141" s="19" t="inlineStr"/>
      <c r="E2141" s="19" t="inlineStr"/>
      <c r="F2141" s="19" t="inlineStr"/>
      <c r="G2141" s="19" t="inlineStr"/>
    </row>
    <row r="2142" customHeight="1" ht="15">
      <c r="A2142" s="20" t="inlineStr">
        <is>
          <r>
            <t xml:space="preserve">Material</t>
          </r>
        </is>
      </c>
      <c r="B2142" s="20" t="inlineStr"/>
      <c r="C2142" s="21" t="inlineStr">
        <is>
          <r>
            <t xml:space="preserve">FONTE</t>
          </r>
        </is>
      </c>
      <c r="D2142" s="21" t="inlineStr">
        <is>
          <r>
            <t xml:space="preserve">UNID</t>
          </r>
        </is>
      </c>
      <c r="E2142" s="21" t="inlineStr">
        <is>
          <r>
            <t xml:space="preserve">COEFICIENTE</t>
          </r>
        </is>
      </c>
      <c r="F2142" s="21" t="inlineStr">
        <is>
          <r>
            <t xml:space="preserve">PREÇO UNITÁRIO</t>
          </r>
        </is>
      </c>
      <c r="G2142" s="21" t="inlineStr">
        <is>
          <r>
            <t xml:space="preserve">TOTAL</t>
          </r>
        </is>
      </c>
    </row>
    <row r="2143" customHeight="1" ht="21">
      <c r="A2143" s="22" t="inlineStr">
        <is>
          <r>
            <t xml:space="preserve">00037400</t>
          </r>
        </is>
      </c>
      <c r="B2143" s="23" t="inlineStr">
        <is>
          <r>
            <t xml:space="preserve">PAPELEIRA PLASTICA TIPO DISPENSER PARA PAPEL HIGIENICO ROLAO</t>
          </r>
        </is>
      </c>
      <c r="C2143" s="22" t="inlineStr">
        <is>
          <r>
            <t xml:space="preserve">SINAPI</t>
          </r>
        </is>
      </c>
      <c r="D2143" s="22" t="inlineStr">
        <is>
          <r>
            <t xml:space="preserve">UN</t>
          </r>
        </is>
      </c>
      <c r="E2143" s="24" t="n">
        <v>1.0</v>
      </c>
      <c r="F2143" s="25" t="n">
        <v>48.84</v>
      </c>
      <c r="G2143" s="25" t="n">
        <f>ROUND(ROUND(E2143,8)*F2143,2)</f>
        <v>48.84</v>
      </c>
    </row>
    <row r="2144" customHeight="1" ht="15">
      <c r="A2144" s="2" t="inlineStr"/>
      <c r="B2144" s="2" t="inlineStr"/>
      <c r="C2144" s="2" t="inlineStr"/>
      <c r="D2144" s="2" t="inlineStr"/>
      <c r="E2144" s="26" t="inlineStr">
        <is>
          <r>
            <t xml:space="preserve">TOTAL Material:</t>
          </r>
        </is>
      </c>
      <c r="F2144" s="26" t="inlineStr"/>
      <c r="G2144" s="27" t="n">
        <f>SUM(G2143:G2143)</f>
        <v>48.84</v>
      </c>
    </row>
    <row r="2145" customHeight="1" ht="15">
      <c r="A2145" s="20" t="inlineStr">
        <is>
          <r>
            <t xml:space="preserve">Mão de Obra com Encargos Complementares</t>
          </r>
        </is>
      </c>
      <c r="B2145" s="20" t="inlineStr"/>
      <c r="C2145" s="21" t="inlineStr">
        <is>
          <r>
            <t xml:space="preserve">FONTE</t>
          </r>
        </is>
      </c>
      <c r="D2145" s="21" t="inlineStr">
        <is>
          <r>
            <t xml:space="preserve">UNID</t>
          </r>
        </is>
      </c>
      <c r="E2145" s="21" t="inlineStr">
        <is>
          <r>
            <t xml:space="preserve">COEFICIENTE</t>
          </r>
        </is>
      </c>
      <c r="F2145" s="21" t="inlineStr">
        <is>
          <r>
            <t xml:space="preserve">PREÇO UNITÁRIO</t>
          </r>
        </is>
      </c>
      <c r="G2145" s="21" t="inlineStr">
        <is>
          <r>
            <t xml:space="preserve">TOTAL</t>
          </r>
        </is>
      </c>
    </row>
    <row r="2146" customHeight="1" ht="21">
      <c r="A2146" s="22" t="inlineStr">
        <is>
          <r>
            <t xml:space="preserve">88267</t>
          </r>
        </is>
      </c>
      <c r="B2146" s="23" t="inlineStr">
        <is>
          <r>
            <t xml:space="preserve">ENCANADOR OU BOMBEIRO HIDRÁULICO COM ENCARGOS COMPLEMENTARES</t>
          </r>
        </is>
      </c>
      <c r="C2146" s="22" t="inlineStr">
        <is>
          <r>
            <t xml:space="preserve">SINAPI</t>
          </r>
        </is>
      </c>
      <c r="D2146" s="22" t="inlineStr">
        <is>
          <r>
            <t xml:space="preserve">H</t>
          </r>
        </is>
      </c>
      <c r="E2146" s="24" t="n">
        <v>0.15</v>
      </c>
      <c r="F2146" s="25" t="n">
        <v>28.12</v>
      </c>
      <c r="G2146" s="25" t="n">
        <f>ROUND(ROUND(E2146,8)*F2146,2)</f>
        <v>4.22</v>
      </c>
    </row>
    <row r="2147" customHeight="1" ht="18">
      <c r="A2147" s="2" t="inlineStr"/>
      <c r="B2147" s="2" t="inlineStr"/>
      <c r="C2147" s="2" t="inlineStr"/>
      <c r="D2147" s="2" t="inlineStr"/>
      <c r="E2147" s="26" t="inlineStr">
        <is>
          <r>
            <t xml:space="preserve">TOTAL Mão de Obra com Encargos Complementares:</t>
          </r>
        </is>
      </c>
      <c r="F2147" s="26" t="inlineStr"/>
      <c r="G2147" s="27" t="n">
        <f>SUM(G2146:G2146)</f>
        <v>4.22</v>
      </c>
    </row>
    <row r="2148" customHeight="1" ht="15">
      <c r="A2148" s="2" t="inlineStr"/>
      <c r="B2148" s="2" t="inlineStr"/>
      <c r="C2148" s="2" t="inlineStr"/>
      <c r="D2148" s="2" t="inlineStr"/>
      <c r="E2148" s="28" t="inlineStr">
        <is>
          <r>
            <t xml:space="preserve">VALOR:</t>
          </r>
        </is>
      </c>
      <c r="F2148" s="28" t="inlineStr"/>
      <c r="G2148" s="6" t="n">
        <f>SUM(G2144,G2147)</f>
        <v>53.06</v>
      </c>
    </row>
    <row r="2149" customHeight="1" ht="15">
      <c r="A2149" s="2" t="inlineStr"/>
      <c r="B2149" s="2" t="inlineStr"/>
      <c r="C2149" s="2" t="inlineStr"/>
      <c r="D2149" s="2" t="inlineStr"/>
      <c r="E2149" s="28" t="inlineStr">
        <is>
          <r>
            <t xml:space="preserve">VALOR BDI (22.23%):</t>
          </r>
        </is>
      </c>
      <c r="F2149" s="28" t="inlineStr"/>
      <c r="G2149" s="6" t="n">
        <f>ROUND(G2148*(22.23/100),2)</f>
        <v>11.8</v>
      </c>
    </row>
    <row r="2150" customHeight="1" ht="15">
      <c r="A2150" s="2" t="inlineStr"/>
      <c r="B2150" s="2" t="inlineStr"/>
      <c r="C2150" s="2" t="inlineStr"/>
      <c r="D2150" s="2" t="inlineStr"/>
      <c r="E2150" s="28" t="inlineStr">
        <is>
          <r>
            <t xml:space="preserve">VALOR COM BDI:</t>
          </r>
        </is>
      </c>
      <c r="F2150" s="28" t="inlineStr"/>
      <c r="G2150" s="6" t="n">
        <f>G2149+G2148</f>
        <v>64.86</v>
      </c>
    </row>
    <row r="2151" customHeight="1" ht="10">
      <c r="A2151" s="2" t="inlineStr"/>
      <c r="B2151" s="2" t="inlineStr"/>
      <c r="C2151" s="2" t="inlineStr"/>
      <c r="D2151" s="2" t="inlineStr"/>
      <c r="E2151" s="18" t="inlineStr"/>
      <c r="F2151" s="18" t="inlineStr"/>
      <c r="G2151" s="18" t="inlineStr"/>
    </row>
    <row r="2152" customHeight="1" ht="20">
      <c r="A2152" s="19" t="inlineStr">
        <is>
          <r>
            <t xml:space="preserve">6.32. SBC190183 DUCHA HIGIENICA ACQUA JET 2195 AQUARIUS FABRIMAR CR Data 08/2024 (un)</t>
          </r>
        </is>
      </c>
      <c r="B2152" s="19" t="inlineStr"/>
      <c r="C2152" s="19" t="inlineStr"/>
      <c r="D2152" s="19" t="inlineStr"/>
      <c r="E2152" s="19" t="inlineStr"/>
      <c r="F2152" s="19" t="inlineStr"/>
      <c r="G2152" s="19" t="inlineStr"/>
    </row>
    <row r="2153" customHeight="1" ht="15">
      <c r="A2153" s="20" t="inlineStr">
        <is>
          <r>
            <t xml:space="preserve">Material</t>
          </r>
        </is>
      </c>
      <c r="B2153" s="20" t="inlineStr"/>
      <c r="C2153" s="21" t="inlineStr">
        <is>
          <r>
            <t xml:space="preserve">FONTE</t>
          </r>
        </is>
      </c>
      <c r="D2153" s="21" t="inlineStr">
        <is>
          <r>
            <t xml:space="preserve">UNID</t>
          </r>
        </is>
      </c>
      <c r="E2153" s="21" t="inlineStr">
        <is>
          <r>
            <t xml:space="preserve">COEFICIENTE</t>
          </r>
        </is>
      </c>
      <c r="F2153" s="21" t="inlineStr">
        <is>
          <r>
            <t xml:space="preserve">PREÇO UNITÁRIO</t>
          </r>
        </is>
      </c>
      <c r="G2153" s="21" t="inlineStr">
        <is>
          <r>
            <t xml:space="preserve">TOTAL</t>
          </r>
        </is>
      </c>
    </row>
    <row r="2154" customHeight="1" ht="21">
      <c r="A2154" s="22" t="inlineStr">
        <is>
          <r>
            <t xml:space="preserve">SBC028155</t>
          </r>
        </is>
      </c>
      <c r="B2154" s="23" t="inlineStr">
        <is>
          <r>
            <t xml:space="preserve">DUCHA HIGIENICA ACQUA JET 2195 AQUARIUS FABRIMAR CR</t>
          </r>
        </is>
      </c>
      <c r="C2154" s="22" t="inlineStr">
        <is>
          <r>
            <t xml:space="preserve">Composições </t>
          </r>
        </is>
      </c>
      <c r="D2154" s="22" t="inlineStr">
        <is>
          <r>
            <t xml:space="preserve">UN</t>
          </r>
        </is>
      </c>
      <c r="E2154" s="24" t="n">
        <v>1.0</v>
      </c>
      <c r="F2154" s="25" t="n">
        <v>173.76</v>
      </c>
      <c r="G2154" s="25" t="n">
        <f>ROUND(ROUND(E2154,8)*F2154,2)</f>
        <v>173.76</v>
      </c>
    </row>
    <row r="2155" customHeight="1" ht="15">
      <c r="A2155" s="22" t="inlineStr">
        <is>
          <r>
            <t xml:space="preserve">00003148</t>
          </r>
        </is>
      </c>
      <c r="B2155" s="23" t="inlineStr">
        <is>
          <r>
            <t xml:space="preserve">FITA VEDA ROSCA EM ROLOS DE 18 MM X 50 M (L X C)</t>
          </r>
        </is>
      </c>
      <c r="C2155" s="22" t="inlineStr">
        <is>
          <r>
            <t xml:space="preserve">SINAPI</t>
          </r>
        </is>
      </c>
      <c r="D2155" s="22" t="inlineStr">
        <is>
          <r>
            <t xml:space="preserve">UN</t>
          </r>
        </is>
      </c>
      <c r="E2155" s="24" t="n">
        <v>0.006</v>
      </c>
      <c r="F2155" s="25" t="n">
        <v>14.56</v>
      </c>
      <c r="G2155" s="25" t="n">
        <f>ROUND(ROUND(E2155,8)*F2155,2)</f>
        <v>0.09</v>
      </c>
    </row>
    <row r="2156" customHeight="1" ht="15">
      <c r="A2156" s="2" t="inlineStr"/>
      <c r="B2156" s="2" t="inlineStr"/>
      <c r="C2156" s="2" t="inlineStr"/>
      <c r="D2156" s="2" t="inlineStr"/>
      <c r="E2156" s="26" t="inlineStr">
        <is>
          <r>
            <t xml:space="preserve">TOTAL Material:</t>
          </r>
        </is>
      </c>
      <c r="F2156" s="26" t="inlineStr"/>
      <c r="G2156" s="27" t="n">
        <f>SUM(G2154:G2155)</f>
        <v>173.85</v>
      </c>
    </row>
    <row r="2157" customHeight="1" ht="15">
      <c r="A2157" s="20" t="inlineStr">
        <is>
          <r>
            <t xml:space="preserve">Mão de Obra com Encargos Complementares</t>
          </r>
        </is>
      </c>
      <c r="B2157" s="20" t="inlineStr"/>
      <c r="C2157" s="21" t="inlineStr">
        <is>
          <r>
            <t xml:space="preserve">FONTE</t>
          </r>
        </is>
      </c>
      <c r="D2157" s="21" t="inlineStr">
        <is>
          <r>
            <t xml:space="preserve">UNID</t>
          </r>
        </is>
      </c>
      <c r="E2157" s="21" t="inlineStr">
        <is>
          <r>
            <t xml:space="preserve">COEFICIENTE</t>
          </r>
        </is>
      </c>
      <c r="F2157" s="21" t="inlineStr">
        <is>
          <r>
            <t xml:space="preserve">PREÇO UNITÁRIO</t>
          </r>
        </is>
      </c>
      <c r="G2157" s="21" t="inlineStr">
        <is>
          <r>
            <t xml:space="preserve">TOTAL</t>
          </r>
        </is>
      </c>
    </row>
    <row r="2158" customHeight="1" ht="21">
      <c r="A2158" s="22" t="inlineStr">
        <is>
          <r>
            <t xml:space="preserve">88248</t>
          </r>
        </is>
      </c>
      <c r="B2158" s="23" t="inlineStr">
        <is>
          <r>
            <t xml:space="preserve">AUXILIAR DE ENCANADOR OU BOMBEIRO HIDRÁULICO COM ENCARGOS COMPLEMENTARES</t>
          </r>
        </is>
      </c>
      <c r="C2158" s="22" t="inlineStr">
        <is>
          <r>
            <t xml:space="preserve">SINAPI</t>
          </r>
        </is>
      </c>
      <c r="D2158" s="22" t="inlineStr">
        <is>
          <r>
            <t xml:space="preserve">H</t>
          </r>
        </is>
      </c>
      <c r="E2158" s="24" t="n">
        <v>0.638</v>
      </c>
      <c r="F2158" s="25" t="n">
        <v>22.64</v>
      </c>
      <c r="G2158" s="25" t="n">
        <f>ROUND(ROUND(E2158,8)*F2158,2)</f>
        <v>14.44</v>
      </c>
    </row>
    <row r="2159" customHeight="1" ht="21">
      <c r="A2159" s="22" t="inlineStr">
        <is>
          <r>
            <t xml:space="preserve">88267</t>
          </r>
        </is>
      </c>
      <c r="B2159" s="23" t="inlineStr">
        <is>
          <r>
            <t xml:space="preserve">ENCANADOR OU BOMBEIRO HIDRÁULICO COM ENCARGOS COMPLEMENTARES</t>
          </r>
        </is>
      </c>
      <c r="C2159" s="22" t="inlineStr">
        <is>
          <r>
            <t xml:space="preserve">SINAPI</t>
          </r>
        </is>
      </c>
      <c r="D2159" s="22" t="inlineStr">
        <is>
          <r>
            <t xml:space="preserve">H</t>
          </r>
        </is>
      </c>
      <c r="E2159" s="24" t="n">
        <v>0.638</v>
      </c>
      <c r="F2159" s="25" t="n">
        <v>28.12</v>
      </c>
      <c r="G2159" s="25" t="n">
        <f>ROUND(ROUND(E2159,8)*F2159,2)</f>
        <v>17.94</v>
      </c>
    </row>
    <row r="2160" customHeight="1" ht="18">
      <c r="A2160" s="2" t="inlineStr"/>
      <c r="B2160" s="2" t="inlineStr"/>
      <c r="C2160" s="2" t="inlineStr"/>
      <c r="D2160" s="2" t="inlineStr"/>
      <c r="E2160" s="26" t="inlineStr">
        <is>
          <r>
            <t xml:space="preserve">TOTAL Mão de Obra com Encargos Complementares:</t>
          </r>
        </is>
      </c>
      <c r="F2160" s="26" t="inlineStr"/>
      <c r="G2160" s="27" t="n">
        <f>SUM(G2158:G2159)</f>
        <v>32.38</v>
      </c>
    </row>
    <row r="2161" customHeight="1" ht="15">
      <c r="A2161" s="2" t="inlineStr"/>
      <c r="B2161" s="2" t="inlineStr"/>
      <c r="C2161" s="2" t="inlineStr"/>
      <c r="D2161" s="2" t="inlineStr"/>
      <c r="E2161" s="28" t="inlineStr">
        <is>
          <r>
            <t xml:space="preserve">VALOR:</t>
          </r>
        </is>
      </c>
      <c r="F2161" s="28" t="inlineStr"/>
      <c r="G2161" s="6" t="n">
        <f>SUM(G2156,G2160)</f>
        <v>206.23</v>
      </c>
    </row>
    <row r="2162" customHeight="1" ht="15">
      <c r="A2162" s="2" t="inlineStr"/>
      <c r="B2162" s="2" t="inlineStr"/>
      <c r="C2162" s="2" t="inlineStr"/>
      <c r="D2162" s="2" t="inlineStr"/>
      <c r="E2162" s="28" t="inlineStr">
        <is>
          <r>
            <t xml:space="preserve">VALOR BDI (22.23%):</t>
          </r>
        </is>
      </c>
      <c r="F2162" s="28" t="inlineStr"/>
      <c r="G2162" s="6" t="n">
        <f>ROUND(G2161*(22.23/100),2)</f>
        <v>45.84</v>
      </c>
    </row>
    <row r="2163" customHeight="1" ht="15">
      <c r="A2163" s="2" t="inlineStr"/>
      <c r="B2163" s="2" t="inlineStr"/>
      <c r="C2163" s="2" t="inlineStr"/>
      <c r="D2163" s="2" t="inlineStr"/>
      <c r="E2163" s="28" t="inlineStr">
        <is>
          <r>
            <t xml:space="preserve">VALOR COM BDI:</t>
          </r>
        </is>
      </c>
      <c r="F2163" s="28" t="inlineStr"/>
      <c r="G2163" s="6" t="n">
        <f>G2162+G2161</f>
        <v>252.07</v>
      </c>
    </row>
    <row r="2164" customHeight="1" ht="10">
      <c r="A2164" s="2" t="inlineStr"/>
      <c r="B2164" s="2" t="inlineStr"/>
      <c r="C2164" s="2" t="inlineStr"/>
      <c r="D2164" s="2" t="inlineStr"/>
      <c r="E2164" s="18" t="inlineStr"/>
      <c r="F2164" s="18" t="inlineStr"/>
      <c r="G2164" s="18" t="inlineStr"/>
    </row>
    <row r="2165" customHeight="1" ht="20">
      <c r="A2165" s="19" t="inlineStr">
        <is>
          <r>
            <t xml:space="preserve">6.33. 89987 REGISTRO DE GAVETA BRUTO, LATÃO, ROSCÁVEL, 3/4", COM ACABAMENTO E CANOPLA CROMADOS - FORNECIMENTO E INSTALAÇÃO. AF_08/2021 (UN)</t>
          </r>
        </is>
      </c>
      <c r="B2165" s="19" t="inlineStr"/>
      <c r="C2165" s="19" t="inlineStr"/>
      <c r="D2165" s="19" t="inlineStr"/>
      <c r="E2165" s="19" t="inlineStr"/>
      <c r="F2165" s="19" t="inlineStr"/>
      <c r="G2165" s="19" t="inlineStr"/>
    </row>
    <row r="2166" customHeight="1" ht="15">
      <c r="A2166" s="20" t="inlineStr">
        <is>
          <r>
            <t xml:space="preserve">Material</t>
          </r>
        </is>
      </c>
      <c r="B2166" s="20" t="inlineStr"/>
      <c r="C2166" s="21" t="inlineStr">
        <is>
          <r>
            <t xml:space="preserve">FONTE</t>
          </r>
        </is>
      </c>
      <c r="D2166" s="21" t="inlineStr">
        <is>
          <r>
            <t xml:space="preserve">UNID</t>
          </r>
        </is>
      </c>
      <c r="E2166" s="21" t="inlineStr">
        <is>
          <r>
            <t xml:space="preserve">COEFICIENTE</t>
          </r>
        </is>
      </c>
      <c r="F2166" s="21" t="inlineStr">
        <is>
          <r>
            <t xml:space="preserve">PREÇO UNITÁRIO</t>
          </r>
        </is>
      </c>
      <c r="G2166" s="21" t="inlineStr">
        <is>
          <r>
            <t xml:space="preserve">TOTAL</t>
          </r>
        </is>
      </c>
    </row>
    <row r="2167" customHeight="1" ht="15">
      <c r="A2167" s="22" t="inlineStr">
        <is>
          <r>
            <t xml:space="preserve">00003148</t>
          </r>
        </is>
      </c>
      <c r="B2167" s="23" t="inlineStr">
        <is>
          <r>
            <t xml:space="preserve">FITA VEDA ROSCA EM ROLOS DE 18 MM X 50 M (L X C)</t>
          </r>
        </is>
      </c>
      <c r="C2167" s="22" t="inlineStr">
        <is>
          <r>
            <t xml:space="preserve">SINAPI</t>
          </r>
        </is>
      </c>
      <c r="D2167" s="22" t="inlineStr">
        <is>
          <r>
            <t xml:space="preserve">UN</t>
          </r>
        </is>
      </c>
      <c r="E2167" s="24" t="n">
        <v>0.0106</v>
      </c>
      <c r="F2167" s="25" t="n">
        <v>14.56</v>
      </c>
      <c r="G2167" s="25" t="n">
        <f>TRUNC(TRUNC(E2167,8)*F2167,2)</f>
        <v>0.15</v>
      </c>
    </row>
    <row r="2168" customHeight="1" ht="21">
      <c r="A2168" s="22" t="inlineStr">
        <is>
          <r>
            <t xml:space="preserve">00006005</t>
          </r>
        </is>
      </c>
      <c r="B2168" s="23" t="inlineStr">
        <is>
          <r>
            <t xml:space="preserve">REGISTRO GAVETA COM ACABAMENTO E CANOPLA CROMADOS, SIMPLES, BITOLA 3/4" (REF 1509)</t>
          </r>
        </is>
      </c>
      <c r="C2168" s="22" t="inlineStr">
        <is>
          <r>
            <t xml:space="preserve">SINAPI</t>
          </r>
        </is>
      </c>
      <c r="D2168" s="22" t="inlineStr">
        <is>
          <r>
            <t xml:space="preserve">UN</t>
          </r>
        </is>
      </c>
      <c r="E2168" s="24" t="n">
        <v>1.0</v>
      </c>
      <c r="F2168" s="25" t="n">
        <v>85.0</v>
      </c>
      <c r="G2168" s="25" t="n">
        <f>TRUNC(TRUNC(E2168,8)*F2168,2)</f>
        <v>85.0</v>
      </c>
    </row>
    <row r="2169" customHeight="1" ht="15">
      <c r="A2169" s="2" t="inlineStr"/>
      <c r="B2169" s="2" t="inlineStr"/>
      <c r="C2169" s="2" t="inlineStr"/>
      <c r="D2169" s="2" t="inlineStr"/>
      <c r="E2169" s="26" t="inlineStr">
        <is>
          <r>
            <t xml:space="preserve">TOTAL Material:</t>
          </r>
        </is>
      </c>
      <c r="F2169" s="26" t="inlineStr"/>
      <c r="G2169" s="27" t="n">
        <f>SUM(G2167:G2168)</f>
        <v>85.15</v>
      </c>
    </row>
    <row r="2170" customHeight="1" ht="15">
      <c r="A2170" s="20" t="inlineStr">
        <is>
          <r>
            <t xml:space="preserve">Mão de Obra com Encargos Complementares</t>
          </r>
        </is>
      </c>
      <c r="B2170" s="20" t="inlineStr"/>
      <c r="C2170" s="21" t="inlineStr">
        <is>
          <r>
            <t xml:space="preserve">FONTE</t>
          </r>
        </is>
      </c>
      <c r="D2170" s="21" t="inlineStr">
        <is>
          <r>
            <t xml:space="preserve">UNID</t>
          </r>
        </is>
      </c>
      <c r="E2170" s="21" t="inlineStr">
        <is>
          <r>
            <t xml:space="preserve">COEFICIENTE</t>
          </r>
        </is>
      </c>
      <c r="F2170" s="21" t="inlineStr">
        <is>
          <r>
            <t xml:space="preserve">PREÇO UNITÁRIO</t>
          </r>
        </is>
      </c>
      <c r="G2170" s="21" t="inlineStr">
        <is>
          <r>
            <t xml:space="preserve">TOTAL</t>
          </r>
        </is>
      </c>
    </row>
    <row r="2171" customHeight="1" ht="21">
      <c r="A2171" s="22" t="inlineStr">
        <is>
          <r>
            <t xml:space="preserve">88248</t>
          </r>
        </is>
      </c>
      <c r="B2171" s="23" t="inlineStr">
        <is>
          <r>
            <t xml:space="preserve">AUXILIAR DE ENCANADOR OU BOMBEIRO HIDRÁULICO COM ENCARGOS COMPLEMENTARES</t>
          </r>
        </is>
      </c>
      <c r="C2171" s="22" t="inlineStr">
        <is>
          <r>
            <t xml:space="preserve">SINAPI</t>
          </r>
        </is>
      </c>
      <c r="D2171" s="22" t="inlineStr">
        <is>
          <r>
            <t xml:space="preserve">H</t>
          </r>
        </is>
      </c>
      <c r="E2171" s="24" t="n">
        <v>0.2212</v>
      </c>
      <c r="F2171" s="25" t="n">
        <v>22.64</v>
      </c>
      <c r="G2171" s="25" t="n">
        <f>TRUNC(TRUNC(E2171,8)*F2171,2)</f>
        <v>5.0</v>
      </c>
    </row>
    <row r="2172" customHeight="1" ht="21">
      <c r="A2172" s="22" t="inlineStr">
        <is>
          <r>
            <t xml:space="preserve">88267</t>
          </r>
        </is>
      </c>
      <c r="B2172" s="23" t="inlineStr">
        <is>
          <r>
            <t xml:space="preserve">ENCANADOR OU BOMBEIRO HIDRÁULICO COM ENCARGOS COMPLEMENTARES</t>
          </r>
        </is>
      </c>
      <c r="C2172" s="22" t="inlineStr">
        <is>
          <r>
            <t xml:space="preserve">SINAPI</t>
          </r>
        </is>
      </c>
      <c r="D2172" s="22" t="inlineStr">
        <is>
          <r>
            <t xml:space="preserve">H</t>
          </r>
        </is>
      </c>
      <c r="E2172" s="24" t="n">
        <v>0.2212</v>
      </c>
      <c r="F2172" s="25" t="n">
        <v>28.12</v>
      </c>
      <c r="G2172" s="25" t="n">
        <f>TRUNC(TRUNC(E2172,8)*F2172,2)</f>
        <v>6.22</v>
      </c>
    </row>
    <row r="2173" customHeight="1" ht="18">
      <c r="A2173" s="2" t="inlineStr"/>
      <c r="B2173" s="2" t="inlineStr"/>
      <c r="C2173" s="2" t="inlineStr"/>
      <c r="D2173" s="2" t="inlineStr"/>
      <c r="E2173" s="26" t="inlineStr">
        <is>
          <r>
            <t xml:space="preserve">TOTAL Mão de Obra com Encargos Complementares:</t>
          </r>
        </is>
      </c>
      <c r="F2173" s="26" t="inlineStr"/>
      <c r="G2173" s="27" t="n">
        <f>SUM(G2171:G2172)</f>
        <v>11.22</v>
      </c>
    </row>
    <row r="2174" customHeight="1" ht="15">
      <c r="A2174" s="2" t="inlineStr"/>
      <c r="B2174" s="2" t="inlineStr"/>
      <c r="C2174" s="2" t="inlineStr"/>
      <c r="D2174" s="2" t="inlineStr"/>
      <c r="E2174" s="28" t="inlineStr">
        <is>
          <r>
            <t xml:space="preserve">VALOR:</t>
          </r>
        </is>
      </c>
      <c r="F2174" s="28" t="inlineStr"/>
      <c r="G2174" s="6" t="n">
        <f>SUM(G2169,G2173)</f>
        <v>96.37</v>
      </c>
    </row>
    <row r="2175" customHeight="1" ht="15">
      <c r="A2175" s="2" t="inlineStr"/>
      <c r="B2175" s="2" t="inlineStr"/>
      <c r="C2175" s="2" t="inlineStr"/>
      <c r="D2175" s="2" t="inlineStr"/>
      <c r="E2175" s="28" t="inlineStr">
        <is>
          <r>
            <t xml:space="preserve">VALOR BDI (22.23%):</t>
          </r>
        </is>
      </c>
      <c r="F2175" s="28" t="inlineStr"/>
      <c r="G2175" s="6" t="n">
        <f>ROUND(G2174*(22.23/100),2)</f>
        <v>21.42</v>
      </c>
    </row>
    <row r="2176" customHeight="1" ht="15">
      <c r="A2176" s="2" t="inlineStr"/>
      <c r="B2176" s="2" t="inlineStr"/>
      <c r="C2176" s="2" t="inlineStr"/>
      <c r="D2176" s="2" t="inlineStr"/>
      <c r="E2176" s="28" t="inlineStr">
        <is>
          <r>
            <t xml:space="preserve">VALOR COM BDI:</t>
          </r>
        </is>
      </c>
      <c r="F2176" s="28" t="inlineStr"/>
      <c r="G2176" s="6" t="n">
        <f>G2175+G2174</f>
        <v>117.79</v>
      </c>
    </row>
    <row r="2177" customHeight="1" ht="10">
      <c r="A2177" s="2" t="inlineStr"/>
      <c r="B2177" s="2" t="inlineStr"/>
      <c r="C2177" s="2" t="inlineStr"/>
      <c r="D2177" s="2" t="inlineStr"/>
      <c r="E2177" s="18" t="inlineStr"/>
      <c r="F2177" s="18" t="inlineStr"/>
      <c r="G2177" s="18" t="inlineStr"/>
    </row>
    <row r="2178" customHeight="1" ht="20">
      <c r="A2178" s="19" t="inlineStr">
        <is>
          <r>
            <t xml:space="preserve">6.34. 94498 REGISTRO DE GAVETA BRUTO, LATÃO, ROSCÁVEL, 2" - FORNECIMENTO E INSTALAÇÃO. AF_08/2021 (UN)</t>
          </r>
        </is>
      </c>
      <c r="B2178" s="19" t="inlineStr"/>
      <c r="C2178" s="19" t="inlineStr"/>
      <c r="D2178" s="19" t="inlineStr"/>
      <c r="E2178" s="19" t="inlineStr"/>
      <c r="F2178" s="19" t="inlineStr"/>
      <c r="G2178" s="19" t="inlineStr"/>
    </row>
    <row r="2179" customHeight="1" ht="15">
      <c r="A2179" s="20" t="inlineStr">
        <is>
          <r>
            <t xml:space="preserve">Material</t>
          </r>
        </is>
      </c>
      <c r="B2179" s="20" t="inlineStr"/>
      <c r="C2179" s="21" t="inlineStr">
        <is>
          <r>
            <t xml:space="preserve">FONTE</t>
          </r>
        </is>
      </c>
      <c r="D2179" s="21" t="inlineStr">
        <is>
          <r>
            <t xml:space="preserve">UNID</t>
          </r>
        </is>
      </c>
      <c r="E2179" s="21" t="inlineStr">
        <is>
          <r>
            <t xml:space="preserve">COEFICIENTE</t>
          </r>
        </is>
      </c>
      <c r="F2179" s="21" t="inlineStr">
        <is>
          <r>
            <t xml:space="preserve">PREÇO UNITÁRIO</t>
          </r>
        </is>
      </c>
      <c r="G2179" s="21" t="inlineStr">
        <is>
          <r>
            <t xml:space="preserve">TOTAL</t>
          </r>
        </is>
      </c>
    </row>
    <row r="2180" customHeight="1" ht="15">
      <c r="A2180" s="22" t="inlineStr">
        <is>
          <r>
            <t xml:space="preserve">00003148</t>
          </r>
        </is>
      </c>
      <c r="B2180" s="23" t="inlineStr">
        <is>
          <r>
            <t xml:space="preserve">FITA VEDA ROSCA EM ROLOS DE 18 MM X 50 M (L X C)</t>
          </r>
        </is>
      </c>
      <c r="C2180" s="22" t="inlineStr">
        <is>
          <r>
            <t xml:space="preserve">SINAPI</t>
          </r>
        </is>
      </c>
      <c r="D2180" s="22" t="inlineStr">
        <is>
          <r>
            <t xml:space="preserve">UN</t>
          </r>
        </is>
      </c>
      <c r="E2180" s="24" t="n">
        <v>0.024</v>
      </c>
      <c r="F2180" s="25" t="n">
        <v>14.56</v>
      </c>
      <c r="G2180" s="25" t="n">
        <f>TRUNC(TRUNC(E2180,8)*F2180,2)</f>
        <v>0.34</v>
      </c>
    </row>
    <row r="2181" customHeight="1" ht="21">
      <c r="A2181" s="22" t="inlineStr">
        <is>
          <r>
            <t xml:space="preserve">00006028</t>
          </r>
        </is>
      </c>
      <c r="B2181" s="23" t="inlineStr">
        <is>
          <r>
            <t xml:space="preserve">REGISTRO GAVETA BRUTO EM LATAO FORJADO, BITOLA 2" (REF 1509)</t>
          </r>
        </is>
      </c>
      <c r="C2181" s="22" t="inlineStr">
        <is>
          <r>
            <t xml:space="preserve">SINAPI</t>
          </r>
        </is>
      </c>
      <c r="D2181" s="22" t="inlineStr">
        <is>
          <r>
            <t xml:space="preserve">UN</t>
          </r>
        </is>
      </c>
      <c r="E2181" s="24" t="n">
        <v>1.0</v>
      </c>
      <c r="F2181" s="25" t="n">
        <v>131.8</v>
      </c>
      <c r="G2181" s="25" t="n">
        <f>TRUNC(TRUNC(E2181,8)*F2181,2)</f>
        <v>131.8</v>
      </c>
    </row>
    <row r="2182" customHeight="1" ht="15">
      <c r="A2182" s="2" t="inlineStr"/>
      <c r="B2182" s="2" t="inlineStr"/>
      <c r="C2182" s="2" t="inlineStr"/>
      <c r="D2182" s="2" t="inlineStr"/>
      <c r="E2182" s="26" t="inlineStr">
        <is>
          <r>
            <t xml:space="preserve">TOTAL Material:</t>
          </r>
        </is>
      </c>
      <c r="F2182" s="26" t="inlineStr"/>
      <c r="G2182" s="27" t="n">
        <f>SUM(G2180:G2181)</f>
        <v>132.14</v>
      </c>
    </row>
    <row r="2183" customHeight="1" ht="15">
      <c r="A2183" s="20" t="inlineStr">
        <is>
          <r>
            <t xml:space="preserve">Mão de Obra com Encargos Complementares</t>
          </r>
        </is>
      </c>
      <c r="B2183" s="20" t="inlineStr"/>
      <c r="C2183" s="21" t="inlineStr">
        <is>
          <r>
            <t xml:space="preserve">FONTE</t>
          </r>
        </is>
      </c>
      <c r="D2183" s="21" t="inlineStr">
        <is>
          <r>
            <t xml:space="preserve">UNID</t>
          </r>
        </is>
      </c>
      <c r="E2183" s="21" t="inlineStr">
        <is>
          <r>
            <t xml:space="preserve">COEFICIENTE</t>
          </r>
        </is>
      </c>
      <c r="F2183" s="21" t="inlineStr">
        <is>
          <r>
            <t xml:space="preserve">PREÇO UNITÁRIO</t>
          </r>
        </is>
      </c>
      <c r="G2183" s="21" t="inlineStr">
        <is>
          <r>
            <t xml:space="preserve">TOTAL</t>
          </r>
        </is>
      </c>
    </row>
    <row r="2184" customHeight="1" ht="21">
      <c r="A2184" s="22" t="inlineStr">
        <is>
          <r>
            <t xml:space="preserve">88248</t>
          </r>
        </is>
      </c>
      <c r="B2184" s="23" t="inlineStr">
        <is>
          <r>
            <t xml:space="preserve">AUXILIAR DE ENCANADOR OU BOMBEIRO HIDRÁULICO COM ENCARGOS COMPLEMENTARES</t>
          </r>
        </is>
      </c>
      <c r="C2184" s="22" t="inlineStr">
        <is>
          <r>
            <t xml:space="preserve">SINAPI</t>
          </r>
        </is>
      </c>
      <c r="D2184" s="22" t="inlineStr">
        <is>
          <r>
            <t xml:space="preserve">H</t>
          </r>
        </is>
      </c>
      <c r="E2184" s="24" t="n">
        <v>0.3398</v>
      </c>
      <c r="F2184" s="25" t="n">
        <v>22.64</v>
      </c>
      <c r="G2184" s="25" t="n">
        <f>TRUNC(TRUNC(E2184,8)*F2184,2)</f>
        <v>7.69</v>
      </c>
    </row>
    <row r="2185" customHeight="1" ht="21">
      <c r="A2185" s="22" t="inlineStr">
        <is>
          <r>
            <t xml:space="preserve">88267</t>
          </r>
        </is>
      </c>
      <c r="B2185" s="23" t="inlineStr">
        <is>
          <r>
            <t xml:space="preserve">ENCANADOR OU BOMBEIRO HIDRÁULICO COM ENCARGOS COMPLEMENTARES</t>
          </r>
        </is>
      </c>
      <c r="C2185" s="22" t="inlineStr">
        <is>
          <r>
            <t xml:space="preserve">SINAPI</t>
          </r>
        </is>
      </c>
      <c r="D2185" s="22" t="inlineStr">
        <is>
          <r>
            <t xml:space="preserve">H</t>
          </r>
        </is>
      </c>
      <c r="E2185" s="24" t="n">
        <v>0.3398</v>
      </c>
      <c r="F2185" s="25" t="n">
        <v>28.12</v>
      </c>
      <c r="G2185" s="25" t="n">
        <f>TRUNC(TRUNC(E2185,8)*F2185,2)</f>
        <v>9.55</v>
      </c>
    </row>
    <row r="2186" customHeight="1" ht="18">
      <c r="A2186" s="2" t="inlineStr"/>
      <c r="B2186" s="2" t="inlineStr"/>
      <c r="C2186" s="2" t="inlineStr"/>
      <c r="D2186" s="2" t="inlineStr"/>
      <c r="E2186" s="26" t="inlineStr">
        <is>
          <r>
            <t xml:space="preserve">TOTAL Mão de Obra com Encargos Complementares:</t>
          </r>
        </is>
      </c>
      <c r="F2186" s="26" t="inlineStr"/>
      <c r="G2186" s="27" t="n">
        <f>SUM(G2184:G2185)</f>
        <v>17.24</v>
      </c>
    </row>
    <row r="2187" customHeight="1" ht="15">
      <c r="A2187" s="2" t="inlineStr"/>
      <c r="B2187" s="2" t="inlineStr"/>
      <c r="C2187" s="2" t="inlineStr"/>
      <c r="D2187" s="2" t="inlineStr"/>
      <c r="E2187" s="28" t="inlineStr">
        <is>
          <r>
            <t xml:space="preserve">VALOR:</t>
          </r>
        </is>
      </c>
      <c r="F2187" s="28" t="inlineStr"/>
      <c r="G2187" s="6" t="n">
        <f>SUM(G2182,G2186)</f>
        <v>149.38</v>
      </c>
    </row>
    <row r="2188" customHeight="1" ht="15">
      <c r="A2188" s="2" t="inlineStr"/>
      <c r="B2188" s="2" t="inlineStr"/>
      <c r="C2188" s="2" t="inlineStr"/>
      <c r="D2188" s="2" t="inlineStr"/>
      <c r="E2188" s="28" t="inlineStr">
        <is>
          <r>
            <t xml:space="preserve">VALOR BDI (22.23%):</t>
          </r>
        </is>
      </c>
      <c r="F2188" s="28" t="inlineStr"/>
      <c r="G2188" s="6" t="n">
        <f>ROUND(G2187*(22.23/100),2)</f>
        <v>33.21</v>
      </c>
    </row>
    <row r="2189" customHeight="1" ht="15">
      <c r="A2189" s="2" t="inlineStr"/>
      <c r="B2189" s="2" t="inlineStr"/>
      <c r="C2189" s="2" t="inlineStr"/>
      <c r="D2189" s="2" t="inlineStr"/>
      <c r="E2189" s="28" t="inlineStr">
        <is>
          <r>
            <t xml:space="preserve">VALOR COM BDI:</t>
          </r>
        </is>
      </c>
      <c r="F2189" s="28" t="inlineStr"/>
      <c r="G2189" s="6" t="n">
        <f>G2188+G2187</f>
        <v>182.59</v>
      </c>
    </row>
    <row r="2190" customHeight="1" ht="10">
      <c r="A2190" s="2" t="inlineStr"/>
      <c r="B2190" s="2" t="inlineStr"/>
      <c r="C2190" s="2" t="inlineStr"/>
      <c r="D2190" s="2" t="inlineStr"/>
      <c r="E2190" s="18" t="inlineStr"/>
      <c r="F2190" s="18" t="inlineStr"/>
      <c r="G2190" s="18" t="inlineStr"/>
    </row>
    <row r="2191" customHeight="1" ht="20">
      <c r="A2191" s="19" t="inlineStr">
        <is>
          <r>
            <t xml:space="preserve">6.35. 94500 REGISTRO DE GAVETA BRUTO, LATÃO, ROSCÁVEL, 3" - FORNECIMENTO E INSTALAÇÃO. AF_08/2021 (UN)</t>
          </r>
        </is>
      </c>
      <c r="B2191" s="19" t="inlineStr"/>
      <c r="C2191" s="19" t="inlineStr"/>
      <c r="D2191" s="19" t="inlineStr"/>
      <c r="E2191" s="19" t="inlineStr"/>
      <c r="F2191" s="19" t="inlineStr"/>
      <c r="G2191" s="19" t="inlineStr"/>
    </row>
    <row r="2192" customHeight="1" ht="15">
      <c r="A2192" s="20" t="inlineStr">
        <is>
          <r>
            <t xml:space="preserve">Material</t>
          </r>
        </is>
      </c>
      <c r="B2192" s="20" t="inlineStr"/>
      <c r="C2192" s="21" t="inlineStr">
        <is>
          <r>
            <t xml:space="preserve">FONTE</t>
          </r>
        </is>
      </c>
      <c r="D2192" s="21" t="inlineStr">
        <is>
          <r>
            <t xml:space="preserve">UNID</t>
          </r>
        </is>
      </c>
      <c r="E2192" s="21" t="inlineStr">
        <is>
          <r>
            <t xml:space="preserve">COEFICIENTE</t>
          </r>
        </is>
      </c>
      <c r="F2192" s="21" t="inlineStr">
        <is>
          <r>
            <t xml:space="preserve">PREÇO UNITÁRIO</t>
          </r>
        </is>
      </c>
      <c r="G2192" s="21" t="inlineStr">
        <is>
          <r>
            <t xml:space="preserve">TOTAL</t>
          </r>
        </is>
      </c>
    </row>
    <row r="2193" customHeight="1" ht="15">
      <c r="A2193" s="22" t="inlineStr">
        <is>
          <r>
            <t xml:space="preserve">00003148</t>
          </r>
        </is>
      </c>
      <c r="B2193" s="23" t="inlineStr">
        <is>
          <r>
            <t xml:space="preserve">FITA VEDA ROSCA EM ROLOS DE 18 MM X 50 M (L X C)</t>
          </r>
        </is>
      </c>
      <c r="C2193" s="22" t="inlineStr">
        <is>
          <r>
            <t xml:space="preserve">SINAPI</t>
          </r>
        </is>
      </c>
      <c r="D2193" s="22" t="inlineStr">
        <is>
          <r>
            <t xml:space="preserve">UN</t>
          </r>
        </is>
      </c>
      <c r="E2193" s="24" t="n">
        <v>0.0354</v>
      </c>
      <c r="F2193" s="25" t="n">
        <v>14.56</v>
      </c>
      <c r="G2193" s="25" t="n">
        <f>TRUNC(TRUNC(E2193,8)*F2193,2)</f>
        <v>0.51</v>
      </c>
    </row>
    <row r="2194" customHeight="1" ht="21">
      <c r="A2194" s="22" t="inlineStr">
        <is>
          <r>
            <t xml:space="preserve">00006012</t>
          </r>
        </is>
      </c>
      <c r="B2194" s="23" t="inlineStr">
        <is>
          <r>
            <t xml:space="preserve">REGISTRO GAVETA BRUTO EM LATAO FORJADO, BITOLA 3" (REF 1509)</t>
          </r>
        </is>
      </c>
      <c r="C2194" s="22" t="inlineStr">
        <is>
          <r>
            <t xml:space="preserve">SINAPI</t>
          </r>
        </is>
      </c>
      <c r="D2194" s="22" t="inlineStr">
        <is>
          <r>
            <t xml:space="preserve">UN</t>
          </r>
        </is>
      </c>
      <c r="E2194" s="24" t="n">
        <v>1.0</v>
      </c>
      <c r="F2194" s="25" t="n">
        <v>330.93</v>
      </c>
      <c r="G2194" s="25" t="n">
        <f>TRUNC(TRUNC(E2194,8)*F2194,2)</f>
        <v>330.93</v>
      </c>
    </row>
    <row r="2195" customHeight="1" ht="15">
      <c r="A2195" s="2" t="inlineStr"/>
      <c r="B2195" s="2" t="inlineStr"/>
      <c r="C2195" s="2" t="inlineStr"/>
      <c r="D2195" s="2" t="inlineStr"/>
      <c r="E2195" s="26" t="inlineStr">
        <is>
          <r>
            <t xml:space="preserve">TOTAL Material:</t>
          </r>
        </is>
      </c>
      <c r="F2195" s="26" t="inlineStr"/>
      <c r="G2195" s="27" t="n">
        <f>SUM(G2193:G2194)</f>
        <v>331.44</v>
      </c>
    </row>
    <row r="2196" customHeight="1" ht="15">
      <c r="A2196" s="20" t="inlineStr">
        <is>
          <r>
            <t xml:space="preserve">Mão de Obra com Encargos Complementares</t>
          </r>
        </is>
      </c>
      <c r="B2196" s="20" t="inlineStr"/>
      <c r="C2196" s="21" t="inlineStr">
        <is>
          <r>
            <t xml:space="preserve">FONTE</t>
          </r>
        </is>
      </c>
      <c r="D2196" s="21" t="inlineStr">
        <is>
          <r>
            <t xml:space="preserve">UNID</t>
          </r>
        </is>
      </c>
      <c r="E2196" s="21" t="inlineStr">
        <is>
          <r>
            <t xml:space="preserve">COEFICIENTE</t>
          </r>
        </is>
      </c>
      <c r="F2196" s="21" t="inlineStr">
        <is>
          <r>
            <t xml:space="preserve">PREÇO UNITÁRIO</t>
          </r>
        </is>
      </c>
      <c r="G2196" s="21" t="inlineStr">
        <is>
          <r>
            <t xml:space="preserve">TOTAL</t>
          </r>
        </is>
      </c>
    </row>
    <row r="2197" customHeight="1" ht="21">
      <c r="A2197" s="22" t="inlineStr">
        <is>
          <r>
            <t xml:space="preserve">88248</t>
          </r>
        </is>
      </c>
      <c r="B2197" s="23" t="inlineStr">
        <is>
          <r>
            <t xml:space="preserve">AUXILIAR DE ENCANADOR OU BOMBEIRO HIDRÁULICO COM ENCARGOS COMPLEMENTARES</t>
          </r>
        </is>
      </c>
      <c r="C2197" s="22" t="inlineStr">
        <is>
          <r>
            <t xml:space="preserve">SINAPI</t>
          </r>
        </is>
      </c>
      <c r="D2197" s="22" t="inlineStr">
        <is>
          <r>
            <t xml:space="preserve">H</t>
          </r>
        </is>
      </c>
      <c r="E2197" s="24" t="n">
        <v>0.5695</v>
      </c>
      <c r="F2197" s="25" t="n">
        <v>22.64</v>
      </c>
      <c r="G2197" s="25" t="n">
        <f>TRUNC(TRUNC(E2197,8)*F2197,2)</f>
        <v>12.89</v>
      </c>
    </row>
    <row r="2198" customHeight="1" ht="21">
      <c r="A2198" s="22" t="inlineStr">
        <is>
          <r>
            <t xml:space="preserve">88267</t>
          </r>
        </is>
      </c>
      <c r="B2198" s="23" t="inlineStr">
        <is>
          <r>
            <t xml:space="preserve">ENCANADOR OU BOMBEIRO HIDRÁULICO COM ENCARGOS COMPLEMENTARES</t>
          </r>
        </is>
      </c>
      <c r="C2198" s="22" t="inlineStr">
        <is>
          <r>
            <t xml:space="preserve">SINAPI</t>
          </r>
        </is>
      </c>
      <c r="D2198" s="22" t="inlineStr">
        <is>
          <r>
            <t xml:space="preserve">H</t>
          </r>
        </is>
      </c>
      <c r="E2198" s="24" t="n">
        <v>0.5695</v>
      </c>
      <c r="F2198" s="25" t="n">
        <v>28.12</v>
      </c>
      <c r="G2198" s="25" t="n">
        <f>TRUNC(TRUNC(E2198,8)*F2198,2)</f>
        <v>16.01</v>
      </c>
    </row>
    <row r="2199" customHeight="1" ht="18">
      <c r="A2199" s="2" t="inlineStr"/>
      <c r="B2199" s="2" t="inlineStr"/>
      <c r="C2199" s="2" t="inlineStr"/>
      <c r="D2199" s="2" t="inlineStr"/>
      <c r="E2199" s="26" t="inlineStr">
        <is>
          <r>
            <t xml:space="preserve">TOTAL Mão de Obra com Encargos Complementares:</t>
          </r>
        </is>
      </c>
      <c r="F2199" s="26" t="inlineStr"/>
      <c r="G2199" s="27" t="n">
        <f>SUM(G2197:G2198)</f>
        <v>28.9</v>
      </c>
    </row>
    <row r="2200" customHeight="1" ht="15">
      <c r="A2200" s="2" t="inlineStr"/>
      <c r="B2200" s="2" t="inlineStr"/>
      <c r="C2200" s="2" t="inlineStr"/>
      <c r="D2200" s="2" t="inlineStr"/>
      <c r="E2200" s="28" t="inlineStr">
        <is>
          <r>
            <t xml:space="preserve">VALOR:</t>
          </r>
        </is>
      </c>
      <c r="F2200" s="28" t="inlineStr"/>
      <c r="G2200" s="6" t="n">
        <f>SUM(G2195,G2199)</f>
        <v>360.34</v>
      </c>
    </row>
    <row r="2201" customHeight="1" ht="15">
      <c r="A2201" s="2" t="inlineStr"/>
      <c r="B2201" s="2" t="inlineStr"/>
      <c r="C2201" s="2" t="inlineStr"/>
      <c r="D2201" s="2" t="inlineStr"/>
      <c r="E2201" s="28" t="inlineStr">
        <is>
          <r>
            <t xml:space="preserve">VALOR BDI (22.23%):</t>
          </r>
        </is>
      </c>
      <c r="F2201" s="28" t="inlineStr"/>
      <c r="G2201" s="6" t="n">
        <f>ROUND(G2200*(22.23/100),2)</f>
        <v>80.1</v>
      </c>
    </row>
    <row r="2202" customHeight="1" ht="15">
      <c r="A2202" s="2" t="inlineStr"/>
      <c r="B2202" s="2" t="inlineStr"/>
      <c r="C2202" s="2" t="inlineStr"/>
      <c r="D2202" s="2" t="inlineStr"/>
      <c r="E2202" s="28" t="inlineStr">
        <is>
          <r>
            <t xml:space="preserve">VALOR COM BDI:</t>
          </r>
        </is>
      </c>
      <c r="F2202" s="28" t="inlineStr"/>
      <c r="G2202" s="6" t="n">
        <f>G2201+G2200</f>
        <v>440.44</v>
      </c>
    </row>
    <row r="2203" customHeight="1" ht="10">
      <c r="A2203" s="2" t="inlineStr"/>
      <c r="B2203" s="2" t="inlineStr"/>
      <c r="C2203" s="2" t="inlineStr"/>
      <c r="D2203" s="2" t="inlineStr"/>
      <c r="E2203" s="18" t="inlineStr"/>
      <c r="F2203" s="18" t="inlineStr"/>
      <c r="G2203" s="18" t="inlineStr"/>
    </row>
    <row r="2204" customHeight="1" ht="20">
      <c r="A2204" s="19" t="inlineStr">
        <is>
          <r>
            <t xml:space="preserve">6.36. 94501 REGISTRO DE GAVETA BRUTO, LATÃO, ROSCÁVEL, 4" - FORNECIMENTO E INSTALAÇÃO. AF_08/2021 (UN)</t>
          </r>
        </is>
      </c>
      <c r="B2204" s="19" t="inlineStr"/>
      <c r="C2204" s="19" t="inlineStr"/>
      <c r="D2204" s="19" t="inlineStr"/>
      <c r="E2204" s="19" t="inlineStr"/>
      <c r="F2204" s="19" t="inlineStr"/>
      <c r="G2204" s="19" t="inlineStr"/>
    </row>
    <row r="2205" customHeight="1" ht="15">
      <c r="A2205" s="20" t="inlineStr">
        <is>
          <r>
            <t xml:space="preserve">Material</t>
          </r>
        </is>
      </c>
      <c r="B2205" s="20" t="inlineStr"/>
      <c r="C2205" s="21" t="inlineStr">
        <is>
          <r>
            <t xml:space="preserve">FONTE</t>
          </r>
        </is>
      </c>
      <c r="D2205" s="21" t="inlineStr">
        <is>
          <r>
            <t xml:space="preserve">UNID</t>
          </r>
        </is>
      </c>
      <c r="E2205" s="21" t="inlineStr">
        <is>
          <r>
            <t xml:space="preserve">COEFICIENTE</t>
          </r>
        </is>
      </c>
      <c r="F2205" s="21" t="inlineStr">
        <is>
          <r>
            <t xml:space="preserve">PREÇO UNITÁRIO</t>
          </r>
        </is>
      </c>
      <c r="G2205" s="21" t="inlineStr">
        <is>
          <r>
            <t xml:space="preserve">TOTAL</t>
          </r>
        </is>
      </c>
    </row>
    <row r="2206" customHeight="1" ht="15">
      <c r="A2206" s="22" t="inlineStr">
        <is>
          <r>
            <t xml:space="preserve">00003148</t>
          </r>
        </is>
      </c>
      <c r="B2206" s="23" t="inlineStr">
        <is>
          <r>
            <t xml:space="preserve">FITA VEDA ROSCA EM ROLOS DE 18 MM X 50 M (L X C)</t>
          </r>
        </is>
      </c>
      <c r="C2206" s="22" t="inlineStr">
        <is>
          <r>
            <t xml:space="preserve">SINAPI</t>
          </r>
        </is>
      </c>
      <c r="D2206" s="22" t="inlineStr">
        <is>
          <r>
            <t xml:space="preserve">UN</t>
          </r>
        </is>
      </c>
      <c r="E2206" s="24" t="n">
        <v>0.0452</v>
      </c>
      <c r="F2206" s="25" t="n">
        <v>14.56</v>
      </c>
      <c r="G2206" s="25" t="n">
        <f>TRUNC(TRUNC(E2206,8)*F2206,2)</f>
        <v>0.65</v>
      </c>
    </row>
    <row r="2207" customHeight="1" ht="21">
      <c r="A2207" s="22" t="inlineStr">
        <is>
          <r>
            <t xml:space="preserve">00006027</t>
          </r>
        </is>
      </c>
      <c r="B2207" s="23" t="inlineStr">
        <is>
          <r>
            <t xml:space="preserve">REGISTRO GAVETA BRUTO EM LATAO FORJADO, BITOLA 4" (REF 1509)</t>
          </r>
        </is>
      </c>
      <c r="C2207" s="22" t="inlineStr">
        <is>
          <r>
            <t xml:space="preserve">SINAPI</t>
          </r>
        </is>
      </c>
      <c r="D2207" s="22" t="inlineStr">
        <is>
          <r>
            <t xml:space="preserve">UN</t>
          </r>
        </is>
      </c>
      <c r="E2207" s="24" t="n">
        <v>1.0</v>
      </c>
      <c r="F2207" s="25" t="n">
        <v>689.55</v>
      </c>
      <c r="G2207" s="25" t="n">
        <f>TRUNC(TRUNC(E2207,8)*F2207,2)</f>
        <v>689.55</v>
      </c>
    </row>
    <row r="2208" customHeight="1" ht="15">
      <c r="A2208" s="2" t="inlineStr"/>
      <c r="B2208" s="2" t="inlineStr"/>
      <c r="C2208" s="2" t="inlineStr"/>
      <c r="D2208" s="2" t="inlineStr"/>
      <c r="E2208" s="26" t="inlineStr">
        <is>
          <r>
            <t xml:space="preserve">TOTAL Material:</t>
          </r>
        </is>
      </c>
      <c r="F2208" s="26" t="inlineStr"/>
      <c r="G2208" s="27" t="n">
        <f>SUM(G2206:G2207)</f>
        <v>690.2</v>
      </c>
    </row>
    <row r="2209" customHeight="1" ht="15">
      <c r="A2209" s="20" t="inlineStr">
        <is>
          <r>
            <t xml:space="preserve">Mão de Obra com Encargos Complementares</t>
          </r>
        </is>
      </c>
      <c r="B2209" s="20" t="inlineStr"/>
      <c r="C2209" s="21" t="inlineStr">
        <is>
          <r>
            <t xml:space="preserve">FONTE</t>
          </r>
        </is>
      </c>
      <c r="D2209" s="21" t="inlineStr">
        <is>
          <r>
            <t xml:space="preserve">UNID</t>
          </r>
        </is>
      </c>
      <c r="E2209" s="21" t="inlineStr">
        <is>
          <r>
            <t xml:space="preserve">COEFICIENTE</t>
          </r>
        </is>
      </c>
      <c r="F2209" s="21" t="inlineStr">
        <is>
          <r>
            <t xml:space="preserve">PREÇO UNITÁRIO</t>
          </r>
        </is>
      </c>
      <c r="G2209" s="21" t="inlineStr">
        <is>
          <r>
            <t xml:space="preserve">TOTAL</t>
          </r>
        </is>
      </c>
    </row>
    <row r="2210" customHeight="1" ht="21">
      <c r="A2210" s="22" t="inlineStr">
        <is>
          <r>
            <t xml:space="preserve">88248</t>
          </r>
        </is>
      </c>
      <c r="B2210" s="23" t="inlineStr">
        <is>
          <r>
            <t xml:space="preserve">AUXILIAR DE ENCANADOR OU BOMBEIRO HIDRÁULICO COM ENCARGOS COMPLEMENTARES</t>
          </r>
        </is>
      </c>
      <c r="C2210" s="22" t="inlineStr">
        <is>
          <r>
            <t xml:space="preserve">SINAPI</t>
          </r>
        </is>
      </c>
      <c r="D2210" s="22" t="inlineStr">
        <is>
          <r>
            <t xml:space="preserve">H</t>
          </r>
        </is>
      </c>
      <c r="E2210" s="24" t="n">
        <v>0.7225</v>
      </c>
      <c r="F2210" s="25" t="n">
        <v>22.64</v>
      </c>
      <c r="G2210" s="25" t="n">
        <f>TRUNC(TRUNC(E2210,8)*F2210,2)</f>
        <v>16.35</v>
      </c>
    </row>
    <row r="2211" customHeight="1" ht="21">
      <c r="A2211" s="22" t="inlineStr">
        <is>
          <r>
            <t xml:space="preserve">88267</t>
          </r>
        </is>
      </c>
      <c r="B2211" s="23" t="inlineStr">
        <is>
          <r>
            <t xml:space="preserve">ENCANADOR OU BOMBEIRO HIDRÁULICO COM ENCARGOS COMPLEMENTARES</t>
          </r>
        </is>
      </c>
      <c r="C2211" s="22" t="inlineStr">
        <is>
          <r>
            <t xml:space="preserve">SINAPI</t>
          </r>
        </is>
      </c>
      <c r="D2211" s="22" t="inlineStr">
        <is>
          <r>
            <t xml:space="preserve">H</t>
          </r>
        </is>
      </c>
      <c r="E2211" s="24" t="n">
        <v>0.7225</v>
      </c>
      <c r="F2211" s="25" t="n">
        <v>28.12</v>
      </c>
      <c r="G2211" s="25" t="n">
        <f>TRUNC(TRUNC(E2211,8)*F2211,2)</f>
        <v>20.31</v>
      </c>
    </row>
    <row r="2212" customHeight="1" ht="18">
      <c r="A2212" s="2" t="inlineStr"/>
      <c r="B2212" s="2" t="inlineStr"/>
      <c r="C2212" s="2" t="inlineStr"/>
      <c r="D2212" s="2" t="inlineStr"/>
      <c r="E2212" s="26" t="inlineStr">
        <is>
          <r>
            <t xml:space="preserve">TOTAL Mão de Obra com Encargos Complementares:</t>
          </r>
        </is>
      </c>
      <c r="F2212" s="26" t="inlineStr"/>
      <c r="G2212" s="27" t="n">
        <f>SUM(G2210:G2211)</f>
        <v>36.66</v>
      </c>
    </row>
    <row r="2213" customHeight="1" ht="15">
      <c r="A2213" s="2" t="inlineStr"/>
      <c r="B2213" s="2" t="inlineStr"/>
      <c r="C2213" s="2" t="inlineStr"/>
      <c r="D2213" s="2" t="inlineStr"/>
      <c r="E2213" s="28" t="inlineStr">
        <is>
          <r>
            <t xml:space="preserve">VALOR:</t>
          </r>
        </is>
      </c>
      <c r="F2213" s="28" t="inlineStr"/>
      <c r="G2213" s="6" t="n">
        <f>SUM(G2208,G2212)</f>
        <v>726.86</v>
      </c>
    </row>
    <row r="2214" customHeight="1" ht="15">
      <c r="A2214" s="2" t="inlineStr"/>
      <c r="B2214" s="2" t="inlineStr"/>
      <c r="C2214" s="2" t="inlineStr"/>
      <c r="D2214" s="2" t="inlineStr"/>
      <c r="E2214" s="28" t="inlineStr">
        <is>
          <r>
            <t xml:space="preserve">VALOR BDI (22.23%):</t>
          </r>
        </is>
      </c>
      <c r="F2214" s="28" t="inlineStr"/>
      <c r="G2214" s="6" t="n">
        <f>ROUND(G2213*(22.23/100),2)</f>
        <v>161.58</v>
      </c>
    </row>
    <row r="2215" customHeight="1" ht="15">
      <c r="A2215" s="2" t="inlineStr"/>
      <c r="B2215" s="2" t="inlineStr"/>
      <c r="C2215" s="2" t="inlineStr"/>
      <c r="D2215" s="2" t="inlineStr"/>
      <c r="E2215" s="28" t="inlineStr">
        <is>
          <r>
            <t xml:space="preserve">VALOR COM BDI:</t>
          </r>
        </is>
      </c>
      <c r="F2215" s="28" t="inlineStr"/>
      <c r="G2215" s="6" t="n">
        <f>G2214+G2213</f>
        <v>888.44</v>
      </c>
    </row>
    <row r="2216" customHeight="1" ht="10">
      <c r="A2216" s="2" t="inlineStr"/>
      <c r="B2216" s="2" t="inlineStr"/>
      <c r="C2216" s="2" t="inlineStr"/>
      <c r="D2216" s="2" t="inlineStr"/>
      <c r="E2216" s="18" t="inlineStr"/>
      <c r="F2216" s="18" t="inlineStr"/>
      <c r="G2216" s="18" t="inlineStr"/>
    </row>
    <row r="2217" customHeight="1" ht="20">
      <c r="A2217" s="19" t="inlineStr">
        <is>
          <r>
            <t xml:space="preserve">6.37. S07755 Painel para shaft de 1,00 x 0,65 sem visita e com acessórios (un)</t>
          </r>
        </is>
      </c>
      <c r="B2217" s="19" t="inlineStr"/>
      <c r="C2217" s="19" t="inlineStr"/>
      <c r="D2217" s="19" t="inlineStr"/>
      <c r="E2217" s="19" t="inlineStr"/>
      <c r="F2217" s="19" t="inlineStr"/>
      <c r="G2217" s="19" t="inlineStr"/>
    </row>
    <row r="2218" customHeight="1" ht="15">
      <c r="A2218" s="20" t="inlineStr">
        <is>
          <r>
            <t xml:space="preserve">Material</t>
          </r>
        </is>
      </c>
      <c r="B2218" s="20" t="inlineStr"/>
      <c r="C2218" s="21" t="inlineStr">
        <is>
          <r>
            <t xml:space="preserve">FONTE</t>
          </r>
        </is>
      </c>
      <c r="D2218" s="21" t="inlineStr">
        <is>
          <r>
            <t xml:space="preserve">UNID</t>
          </r>
        </is>
      </c>
      <c r="E2218" s="21" t="inlineStr">
        <is>
          <r>
            <t xml:space="preserve">COEFICIENTE</t>
          </r>
        </is>
      </c>
      <c r="F2218" s="21" t="inlineStr">
        <is>
          <r>
            <t xml:space="preserve">PREÇO UNITÁRIO</t>
          </r>
        </is>
      </c>
      <c r="G2218" s="21" t="inlineStr">
        <is>
          <r>
            <t xml:space="preserve">TOTAL</t>
          </r>
        </is>
      </c>
    </row>
    <row r="2219" customHeight="1" ht="15">
      <c r="A2219" s="22" t="inlineStr">
        <is>
          <r>
            <t xml:space="preserve">I07373</t>
          </r>
        </is>
      </c>
      <c r="B2219" s="23" t="inlineStr">
        <is>
          <r>
            <t xml:space="preserve">Painel para shaft de 1,00 x 0,65 sem visita e com acessórios</t>
          </r>
        </is>
      </c>
      <c r="C2219" s="22" t="inlineStr">
        <is>
          <r>
            <t xml:space="preserve">ORSE</t>
          </r>
        </is>
      </c>
      <c r="D2219" s="22" t="inlineStr">
        <is>
          <r>
            <t xml:space="preserve">un</t>
          </r>
        </is>
      </c>
      <c r="E2219" s="24" t="n">
        <v>1.0</v>
      </c>
      <c r="F2219" s="25" t="n">
        <v>207.74</v>
      </c>
      <c r="G2219" s="25" t="n">
        <f>ROUND(ROUND(E2219,8)*F2219,2)</f>
        <v>207.74</v>
      </c>
    </row>
    <row r="2220" customHeight="1" ht="15">
      <c r="A2220" s="2" t="inlineStr"/>
      <c r="B2220" s="2" t="inlineStr"/>
      <c r="C2220" s="2" t="inlineStr"/>
      <c r="D2220" s="2" t="inlineStr"/>
      <c r="E2220" s="26" t="inlineStr">
        <is>
          <r>
            <t xml:space="preserve">TOTAL Material:</t>
          </r>
        </is>
      </c>
      <c r="F2220" s="26" t="inlineStr"/>
      <c r="G2220" s="27" t="n">
        <f>SUM(G2219:G2219)</f>
        <v>207.74</v>
      </c>
    </row>
    <row r="2221" customHeight="1" ht="15">
      <c r="A2221" s="20" t="inlineStr">
        <is>
          <r>
            <t xml:space="preserve">Mão de Obra com Encargos Complementares</t>
          </r>
        </is>
      </c>
      <c r="B2221" s="20" t="inlineStr"/>
      <c r="C2221" s="21" t="inlineStr">
        <is>
          <r>
            <t xml:space="preserve">FONTE</t>
          </r>
        </is>
      </c>
      <c r="D2221" s="21" t="inlineStr">
        <is>
          <r>
            <t xml:space="preserve">UNID</t>
          </r>
        </is>
      </c>
      <c r="E2221" s="21" t="inlineStr">
        <is>
          <r>
            <t xml:space="preserve">COEFICIENTE</t>
          </r>
        </is>
      </c>
      <c r="F2221" s="21" t="inlineStr">
        <is>
          <r>
            <t xml:space="preserve">PREÇO UNITÁRIO</t>
          </r>
        </is>
      </c>
      <c r="G2221" s="21" t="inlineStr">
        <is>
          <r>
            <t xml:space="preserve">TOTAL</t>
          </r>
        </is>
      </c>
    </row>
    <row r="2222" customHeight="1" ht="21">
      <c r="A2222" s="22" t="inlineStr">
        <is>
          <r>
            <t xml:space="preserve">88267</t>
          </r>
        </is>
      </c>
      <c r="B2222" s="23" t="inlineStr">
        <is>
          <r>
            <t xml:space="preserve">ENCANADOR OU BOMBEIRO HIDRÁULICO COM ENCARGOS COMPLEMENTARES</t>
          </r>
        </is>
      </c>
      <c r="C2222" s="22" t="inlineStr">
        <is>
          <r>
            <t xml:space="preserve">SINAPI</t>
          </r>
        </is>
      </c>
      <c r="D2222" s="22" t="inlineStr">
        <is>
          <r>
            <t xml:space="preserve">H</t>
          </r>
        </is>
      </c>
      <c r="E2222" s="24" t="n">
        <v>1.0</v>
      </c>
      <c r="F2222" s="25" t="n">
        <v>28.12</v>
      </c>
      <c r="G2222" s="25" t="n">
        <f>ROUND(ROUND(E2222,8)*F2222,2)</f>
        <v>28.12</v>
      </c>
    </row>
    <row r="2223" customHeight="1" ht="18">
      <c r="A2223" s="2" t="inlineStr"/>
      <c r="B2223" s="2" t="inlineStr"/>
      <c r="C2223" s="2" t="inlineStr"/>
      <c r="D2223" s="2" t="inlineStr"/>
      <c r="E2223" s="26" t="inlineStr">
        <is>
          <r>
            <t xml:space="preserve">TOTAL Mão de Obra com Encargos Complementares:</t>
          </r>
        </is>
      </c>
      <c r="F2223" s="26" t="inlineStr"/>
      <c r="G2223" s="27" t="n">
        <f>SUM(G2222:G2222)</f>
        <v>28.12</v>
      </c>
    </row>
    <row r="2224" customHeight="1" ht="15">
      <c r="A2224" s="2" t="inlineStr"/>
      <c r="B2224" s="2" t="inlineStr"/>
      <c r="C2224" s="2" t="inlineStr"/>
      <c r="D2224" s="2" t="inlineStr"/>
      <c r="E2224" s="28" t="inlineStr">
        <is>
          <r>
            <t xml:space="preserve">VALOR:</t>
          </r>
        </is>
      </c>
      <c r="F2224" s="28" t="inlineStr"/>
      <c r="G2224" s="6" t="n">
        <f>SUM(G2220,G2223)</f>
        <v>235.86</v>
      </c>
    </row>
    <row r="2225" customHeight="1" ht="15">
      <c r="A2225" s="2" t="inlineStr"/>
      <c r="B2225" s="2" t="inlineStr"/>
      <c r="C2225" s="2" t="inlineStr"/>
      <c r="D2225" s="2" t="inlineStr"/>
      <c r="E2225" s="28" t="inlineStr">
        <is>
          <r>
            <t xml:space="preserve">VALOR BDI (22.23%):</t>
          </r>
        </is>
      </c>
      <c r="F2225" s="28" t="inlineStr"/>
      <c r="G2225" s="6" t="n">
        <f>ROUND(G2224*(22.23/100),2)</f>
        <v>52.43</v>
      </c>
    </row>
    <row r="2226" customHeight="1" ht="15">
      <c r="A2226" s="2" t="inlineStr"/>
      <c r="B2226" s="2" t="inlineStr"/>
      <c r="C2226" s="2" t="inlineStr"/>
      <c r="D2226" s="2" t="inlineStr"/>
      <c r="E2226" s="28" t="inlineStr">
        <is>
          <r>
            <t xml:space="preserve">VALOR COM BDI:</t>
          </r>
        </is>
      </c>
      <c r="F2226" s="28" t="inlineStr"/>
      <c r="G2226" s="6" t="n">
        <f>G2225+G2224</f>
        <v>288.29</v>
      </c>
    </row>
    <row r="2227" customHeight="1" ht="10">
      <c r="A2227" s="2" t="inlineStr"/>
      <c r="B2227" s="2" t="inlineStr"/>
      <c r="C2227" s="2" t="inlineStr"/>
      <c r="D2227" s="2" t="inlineStr"/>
      <c r="E2227" s="18" t="inlineStr"/>
      <c r="F2227" s="18" t="inlineStr"/>
      <c r="G2227" s="18" t="inlineStr"/>
    </row>
    <row r="2228" customHeight="1" ht="20">
      <c r="A2228" s="19" t="inlineStr">
        <is>
          <r>
            <t xml:space="preserve">6.38. HID. 1 PROJETO HIDROSSANITÁRIO (UN)</t>
          </r>
        </is>
      </c>
      <c r="B2228" s="19" t="inlineStr"/>
      <c r="C2228" s="19" t="inlineStr"/>
      <c r="D2228" s="19" t="inlineStr"/>
      <c r="E2228" s="19" t="inlineStr"/>
      <c r="F2228" s="19" t="inlineStr"/>
      <c r="G2228" s="19" t="inlineStr"/>
    </row>
    <row r="2229" customHeight="1" ht="15">
      <c r="A2229" s="20" t="inlineStr">
        <is>
          <r>
            <t xml:space="preserve">Mão de Obra com Encargos Complementares</t>
          </r>
        </is>
      </c>
      <c r="B2229" s="20" t="inlineStr"/>
      <c r="C2229" s="21" t="inlineStr">
        <is>
          <r>
            <t xml:space="preserve">FONTE</t>
          </r>
        </is>
      </c>
      <c r="D2229" s="21" t="inlineStr">
        <is>
          <r>
            <t xml:space="preserve">UNID</t>
          </r>
        </is>
      </c>
      <c r="E2229" s="21" t="inlineStr">
        <is>
          <r>
            <t xml:space="preserve">COEFICIENTE</t>
          </r>
        </is>
      </c>
      <c r="F2229" s="21" t="inlineStr">
        <is>
          <r>
            <t xml:space="preserve">PREÇO UNITÁRIO</t>
          </r>
        </is>
      </c>
      <c r="G2229" s="21" t="inlineStr">
        <is>
          <r>
            <t xml:space="preserve">TOTAL</t>
          </r>
        </is>
      </c>
    </row>
    <row r="2230" customHeight="1" ht="21">
      <c r="A2230" s="22" t="inlineStr">
        <is>
          <r>
            <t xml:space="preserve">90775</t>
          </r>
        </is>
      </c>
      <c r="B2230" s="23" t="inlineStr">
        <is>
          <r>
            <t xml:space="preserve">DESENHISTA PROJETISTA COM ENCARGOS COMPLEMENTARES</t>
          </r>
        </is>
      </c>
      <c r="C2230" s="22" t="inlineStr">
        <is>
          <r>
            <t xml:space="preserve">SINAPI</t>
          </r>
        </is>
      </c>
      <c r="D2230" s="22" t="inlineStr">
        <is>
          <r>
            <t xml:space="preserve">H</t>
          </r>
        </is>
      </c>
      <c r="E2230" s="24" t="n">
        <v>18.7</v>
      </c>
      <c r="F2230" s="25" t="n">
        <v>29.67</v>
      </c>
      <c r="G2230" s="25" t="n">
        <f>ROUND(ROUND(E2230,8)*F2230,2)</f>
        <v>554.83</v>
      </c>
    </row>
    <row r="2231" customHeight="1" ht="21">
      <c r="A2231" s="22" t="inlineStr">
        <is>
          <r>
            <t xml:space="preserve">90777</t>
          </r>
        </is>
      </c>
      <c r="B2231" s="23" t="inlineStr">
        <is>
          <r>
            <t xml:space="preserve">ENGENHEIRO CIVIL DE OBRA JUNIOR COM ENCARGOS COMPLEMENTARES</t>
          </r>
        </is>
      </c>
      <c r="C2231" s="22" t="inlineStr">
        <is>
          <r>
            <t xml:space="preserve">SINAPI</t>
          </r>
        </is>
      </c>
      <c r="D2231" s="22" t="inlineStr">
        <is>
          <r>
            <t xml:space="preserve">H</t>
          </r>
        </is>
      </c>
      <c r="E2231" s="24" t="n">
        <v>18.7</v>
      </c>
      <c r="F2231" s="25" t="n">
        <v>121.41</v>
      </c>
      <c r="G2231" s="25" t="n">
        <f>ROUND(ROUND(E2231,8)*F2231,2)</f>
        <v>2270.37</v>
      </c>
    </row>
    <row r="2232" customHeight="1" ht="18">
      <c r="A2232" s="2" t="inlineStr"/>
      <c r="B2232" s="2" t="inlineStr"/>
      <c r="C2232" s="2" t="inlineStr"/>
      <c r="D2232" s="2" t="inlineStr"/>
      <c r="E2232" s="26" t="inlineStr">
        <is>
          <r>
            <t xml:space="preserve">TOTAL Mão de Obra com Encargos Complementares:</t>
          </r>
        </is>
      </c>
      <c r="F2232" s="26" t="inlineStr"/>
      <c r="G2232" s="27" t="n">
        <f>SUM(G2230:G2231)</f>
        <v>2825.2</v>
      </c>
    </row>
    <row r="2233" customHeight="1" ht="15">
      <c r="A2233" s="20" t="inlineStr">
        <is>
          <r>
            <t xml:space="preserve">Serviço</t>
          </r>
        </is>
      </c>
      <c r="B2233" s="20" t="inlineStr"/>
      <c r="C2233" s="21" t="inlineStr">
        <is>
          <r>
            <t xml:space="preserve">FONTE</t>
          </r>
        </is>
      </c>
      <c r="D2233" s="21" t="inlineStr">
        <is>
          <r>
            <t xml:space="preserve">UNID</t>
          </r>
        </is>
      </c>
      <c r="E2233" s="21" t="inlineStr">
        <is>
          <r>
            <t xml:space="preserve">COEFICIENTE</t>
          </r>
        </is>
      </c>
      <c r="F2233" s="21" t="inlineStr">
        <is>
          <r>
            <t xml:space="preserve">PREÇO UNITÁRIO</t>
          </r>
        </is>
      </c>
      <c r="G2233" s="21" t="inlineStr">
        <is>
          <r>
            <t xml:space="preserve">TOTAL</t>
          </r>
        </is>
      </c>
    </row>
    <row r="2234" customHeight="1" ht="15">
      <c r="A2234" s="22" t="inlineStr">
        <is>
          <r>
            <t xml:space="preserve">SBC008808</t>
          </r>
        </is>
      </c>
      <c r="B2234" s="23" t="inlineStr">
        <is>
          <r>
            <t xml:space="preserve">PROJETO INSTALACAO HIDRAULICA EM EDIFICACAO</t>
          </r>
        </is>
      </c>
      <c r="C2234" s="22" t="inlineStr">
        <is>
          <r>
            <t xml:space="preserve">Composições </t>
          </r>
        </is>
      </c>
      <c r="D2234" s="22" t="inlineStr">
        <is>
          <r>
            <t xml:space="preserve">M2</t>
          </r>
        </is>
      </c>
      <c r="E2234" s="24" t="n">
        <v>123.31</v>
      </c>
      <c r="F2234" s="25" t="n">
        <v>13.0</v>
      </c>
      <c r="G2234" s="25" t="n">
        <f>ROUND(ROUND(E2234,8)*F2234,2)</f>
        <v>1603.03</v>
      </c>
    </row>
    <row r="2235" customHeight="1" ht="15">
      <c r="A2235" s="2" t="inlineStr"/>
      <c r="B2235" s="2" t="inlineStr"/>
      <c r="C2235" s="2" t="inlineStr"/>
      <c r="D2235" s="2" t="inlineStr"/>
      <c r="E2235" s="26" t="inlineStr">
        <is>
          <r>
            <t xml:space="preserve">TOTAL Serviço:</t>
          </r>
        </is>
      </c>
      <c r="F2235" s="26" t="inlineStr"/>
      <c r="G2235" s="27" t="n">
        <f>SUM(G2234:G2234)</f>
        <v>1603.03</v>
      </c>
    </row>
    <row r="2236" customHeight="1" ht="15">
      <c r="A2236" s="2" t="inlineStr"/>
      <c r="B2236" s="2" t="inlineStr"/>
      <c r="C2236" s="2" t="inlineStr"/>
      <c r="D2236" s="2" t="inlineStr"/>
      <c r="E2236" s="28" t="inlineStr">
        <is>
          <r>
            <t xml:space="preserve">VALOR:</t>
          </r>
        </is>
      </c>
      <c r="F2236" s="28" t="inlineStr"/>
      <c r="G2236" s="6" t="n">
        <f>SUM(G2232,G2235)</f>
        <v>4428.23</v>
      </c>
    </row>
    <row r="2237" customHeight="1" ht="15">
      <c r="A2237" s="2" t="inlineStr"/>
      <c r="B2237" s="2" t="inlineStr"/>
      <c r="C2237" s="2" t="inlineStr"/>
      <c r="D2237" s="2" t="inlineStr"/>
      <c r="E2237" s="28" t="inlineStr">
        <is>
          <r>
            <t xml:space="preserve">VALOR BDI (22.23%):</t>
          </r>
        </is>
      </c>
      <c r="F2237" s="28" t="inlineStr"/>
      <c r="G2237" s="6" t="n">
        <f>ROUND(G2236*(22.23/100),2)</f>
        <v>984.4</v>
      </c>
    </row>
    <row r="2238" customHeight="1" ht="15">
      <c r="A2238" s="2" t="inlineStr"/>
      <c r="B2238" s="2" t="inlineStr"/>
      <c r="C2238" s="2" t="inlineStr"/>
      <c r="D2238" s="2" t="inlineStr"/>
      <c r="E2238" s="28" t="inlineStr">
        <is>
          <r>
            <t xml:space="preserve">VALOR COM BDI:</t>
          </r>
        </is>
      </c>
      <c r="F2238" s="28" t="inlineStr"/>
      <c r="G2238" s="6" t="n">
        <f>G2237+G2236</f>
        <v>5412.63</v>
      </c>
    </row>
    <row r="2239" customHeight="1" ht="10">
      <c r="A2239" s="2" t="inlineStr"/>
      <c r="B2239" s="2" t="inlineStr"/>
      <c r="C2239" s="2" t="inlineStr"/>
      <c r="D2239" s="2" t="inlineStr"/>
      <c r="E2239" s="18" t="inlineStr"/>
      <c r="F2239" s="18" t="inlineStr"/>
      <c r="G2239" s="18" t="inlineStr"/>
    </row>
    <row r="2240" customHeight="1" ht="20">
      <c r="A2240" s="19" t="inlineStr">
        <is>
          <r>
            <t xml:space="preserve">7.1. PROJ. 01 PROJETO EXECUTIVO COMPLETO (UN)</t>
          </r>
        </is>
      </c>
      <c r="B2240" s="19" t="inlineStr"/>
      <c r="C2240" s="19" t="inlineStr"/>
      <c r="D2240" s="19" t="inlineStr"/>
      <c r="E2240" s="19" t="inlineStr"/>
      <c r="F2240" s="19" t="inlineStr"/>
      <c r="G2240" s="19" t="inlineStr"/>
    </row>
    <row r="2241" customHeight="1" ht="15">
      <c r="A2241" s="20" t="inlineStr">
        <is>
          <r>
            <t xml:space="preserve">Mão de Obra com Encargos Complementares</t>
          </r>
        </is>
      </c>
      <c r="B2241" s="20" t="inlineStr"/>
      <c r="C2241" s="21" t="inlineStr">
        <is>
          <r>
            <t xml:space="preserve">FONTE</t>
          </r>
        </is>
      </c>
      <c r="D2241" s="21" t="inlineStr">
        <is>
          <r>
            <t xml:space="preserve">UNID</t>
          </r>
        </is>
      </c>
      <c r="E2241" s="21" t="inlineStr">
        <is>
          <r>
            <t xml:space="preserve">COEFICIENTE</t>
          </r>
        </is>
      </c>
      <c r="F2241" s="21" t="inlineStr">
        <is>
          <r>
            <t xml:space="preserve">PREÇO UNITÁRIO</t>
          </r>
        </is>
      </c>
      <c r="G2241" s="21" t="inlineStr">
        <is>
          <r>
            <t xml:space="preserve">TOTAL</t>
          </r>
        </is>
      </c>
    </row>
    <row r="2242" customHeight="1" ht="21">
      <c r="A2242" s="22" t="inlineStr">
        <is>
          <r>
            <t xml:space="preserve">90775</t>
          </r>
        </is>
      </c>
      <c r="B2242" s="23" t="inlineStr">
        <is>
          <r>
            <t xml:space="preserve">DESENHISTA PROJETISTA COM ENCARGOS COMPLEMENTARES</t>
          </r>
        </is>
      </c>
      <c r="C2242" s="22" t="inlineStr">
        <is>
          <r>
            <t xml:space="preserve">SINAPI</t>
          </r>
        </is>
      </c>
      <c r="D2242" s="22" t="inlineStr">
        <is>
          <r>
            <t xml:space="preserve">H</t>
          </r>
        </is>
      </c>
      <c r="E2242" s="24" t="n">
        <v>41.0</v>
      </c>
      <c r="F2242" s="25" t="n">
        <v>29.67</v>
      </c>
      <c r="G2242" s="25" t="n">
        <f>ROUND(ROUND(E2242,8)*F2242,2)</f>
        <v>1216.47</v>
      </c>
    </row>
    <row r="2243" customHeight="1" ht="21">
      <c r="A2243" s="22" t="inlineStr">
        <is>
          <r>
            <t xml:space="preserve">90777</t>
          </r>
        </is>
      </c>
      <c r="B2243" s="23" t="inlineStr">
        <is>
          <r>
            <t xml:space="preserve">ENGENHEIRO CIVIL DE OBRA JUNIOR COM ENCARGOS COMPLEMENTARES</t>
          </r>
        </is>
      </c>
      <c r="C2243" s="22" t="inlineStr">
        <is>
          <r>
            <t xml:space="preserve">SINAPI</t>
          </r>
        </is>
      </c>
      <c r="D2243" s="22" t="inlineStr">
        <is>
          <r>
            <t xml:space="preserve">H</t>
          </r>
        </is>
      </c>
      <c r="E2243" s="24" t="n">
        <v>77.0</v>
      </c>
      <c r="F2243" s="25" t="n">
        <v>121.41</v>
      </c>
      <c r="G2243" s="25" t="n">
        <f>ROUND(ROUND(E2243,8)*F2243,2)</f>
        <v>9348.57</v>
      </c>
    </row>
    <row r="2244" customHeight="1" ht="21">
      <c r="A2244" s="22" t="inlineStr">
        <is>
          <r>
            <t xml:space="preserve">100533</t>
          </r>
        </is>
      </c>
      <c r="B2244" s="23" t="inlineStr">
        <is>
          <r>
            <t xml:space="preserve">TECNICO DE EDIFICACOES COM ENCARGOS COMPLEMENTARES</t>
          </r>
        </is>
      </c>
      <c r="C2244" s="22" t="inlineStr">
        <is>
          <r>
            <t xml:space="preserve">SINAPI</t>
          </r>
        </is>
      </c>
      <c r="D2244" s="22" t="inlineStr">
        <is>
          <r>
            <t xml:space="preserve">H</t>
          </r>
        </is>
      </c>
      <c r="E2244" s="24" t="n">
        <v>8.4</v>
      </c>
      <c r="F2244" s="25" t="n">
        <v>32.86</v>
      </c>
      <c r="G2244" s="25" t="n">
        <f>ROUND(ROUND(E2244,8)*F2244,2)</f>
        <v>276.02</v>
      </c>
    </row>
    <row r="2245" customHeight="1" ht="18">
      <c r="A2245" s="2" t="inlineStr"/>
      <c r="B2245" s="2" t="inlineStr"/>
      <c r="C2245" s="2" t="inlineStr"/>
      <c r="D2245" s="2" t="inlineStr"/>
      <c r="E2245" s="26" t="inlineStr">
        <is>
          <r>
            <t xml:space="preserve">TOTAL Mão de Obra com Encargos Complementares:</t>
          </r>
        </is>
      </c>
      <c r="F2245" s="26" t="inlineStr"/>
      <c r="G2245" s="27" t="n">
        <f>SUM(G2242:G2244)</f>
        <v>10841.06</v>
      </c>
    </row>
    <row r="2246" customHeight="1" ht="15">
      <c r="A2246" s="2" t="inlineStr"/>
      <c r="B2246" s="2" t="inlineStr"/>
      <c r="C2246" s="2" t="inlineStr"/>
      <c r="D2246" s="2" t="inlineStr"/>
      <c r="E2246" s="28" t="inlineStr">
        <is>
          <r>
            <t xml:space="preserve">VALOR:</t>
          </r>
        </is>
      </c>
      <c r="F2246" s="28" t="inlineStr"/>
      <c r="G2246" s="6" t="n">
        <f>SUM(G2245)</f>
        <v>10841.06</v>
      </c>
    </row>
    <row r="2247" customHeight="1" ht="15">
      <c r="A2247" s="2" t="inlineStr"/>
      <c r="B2247" s="2" t="inlineStr"/>
      <c r="C2247" s="2" t="inlineStr"/>
      <c r="D2247" s="2" t="inlineStr"/>
      <c r="E2247" s="28" t="inlineStr">
        <is>
          <r>
            <t xml:space="preserve">VALOR BDI (22.23%):</t>
          </r>
        </is>
      </c>
      <c r="F2247" s="28" t="inlineStr"/>
      <c r="G2247" s="6" t="n">
        <f>ROUND(G2246*(22.23/100),2)</f>
        <v>2409.97</v>
      </c>
    </row>
    <row r="2248" customHeight="1" ht="15">
      <c r="A2248" s="2" t="inlineStr"/>
      <c r="B2248" s="2" t="inlineStr"/>
      <c r="C2248" s="2" t="inlineStr"/>
      <c r="D2248" s="2" t="inlineStr"/>
      <c r="E2248" s="28" t="inlineStr">
        <is>
          <r>
            <t xml:space="preserve">VALOR COM BDI:</t>
          </r>
        </is>
      </c>
      <c r="F2248" s="28" t="inlineStr"/>
      <c r="G2248" s="6" t="n">
        <f>G2247+G2246</f>
        <v>13251.03</v>
      </c>
    </row>
    <row r="2249" customHeight="1" ht="10">
      <c r="A2249" s="2" t="inlineStr"/>
      <c r="B2249" s="2" t="inlineStr"/>
      <c r="C2249" s="2" t="inlineStr"/>
      <c r="D2249" s="2" t="inlineStr"/>
      <c r="E2249" s="18" t="inlineStr"/>
      <c r="F2249" s="18" t="inlineStr"/>
      <c r="G2249" s="18" t="inlineStr"/>
    </row>
    <row r="2250" customHeight="1" ht="20">
      <c r="A2250" s="19" t="inlineStr">
        <is>
          <r>
            <t xml:space="preserve">7.2. PROJ. 02 AS BUILT - ATUALIZAÇÃO DO PROJETO EXECUTIVO CONFORME CONSTRUÍDO (UN)</t>
          </r>
        </is>
      </c>
      <c r="B2250" s="19" t="inlineStr"/>
      <c r="C2250" s="19" t="inlineStr"/>
      <c r="D2250" s="19" t="inlineStr"/>
      <c r="E2250" s="19" t="inlineStr"/>
      <c r="F2250" s="19" t="inlineStr"/>
      <c r="G2250" s="19" t="inlineStr"/>
    </row>
    <row r="2251" customHeight="1" ht="15">
      <c r="A2251" s="20" t="inlineStr">
        <is>
          <r>
            <t xml:space="preserve">Mão de Obra com Encargos Complementares</t>
          </r>
        </is>
      </c>
      <c r="B2251" s="20" t="inlineStr"/>
      <c r="C2251" s="21" t="inlineStr">
        <is>
          <r>
            <t xml:space="preserve">FONTE</t>
          </r>
        </is>
      </c>
      <c r="D2251" s="21" t="inlineStr">
        <is>
          <r>
            <t xml:space="preserve">UNID</t>
          </r>
        </is>
      </c>
      <c r="E2251" s="21" t="inlineStr">
        <is>
          <r>
            <t xml:space="preserve">COEFICIENTE</t>
          </r>
        </is>
      </c>
      <c r="F2251" s="21" t="inlineStr">
        <is>
          <r>
            <t xml:space="preserve">PREÇO UNITÁRIO</t>
          </r>
        </is>
      </c>
      <c r="G2251" s="21" t="inlineStr">
        <is>
          <r>
            <t xml:space="preserve">TOTAL</t>
          </r>
        </is>
      </c>
    </row>
    <row r="2252" customHeight="1" ht="21">
      <c r="A2252" s="22" t="inlineStr">
        <is>
          <r>
            <t xml:space="preserve">90775</t>
          </r>
        </is>
      </c>
      <c r="B2252" s="23" t="inlineStr">
        <is>
          <r>
            <t xml:space="preserve">DESENHISTA PROJETISTA COM ENCARGOS COMPLEMENTARES</t>
          </r>
        </is>
      </c>
      <c r="C2252" s="22" t="inlineStr">
        <is>
          <r>
            <t xml:space="preserve">SINAPI</t>
          </r>
        </is>
      </c>
      <c r="D2252" s="22" t="inlineStr">
        <is>
          <r>
            <t xml:space="preserve">H</t>
          </r>
        </is>
      </c>
      <c r="E2252" s="24" t="n">
        <v>30.0</v>
      </c>
      <c r="F2252" s="25" t="n">
        <v>29.67</v>
      </c>
      <c r="G2252" s="25" t="n">
        <f>ROUND(ROUND(E2252,8)*F2252,2)</f>
        <v>890.1</v>
      </c>
    </row>
    <row r="2253" customHeight="1" ht="21">
      <c r="A2253" s="22" t="inlineStr">
        <is>
          <r>
            <t xml:space="preserve">90777</t>
          </r>
        </is>
      </c>
      <c r="B2253" s="23" t="inlineStr">
        <is>
          <r>
            <t xml:space="preserve">ENGENHEIRO CIVIL DE OBRA JUNIOR COM ENCARGOS COMPLEMENTARES</t>
          </r>
        </is>
      </c>
      <c r="C2253" s="22" t="inlineStr">
        <is>
          <r>
            <t xml:space="preserve">SINAPI</t>
          </r>
        </is>
      </c>
      <c r="D2253" s="22" t="inlineStr">
        <is>
          <r>
            <t xml:space="preserve">H</t>
          </r>
        </is>
      </c>
      <c r="E2253" s="24" t="n">
        <v>45.0</v>
      </c>
      <c r="F2253" s="25" t="n">
        <v>121.41</v>
      </c>
      <c r="G2253" s="25" t="n">
        <f>ROUND(ROUND(E2253,8)*F2253,2)</f>
        <v>5463.45</v>
      </c>
    </row>
    <row r="2254" customHeight="1" ht="21">
      <c r="A2254" s="22" t="inlineStr">
        <is>
          <r>
            <t xml:space="preserve">100533</t>
          </r>
        </is>
      </c>
      <c r="B2254" s="23" t="inlineStr">
        <is>
          <r>
            <t xml:space="preserve">TECNICO DE EDIFICACOES COM ENCARGOS COMPLEMENTARES</t>
          </r>
        </is>
      </c>
      <c r="C2254" s="22" t="inlineStr">
        <is>
          <r>
            <t xml:space="preserve">SINAPI</t>
          </r>
        </is>
      </c>
      <c r="D2254" s="22" t="inlineStr">
        <is>
          <r>
            <t xml:space="preserve">H</t>
          </r>
        </is>
      </c>
      <c r="E2254" s="24" t="n">
        <v>6.2</v>
      </c>
      <c r="F2254" s="25" t="n">
        <v>32.86</v>
      </c>
      <c r="G2254" s="25" t="n">
        <f>ROUND(ROUND(E2254,8)*F2254,2)</f>
        <v>203.73</v>
      </c>
    </row>
    <row r="2255" customHeight="1" ht="18">
      <c r="A2255" s="2" t="inlineStr"/>
      <c r="B2255" s="2" t="inlineStr"/>
      <c r="C2255" s="2" t="inlineStr"/>
      <c r="D2255" s="2" t="inlineStr"/>
      <c r="E2255" s="26" t="inlineStr">
        <is>
          <r>
            <t xml:space="preserve">TOTAL Mão de Obra com Encargos Complementares:</t>
          </r>
        </is>
      </c>
      <c r="F2255" s="26" t="inlineStr"/>
      <c r="G2255" s="27" t="n">
        <f>SUM(G2252:G2254)</f>
        <v>6557.28</v>
      </c>
    </row>
    <row r="2256" customHeight="1" ht="15">
      <c r="A2256" s="2" t="inlineStr"/>
      <c r="B2256" s="2" t="inlineStr"/>
      <c r="C2256" s="2" t="inlineStr"/>
      <c r="D2256" s="2" t="inlineStr"/>
      <c r="E2256" s="28" t="inlineStr">
        <is>
          <r>
            <t xml:space="preserve">VALOR:</t>
          </r>
        </is>
      </c>
      <c r="F2256" s="28" t="inlineStr"/>
      <c r="G2256" s="6" t="n">
        <f>SUM(G2255)</f>
        <v>6557.28</v>
      </c>
    </row>
    <row r="2257" customHeight="1" ht="15">
      <c r="A2257" s="2" t="inlineStr"/>
      <c r="B2257" s="2" t="inlineStr"/>
      <c r="C2257" s="2" t="inlineStr"/>
      <c r="D2257" s="2" t="inlineStr"/>
      <c r="E2257" s="28" t="inlineStr">
        <is>
          <r>
            <t xml:space="preserve">VALOR BDI (22.23%):</t>
          </r>
        </is>
      </c>
      <c r="F2257" s="28" t="inlineStr"/>
      <c r="G2257" s="6" t="n">
        <f>ROUND(G2256*(22.23/100),2)</f>
        <v>1457.68</v>
      </c>
    </row>
    <row r="2258" customHeight="1" ht="15">
      <c r="A2258" s="2" t="inlineStr"/>
      <c r="B2258" s="2" t="inlineStr"/>
      <c r="C2258" s="2" t="inlineStr"/>
      <c r="D2258" s="2" t="inlineStr"/>
      <c r="E2258" s="28" t="inlineStr">
        <is>
          <r>
            <t xml:space="preserve">VALOR COM BDI:</t>
          </r>
        </is>
      </c>
      <c r="F2258" s="28" t="inlineStr"/>
      <c r="G2258" s="6" t="n">
        <f>G2257+G2256</f>
        <v>8014.96</v>
      </c>
    </row>
    <row r="2259" customHeight="1" ht="10">
      <c r="A2259" s="2" t="inlineStr"/>
      <c r="B2259" s="2" t="inlineStr"/>
      <c r="C2259" s="2" t="inlineStr"/>
      <c r="D2259" s="2" t="inlineStr"/>
      <c r="E2259" s="18" t="inlineStr"/>
      <c r="F2259" s="18" t="inlineStr"/>
      <c r="G2259" s="18" t="inlineStr"/>
    </row>
    <row r="2260" customHeight="1" ht="20">
      <c r="A2260" s="19" t="inlineStr">
        <is>
          <r>
            <t xml:space="preserve">7.3. 100982 CARGA, MANOBRA E DESCARGA DE ENTULHO EM CAMINHÃO BASCULANTE 10 M³ - CARGA COM ESCAVADEIRA HIDRÁULICA (CAÇAMBA DE 0,80 M³ / 111 HP) E DESCARGA LIVRE (UNIDADE: M3). AF_07/2020 (M3)</t>
          </r>
        </is>
      </c>
      <c r="B2260" s="19" t="inlineStr"/>
      <c r="C2260" s="19" t="inlineStr"/>
      <c r="D2260" s="19" t="inlineStr"/>
      <c r="E2260" s="19" t="inlineStr"/>
      <c r="F2260" s="19" t="inlineStr"/>
      <c r="G2260" s="19" t="inlineStr"/>
    </row>
    <row r="2261" customHeight="1" ht="15">
      <c r="A2261" s="20" t="inlineStr">
        <is>
          <r>
            <t xml:space="preserve">Equipamento Custo Horário</t>
          </r>
        </is>
      </c>
      <c r="B2261" s="20" t="inlineStr"/>
      <c r="C2261" s="21" t="inlineStr">
        <is>
          <r>
            <t xml:space="preserve">FONTE</t>
          </r>
        </is>
      </c>
      <c r="D2261" s="21" t="inlineStr">
        <is>
          <r>
            <t xml:space="preserve">UNID</t>
          </r>
        </is>
      </c>
      <c r="E2261" s="21" t="inlineStr">
        <is>
          <r>
            <t xml:space="preserve">COEFICIENTE</t>
          </r>
        </is>
      </c>
      <c r="F2261" s="21" t="inlineStr">
        <is>
          <r>
            <t xml:space="preserve">PREÇO UNITÁRIO</t>
          </r>
        </is>
      </c>
      <c r="G2261" s="21" t="inlineStr">
        <is>
          <r>
            <t xml:space="preserve">TOTAL</t>
          </r>
        </is>
      </c>
    </row>
    <row r="2262" customHeight="1" ht="46">
      <c r="A2262" s="22" t="inlineStr">
        <is>
          <r>
            <t xml:space="preserve">91387</t>
          </r>
        </is>
      </c>
      <c r="B2262" s="23" t="inlineStr">
        <is>
          <r>
            <t xml:space="preserve">CAMINHÃO BASCULANTE 10 M3, TRUCADO CABINE SIMPLES, PESO BRUTO TOTAL 23.000 KG, CARGA ÚTIL MÁXIMA 15.935 KG, DISTÂNCIA ENTRE EIXOS 4,80 M, POTÊNCIA 230 CV INCLUSIVE CAÇAMBA METÁLICA - CHI DIURNO. AF_06/2014</t>
          </r>
        </is>
      </c>
      <c r="C2262" s="22" t="inlineStr">
        <is>
          <r>
            <t xml:space="preserve">SINAPI</t>
          </r>
        </is>
      </c>
      <c r="D2262" s="22" t="inlineStr">
        <is>
          <r>
            <t xml:space="preserve">CHI</t>
          </r>
        </is>
      </c>
      <c r="E2262" s="24" t="n">
        <v>0.0138</v>
      </c>
      <c r="F2262" s="25" t="n">
        <v>80.31</v>
      </c>
      <c r="G2262" s="25" t="n">
        <f>TRUNC(TRUNC(E2262,8)*F2262,2)</f>
        <v>1.1</v>
      </c>
    </row>
    <row r="2263" customHeight="1" ht="46">
      <c r="A2263" s="22" t="inlineStr">
        <is>
          <r>
            <t xml:space="preserve">91386</t>
          </r>
        </is>
      </c>
      <c r="B2263" s="23" t="inlineStr">
        <is>
          <r>
            <t xml:space="preserve">CAMINHÃO BASCULANTE 10 M3, TRUCADO CABINE SIMPLES, PESO BRUTO TOTAL 23.000 KG, CARGA ÚTIL MÁXIMA 15.935 KG, DISTÂNCIA ENTRE EIXOS 4,80 M, POTÊNCIA 230 CV INCLUSIVE CAÇAMBA METÁLICA - CHP DIURNO. AF_06/2014</t>
          </r>
        </is>
      </c>
      <c r="C2263" s="22" t="inlineStr">
        <is>
          <r>
            <t xml:space="preserve">SINAPI</t>
          </r>
        </is>
      </c>
      <c r="D2263" s="22" t="inlineStr">
        <is>
          <r>
            <t xml:space="preserve">CHP</t>
          </r>
        </is>
      </c>
      <c r="E2263" s="24" t="n">
        <v>0.0198</v>
      </c>
      <c r="F2263" s="25" t="n">
        <v>280.86</v>
      </c>
      <c r="G2263" s="25" t="n">
        <f>TRUNC(TRUNC(E2263,8)*F2263,2)</f>
        <v>5.56</v>
      </c>
    </row>
    <row r="2264" customHeight="1" ht="29">
      <c r="A2264" s="22" t="inlineStr">
        <is>
          <r>
            <t xml:space="preserve">5632</t>
          </r>
        </is>
      </c>
      <c r="B2264" s="23" t="inlineStr">
        <is>
          <r>
            <t xml:space="preserve">ESCAVADEIRA HIDRÁULICA SOBRE ESTEIRAS, CAÇAMBA 0,80 M3, PESO OPERACIONAL 17 T, POTENCIA BRUTA 111 HP - CHI DIURNO. AF_06/2014</t>
          </r>
        </is>
      </c>
      <c r="C2264" s="22" t="inlineStr">
        <is>
          <r>
            <t xml:space="preserve">SINAPI</t>
          </r>
        </is>
      </c>
      <c r="D2264" s="22" t="inlineStr">
        <is>
          <r>
            <t xml:space="preserve">CHI</t>
          </r>
        </is>
      </c>
      <c r="E2264" s="24" t="n">
        <v>0.0105</v>
      </c>
      <c r="F2264" s="25" t="n">
        <v>90.07</v>
      </c>
      <c r="G2264" s="25" t="n">
        <f>TRUNC(TRUNC(E2264,8)*F2264,2)</f>
        <v>0.94</v>
      </c>
    </row>
    <row r="2265" customHeight="1" ht="29">
      <c r="A2265" s="22" t="inlineStr">
        <is>
          <r>
            <t xml:space="preserve">5631</t>
          </r>
        </is>
      </c>
      <c r="B2265" s="23" t="inlineStr">
        <is>
          <r>
            <t xml:space="preserve">ESCAVADEIRA HIDRÁULICA SOBRE ESTEIRAS, CAÇAMBA 0,80 M3, PESO OPERACIONAL 17 T, POTENCIA BRUTA 111 HP - CHP DIURNO. AF_06/2014</t>
          </r>
        </is>
      </c>
      <c r="C2265" s="22" t="inlineStr">
        <is>
          <r>
            <t xml:space="preserve">SINAPI</t>
          </r>
        </is>
      </c>
      <c r="D2265" s="22" t="inlineStr">
        <is>
          <r>
            <t xml:space="preserve">CHP</t>
          </r>
        </is>
      </c>
      <c r="E2265" s="24" t="n">
        <v>0.0083</v>
      </c>
      <c r="F2265" s="25" t="n">
        <v>214.08</v>
      </c>
      <c r="G2265" s="25" t="n">
        <f>TRUNC(TRUNC(E2265,8)*F2265,2)</f>
        <v>1.77</v>
      </c>
    </row>
    <row r="2266" customHeight="1" ht="18">
      <c r="A2266" s="2" t="inlineStr"/>
      <c r="B2266" s="2" t="inlineStr"/>
      <c r="C2266" s="2" t="inlineStr"/>
      <c r="D2266" s="2" t="inlineStr"/>
      <c r="E2266" s="26" t="inlineStr">
        <is>
          <r>
            <t xml:space="preserve">TOTAL Equipamento Custo Horário:</t>
          </r>
        </is>
      </c>
      <c r="F2266" s="26" t="inlineStr"/>
      <c r="G2266" s="27" t="n">
        <f>SUM(G2262:G2265)</f>
        <v>9.37</v>
      </c>
    </row>
    <row r="2267" customHeight="1" ht="15">
      <c r="A2267" s="2" t="inlineStr"/>
      <c r="B2267" s="2" t="inlineStr"/>
      <c r="C2267" s="2" t="inlineStr"/>
      <c r="D2267" s="2" t="inlineStr"/>
      <c r="E2267" s="28" t="inlineStr">
        <is>
          <r>
            <t xml:space="preserve">VALOR:</t>
          </r>
        </is>
      </c>
      <c r="F2267" s="28" t="inlineStr"/>
      <c r="G2267" s="6" t="n">
        <f>SUM(G2266)</f>
        <v>9.37</v>
      </c>
    </row>
    <row r="2268" customHeight="1" ht="15">
      <c r="A2268" s="2" t="inlineStr"/>
      <c r="B2268" s="2" t="inlineStr"/>
      <c r="C2268" s="2" t="inlineStr"/>
      <c r="D2268" s="2" t="inlineStr"/>
      <c r="E2268" s="28" t="inlineStr">
        <is>
          <r>
            <t xml:space="preserve">VALOR BDI (22.23%):</t>
          </r>
        </is>
      </c>
      <c r="F2268" s="28" t="inlineStr"/>
      <c r="G2268" s="6" t="n">
        <f>ROUND(G2267*(22.23/100),2)</f>
        <v>2.08</v>
      </c>
    </row>
    <row r="2269" customHeight="1" ht="15">
      <c r="A2269" s="2" t="inlineStr"/>
      <c r="B2269" s="2" t="inlineStr"/>
      <c r="C2269" s="2" t="inlineStr"/>
      <c r="D2269" s="2" t="inlineStr"/>
      <c r="E2269" s="28" t="inlineStr">
        <is>
          <r>
            <t xml:space="preserve">VALOR COM BDI:</t>
          </r>
        </is>
      </c>
      <c r="F2269" s="28" t="inlineStr"/>
      <c r="G2269" s="6" t="n">
        <f>G2268+G2267</f>
        <v>11.45</v>
      </c>
    </row>
    <row r="2270" customHeight="1" ht="10">
      <c r="A2270" s="2" t="inlineStr"/>
      <c r="B2270" s="2" t="inlineStr"/>
      <c r="C2270" s="2" t="inlineStr"/>
      <c r="D2270" s="2" t="inlineStr"/>
      <c r="E2270" s="18" t="inlineStr"/>
      <c r="F2270" s="18" t="inlineStr"/>
      <c r="G2270" s="18" t="inlineStr"/>
    </row>
    <row r="2271" customHeight="1" ht="20">
      <c r="A2271" s="19" t="inlineStr">
        <is>
          <r>
            <t xml:space="preserve">7.4. 00009537 LIMPEZA FINAL DA OBRA (M2)</t>
          </r>
        </is>
      </c>
      <c r="B2271" s="19" t="inlineStr"/>
      <c r="C2271" s="19" t="inlineStr"/>
      <c r="D2271" s="19" t="inlineStr"/>
      <c r="E2271" s="19" t="inlineStr"/>
      <c r="F2271" s="19" t="inlineStr"/>
      <c r="G2271" s="19" t="inlineStr"/>
    </row>
    <row r="2272" customHeight="1" ht="15">
      <c r="A2272" s="20" t="inlineStr">
        <is>
          <r>
            <t xml:space="preserve">Material</t>
          </r>
        </is>
      </c>
      <c r="B2272" s="20" t="inlineStr"/>
      <c r="C2272" s="21" t="inlineStr">
        <is>
          <r>
            <t xml:space="preserve">FONTE</t>
          </r>
        </is>
      </c>
      <c r="D2272" s="21" t="inlineStr">
        <is>
          <r>
            <t xml:space="preserve">UNID</t>
          </r>
        </is>
      </c>
      <c r="E2272" s="21" t="inlineStr">
        <is>
          <r>
            <t xml:space="preserve">COEFICIENTE</t>
          </r>
        </is>
      </c>
      <c r="F2272" s="21" t="inlineStr">
        <is>
          <r>
            <t xml:space="preserve">PREÇO UNITÁRIO</t>
          </r>
        </is>
      </c>
      <c r="G2272" s="21" t="inlineStr">
        <is>
          <r>
            <t xml:space="preserve">TOTAL</t>
          </r>
        </is>
      </c>
    </row>
    <row r="2273" customHeight="1" ht="21">
      <c r="A2273" s="22" t="inlineStr">
        <is>
          <r>
            <t xml:space="preserve">00000003</t>
          </r>
        </is>
      </c>
      <c r="B2273" s="23" t="inlineStr">
        <is>
          <r>
            <t xml:space="preserve">ACIDO CLORIDRICO / ACIDO MURIATICO, DILUICAO 10% A 12% PARA USO EM LIMPEZA</t>
          </r>
        </is>
      </c>
      <c r="C2273" s="22" t="inlineStr">
        <is>
          <r>
            <t xml:space="preserve">SINAPI</t>
          </r>
        </is>
      </c>
      <c r="D2273" s="22" t="inlineStr">
        <is>
          <r>
            <t xml:space="preserve">L</t>
          </r>
        </is>
      </c>
      <c r="E2273" s="24" t="n">
        <v>0.05</v>
      </c>
      <c r="F2273" s="25" t="n">
        <v>15.94</v>
      </c>
      <c r="G2273" s="25" t="n">
        <f>ROUND(ROUND(E2273,8)*F2273,2)</f>
        <v>0.8</v>
      </c>
    </row>
    <row r="2274" customHeight="1" ht="15">
      <c r="A2274" s="2" t="inlineStr"/>
      <c r="B2274" s="2" t="inlineStr"/>
      <c r="C2274" s="2" t="inlineStr"/>
      <c r="D2274" s="2" t="inlineStr"/>
      <c r="E2274" s="26" t="inlineStr">
        <is>
          <r>
            <t xml:space="preserve">TOTAL Material:</t>
          </r>
        </is>
      </c>
      <c r="F2274" s="26" t="inlineStr"/>
      <c r="G2274" s="27" t="n">
        <f>SUM(G2273:G2273)</f>
        <v>0.8</v>
      </c>
    </row>
    <row r="2275" customHeight="1" ht="15">
      <c r="A2275" s="20" t="inlineStr">
        <is>
          <r>
            <t xml:space="preserve">Mão de Obra com Encargos Complementares</t>
          </r>
        </is>
      </c>
      <c r="B2275" s="20" t="inlineStr"/>
      <c r="C2275" s="21" t="inlineStr">
        <is>
          <r>
            <t xml:space="preserve">FONTE</t>
          </r>
        </is>
      </c>
      <c r="D2275" s="21" t="inlineStr">
        <is>
          <r>
            <t xml:space="preserve">UNID</t>
          </r>
        </is>
      </c>
      <c r="E2275" s="21" t="inlineStr">
        <is>
          <r>
            <t xml:space="preserve">COEFICIENTE</t>
          </r>
        </is>
      </c>
      <c r="F2275" s="21" t="inlineStr">
        <is>
          <r>
            <t xml:space="preserve">PREÇO UNITÁRIO</t>
          </r>
        </is>
      </c>
      <c r="G2275" s="21" t="inlineStr">
        <is>
          <r>
            <t xml:space="preserve">TOTAL</t>
          </r>
        </is>
      </c>
    </row>
    <row r="2276" customHeight="1" ht="15">
      <c r="A2276" s="22" t="inlineStr">
        <is>
          <r>
            <t xml:space="preserve">88316</t>
          </r>
        </is>
      </c>
      <c r="B2276" s="23" t="inlineStr">
        <is>
          <r>
            <t xml:space="preserve">SERVENTE COM ENCARGOS COMPLEMENTARES</t>
          </r>
        </is>
      </c>
      <c r="C2276" s="22" t="inlineStr">
        <is>
          <r>
            <t xml:space="preserve">SINAPI</t>
          </r>
        </is>
      </c>
      <c r="D2276" s="22" t="inlineStr">
        <is>
          <r>
            <t xml:space="preserve">H</t>
          </r>
        </is>
      </c>
      <c r="E2276" s="24" t="n">
        <v>0.14</v>
      </c>
      <c r="F2276" s="25" t="n">
        <v>22.1</v>
      </c>
      <c r="G2276" s="25" t="n">
        <f>ROUND(ROUND(E2276,8)*F2276,2)</f>
        <v>3.09</v>
      </c>
    </row>
    <row r="2277" customHeight="1" ht="18">
      <c r="A2277" s="2" t="inlineStr"/>
      <c r="B2277" s="2" t="inlineStr"/>
      <c r="C2277" s="2" t="inlineStr"/>
      <c r="D2277" s="2" t="inlineStr"/>
      <c r="E2277" s="26" t="inlineStr">
        <is>
          <r>
            <t xml:space="preserve">TOTAL Mão de Obra com Encargos Complementares:</t>
          </r>
        </is>
      </c>
      <c r="F2277" s="26" t="inlineStr"/>
      <c r="G2277" s="27" t="n">
        <f>SUM(G2276:G2276)</f>
        <v>3.09</v>
      </c>
    </row>
    <row r="2278" customHeight="1" ht="15">
      <c r="A2278" s="2" t="inlineStr"/>
      <c r="B2278" s="2" t="inlineStr"/>
      <c r="C2278" s="2" t="inlineStr"/>
      <c r="D2278" s="2" t="inlineStr"/>
      <c r="E2278" s="28" t="inlineStr">
        <is>
          <r>
            <t xml:space="preserve">VALOR:</t>
          </r>
        </is>
      </c>
      <c r="F2278" s="28" t="inlineStr"/>
      <c r="G2278" s="6" t="n">
        <f>SUM(G2274,G2277)</f>
        <v>3.89</v>
      </c>
    </row>
    <row r="2279" customHeight="1" ht="15">
      <c r="A2279" s="2" t="inlineStr"/>
      <c r="B2279" s="2" t="inlineStr"/>
      <c r="C2279" s="2" t="inlineStr"/>
      <c r="D2279" s="2" t="inlineStr"/>
      <c r="E2279" s="28" t="inlineStr">
        <is>
          <r>
            <t xml:space="preserve">VALOR BDI (22.23%):</t>
          </r>
        </is>
      </c>
      <c r="F2279" s="28" t="inlineStr"/>
      <c r="G2279" s="6" t="n">
        <f>ROUND(G2278*(22.23/100),2)</f>
        <v>0.86</v>
      </c>
    </row>
    <row r="2280" customHeight="1" ht="15">
      <c r="A2280" s="2" t="inlineStr"/>
      <c r="B2280" s="2" t="inlineStr"/>
      <c r="C2280" s="2" t="inlineStr"/>
      <c r="D2280" s="2" t="inlineStr"/>
      <c r="E2280" s="28" t="inlineStr">
        <is>
          <r>
            <t xml:space="preserve">VALOR COM BDI:</t>
          </r>
        </is>
      </c>
      <c r="F2280" s="28" t="inlineStr"/>
      <c r="G2280" s="6" t="n">
        <f>G2279+G2278</f>
        <v>4.75</v>
      </c>
    </row>
  </sheetData>
  <mergeCells>
    <mergeCell ref="A1:G1"/>
    <mergeCell ref="E2:G2"/>
    <mergeCell ref="A3:G3"/>
    <mergeCell ref="A4:B4"/>
    <mergeCell ref="E9:F9"/>
    <mergeCell ref="A10:B10"/>
    <mergeCell ref="E12:F12"/>
    <mergeCell ref="A13:B13"/>
    <mergeCell ref="E15:F15"/>
    <mergeCell ref="E16:F16"/>
    <mergeCell ref="E17:F17"/>
    <mergeCell ref="E18:F18"/>
    <mergeCell ref="E19:G19"/>
    <mergeCell ref="A20:G20"/>
    <mergeCell ref="A21:B21"/>
    <mergeCell ref="E26:F26"/>
    <mergeCell ref="A27:B27"/>
    <mergeCell ref="E29:F29"/>
    <mergeCell ref="A30:B30"/>
    <mergeCell ref="E32:F32"/>
    <mergeCell ref="E33:F33"/>
    <mergeCell ref="E34:F34"/>
    <mergeCell ref="E35:F35"/>
    <mergeCell ref="E36:G36"/>
    <mergeCell ref="A37:G37"/>
    <mergeCell ref="A38:B38"/>
    <mergeCell ref="E43:F43"/>
    <mergeCell ref="A44:B44"/>
    <mergeCell ref="E46:F46"/>
    <mergeCell ref="A47:B47"/>
    <mergeCell ref="E49:F49"/>
    <mergeCell ref="E50:F50"/>
    <mergeCell ref="E51:F51"/>
    <mergeCell ref="E52:F52"/>
    <mergeCell ref="E53:G53"/>
    <mergeCell ref="A54:G54"/>
    <mergeCell ref="A55:B55"/>
    <mergeCell ref="E60:F60"/>
    <mergeCell ref="A61:B61"/>
    <mergeCell ref="E63:F63"/>
    <mergeCell ref="A64:B64"/>
    <mergeCell ref="E66:F66"/>
    <mergeCell ref="E67:F67"/>
    <mergeCell ref="E68:F68"/>
    <mergeCell ref="E69:F69"/>
    <mergeCell ref="E70:G70"/>
    <mergeCell ref="A71:G71"/>
    <mergeCell ref="A72:B72"/>
    <mergeCell ref="E74:F74"/>
    <mergeCell ref="E75:F75"/>
    <mergeCell ref="E76:F76"/>
    <mergeCell ref="E77:F77"/>
    <mergeCell ref="E78:G78"/>
    <mergeCell ref="A79:G79"/>
    <mergeCell ref="A80:B80"/>
    <mergeCell ref="E82:F82"/>
    <mergeCell ref="E83:F83"/>
    <mergeCell ref="E84:F84"/>
    <mergeCell ref="E85:F85"/>
    <mergeCell ref="E86:G86"/>
    <mergeCell ref="A87:G87"/>
    <mergeCell ref="A88:B88"/>
    <mergeCell ref="E100:F100"/>
    <mergeCell ref="E101:F101"/>
    <mergeCell ref="E102:F102"/>
    <mergeCell ref="E103:F103"/>
    <mergeCell ref="E104:G104"/>
    <mergeCell ref="A105:G105"/>
    <mergeCell ref="A106:B106"/>
    <mergeCell ref="E108:F108"/>
    <mergeCell ref="A109:B109"/>
    <mergeCell ref="E111:F111"/>
    <mergeCell ref="A112:B112"/>
    <mergeCell ref="E116:F116"/>
    <mergeCell ref="E117:F117"/>
    <mergeCell ref="E118:F118"/>
    <mergeCell ref="E119:F119"/>
    <mergeCell ref="E120:G120"/>
    <mergeCell ref="A121:G121"/>
    <mergeCell ref="A122:B122"/>
    <mergeCell ref="E127:F127"/>
    <mergeCell ref="A128:B128"/>
    <mergeCell ref="E131:F131"/>
    <mergeCell ref="A132:B132"/>
    <mergeCell ref="E134:F134"/>
    <mergeCell ref="E135:F135"/>
    <mergeCell ref="E136:F136"/>
    <mergeCell ref="E137:F137"/>
    <mergeCell ref="E138:G138"/>
    <mergeCell ref="A139:G139"/>
    <mergeCell ref="A140:B140"/>
    <mergeCell ref="E147:F147"/>
    <mergeCell ref="A148:B148"/>
    <mergeCell ref="E150:F150"/>
    <mergeCell ref="A151:B151"/>
    <mergeCell ref="E187:F187"/>
    <mergeCell ref="E188:F188"/>
    <mergeCell ref="E189:F189"/>
    <mergeCell ref="E190:F190"/>
    <mergeCell ref="E191:G191"/>
    <mergeCell ref="A192:G192"/>
    <mergeCell ref="A193:B193"/>
    <mergeCell ref="E199:F199"/>
    <mergeCell ref="A200:B200"/>
    <mergeCell ref="E202:F202"/>
    <mergeCell ref="A203:B203"/>
    <mergeCell ref="E241:F241"/>
    <mergeCell ref="E242:F242"/>
    <mergeCell ref="E243:F243"/>
    <mergeCell ref="E244:F244"/>
    <mergeCell ref="E245:G245"/>
    <mergeCell ref="A246:G246"/>
    <mergeCell ref="A247:B247"/>
    <mergeCell ref="E257:F257"/>
    <mergeCell ref="A258:B258"/>
    <mergeCell ref="E261:F261"/>
    <mergeCell ref="A262:B262"/>
    <mergeCell ref="E274:F274"/>
    <mergeCell ref="E275:F275"/>
    <mergeCell ref="E276:F276"/>
    <mergeCell ref="E277:F277"/>
    <mergeCell ref="E278:G278"/>
    <mergeCell ref="A279:G279"/>
    <mergeCell ref="A280:B280"/>
    <mergeCell ref="E289:F289"/>
    <mergeCell ref="A290:B290"/>
    <mergeCell ref="E294:F294"/>
    <mergeCell ref="A295:B295"/>
    <mergeCell ref="E297:F297"/>
    <mergeCell ref="E298:F298"/>
    <mergeCell ref="E299:F299"/>
    <mergeCell ref="E300:F300"/>
    <mergeCell ref="E301:G301"/>
    <mergeCell ref="A302:G302"/>
    <mergeCell ref="A303:B303"/>
    <mergeCell ref="E305:F305"/>
    <mergeCell ref="E306:F306"/>
    <mergeCell ref="E307:F307"/>
    <mergeCell ref="E308:F308"/>
    <mergeCell ref="E309:G309"/>
    <mergeCell ref="A310:G310"/>
    <mergeCell ref="A311:B311"/>
    <mergeCell ref="E314:F314"/>
    <mergeCell ref="A315:B315"/>
    <mergeCell ref="E317:F317"/>
    <mergeCell ref="E318:F318"/>
    <mergeCell ref="E319:F319"/>
    <mergeCell ref="E320:F320"/>
    <mergeCell ref="E321:G321"/>
    <mergeCell ref="A322:G322"/>
    <mergeCell ref="A323:B323"/>
    <mergeCell ref="E326:F326"/>
    <mergeCell ref="A327:B327"/>
    <mergeCell ref="E330:F330"/>
    <mergeCell ref="E331:F331"/>
    <mergeCell ref="E332:F332"/>
    <mergeCell ref="E333:F333"/>
    <mergeCell ref="E334:G334"/>
    <mergeCell ref="A335:G335"/>
    <mergeCell ref="A336:B336"/>
    <mergeCell ref="E339:F339"/>
    <mergeCell ref="A340:B340"/>
    <mergeCell ref="E343:F343"/>
    <mergeCell ref="E344:F344"/>
    <mergeCell ref="E345:F345"/>
    <mergeCell ref="E346:F346"/>
    <mergeCell ref="E347:G347"/>
    <mergeCell ref="A348:G348"/>
    <mergeCell ref="A349:B349"/>
    <mergeCell ref="E351:F351"/>
    <mergeCell ref="E352:F352"/>
    <mergeCell ref="E353:F353"/>
    <mergeCell ref="E354:F354"/>
    <mergeCell ref="E355:G355"/>
    <mergeCell ref="A356:G356"/>
    <mergeCell ref="A357:B357"/>
    <mergeCell ref="E359:F359"/>
    <mergeCell ref="A360:B360"/>
    <mergeCell ref="E362:F362"/>
    <mergeCell ref="E363:F363"/>
    <mergeCell ref="E364:F364"/>
    <mergeCell ref="E365:F365"/>
    <mergeCell ref="E366:G366"/>
    <mergeCell ref="A367:G367"/>
    <mergeCell ref="A368:B368"/>
    <mergeCell ref="E370:F370"/>
    <mergeCell ref="A371:B371"/>
    <mergeCell ref="E373:F373"/>
    <mergeCell ref="E374:F374"/>
    <mergeCell ref="E375:F375"/>
    <mergeCell ref="E376:F376"/>
    <mergeCell ref="E377:G377"/>
    <mergeCell ref="A378:G378"/>
    <mergeCell ref="A379:B379"/>
    <mergeCell ref="E381:F381"/>
    <mergeCell ref="A382:B382"/>
    <mergeCell ref="E385:F385"/>
    <mergeCell ref="E386:F386"/>
    <mergeCell ref="E387:F387"/>
    <mergeCell ref="E388:F388"/>
    <mergeCell ref="E389:G389"/>
    <mergeCell ref="A390:G390"/>
    <mergeCell ref="A391:B391"/>
    <mergeCell ref="E393:F393"/>
    <mergeCell ref="A394:B394"/>
    <mergeCell ref="E397:F397"/>
    <mergeCell ref="E398:F398"/>
    <mergeCell ref="E399:F399"/>
    <mergeCell ref="E400:F400"/>
    <mergeCell ref="E401:G401"/>
    <mergeCell ref="A402:G402"/>
    <mergeCell ref="A403:B403"/>
    <mergeCell ref="E406:F406"/>
    <mergeCell ref="A407:B407"/>
    <mergeCell ref="E410:F410"/>
    <mergeCell ref="A411:B411"/>
    <mergeCell ref="E413:F413"/>
    <mergeCell ref="E414:F414"/>
    <mergeCell ref="E415:F415"/>
    <mergeCell ref="E416:F416"/>
    <mergeCell ref="E417:G417"/>
    <mergeCell ref="A418:G418"/>
    <mergeCell ref="A419:B419"/>
    <mergeCell ref="E421:F421"/>
    <mergeCell ref="A422:B422"/>
    <mergeCell ref="E425:F425"/>
    <mergeCell ref="E426:F426"/>
    <mergeCell ref="E427:F427"/>
    <mergeCell ref="E428:F428"/>
    <mergeCell ref="E429:G429"/>
    <mergeCell ref="A430:G430"/>
    <mergeCell ref="A431:B431"/>
    <mergeCell ref="E434:F434"/>
    <mergeCell ref="A435:B435"/>
    <mergeCell ref="E437:F437"/>
    <mergeCell ref="E438:F438"/>
    <mergeCell ref="E439:F439"/>
    <mergeCell ref="E440:F440"/>
    <mergeCell ref="E441:G441"/>
    <mergeCell ref="A442:G442"/>
    <mergeCell ref="A443:B443"/>
    <mergeCell ref="E445:F445"/>
    <mergeCell ref="A446:B446"/>
    <mergeCell ref="E449:F449"/>
    <mergeCell ref="E450:F450"/>
    <mergeCell ref="E451:F451"/>
    <mergeCell ref="E452:F452"/>
    <mergeCell ref="E453:G453"/>
    <mergeCell ref="A454:G454"/>
    <mergeCell ref="A455:B455"/>
    <mergeCell ref="E458:F458"/>
    <mergeCell ref="E459:F459"/>
    <mergeCell ref="E460:F460"/>
    <mergeCell ref="E461:F461"/>
    <mergeCell ref="E462:G462"/>
    <mergeCell ref="A463:G463"/>
    <mergeCell ref="A464:B464"/>
    <mergeCell ref="E466:F466"/>
    <mergeCell ref="E467:F467"/>
    <mergeCell ref="E468:F468"/>
    <mergeCell ref="E469:F469"/>
    <mergeCell ref="E470:G470"/>
    <mergeCell ref="A471:G471"/>
    <mergeCell ref="A472:B472"/>
    <mergeCell ref="E475:F475"/>
    <mergeCell ref="A476:B476"/>
    <mergeCell ref="E479:F479"/>
    <mergeCell ref="A480:B480"/>
    <mergeCell ref="E482:F482"/>
    <mergeCell ref="E483:F483"/>
    <mergeCell ref="E484:F484"/>
    <mergeCell ref="E485:F485"/>
    <mergeCell ref="E486:G486"/>
    <mergeCell ref="A487:G487"/>
    <mergeCell ref="A488:B488"/>
    <mergeCell ref="E491:F491"/>
    <mergeCell ref="E492:F492"/>
    <mergeCell ref="E493:F493"/>
    <mergeCell ref="E494:F494"/>
    <mergeCell ref="E495:G495"/>
    <mergeCell ref="A496:G496"/>
    <mergeCell ref="A497:B497"/>
    <mergeCell ref="E500:F500"/>
    <mergeCell ref="E501:F501"/>
    <mergeCell ref="E502:F502"/>
    <mergeCell ref="E503:F503"/>
    <mergeCell ref="E504:G504"/>
    <mergeCell ref="A505:G505"/>
    <mergeCell ref="A506:B506"/>
    <mergeCell ref="E508:F508"/>
    <mergeCell ref="A509:B509"/>
    <mergeCell ref="E511:F511"/>
    <mergeCell ref="E512:F512"/>
    <mergeCell ref="E513:F513"/>
    <mergeCell ref="E514:F514"/>
    <mergeCell ref="E515:G515"/>
    <mergeCell ref="A516:G516"/>
    <mergeCell ref="A517:B517"/>
    <mergeCell ref="E520:F520"/>
    <mergeCell ref="A521:B521"/>
    <mergeCell ref="E523:F523"/>
    <mergeCell ref="E524:F524"/>
    <mergeCell ref="E525:F525"/>
    <mergeCell ref="E526:F526"/>
    <mergeCell ref="E527:G527"/>
    <mergeCell ref="A528:G528"/>
    <mergeCell ref="A529:B529"/>
    <mergeCell ref="E531:F531"/>
    <mergeCell ref="A532:B532"/>
    <mergeCell ref="E535:F535"/>
    <mergeCell ref="A536:B536"/>
    <mergeCell ref="E538:F538"/>
    <mergeCell ref="E539:F539"/>
    <mergeCell ref="E540:F540"/>
    <mergeCell ref="E541:F541"/>
    <mergeCell ref="E542:G542"/>
    <mergeCell ref="A543:G543"/>
    <mergeCell ref="A544:B544"/>
    <mergeCell ref="E546:F546"/>
    <mergeCell ref="A547:B547"/>
    <mergeCell ref="E550:F550"/>
    <mergeCell ref="E551:F551"/>
    <mergeCell ref="E552:F552"/>
    <mergeCell ref="E553:F553"/>
    <mergeCell ref="E554:G554"/>
    <mergeCell ref="A555:G555"/>
    <mergeCell ref="A556:B556"/>
    <mergeCell ref="E558:F558"/>
    <mergeCell ref="A559:B559"/>
    <mergeCell ref="E561:F561"/>
    <mergeCell ref="A562:B562"/>
    <mergeCell ref="E565:F565"/>
    <mergeCell ref="E566:F566"/>
    <mergeCell ref="E567:F567"/>
    <mergeCell ref="E568:F568"/>
    <mergeCell ref="E569:G569"/>
    <mergeCell ref="A570:G570"/>
    <mergeCell ref="A571:B571"/>
    <mergeCell ref="E574:F574"/>
    <mergeCell ref="A575:B575"/>
    <mergeCell ref="E578:F578"/>
    <mergeCell ref="E579:F579"/>
    <mergeCell ref="E580:F580"/>
    <mergeCell ref="E581:F581"/>
    <mergeCell ref="E582:G582"/>
    <mergeCell ref="A583:G583"/>
    <mergeCell ref="A584:B584"/>
    <mergeCell ref="E586:F586"/>
    <mergeCell ref="A587:B587"/>
    <mergeCell ref="E590:F590"/>
    <mergeCell ref="E591:F591"/>
    <mergeCell ref="E592:F592"/>
    <mergeCell ref="E593:F593"/>
    <mergeCell ref="E594:G594"/>
    <mergeCell ref="A595:G595"/>
    <mergeCell ref="A596:B596"/>
    <mergeCell ref="E600:F600"/>
    <mergeCell ref="E601:F601"/>
    <mergeCell ref="E602:F602"/>
    <mergeCell ref="E603:F603"/>
    <mergeCell ref="E604:G604"/>
    <mergeCell ref="A605:G605"/>
    <mergeCell ref="A606:B606"/>
    <mergeCell ref="E608:F608"/>
    <mergeCell ref="A609:B609"/>
    <mergeCell ref="E611:F611"/>
    <mergeCell ref="E612:F612"/>
    <mergeCell ref="E613:F613"/>
    <mergeCell ref="E614:F614"/>
    <mergeCell ref="E615:G615"/>
    <mergeCell ref="A616:G616"/>
    <mergeCell ref="A617:B617"/>
    <mergeCell ref="E619:F619"/>
    <mergeCell ref="A620:B620"/>
    <mergeCell ref="E623:F623"/>
    <mergeCell ref="E624:F624"/>
    <mergeCell ref="E625:F625"/>
    <mergeCell ref="E626:F626"/>
    <mergeCell ref="E627:G627"/>
    <mergeCell ref="A628:G628"/>
    <mergeCell ref="A629:B629"/>
    <mergeCell ref="E631:F631"/>
    <mergeCell ref="A632:B632"/>
    <mergeCell ref="E634:F634"/>
    <mergeCell ref="E635:F635"/>
    <mergeCell ref="E636:F636"/>
    <mergeCell ref="E637:F637"/>
    <mergeCell ref="E638:G638"/>
    <mergeCell ref="A639:G639"/>
    <mergeCell ref="A640:B640"/>
    <mergeCell ref="E643:F643"/>
    <mergeCell ref="E644:F644"/>
    <mergeCell ref="E645:F645"/>
    <mergeCell ref="E646:F646"/>
    <mergeCell ref="E647:G647"/>
    <mergeCell ref="A648:G648"/>
    <mergeCell ref="A649:B649"/>
    <mergeCell ref="E652:F652"/>
    <mergeCell ref="A653:B653"/>
    <mergeCell ref="E655:F655"/>
    <mergeCell ref="E656:F656"/>
    <mergeCell ref="E657:F657"/>
    <mergeCell ref="E658:F658"/>
    <mergeCell ref="E659:G659"/>
    <mergeCell ref="A660:G660"/>
    <mergeCell ref="A661:B661"/>
    <mergeCell ref="E665:F665"/>
    <mergeCell ref="A666:B666"/>
    <mergeCell ref="E669:F669"/>
    <mergeCell ref="E670:F670"/>
    <mergeCell ref="E671:F671"/>
    <mergeCell ref="E672:F672"/>
    <mergeCell ref="E673:G673"/>
    <mergeCell ref="A674:G674"/>
    <mergeCell ref="A675:B675"/>
    <mergeCell ref="E677:F677"/>
    <mergeCell ref="A678:B678"/>
    <mergeCell ref="E681:F681"/>
    <mergeCell ref="E682:F682"/>
    <mergeCell ref="E683:F683"/>
    <mergeCell ref="E684:F684"/>
    <mergeCell ref="E685:G685"/>
    <mergeCell ref="A686:G686"/>
    <mergeCell ref="A687:B687"/>
    <mergeCell ref="E690:F690"/>
    <mergeCell ref="E691:F691"/>
    <mergeCell ref="E692:F692"/>
    <mergeCell ref="E693:F693"/>
    <mergeCell ref="E694:G694"/>
    <mergeCell ref="A695:G695"/>
    <mergeCell ref="A696:B696"/>
    <mergeCell ref="E699:F699"/>
    <mergeCell ref="A700:B700"/>
    <mergeCell ref="E703:F703"/>
    <mergeCell ref="A704:B704"/>
    <mergeCell ref="E707:F707"/>
    <mergeCell ref="E708:F708"/>
    <mergeCell ref="E709:F709"/>
    <mergeCell ref="E710:F710"/>
    <mergeCell ref="E711:G711"/>
    <mergeCell ref="A712:G712"/>
    <mergeCell ref="A713:B713"/>
    <mergeCell ref="E717:F717"/>
    <mergeCell ref="A718:B718"/>
    <mergeCell ref="E721:F721"/>
    <mergeCell ref="E722:F722"/>
    <mergeCell ref="E723:F723"/>
    <mergeCell ref="E724:F724"/>
    <mergeCell ref="E725:G725"/>
    <mergeCell ref="A726:G726"/>
    <mergeCell ref="A727:B727"/>
    <mergeCell ref="E730:F730"/>
    <mergeCell ref="A731:B731"/>
    <mergeCell ref="E735:F735"/>
    <mergeCell ref="A736:B736"/>
    <mergeCell ref="E739:F739"/>
    <mergeCell ref="E740:F740"/>
    <mergeCell ref="E741:F741"/>
    <mergeCell ref="E742:F742"/>
    <mergeCell ref="E743:G743"/>
    <mergeCell ref="A744:G744"/>
    <mergeCell ref="A745:B745"/>
    <mergeCell ref="E748:F748"/>
    <mergeCell ref="A749:B749"/>
    <mergeCell ref="E751:F751"/>
    <mergeCell ref="A752:B752"/>
    <mergeCell ref="E755:F755"/>
    <mergeCell ref="E756:F756"/>
    <mergeCell ref="E757:F757"/>
    <mergeCell ref="E758:F758"/>
    <mergeCell ref="E759:G759"/>
    <mergeCell ref="A760:G760"/>
    <mergeCell ref="A761:B761"/>
    <mergeCell ref="E763:F763"/>
    <mergeCell ref="E764:F764"/>
    <mergeCell ref="E765:F765"/>
    <mergeCell ref="E766:F766"/>
    <mergeCell ref="E767:G767"/>
    <mergeCell ref="A768:G768"/>
    <mergeCell ref="A769:B769"/>
    <mergeCell ref="E772:F772"/>
    <mergeCell ref="A773:B773"/>
    <mergeCell ref="E775:F775"/>
    <mergeCell ref="E776:F776"/>
    <mergeCell ref="E777:F777"/>
    <mergeCell ref="E778:F778"/>
    <mergeCell ref="E779:G779"/>
    <mergeCell ref="A780:G780"/>
    <mergeCell ref="A781:B781"/>
    <mergeCell ref="E784:F784"/>
    <mergeCell ref="A785:B785"/>
    <mergeCell ref="E788:F788"/>
    <mergeCell ref="E789:F789"/>
    <mergeCell ref="E790:F790"/>
    <mergeCell ref="E791:F791"/>
    <mergeCell ref="E792:G792"/>
    <mergeCell ref="A793:G793"/>
    <mergeCell ref="A794:B794"/>
    <mergeCell ref="E797:F797"/>
    <mergeCell ref="A798:B798"/>
    <mergeCell ref="E801:F801"/>
    <mergeCell ref="E802:F802"/>
    <mergeCell ref="E803:F803"/>
    <mergeCell ref="E804:F804"/>
    <mergeCell ref="E805:G805"/>
    <mergeCell ref="A806:G806"/>
    <mergeCell ref="A807:B807"/>
    <mergeCell ref="E809:F809"/>
    <mergeCell ref="E810:F810"/>
    <mergeCell ref="E811:F811"/>
    <mergeCell ref="E812:F812"/>
    <mergeCell ref="E813:G813"/>
    <mergeCell ref="A814:G814"/>
    <mergeCell ref="A815:B815"/>
    <mergeCell ref="E817:F817"/>
    <mergeCell ref="A818:B818"/>
    <mergeCell ref="E820:F820"/>
    <mergeCell ref="E821:F821"/>
    <mergeCell ref="E822:F822"/>
    <mergeCell ref="E823:F823"/>
    <mergeCell ref="E824:G824"/>
    <mergeCell ref="A825:G825"/>
    <mergeCell ref="A826:B826"/>
    <mergeCell ref="E828:F828"/>
    <mergeCell ref="A829:B829"/>
    <mergeCell ref="E831:F831"/>
    <mergeCell ref="E832:F832"/>
    <mergeCell ref="E833:F833"/>
    <mergeCell ref="E834:F834"/>
    <mergeCell ref="E835:G835"/>
    <mergeCell ref="A836:G836"/>
    <mergeCell ref="A837:B837"/>
    <mergeCell ref="E839:F839"/>
    <mergeCell ref="A840:B840"/>
    <mergeCell ref="E843:F843"/>
    <mergeCell ref="E844:F844"/>
    <mergeCell ref="E845:F845"/>
    <mergeCell ref="E846:F846"/>
    <mergeCell ref="E847:G847"/>
    <mergeCell ref="A848:G848"/>
    <mergeCell ref="A849:B849"/>
    <mergeCell ref="E851:F851"/>
    <mergeCell ref="A852:B852"/>
    <mergeCell ref="E855:F855"/>
    <mergeCell ref="E856:F856"/>
    <mergeCell ref="E857:F857"/>
    <mergeCell ref="E858:F858"/>
    <mergeCell ref="E859:G859"/>
    <mergeCell ref="A860:G860"/>
    <mergeCell ref="A861:B861"/>
    <mergeCell ref="E865:F865"/>
    <mergeCell ref="A866:B866"/>
    <mergeCell ref="E869:F869"/>
    <mergeCell ref="A870:B870"/>
    <mergeCell ref="E873:F873"/>
    <mergeCell ref="A874:B874"/>
    <mergeCell ref="E876:F876"/>
    <mergeCell ref="E877:F877"/>
    <mergeCell ref="E878:F878"/>
    <mergeCell ref="E879:F879"/>
    <mergeCell ref="E880:G880"/>
    <mergeCell ref="A881:G881"/>
    <mergeCell ref="A882:B882"/>
    <mergeCell ref="E884:F884"/>
    <mergeCell ref="A885:B885"/>
    <mergeCell ref="E888:F888"/>
    <mergeCell ref="E889:F889"/>
    <mergeCell ref="E890:F890"/>
    <mergeCell ref="E891:F891"/>
    <mergeCell ref="E892:G892"/>
    <mergeCell ref="A893:G893"/>
    <mergeCell ref="A894:B894"/>
    <mergeCell ref="E897:F897"/>
    <mergeCell ref="A898:B898"/>
    <mergeCell ref="E900:F900"/>
    <mergeCell ref="E901:F901"/>
    <mergeCell ref="E902:F902"/>
    <mergeCell ref="E903:F903"/>
    <mergeCell ref="E904:G904"/>
    <mergeCell ref="A905:G905"/>
    <mergeCell ref="A906:B906"/>
    <mergeCell ref="E908:F908"/>
    <mergeCell ref="A909:B909"/>
    <mergeCell ref="E912:F912"/>
    <mergeCell ref="E913:F913"/>
    <mergeCell ref="E914:F914"/>
    <mergeCell ref="E915:F915"/>
    <mergeCell ref="E916:G916"/>
    <mergeCell ref="A917:G917"/>
    <mergeCell ref="A918:B918"/>
    <mergeCell ref="E921:F921"/>
    <mergeCell ref="E922:F922"/>
    <mergeCell ref="E923:F923"/>
    <mergeCell ref="E924:F924"/>
    <mergeCell ref="E925:G925"/>
    <mergeCell ref="A926:G926"/>
    <mergeCell ref="A927:B927"/>
    <mergeCell ref="E929:F929"/>
    <mergeCell ref="E930:F930"/>
    <mergeCell ref="E931:F931"/>
    <mergeCell ref="E932:F932"/>
    <mergeCell ref="E933:G933"/>
    <mergeCell ref="A934:G934"/>
    <mergeCell ref="A935:B935"/>
    <mergeCell ref="E938:F938"/>
    <mergeCell ref="A939:B939"/>
    <mergeCell ref="E942:F942"/>
    <mergeCell ref="A943:B943"/>
    <mergeCell ref="E945:F945"/>
    <mergeCell ref="E946:F946"/>
    <mergeCell ref="E947:F947"/>
    <mergeCell ref="E948:F948"/>
    <mergeCell ref="E949:G949"/>
    <mergeCell ref="A950:G950"/>
    <mergeCell ref="A951:B951"/>
    <mergeCell ref="E955:F955"/>
    <mergeCell ref="A956:B956"/>
    <mergeCell ref="E959:F959"/>
    <mergeCell ref="A960:B960"/>
    <mergeCell ref="E962:F962"/>
    <mergeCell ref="E963:F963"/>
    <mergeCell ref="E964:F964"/>
    <mergeCell ref="E965:F965"/>
    <mergeCell ref="E966:G966"/>
    <mergeCell ref="A967:G967"/>
    <mergeCell ref="A968:B968"/>
    <mergeCell ref="E971:F971"/>
    <mergeCell ref="A972:B972"/>
    <mergeCell ref="E977:F977"/>
    <mergeCell ref="E978:F978"/>
    <mergeCell ref="E979:F979"/>
    <mergeCell ref="E980:F980"/>
    <mergeCell ref="E981:G981"/>
    <mergeCell ref="A982:G982"/>
    <mergeCell ref="A983:B983"/>
    <mergeCell ref="E986:F986"/>
    <mergeCell ref="A987:B987"/>
    <mergeCell ref="E989:F989"/>
    <mergeCell ref="E990:F990"/>
    <mergeCell ref="E991:F991"/>
    <mergeCell ref="E992:F992"/>
    <mergeCell ref="E993:G993"/>
    <mergeCell ref="A994:G994"/>
    <mergeCell ref="A995:B995"/>
    <mergeCell ref="E998:F998"/>
    <mergeCell ref="A999:B999"/>
    <mergeCell ref="E1001:F1001"/>
    <mergeCell ref="E1002:F1002"/>
    <mergeCell ref="E1003:F1003"/>
    <mergeCell ref="E1004:F1004"/>
    <mergeCell ref="E1005:G1005"/>
    <mergeCell ref="A1006:G1006"/>
    <mergeCell ref="A1007:B1007"/>
    <mergeCell ref="E1011:F1011"/>
    <mergeCell ref="E1012:F1012"/>
    <mergeCell ref="E1013:F1013"/>
    <mergeCell ref="E1014:F1014"/>
    <mergeCell ref="E1015:G1015"/>
    <mergeCell ref="A1016:G1016"/>
    <mergeCell ref="A1017:B1017"/>
    <mergeCell ref="E1020:F1020"/>
    <mergeCell ref="E1021:F1021"/>
    <mergeCell ref="E1022:F1022"/>
    <mergeCell ref="E1023:F1023"/>
    <mergeCell ref="E1024:G1024"/>
    <mergeCell ref="A1025:G1025"/>
    <mergeCell ref="A1026:B1026"/>
    <mergeCell ref="E1029:F1029"/>
    <mergeCell ref="E1030:F1030"/>
    <mergeCell ref="E1031:F1031"/>
    <mergeCell ref="E1032:F1032"/>
    <mergeCell ref="E1033:G1033"/>
    <mergeCell ref="A1034:G1034"/>
    <mergeCell ref="A1035:B1035"/>
    <mergeCell ref="E1037:F1037"/>
    <mergeCell ref="A1038:B1038"/>
    <mergeCell ref="E1040:F1040"/>
    <mergeCell ref="E1041:F1041"/>
    <mergeCell ref="E1042:F1042"/>
    <mergeCell ref="E1043:F1043"/>
    <mergeCell ref="E1044:G1044"/>
    <mergeCell ref="A1045:G1045"/>
    <mergeCell ref="A1046:B1046"/>
    <mergeCell ref="E1049:F1049"/>
    <mergeCell ref="A1050:B1050"/>
    <mergeCell ref="E1052:F1052"/>
    <mergeCell ref="E1053:F1053"/>
    <mergeCell ref="E1054:F1054"/>
    <mergeCell ref="E1055:F1055"/>
    <mergeCell ref="E1056:G1056"/>
    <mergeCell ref="A1057:G1057"/>
    <mergeCell ref="A1058:B1058"/>
    <mergeCell ref="E1060:F1060"/>
    <mergeCell ref="A1061:B1061"/>
    <mergeCell ref="E1064:F1064"/>
    <mergeCell ref="A1065:B1065"/>
    <mergeCell ref="E1067:F1067"/>
    <mergeCell ref="E1068:F1068"/>
    <mergeCell ref="E1069:F1069"/>
    <mergeCell ref="E1070:F1070"/>
    <mergeCell ref="E1071:G1071"/>
    <mergeCell ref="A1072:G1072"/>
    <mergeCell ref="A1073:B1073"/>
    <mergeCell ref="E1076:F1076"/>
    <mergeCell ref="A1077:B1077"/>
    <mergeCell ref="E1080:F1080"/>
    <mergeCell ref="E1081:F1081"/>
    <mergeCell ref="E1082:F1082"/>
    <mergeCell ref="E1083:F1083"/>
    <mergeCell ref="E1084:G1084"/>
    <mergeCell ref="A1085:G1085"/>
    <mergeCell ref="A1086:B1086"/>
    <mergeCell ref="E1089:F1089"/>
    <mergeCell ref="A1090:B1090"/>
    <mergeCell ref="E1093:F1093"/>
    <mergeCell ref="E1094:F1094"/>
    <mergeCell ref="E1095:F1095"/>
    <mergeCell ref="E1096:F1096"/>
    <mergeCell ref="E1097:G1097"/>
    <mergeCell ref="A1098:G1098"/>
    <mergeCell ref="A1099:B1099"/>
    <mergeCell ref="E1102:F1102"/>
    <mergeCell ref="A1103:B1103"/>
    <mergeCell ref="E1106:F1106"/>
    <mergeCell ref="E1107:F1107"/>
    <mergeCell ref="E1108:F1108"/>
    <mergeCell ref="E1109:F1109"/>
    <mergeCell ref="E1110:G1110"/>
    <mergeCell ref="A1111:G1111"/>
    <mergeCell ref="A1112:B1112"/>
    <mergeCell ref="E1114:F1114"/>
    <mergeCell ref="A1115:B1115"/>
    <mergeCell ref="E1118:F1118"/>
    <mergeCell ref="E1119:F1119"/>
    <mergeCell ref="E1120:F1120"/>
    <mergeCell ref="E1121:F1121"/>
    <mergeCell ref="E1122:G1122"/>
    <mergeCell ref="A1123:G1123"/>
    <mergeCell ref="A1124:B1124"/>
    <mergeCell ref="E1126:F1126"/>
    <mergeCell ref="A1127:B1127"/>
    <mergeCell ref="E1130:F1130"/>
    <mergeCell ref="E1131:F1131"/>
    <mergeCell ref="E1132:F1132"/>
    <mergeCell ref="E1133:F1133"/>
    <mergeCell ref="E1134:G1134"/>
    <mergeCell ref="A1135:G1135"/>
    <mergeCell ref="A1136:B1136"/>
    <mergeCell ref="E1138:F1138"/>
    <mergeCell ref="A1139:B1139"/>
    <mergeCell ref="E1142:F1142"/>
    <mergeCell ref="E1143:F1143"/>
    <mergeCell ref="E1144:F1144"/>
    <mergeCell ref="E1145:F1145"/>
    <mergeCell ref="E1146:G1146"/>
    <mergeCell ref="A1147:G1147"/>
    <mergeCell ref="A1148:B1148"/>
    <mergeCell ref="E1150:F1150"/>
    <mergeCell ref="A1151:B1151"/>
    <mergeCell ref="E1154:F1154"/>
    <mergeCell ref="E1155:F1155"/>
    <mergeCell ref="E1156:F1156"/>
    <mergeCell ref="E1157:F1157"/>
    <mergeCell ref="E1158:G1158"/>
    <mergeCell ref="A1159:G1159"/>
    <mergeCell ref="A1160:B1160"/>
    <mergeCell ref="E1162:F1162"/>
    <mergeCell ref="A1163:B1163"/>
    <mergeCell ref="E1165:F1165"/>
    <mergeCell ref="E1166:F1166"/>
    <mergeCell ref="E1167:F1167"/>
    <mergeCell ref="E1168:F1168"/>
    <mergeCell ref="E1169:G1169"/>
    <mergeCell ref="A1170:G1170"/>
    <mergeCell ref="A1171:B1171"/>
    <mergeCell ref="E1173:F1173"/>
    <mergeCell ref="A1174:B1174"/>
    <mergeCell ref="E1177:F1177"/>
    <mergeCell ref="E1178:F1178"/>
    <mergeCell ref="E1179:F1179"/>
    <mergeCell ref="E1180:F1180"/>
    <mergeCell ref="E1181:G1181"/>
    <mergeCell ref="A1182:G1182"/>
    <mergeCell ref="A1183:B1183"/>
    <mergeCell ref="E1185:F1185"/>
    <mergeCell ref="A1186:B1186"/>
    <mergeCell ref="E1188:F1188"/>
    <mergeCell ref="E1189:F1189"/>
    <mergeCell ref="E1190:F1190"/>
    <mergeCell ref="E1191:F1191"/>
    <mergeCell ref="E1192:G1192"/>
    <mergeCell ref="A1193:G1193"/>
    <mergeCell ref="A1194:B1194"/>
    <mergeCell ref="E1197:F1197"/>
    <mergeCell ref="A1198:B1198"/>
    <mergeCell ref="E1201:F1201"/>
    <mergeCell ref="A1202:B1202"/>
    <mergeCell ref="E1204:F1204"/>
    <mergeCell ref="E1205:F1205"/>
    <mergeCell ref="E1206:F1206"/>
    <mergeCell ref="E1207:F1207"/>
    <mergeCell ref="E1208:G1208"/>
    <mergeCell ref="A1209:G1209"/>
    <mergeCell ref="A1210:B1210"/>
    <mergeCell ref="E1212:F1212"/>
    <mergeCell ref="A1213:B1213"/>
    <mergeCell ref="E1216:F1216"/>
    <mergeCell ref="E1217:F1217"/>
    <mergeCell ref="E1218:F1218"/>
    <mergeCell ref="E1219:F1219"/>
    <mergeCell ref="E1220:G1220"/>
    <mergeCell ref="A1221:G1221"/>
    <mergeCell ref="A1222:B1222"/>
    <mergeCell ref="E1225:F1225"/>
    <mergeCell ref="E1226:F1226"/>
    <mergeCell ref="E1227:F1227"/>
    <mergeCell ref="E1228:F1228"/>
    <mergeCell ref="E1229:G1229"/>
    <mergeCell ref="A1230:G1230"/>
    <mergeCell ref="A1231:B1231"/>
    <mergeCell ref="E1234:F1234"/>
    <mergeCell ref="E1235:F1235"/>
    <mergeCell ref="E1236:F1236"/>
    <mergeCell ref="E1237:F1237"/>
    <mergeCell ref="E1238:G1238"/>
    <mergeCell ref="A1239:G1239"/>
    <mergeCell ref="A1240:B1240"/>
    <mergeCell ref="E1243:F1243"/>
    <mergeCell ref="A1244:B1244"/>
    <mergeCell ref="E1247:F1247"/>
    <mergeCell ref="A1248:B1248"/>
    <mergeCell ref="E1250:F1250"/>
    <mergeCell ref="E1251:F1251"/>
    <mergeCell ref="E1252:F1252"/>
    <mergeCell ref="E1253:F1253"/>
    <mergeCell ref="E1254:G1254"/>
    <mergeCell ref="A1255:G1255"/>
    <mergeCell ref="A1256:B1256"/>
    <mergeCell ref="E1260:F1260"/>
    <mergeCell ref="A1261:B1261"/>
    <mergeCell ref="E1264:F1264"/>
    <mergeCell ref="E1265:F1265"/>
    <mergeCell ref="E1266:F1266"/>
    <mergeCell ref="E1267:F1267"/>
    <mergeCell ref="E1268:G1268"/>
    <mergeCell ref="A1269:G1269"/>
    <mergeCell ref="A1270:B1270"/>
    <mergeCell ref="E1272:F1272"/>
    <mergeCell ref="A1273:B1273"/>
    <mergeCell ref="E1276:F1276"/>
    <mergeCell ref="A1277:B1277"/>
    <mergeCell ref="E1279:F1279"/>
    <mergeCell ref="E1280:F1280"/>
    <mergeCell ref="E1281:F1281"/>
    <mergeCell ref="E1282:F1282"/>
    <mergeCell ref="E1283:G1283"/>
    <mergeCell ref="A1284:G1284"/>
    <mergeCell ref="A1285:B1285"/>
    <mergeCell ref="E1287:F1287"/>
    <mergeCell ref="A1288:B1288"/>
    <mergeCell ref="E1291:F1291"/>
    <mergeCell ref="A1292:B1292"/>
    <mergeCell ref="E1294:F1294"/>
    <mergeCell ref="E1295:F1295"/>
    <mergeCell ref="E1296:F1296"/>
    <mergeCell ref="E1297:F1297"/>
    <mergeCell ref="E1298:G1298"/>
    <mergeCell ref="A1299:G1299"/>
    <mergeCell ref="A1300:B1300"/>
    <mergeCell ref="E1303:F1303"/>
    <mergeCell ref="E1304:F1304"/>
    <mergeCell ref="E1305:F1305"/>
    <mergeCell ref="E1306:F1306"/>
    <mergeCell ref="E1307:G1307"/>
    <mergeCell ref="A1308:G1308"/>
    <mergeCell ref="A1309:B1309"/>
    <mergeCell ref="E1312:F1312"/>
    <mergeCell ref="E1313:F1313"/>
    <mergeCell ref="E1314:F1314"/>
    <mergeCell ref="E1315:F1315"/>
    <mergeCell ref="E1316:G1316"/>
    <mergeCell ref="A1317:G1317"/>
    <mergeCell ref="A1318:B1318"/>
    <mergeCell ref="E1321:F1321"/>
    <mergeCell ref="A1322:B1322"/>
    <mergeCell ref="E1325:F1325"/>
    <mergeCell ref="A1326:B1326"/>
    <mergeCell ref="E1328:F1328"/>
    <mergeCell ref="E1329:F1329"/>
    <mergeCell ref="E1330:F1330"/>
    <mergeCell ref="E1331:F1331"/>
    <mergeCell ref="E1332:G1332"/>
    <mergeCell ref="A1333:G1333"/>
    <mergeCell ref="A1334:B1334"/>
    <mergeCell ref="E1338:F1338"/>
    <mergeCell ref="A1339:B1339"/>
    <mergeCell ref="E1342:F1342"/>
    <mergeCell ref="A1343:B1343"/>
    <mergeCell ref="E1346:F1346"/>
    <mergeCell ref="A1347:B1347"/>
    <mergeCell ref="E1349:F1349"/>
    <mergeCell ref="E1350:F1350"/>
    <mergeCell ref="E1351:F1351"/>
    <mergeCell ref="E1352:F1352"/>
    <mergeCell ref="E1353:G1353"/>
    <mergeCell ref="A1354:G1354"/>
    <mergeCell ref="A1355:B1355"/>
    <mergeCell ref="E1358:F1358"/>
    <mergeCell ref="A1359:B1359"/>
    <mergeCell ref="E1361:F1361"/>
    <mergeCell ref="A1362:B1362"/>
    <mergeCell ref="E1366:F1366"/>
    <mergeCell ref="E1367:F1367"/>
    <mergeCell ref="E1368:F1368"/>
    <mergeCell ref="E1369:F1369"/>
    <mergeCell ref="E1370:G1370"/>
    <mergeCell ref="A1371:G1371"/>
    <mergeCell ref="A1372:B1372"/>
    <mergeCell ref="E1376:F1376"/>
    <mergeCell ref="A1377:B1377"/>
    <mergeCell ref="E1380:F1380"/>
    <mergeCell ref="A1381:B1381"/>
    <mergeCell ref="E1383:F1383"/>
    <mergeCell ref="E1384:F1384"/>
    <mergeCell ref="E1385:F1385"/>
    <mergeCell ref="E1386:F1386"/>
    <mergeCell ref="E1387:G1387"/>
    <mergeCell ref="A1388:G1388"/>
    <mergeCell ref="A1389:B1389"/>
    <mergeCell ref="E1393:F1393"/>
    <mergeCell ref="A1394:B1394"/>
    <mergeCell ref="E1397:F1397"/>
    <mergeCell ref="A1398:B1398"/>
    <mergeCell ref="E1401:F1401"/>
    <mergeCell ref="E1402:F1402"/>
    <mergeCell ref="E1403:F1403"/>
    <mergeCell ref="E1404:F1404"/>
    <mergeCell ref="E1405:G1405"/>
    <mergeCell ref="A1406:G1406"/>
    <mergeCell ref="A1407:B1407"/>
    <mergeCell ref="E1410:F1410"/>
    <mergeCell ref="A1411:B1411"/>
    <mergeCell ref="E1413:F1413"/>
    <mergeCell ref="A1414:B1414"/>
    <mergeCell ref="E1418:F1418"/>
    <mergeCell ref="E1419:F1419"/>
    <mergeCell ref="E1420:F1420"/>
    <mergeCell ref="E1421:F1421"/>
    <mergeCell ref="E1422:G1422"/>
    <mergeCell ref="A1423:G1423"/>
    <mergeCell ref="A1424:B1424"/>
    <mergeCell ref="E1427:F1427"/>
    <mergeCell ref="A1428:B1428"/>
    <mergeCell ref="E1430:F1430"/>
    <mergeCell ref="E1431:F1431"/>
    <mergeCell ref="E1432:F1432"/>
    <mergeCell ref="E1433:F1433"/>
    <mergeCell ref="E1434:G1434"/>
    <mergeCell ref="A1435:G1435"/>
    <mergeCell ref="A1436:B1436"/>
    <mergeCell ref="E1438:F1438"/>
    <mergeCell ref="A1439:B1439"/>
    <mergeCell ref="E1442:F1442"/>
    <mergeCell ref="A1443:B1443"/>
    <mergeCell ref="E1445:F1445"/>
    <mergeCell ref="E1446:F1446"/>
    <mergeCell ref="E1447:F1447"/>
    <mergeCell ref="E1448:F1448"/>
    <mergeCell ref="E1449:G1449"/>
    <mergeCell ref="A1450:G1450"/>
    <mergeCell ref="A1451:B1451"/>
    <mergeCell ref="E1453:F1453"/>
    <mergeCell ref="A1454:B1454"/>
    <mergeCell ref="E1457:F1457"/>
    <mergeCell ref="E1458:F1458"/>
    <mergeCell ref="E1459:F1459"/>
    <mergeCell ref="E1460:F1460"/>
    <mergeCell ref="E1461:G1461"/>
    <mergeCell ref="A1462:G1462"/>
    <mergeCell ref="A1463:B1463"/>
    <mergeCell ref="E1465:F1465"/>
    <mergeCell ref="A1466:B1466"/>
    <mergeCell ref="E1469:F1469"/>
    <mergeCell ref="E1470:F1470"/>
    <mergeCell ref="E1471:F1471"/>
    <mergeCell ref="E1472:F1472"/>
    <mergeCell ref="E1473:G1473"/>
    <mergeCell ref="A1474:G1474"/>
    <mergeCell ref="A1475:B1475"/>
    <mergeCell ref="E1478:F1478"/>
    <mergeCell ref="A1479:B1479"/>
    <mergeCell ref="E1482:F1482"/>
    <mergeCell ref="E1483:F1483"/>
    <mergeCell ref="E1484:F1484"/>
    <mergeCell ref="E1485:F1485"/>
    <mergeCell ref="E1486:G1486"/>
    <mergeCell ref="A1487:G1487"/>
    <mergeCell ref="A1488:B1488"/>
    <mergeCell ref="E1491:F1491"/>
    <mergeCell ref="A1492:B1492"/>
    <mergeCell ref="E1495:F1495"/>
    <mergeCell ref="A1496:B1496"/>
    <mergeCell ref="E1499:F1499"/>
    <mergeCell ref="E1500:F1500"/>
    <mergeCell ref="E1501:F1501"/>
    <mergeCell ref="E1502:F1502"/>
    <mergeCell ref="E1503:G1503"/>
    <mergeCell ref="A1504:G1504"/>
    <mergeCell ref="A1505:B1505"/>
    <mergeCell ref="E1508:F1508"/>
    <mergeCell ref="A1509:B1509"/>
    <mergeCell ref="E1513:F1513"/>
    <mergeCell ref="A1514:B1514"/>
    <mergeCell ref="E1517:F1517"/>
    <mergeCell ref="E1518:F1518"/>
    <mergeCell ref="E1519:F1519"/>
    <mergeCell ref="E1520:F1520"/>
    <mergeCell ref="E1521:G1521"/>
    <mergeCell ref="A1522:G1522"/>
    <mergeCell ref="A1523:B1523"/>
    <mergeCell ref="E1526:F1526"/>
    <mergeCell ref="A1527:B1527"/>
    <mergeCell ref="E1531:F1531"/>
    <mergeCell ref="A1532:B1532"/>
    <mergeCell ref="E1535:F1535"/>
    <mergeCell ref="E1536:F1536"/>
    <mergeCell ref="E1537:F1537"/>
    <mergeCell ref="E1538:F1538"/>
    <mergeCell ref="E1539:G1539"/>
    <mergeCell ref="A1540:G1540"/>
    <mergeCell ref="A1541:B1541"/>
    <mergeCell ref="E1543:F1543"/>
    <mergeCell ref="A1544:B1544"/>
    <mergeCell ref="E1549:F1549"/>
    <mergeCell ref="E1550:F1550"/>
    <mergeCell ref="E1551:F1551"/>
    <mergeCell ref="E1552:F1552"/>
    <mergeCell ref="E1553:G1553"/>
    <mergeCell ref="A1554:G1554"/>
    <mergeCell ref="A1555:B1555"/>
    <mergeCell ref="E1558:F1558"/>
    <mergeCell ref="E1559:F1559"/>
    <mergeCell ref="E1560:F1560"/>
    <mergeCell ref="E1561:F1561"/>
    <mergeCell ref="E1562:G1562"/>
    <mergeCell ref="A1563:G1563"/>
    <mergeCell ref="A1564:B1564"/>
    <mergeCell ref="E1566:F1566"/>
    <mergeCell ref="A1567:B1567"/>
    <mergeCell ref="E1570:F1570"/>
    <mergeCell ref="E1571:F1571"/>
    <mergeCell ref="E1572:F1572"/>
    <mergeCell ref="E1573:F1573"/>
    <mergeCell ref="E1574:G1574"/>
    <mergeCell ref="A1575:G1575"/>
    <mergeCell ref="A1576:B1576"/>
    <mergeCell ref="E1579:F1579"/>
    <mergeCell ref="E1580:F1580"/>
    <mergeCell ref="E1581:F1581"/>
    <mergeCell ref="E1582:F1582"/>
    <mergeCell ref="E1583:G1583"/>
    <mergeCell ref="A1584:G1584"/>
    <mergeCell ref="A1585:B1585"/>
    <mergeCell ref="E1587:F1587"/>
    <mergeCell ref="A1588:B1588"/>
    <mergeCell ref="E1591:F1591"/>
    <mergeCell ref="A1592:B1592"/>
    <mergeCell ref="E1594:F1594"/>
    <mergeCell ref="E1595:F1595"/>
    <mergeCell ref="E1596:F1596"/>
    <mergeCell ref="E1597:F1597"/>
    <mergeCell ref="E1598:G1598"/>
    <mergeCell ref="A1599:G1599"/>
    <mergeCell ref="A1600:B1600"/>
    <mergeCell ref="E1602:F1602"/>
    <mergeCell ref="E1603:F1603"/>
    <mergeCell ref="E1604:F1604"/>
    <mergeCell ref="E1605:F1605"/>
    <mergeCell ref="E1606:G1606"/>
    <mergeCell ref="A1607:G1607"/>
    <mergeCell ref="A1608:B1608"/>
    <mergeCell ref="E1612:F1612"/>
    <mergeCell ref="A1613:B1613"/>
    <mergeCell ref="E1616:F1616"/>
    <mergeCell ref="A1617:B1617"/>
    <mergeCell ref="E1620:F1620"/>
    <mergeCell ref="A1621:B1621"/>
    <mergeCell ref="E1623:F1623"/>
    <mergeCell ref="E1624:F1624"/>
    <mergeCell ref="E1625:F1625"/>
    <mergeCell ref="E1626:F1626"/>
    <mergeCell ref="E1627:G1627"/>
    <mergeCell ref="A1628:G1628"/>
    <mergeCell ref="A1629:B1629"/>
    <mergeCell ref="E1632:F1632"/>
    <mergeCell ref="A1633:B1633"/>
    <mergeCell ref="E1636:F1636"/>
    <mergeCell ref="A1637:B1637"/>
    <mergeCell ref="E1639:F1639"/>
    <mergeCell ref="E1640:F1640"/>
    <mergeCell ref="E1641:F1641"/>
    <mergeCell ref="E1642:F1642"/>
    <mergeCell ref="E1643:G1643"/>
    <mergeCell ref="A1644:G1644"/>
    <mergeCell ref="A1645:B1645"/>
    <mergeCell ref="E1649:F1649"/>
    <mergeCell ref="A1650:B1650"/>
    <mergeCell ref="E1653:F1653"/>
    <mergeCell ref="A1654:B1654"/>
    <mergeCell ref="E1657:F1657"/>
    <mergeCell ref="A1658:B1658"/>
    <mergeCell ref="E1660:F1660"/>
    <mergeCell ref="E1661:F1661"/>
    <mergeCell ref="E1662:F1662"/>
    <mergeCell ref="E1663:F1663"/>
    <mergeCell ref="E1664:G1664"/>
    <mergeCell ref="A1665:G1665"/>
    <mergeCell ref="A1666:B1666"/>
    <mergeCell ref="E1668:F1668"/>
    <mergeCell ref="E1669:F1669"/>
    <mergeCell ref="E1670:F1670"/>
    <mergeCell ref="E1671:F1671"/>
    <mergeCell ref="E1672:G1672"/>
    <mergeCell ref="A1673:G1673"/>
    <mergeCell ref="A1674:B1674"/>
    <mergeCell ref="E1677:F1677"/>
    <mergeCell ref="A1678:B1678"/>
    <mergeCell ref="E1680:F1680"/>
    <mergeCell ref="A1681:B1681"/>
    <mergeCell ref="E1685:F1685"/>
    <mergeCell ref="E1686:F1686"/>
    <mergeCell ref="E1687:F1687"/>
    <mergeCell ref="E1688:F1688"/>
    <mergeCell ref="E1689:G1689"/>
    <mergeCell ref="A1690:G1690"/>
    <mergeCell ref="A1691:B1691"/>
    <mergeCell ref="E1694:F1694"/>
    <mergeCell ref="A1695:B1695"/>
    <mergeCell ref="E1698:F1698"/>
    <mergeCell ref="A1699:B1699"/>
    <mergeCell ref="E1701:F1701"/>
    <mergeCell ref="E1702:F1702"/>
    <mergeCell ref="E1703:F1703"/>
    <mergeCell ref="E1704:F1704"/>
    <mergeCell ref="E1705:G1705"/>
    <mergeCell ref="A1706:G1706"/>
    <mergeCell ref="A1707:B1707"/>
    <mergeCell ref="E1709:F1709"/>
    <mergeCell ref="A1710:B1710"/>
    <mergeCell ref="E1713:F1713"/>
    <mergeCell ref="A1714:B1714"/>
    <mergeCell ref="E1718:F1718"/>
    <mergeCell ref="E1719:F1719"/>
    <mergeCell ref="E1720:F1720"/>
    <mergeCell ref="E1721:F1721"/>
    <mergeCell ref="E1722:G1722"/>
    <mergeCell ref="A1723:G1723"/>
    <mergeCell ref="A1724:B1724"/>
    <mergeCell ref="E1729:F1729"/>
    <mergeCell ref="A1730:B1730"/>
    <mergeCell ref="E1733:F1733"/>
    <mergeCell ref="A1734:B1734"/>
    <mergeCell ref="E1736:F1736"/>
    <mergeCell ref="E1737:F1737"/>
    <mergeCell ref="E1738:F1738"/>
    <mergeCell ref="E1739:F1739"/>
    <mergeCell ref="E1740:G1740"/>
    <mergeCell ref="A1741:G1741"/>
    <mergeCell ref="A1742:B1742"/>
    <mergeCell ref="E1744:F1744"/>
    <mergeCell ref="A1745:B1745"/>
    <mergeCell ref="E1748:F1748"/>
    <mergeCell ref="E1749:F1749"/>
    <mergeCell ref="E1750:F1750"/>
    <mergeCell ref="E1751:F1751"/>
    <mergeCell ref="E1752:G1752"/>
    <mergeCell ref="A1753:G1753"/>
    <mergeCell ref="A1754:B1754"/>
    <mergeCell ref="E1758:F1758"/>
    <mergeCell ref="A1759:B1759"/>
    <mergeCell ref="E1761:F1761"/>
    <mergeCell ref="E1762:F1762"/>
    <mergeCell ref="E1763:F1763"/>
    <mergeCell ref="E1764:F1764"/>
    <mergeCell ref="E1765:G1765"/>
    <mergeCell ref="A1766:G1766"/>
    <mergeCell ref="A1767:B1767"/>
    <mergeCell ref="E1770:F1770"/>
    <mergeCell ref="E1771:F1771"/>
    <mergeCell ref="E1772:F1772"/>
    <mergeCell ref="E1773:F1773"/>
    <mergeCell ref="E1774:G1774"/>
    <mergeCell ref="A1775:G1775"/>
    <mergeCell ref="A1776:B1776"/>
    <mergeCell ref="E1779:F1779"/>
    <mergeCell ref="E1780:F1780"/>
    <mergeCell ref="E1781:F1781"/>
    <mergeCell ref="E1782:F1782"/>
    <mergeCell ref="E1783:G1783"/>
    <mergeCell ref="A1784:G1784"/>
    <mergeCell ref="A1785:B1785"/>
    <mergeCell ref="E1788:F1788"/>
    <mergeCell ref="E1789:F1789"/>
    <mergeCell ref="E1790:F1790"/>
    <mergeCell ref="E1791:F1791"/>
    <mergeCell ref="E1792:G1792"/>
    <mergeCell ref="A1793:G1793"/>
    <mergeCell ref="A1794:B1794"/>
    <mergeCell ref="E1797:F1797"/>
    <mergeCell ref="A1798:B1798"/>
    <mergeCell ref="E1801:F1801"/>
    <mergeCell ref="A1802:B1802"/>
    <mergeCell ref="E1804:F1804"/>
    <mergeCell ref="E1805:F1805"/>
    <mergeCell ref="E1806:F1806"/>
    <mergeCell ref="E1807:F1807"/>
    <mergeCell ref="E1808:G1808"/>
    <mergeCell ref="A1809:G1809"/>
    <mergeCell ref="A1810:B1810"/>
    <mergeCell ref="E1814:F1814"/>
    <mergeCell ref="A1815:B1815"/>
    <mergeCell ref="E1818:F1818"/>
    <mergeCell ref="E1819:F1819"/>
    <mergeCell ref="E1820:F1820"/>
    <mergeCell ref="E1821:F1821"/>
    <mergeCell ref="E1822:G1822"/>
    <mergeCell ref="A1823:G1823"/>
    <mergeCell ref="A1824:B1824"/>
    <mergeCell ref="E1826:F1826"/>
    <mergeCell ref="A1827:B1827"/>
    <mergeCell ref="E1830:F1830"/>
    <mergeCell ref="A1831:B1831"/>
    <mergeCell ref="E1833:F1833"/>
    <mergeCell ref="E1834:F1834"/>
    <mergeCell ref="E1835:F1835"/>
    <mergeCell ref="E1836:F1836"/>
    <mergeCell ref="E1837:G1837"/>
    <mergeCell ref="A1838:G1838"/>
    <mergeCell ref="A1839:B1839"/>
    <mergeCell ref="E1841:F1841"/>
    <mergeCell ref="A1842:B1842"/>
    <mergeCell ref="E1845:F1845"/>
    <mergeCell ref="A1846:B1846"/>
    <mergeCell ref="E1848:F1848"/>
    <mergeCell ref="E1849:F1849"/>
    <mergeCell ref="E1850:F1850"/>
    <mergeCell ref="E1851:F1851"/>
    <mergeCell ref="E1852:G1852"/>
    <mergeCell ref="A1853:G1853"/>
    <mergeCell ref="A1854:B1854"/>
    <mergeCell ref="E1858:F1858"/>
    <mergeCell ref="A1859:B1859"/>
    <mergeCell ref="E1862:F1862"/>
    <mergeCell ref="E1863:F1863"/>
    <mergeCell ref="E1864:F1864"/>
    <mergeCell ref="E1865:F1865"/>
    <mergeCell ref="E1866:G1866"/>
    <mergeCell ref="A1867:G1867"/>
    <mergeCell ref="A1868:B1868"/>
    <mergeCell ref="E1870:F1870"/>
    <mergeCell ref="E1871:F1871"/>
    <mergeCell ref="E1872:F1872"/>
    <mergeCell ref="E1873:F1873"/>
    <mergeCell ref="E1874:G1874"/>
    <mergeCell ref="A1875:G1875"/>
    <mergeCell ref="A1876:B1876"/>
    <mergeCell ref="E1879:F1879"/>
    <mergeCell ref="E1880:F1880"/>
    <mergeCell ref="E1881:F1881"/>
    <mergeCell ref="E1882:F1882"/>
    <mergeCell ref="E1883:G1883"/>
    <mergeCell ref="A1884:G1884"/>
    <mergeCell ref="A1885:B1885"/>
    <mergeCell ref="E1889:F1889"/>
    <mergeCell ref="A1890:B1890"/>
    <mergeCell ref="E1893:F1893"/>
    <mergeCell ref="E1894:F1894"/>
    <mergeCell ref="E1895:F1895"/>
    <mergeCell ref="E1896:F1896"/>
    <mergeCell ref="E1897:G1897"/>
    <mergeCell ref="A1898:G1898"/>
    <mergeCell ref="A1899:B1899"/>
    <mergeCell ref="E1904:F1904"/>
    <mergeCell ref="A1905:B1905"/>
    <mergeCell ref="E1908:F1908"/>
    <mergeCell ref="E1909:F1909"/>
    <mergeCell ref="E1910:F1910"/>
    <mergeCell ref="E1911:F1911"/>
    <mergeCell ref="E1912:G1912"/>
    <mergeCell ref="A1913:G1913"/>
    <mergeCell ref="A1914:B1914"/>
    <mergeCell ref="E1916:F1916"/>
    <mergeCell ref="A1917:B1917"/>
    <mergeCell ref="E1920:F1920"/>
    <mergeCell ref="E1921:F1921"/>
    <mergeCell ref="E1922:F1922"/>
    <mergeCell ref="E1923:F1923"/>
    <mergeCell ref="E1924:G1924"/>
    <mergeCell ref="A1925:G1925"/>
    <mergeCell ref="A1926:B1926"/>
    <mergeCell ref="E1929:F1929"/>
    <mergeCell ref="A1930:B1930"/>
    <mergeCell ref="E1933:F1933"/>
    <mergeCell ref="E1934:F1934"/>
    <mergeCell ref="E1935:F1935"/>
    <mergeCell ref="E1936:F1936"/>
    <mergeCell ref="E1937:G1937"/>
    <mergeCell ref="A1938:G1938"/>
    <mergeCell ref="A1939:B1939"/>
    <mergeCell ref="E1943:F1943"/>
    <mergeCell ref="E1944:F1944"/>
    <mergeCell ref="E1945:F1945"/>
    <mergeCell ref="E1946:F1946"/>
    <mergeCell ref="E1947:G1947"/>
    <mergeCell ref="A1948:G1948"/>
    <mergeCell ref="A1949:B1949"/>
    <mergeCell ref="E1952:F1952"/>
    <mergeCell ref="A1953:B1953"/>
    <mergeCell ref="E1956:F1956"/>
    <mergeCell ref="E1957:F1957"/>
    <mergeCell ref="E1958:F1958"/>
    <mergeCell ref="E1959:F1959"/>
    <mergeCell ref="E1960:G1960"/>
    <mergeCell ref="A1961:G1961"/>
    <mergeCell ref="A1962:B1962"/>
    <mergeCell ref="E1965:F1965"/>
    <mergeCell ref="A1966:B1966"/>
    <mergeCell ref="E1969:F1969"/>
    <mergeCell ref="E1970:F1970"/>
    <mergeCell ref="E1971:F1971"/>
    <mergeCell ref="E1972:F1972"/>
    <mergeCell ref="E1973:G1973"/>
    <mergeCell ref="A1974:G1974"/>
    <mergeCell ref="A1975:B1975"/>
    <mergeCell ref="E1981:F1981"/>
    <mergeCell ref="A1982:B1982"/>
    <mergeCell ref="E1985:F1985"/>
    <mergeCell ref="E1986:F1986"/>
    <mergeCell ref="E1987:F1987"/>
    <mergeCell ref="E1988:F1988"/>
    <mergeCell ref="E1989:G1989"/>
    <mergeCell ref="A1990:G1990"/>
    <mergeCell ref="A1991:B1991"/>
    <mergeCell ref="E1993:F1993"/>
    <mergeCell ref="A1994:B1994"/>
    <mergeCell ref="E1997:F1997"/>
    <mergeCell ref="E1998:F1998"/>
    <mergeCell ref="E1999:F1999"/>
    <mergeCell ref="E2000:F2000"/>
    <mergeCell ref="E2001:G2001"/>
    <mergeCell ref="A2002:G2002"/>
    <mergeCell ref="A2003:B2003"/>
    <mergeCell ref="E2005:F2005"/>
    <mergeCell ref="A2006:B2006"/>
    <mergeCell ref="E2009:F2009"/>
    <mergeCell ref="E2010:F2010"/>
    <mergeCell ref="E2011:F2011"/>
    <mergeCell ref="E2012:F2012"/>
    <mergeCell ref="E2013:G2013"/>
    <mergeCell ref="A2014:G2014"/>
    <mergeCell ref="A2015:B2015"/>
    <mergeCell ref="E2020:F2020"/>
    <mergeCell ref="A2021:B2021"/>
    <mergeCell ref="E2024:F2024"/>
    <mergeCell ref="E2025:F2025"/>
    <mergeCell ref="E2026:F2026"/>
    <mergeCell ref="E2027:F2027"/>
    <mergeCell ref="E2028:G2028"/>
    <mergeCell ref="A2029:G2029"/>
    <mergeCell ref="A2030:B2030"/>
    <mergeCell ref="E2034:F2034"/>
    <mergeCell ref="A2035:B2035"/>
    <mergeCell ref="E2038:F2038"/>
    <mergeCell ref="E2039:F2039"/>
    <mergeCell ref="E2040:F2040"/>
    <mergeCell ref="E2041:F2041"/>
    <mergeCell ref="E2042:G2042"/>
    <mergeCell ref="A2043:G2043"/>
    <mergeCell ref="A2044:B2044"/>
    <mergeCell ref="E2048:F2048"/>
    <mergeCell ref="A2049:B2049"/>
    <mergeCell ref="E2052:F2052"/>
    <mergeCell ref="E2053:F2053"/>
    <mergeCell ref="E2054:F2054"/>
    <mergeCell ref="E2055:F2055"/>
    <mergeCell ref="E2056:G2056"/>
    <mergeCell ref="A2057:G2057"/>
    <mergeCell ref="A2058:B2058"/>
    <mergeCell ref="E2061:F2061"/>
    <mergeCell ref="A2062:B2062"/>
    <mergeCell ref="E2065:F2065"/>
    <mergeCell ref="E2066:F2066"/>
    <mergeCell ref="E2067:F2067"/>
    <mergeCell ref="E2068:F2068"/>
    <mergeCell ref="E2069:G2069"/>
    <mergeCell ref="A2070:G2070"/>
    <mergeCell ref="A2071:B2071"/>
    <mergeCell ref="E2074:F2074"/>
    <mergeCell ref="A2075:B2075"/>
    <mergeCell ref="E2078:F2078"/>
    <mergeCell ref="E2079:F2079"/>
    <mergeCell ref="E2080:F2080"/>
    <mergeCell ref="E2081:F2081"/>
    <mergeCell ref="E2082:G2082"/>
    <mergeCell ref="A2083:G2083"/>
    <mergeCell ref="A2084:B2084"/>
    <mergeCell ref="E2087:F2087"/>
    <mergeCell ref="A2088:B2088"/>
    <mergeCell ref="E2091:F2091"/>
    <mergeCell ref="E2092:F2092"/>
    <mergeCell ref="E2093:F2093"/>
    <mergeCell ref="E2094:F2094"/>
    <mergeCell ref="E2095:G2095"/>
    <mergeCell ref="A2096:G2096"/>
    <mergeCell ref="A2097:B2097"/>
    <mergeCell ref="E2099:F2099"/>
    <mergeCell ref="A2100:B2100"/>
    <mergeCell ref="E2103:F2103"/>
    <mergeCell ref="E2104:F2104"/>
    <mergeCell ref="E2105:F2105"/>
    <mergeCell ref="E2106:F2106"/>
    <mergeCell ref="E2107:G2107"/>
    <mergeCell ref="A2108:G2108"/>
    <mergeCell ref="A2109:B2109"/>
    <mergeCell ref="E2111:F2111"/>
    <mergeCell ref="A2112:B2112"/>
    <mergeCell ref="E2114:F2114"/>
    <mergeCell ref="E2115:F2115"/>
    <mergeCell ref="E2116:F2116"/>
    <mergeCell ref="E2117:F2117"/>
    <mergeCell ref="E2118:G2118"/>
    <mergeCell ref="A2119:G2119"/>
    <mergeCell ref="A2120:B2120"/>
    <mergeCell ref="E2122:F2122"/>
    <mergeCell ref="A2123:B2123"/>
    <mergeCell ref="E2125:F2125"/>
    <mergeCell ref="E2126:F2126"/>
    <mergeCell ref="E2127:F2127"/>
    <mergeCell ref="E2128:F2128"/>
    <mergeCell ref="E2129:G2129"/>
    <mergeCell ref="A2130:G2130"/>
    <mergeCell ref="A2131:B2131"/>
    <mergeCell ref="E2133:F2133"/>
    <mergeCell ref="A2134:B2134"/>
    <mergeCell ref="E2136:F2136"/>
    <mergeCell ref="E2137:F2137"/>
    <mergeCell ref="E2138:F2138"/>
    <mergeCell ref="E2139:F2139"/>
    <mergeCell ref="E2140:G2140"/>
    <mergeCell ref="A2141:G2141"/>
    <mergeCell ref="A2142:B2142"/>
    <mergeCell ref="E2144:F2144"/>
    <mergeCell ref="A2145:B2145"/>
    <mergeCell ref="E2147:F2147"/>
    <mergeCell ref="E2148:F2148"/>
    <mergeCell ref="E2149:F2149"/>
    <mergeCell ref="E2150:F2150"/>
    <mergeCell ref="E2151:G2151"/>
    <mergeCell ref="A2152:G2152"/>
    <mergeCell ref="A2153:B2153"/>
    <mergeCell ref="E2156:F2156"/>
    <mergeCell ref="A2157:B2157"/>
    <mergeCell ref="E2160:F2160"/>
    <mergeCell ref="E2161:F2161"/>
    <mergeCell ref="E2162:F2162"/>
    <mergeCell ref="E2163:F2163"/>
    <mergeCell ref="E2164:G2164"/>
    <mergeCell ref="A2165:G2165"/>
    <mergeCell ref="A2166:B2166"/>
    <mergeCell ref="E2169:F2169"/>
    <mergeCell ref="A2170:B2170"/>
    <mergeCell ref="E2173:F2173"/>
    <mergeCell ref="E2174:F2174"/>
    <mergeCell ref="E2175:F2175"/>
    <mergeCell ref="E2176:F2176"/>
    <mergeCell ref="E2177:G2177"/>
    <mergeCell ref="A2178:G2178"/>
    <mergeCell ref="A2179:B2179"/>
    <mergeCell ref="E2182:F2182"/>
    <mergeCell ref="A2183:B2183"/>
    <mergeCell ref="E2186:F2186"/>
    <mergeCell ref="E2187:F2187"/>
    <mergeCell ref="E2188:F2188"/>
    <mergeCell ref="E2189:F2189"/>
    <mergeCell ref="E2190:G2190"/>
    <mergeCell ref="A2191:G2191"/>
    <mergeCell ref="A2192:B2192"/>
    <mergeCell ref="E2195:F2195"/>
    <mergeCell ref="A2196:B2196"/>
    <mergeCell ref="E2199:F2199"/>
    <mergeCell ref="E2200:F2200"/>
    <mergeCell ref="E2201:F2201"/>
    <mergeCell ref="E2202:F2202"/>
    <mergeCell ref="E2203:G2203"/>
    <mergeCell ref="A2204:G2204"/>
    <mergeCell ref="A2205:B2205"/>
    <mergeCell ref="E2208:F2208"/>
    <mergeCell ref="A2209:B2209"/>
    <mergeCell ref="E2212:F2212"/>
    <mergeCell ref="E2213:F2213"/>
    <mergeCell ref="E2214:F2214"/>
    <mergeCell ref="E2215:F2215"/>
    <mergeCell ref="E2216:G2216"/>
    <mergeCell ref="A2217:G2217"/>
    <mergeCell ref="A2218:B2218"/>
    <mergeCell ref="E2220:F2220"/>
    <mergeCell ref="A2221:B2221"/>
    <mergeCell ref="E2223:F2223"/>
    <mergeCell ref="E2224:F2224"/>
    <mergeCell ref="E2225:F2225"/>
    <mergeCell ref="E2226:F2226"/>
    <mergeCell ref="E2227:G2227"/>
    <mergeCell ref="A2228:G2228"/>
    <mergeCell ref="A2229:B2229"/>
    <mergeCell ref="E2232:F2232"/>
    <mergeCell ref="A2233:B2233"/>
    <mergeCell ref="E2235:F2235"/>
    <mergeCell ref="E2236:F2236"/>
    <mergeCell ref="E2237:F2237"/>
    <mergeCell ref="E2238:F2238"/>
    <mergeCell ref="E2239:G2239"/>
    <mergeCell ref="A2240:G2240"/>
    <mergeCell ref="A2241:B2241"/>
    <mergeCell ref="E2245:F2245"/>
    <mergeCell ref="E2246:F2246"/>
    <mergeCell ref="E2247:F2247"/>
    <mergeCell ref="E2248:F2248"/>
    <mergeCell ref="E2249:G2249"/>
    <mergeCell ref="A2250:G2250"/>
    <mergeCell ref="A2251:B2251"/>
    <mergeCell ref="E2255:F2255"/>
    <mergeCell ref="E2256:F2256"/>
    <mergeCell ref="E2257:F2257"/>
    <mergeCell ref="E2258:F2258"/>
    <mergeCell ref="E2259:G2259"/>
    <mergeCell ref="A2260:G2260"/>
    <mergeCell ref="A2261:B2261"/>
    <mergeCell ref="E2266:F2266"/>
    <mergeCell ref="E2267:F2267"/>
    <mergeCell ref="E2268:F2268"/>
    <mergeCell ref="E2269:F2269"/>
    <mergeCell ref="E2270:G2270"/>
    <mergeCell ref="A2271:G2271"/>
    <mergeCell ref="A2272:B2272"/>
    <mergeCell ref="E2274:F2274"/>
    <mergeCell ref="A2275:B2275"/>
    <mergeCell ref="E2277:F2277"/>
    <mergeCell ref="E2278:F2278"/>
    <mergeCell ref="E2279:F2279"/>
    <mergeCell ref="E2280:F2280"/>
  </mergeCells>
  <pageMargins left="0.5" right="0.5" top="0.5" bottom="0.5" header="0.0" footer="0.0"/>
  <pageSetup orientation="portrait" scale="85" paperSize="9"/>
  <drawing r:id="rIdDr3"/>
</worksheet>
</file>

<file path=xl/worksheets/sheet4.xml><?xml version="1.0" encoding="utf-8"?>
<worksheet xmlns="http://schemas.openxmlformats.org/spreadsheetml/2006/main" xmlns:r="http://schemas.openxmlformats.org/officeDocument/2006/relationships">
  <sheetPr>
    <outlinePr summaryBelow="0"/>
  </sheetPr>
  <dimension ref="A1:G3726"/>
  <sheetViews>
    <sheetView workbookViewId="0"/>
  </sheetViews>
  <sheetFormatPr defaultRowHeight="15"/>
  <cols>
    <col min="1" max="1" customWidth="true" width="10.333333"/>
    <col min="2" max="2" customWidth="true" width="45.833332"/>
    <col min="3" max="3" customWidth="true" width="15.5"/>
    <col min="4" max="4" customWidth="true" width="6.1666665"/>
    <col min="5" max="5" customWidth="true" width="12.5"/>
    <col min="6" max="6" customWidth="true" width="12.5"/>
    <col min="7" max="7" customWidth="true" width="12.5"/>
  </cols>
  <sheetData>
    <row r="1" customHeight="1" ht="92">
      <c r="A1" s="1" t="inlineStr"/>
      <c r="B1" s="1" t="inlineStr"/>
      <c r="C1" s="1" t="inlineStr"/>
      <c r="D1" s="1" t="inlineStr"/>
      <c r="E1" s="1" t="inlineStr"/>
      <c r="F1" s="1" t="inlineStr"/>
      <c r="G1" s="1" t="inlineStr"/>
    </row>
    <row r="2" customHeight="1" ht="10">
      <c r="A2" s="2" t="inlineStr"/>
      <c r="B2" s="2" t="inlineStr"/>
      <c r="C2" s="2" t="inlineStr"/>
      <c r="D2" s="2" t="inlineStr"/>
      <c r="E2" s="18" t="inlineStr"/>
      <c r="F2" s="18" t="inlineStr"/>
      <c r="G2" s="18" t="inlineStr"/>
    </row>
    <row r="3" customHeight="1" ht="20">
      <c r="A3" s="19" t="inlineStr">
        <is>
          <r>
            <t xml:space="preserve">88238 AJUDANTE DE ARMADOR COM ENCARGOS COMPLEMENTARES (H)</t>
          </r>
        </is>
      </c>
      <c r="B3" s="19" t="inlineStr"/>
      <c r="C3" s="19" t="inlineStr"/>
      <c r="D3" s="19" t="inlineStr"/>
      <c r="E3" s="19" t="inlineStr"/>
      <c r="F3" s="19" t="inlineStr"/>
      <c r="G3" s="19" t="inlineStr"/>
    </row>
    <row r="4" customHeight="1" ht="15">
      <c r="A4" s="20" t="inlineStr">
        <is>
          <r>
            <t xml:space="preserve">Encargos Complementares</t>
          </r>
        </is>
      </c>
      <c r="B4" s="20" t="inlineStr"/>
      <c r="C4" s="21" t="inlineStr">
        <is>
          <r>
            <t xml:space="preserve">FONTE</t>
          </r>
        </is>
      </c>
      <c r="D4" s="21" t="inlineStr">
        <is>
          <r>
            <t xml:space="preserve">UNID</t>
          </r>
        </is>
      </c>
      <c r="E4" s="21" t="inlineStr">
        <is>
          <r>
            <t xml:space="preserve">COEFICIENTE</t>
          </r>
        </is>
      </c>
      <c r="F4" s="21" t="inlineStr">
        <is>
          <r>
            <t xml:space="preserve">PREÇO UNITÁRIO</t>
          </r>
        </is>
      </c>
      <c r="G4" s="21" t="inlineStr">
        <is>
          <r>
            <t xml:space="preserve">TOTAL</t>
          </r>
        </is>
      </c>
    </row>
    <row r="5" customHeight="1" ht="21">
      <c r="A5" s="22" t="inlineStr">
        <is>
          <r>
            <t xml:space="preserve">00037370</t>
          </r>
        </is>
      </c>
      <c r="B5" s="23" t="inlineStr">
        <is>
          <r>
            <t xml:space="preserve">ALIMENTACAO - HORISTA (COLETADO CAIXA - ENCARGOS COMPLEMENTARES)</t>
          </r>
        </is>
      </c>
      <c r="C5" s="22" t="inlineStr">
        <is>
          <r>
            <t xml:space="preserve">SINAPI</t>
          </r>
        </is>
      </c>
      <c r="D5" s="22" t="inlineStr">
        <is>
          <r>
            <t xml:space="preserve">H</t>
          </r>
        </is>
      </c>
      <c r="E5" s="24" t="n">
        <v>1.0</v>
      </c>
      <c r="F5" s="25" t="n">
        <v>3.39</v>
      </c>
      <c r="G5" s="25" t="n">
        <f>TRUNC(TRUNC(E5,8)*F5,2)</f>
        <v>3.39</v>
      </c>
    </row>
    <row r="6" customHeight="1" ht="21">
      <c r="A6" s="22" t="inlineStr">
        <is>
          <r>
            <t xml:space="preserve">00043489</t>
          </r>
        </is>
      </c>
      <c r="B6" s="23" t="inlineStr">
        <is>
          <r>
            <t xml:space="preserve">EPI - FAMILIA PEDREIRO - HORISTA (ENCARGOS COMPLEMENTARES - COLETADO CAIXA)</t>
          </r>
        </is>
      </c>
      <c r="C6" s="22" t="inlineStr">
        <is>
          <r>
            <t xml:space="preserve">SINAPI</t>
          </r>
        </is>
      </c>
      <c r="D6" s="22" t="inlineStr">
        <is>
          <r>
            <t xml:space="preserve">H</t>
          </r>
        </is>
      </c>
      <c r="E6" s="24" t="n">
        <v>1.0</v>
      </c>
      <c r="F6" s="25" t="n">
        <v>1.24</v>
      </c>
      <c r="G6" s="25" t="n">
        <f>TRUNC(TRUNC(E6,8)*F6,2)</f>
        <v>1.24</v>
      </c>
    </row>
    <row r="7" customHeight="1" ht="21">
      <c r="A7" s="22" t="inlineStr">
        <is>
          <r>
            <t xml:space="preserve">00037372</t>
          </r>
        </is>
      </c>
      <c r="B7" s="23" t="inlineStr">
        <is>
          <r>
            <t xml:space="preserve">EXAMES - HORISTA (COLETADO CAIXA - ENCARGOS COMPLEMENTARES)</t>
          </r>
        </is>
      </c>
      <c r="C7" s="22" t="inlineStr">
        <is>
          <r>
            <t xml:space="preserve">SINAPI</t>
          </r>
        </is>
      </c>
      <c r="D7" s="22" t="inlineStr">
        <is>
          <r>
            <t xml:space="preserve">H</t>
          </r>
        </is>
      </c>
      <c r="E7" s="24" t="n">
        <v>1.0</v>
      </c>
      <c r="F7" s="25" t="n">
        <v>1.34</v>
      </c>
      <c r="G7" s="25" t="n">
        <f>TRUNC(TRUNC(E7,8)*F7,2)</f>
        <v>1.34</v>
      </c>
    </row>
    <row r="8" customHeight="1" ht="21">
      <c r="A8" s="22" t="inlineStr">
        <is>
          <r>
            <t xml:space="preserve">00043465</t>
          </r>
        </is>
      </c>
      <c r="B8" s="23" t="inlineStr">
        <is>
          <r>
            <t xml:space="preserve">FERRAMENTAS - FAMILIA PEDREIRO - HORISTA (ENCARGOS COMPLEMENTARES - COLETADO CAIXA)</t>
          </r>
        </is>
      </c>
      <c r="C8" s="22" t="inlineStr">
        <is>
          <r>
            <t xml:space="preserve">SINAPI</t>
          </r>
        </is>
      </c>
      <c r="D8" s="22" t="inlineStr">
        <is>
          <r>
            <t xml:space="preserve">H</t>
          </r>
        </is>
      </c>
      <c r="E8" s="24" t="n">
        <v>1.0</v>
      </c>
      <c r="F8" s="25" t="n">
        <v>0.82</v>
      </c>
      <c r="G8" s="25" t="n">
        <f>TRUNC(TRUNC(E8,8)*F8,2)</f>
        <v>0.82</v>
      </c>
    </row>
    <row r="9" customHeight="1" ht="21">
      <c r="A9" s="22" t="inlineStr">
        <is>
          <r>
            <t xml:space="preserve">00037373</t>
          </r>
        </is>
      </c>
      <c r="B9" s="23" t="inlineStr">
        <is>
          <r>
            <t xml:space="preserve">SEGURO - HORISTA (COLETADO CAIXA - ENCARGOS COMPLEMENTARES)</t>
          </r>
        </is>
      </c>
      <c r="C9" s="22" t="inlineStr">
        <is>
          <r>
            <t xml:space="preserve">SINAPI</t>
          </r>
        </is>
      </c>
      <c r="D9" s="22" t="inlineStr">
        <is>
          <r>
            <t xml:space="preserve">H</t>
          </r>
        </is>
      </c>
      <c r="E9" s="24" t="n">
        <v>1.0</v>
      </c>
      <c r="F9" s="25" t="n">
        <v>0.04</v>
      </c>
      <c r="G9" s="25" t="n">
        <f>TRUNC(TRUNC(E9,8)*F9,2)</f>
        <v>0.04</v>
      </c>
    </row>
    <row r="10" customHeight="1" ht="21">
      <c r="A10" s="22" t="inlineStr">
        <is>
          <r>
            <t xml:space="preserve">00037371</t>
          </r>
        </is>
      </c>
      <c r="B10" s="23" t="inlineStr">
        <is>
          <r>
            <t xml:space="preserve">TRANSPORTE - HORISTA (COLETADO CAIXA - ENCARGOS COMPLEMENTARES)</t>
          </r>
        </is>
      </c>
      <c r="C10" s="22" t="inlineStr">
        <is>
          <r>
            <t xml:space="preserve">SINAPI</t>
          </r>
        </is>
      </c>
      <c r="D10" s="22" t="inlineStr">
        <is>
          <r>
            <t xml:space="preserve">H</t>
          </r>
        </is>
      </c>
      <c r="E10" s="24" t="n">
        <v>1.0</v>
      </c>
      <c r="F10" s="25" t="n">
        <v>1.1</v>
      </c>
      <c r="G10" s="25" t="n">
        <f>TRUNC(TRUNC(E10,8)*F10,2)</f>
        <v>1.1</v>
      </c>
    </row>
    <row r="11" customHeight="1" ht="15">
      <c r="A11" s="2" t="inlineStr"/>
      <c r="B11" s="2" t="inlineStr"/>
      <c r="C11" s="2" t="inlineStr"/>
      <c r="D11" s="2" t="inlineStr"/>
      <c r="E11" s="26" t="inlineStr">
        <is>
          <r>
            <t xml:space="preserve">TOTAL Encargos Complementares:</t>
          </r>
        </is>
      </c>
      <c r="F11" s="26" t="inlineStr"/>
      <c r="G11" s="27" t="n">
        <f>SUM(G5:G10)</f>
        <v>7.93</v>
      </c>
    </row>
    <row r="12" customHeight="1" ht="15">
      <c r="A12" s="20" t="inlineStr">
        <is>
          <r>
            <t xml:space="preserve">Mão de Obra</t>
          </r>
        </is>
      </c>
      <c r="B12" s="20" t="inlineStr"/>
      <c r="C12" s="21" t="inlineStr">
        <is>
          <r>
            <t xml:space="preserve">FONTE</t>
          </r>
        </is>
      </c>
      <c r="D12" s="21" t="inlineStr">
        <is>
          <r>
            <t xml:space="preserve">UNID</t>
          </r>
        </is>
      </c>
      <c r="E12" s="21" t="inlineStr">
        <is>
          <r>
            <t xml:space="preserve">COEFICIENTE</t>
          </r>
        </is>
      </c>
      <c r="F12" s="21" t="inlineStr">
        <is>
          <r>
            <t xml:space="preserve">PREÇO UNITÁRIO</t>
          </r>
        </is>
      </c>
      <c r="G12" s="21" t="inlineStr">
        <is>
          <r>
            <t xml:space="preserve">TOTAL</t>
          </r>
        </is>
      </c>
    </row>
    <row r="13" customHeight="1" ht="15">
      <c r="A13" s="22" t="inlineStr">
        <is>
          <r>
            <t xml:space="preserve">00006114</t>
          </r>
        </is>
      </c>
      <c r="B13" s="23" t="inlineStr">
        <is>
          <r>
            <t xml:space="preserve">AJUDANTE DE ARMADOR (HORISTA)</t>
          </r>
        </is>
      </c>
      <c r="C13" s="22" t="inlineStr">
        <is>
          <r>
            <t xml:space="preserve">SINAPI</t>
          </r>
        </is>
      </c>
      <c r="D13" s="22" t="inlineStr">
        <is>
          <r>
            <t xml:space="preserve">H</t>
          </r>
        </is>
      </c>
      <c r="E13" s="24" t="n">
        <v>1.0</v>
      </c>
      <c r="F13" s="25" t="n">
        <v>15.09</v>
      </c>
      <c r="G13" s="25" t="n">
        <f>TRUNC(TRUNC(E13,8)*F13,2)</f>
        <v>15.09</v>
      </c>
    </row>
    <row r="14" customHeight="1" ht="15">
      <c r="A14" s="2" t="inlineStr"/>
      <c r="B14" s="2" t="inlineStr"/>
      <c r="C14" s="2" t="inlineStr"/>
      <c r="D14" s="2" t="inlineStr"/>
      <c r="E14" s="26" t="inlineStr">
        <is>
          <r>
            <t xml:space="preserve">TOTAL Mão de Obra:</t>
          </r>
        </is>
      </c>
      <c r="F14" s="26" t="inlineStr"/>
      <c r="G14" s="27" t="n">
        <f>SUM(G13:G13)</f>
        <v>15.09</v>
      </c>
    </row>
    <row r="15" customHeight="1" ht="15">
      <c r="A15" s="20" t="inlineStr">
        <is>
          <r>
            <t xml:space="preserve">Serviço</t>
          </r>
        </is>
      </c>
      <c r="B15" s="20" t="inlineStr"/>
      <c r="C15" s="21" t="inlineStr">
        <is>
          <r>
            <t xml:space="preserve">FONTE</t>
          </r>
        </is>
      </c>
      <c r="D15" s="21" t="inlineStr">
        <is>
          <r>
            <t xml:space="preserve">UNID</t>
          </r>
        </is>
      </c>
      <c r="E15" s="21" t="inlineStr">
        <is>
          <r>
            <t xml:space="preserve">COEFICIENTE</t>
          </r>
        </is>
      </c>
      <c r="F15" s="21" t="inlineStr">
        <is>
          <r>
            <t xml:space="preserve">PREÇO UNITÁRIO</t>
          </r>
        </is>
      </c>
      <c r="G15" s="21" t="inlineStr">
        <is>
          <r>
            <t xml:space="preserve">TOTAL</t>
          </r>
        </is>
      </c>
    </row>
    <row r="16" customHeight="1" ht="21">
      <c r="A16" s="22" t="inlineStr">
        <is>
          <r>
            <t xml:space="preserve">95308</t>
          </r>
        </is>
      </c>
      <c r="B16" s="23" t="inlineStr">
        <is>
          <r>
            <t xml:space="preserve">CURSO DE CAPACITAÇÃO PARA AJUDANTE DE ARMADOR (ENCARGOS COMPLEMENTARES) - HORISTA</t>
          </r>
        </is>
      </c>
      <c r="C16" s="22" t="inlineStr">
        <is>
          <r>
            <t xml:space="preserve">SINAPI</t>
          </r>
        </is>
      </c>
      <c r="D16" s="22" t="inlineStr">
        <is>
          <r>
            <t xml:space="preserve">H</t>
          </r>
        </is>
      </c>
      <c r="E16" s="24" t="n">
        <v>1.0</v>
      </c>
      <c r="F16" s="25" t="n">
        <v>0.2</v>
      </c>
      <c r="G16" s="25" t="n">
        <f>TRUNC(TRUNC(E16,8)*F16,2)</f>
        <v>0.2</v>
      </c>
    </row>
    <row r="17" customHeight="1" ht="15">
      <c r="A17" s="2" t="inlineStr"/>
      <c r="B17" s="2" t="inlineStr"/>
      <c r="C17" s="2" t="inlineStr"/>
      <c r="D17" s="2" t="inlineStr"/>
      <c r="E17" s="26" t="inlineStr">
        <is>
          <r>
            <t xml:space="preserve">TOTAL Serviço:</t>
          </r>
        </is>
      </c>
      <c r="F17" s="26" t="inlineStr"/>
      <c r="G17" s="27" t="n">
        <f>SUM(G16:G16)</f>
        <v>0.2</v>
      </c>
    </row>
    <row r="18" customHeight="1" ht="15">
      <c r="A18" s="2" t="inlineStr"/>
      <c r="B18" s="2" t="inlineStr"/>
      <c r="C18" s="2" t="inlineStr"/>
      <c r="D18" s="2" t="inlineStr"/>
      <c r="E18" s="28" t="inlineStr">
        <is>
          <r>
            <t xml:space="preserve">VALOR:</t>
          </r>
        </is>
      </c>
      <c r="F18" s="28" t="inlineStr"/>
      <c r="G18" s="6" t="n">
        <f>SUM(G11,G14,G17)</f>
        <v>23.22</v>
      </c>
    </row>
    <row r="19" customHeight="1" ht="15">
      <c r="A19" s="2" t="inlineStr"/>
      <c r="B19" s="2" t="inlineStr"/>
      <c r="C19" s="2" t="inlineStr"/>
      <c r="D19" s="2" t="inlineStr"/>
      <c r="E19" s="28" t="inlineStr">
        <is>
          <r>
            <t xml:space="preserve">VALOR BDI (22.23%):</t>
          </r>
        </is>
      </c>
      <c r="F19" s="28" t="inlineStr"/>
      <c r="G19" s="6" t="n">
        <f>ROUND(G18*(22.23/100),2)</f>
        <v>5.16</v>
      </c>
    </row>
    <row r="20" customHeight="1" ht="15">
      <c r="A20" s="2" t="inlineStr"/>
      <c r="B20" s="2" t="inlineStr"/>
      <c r="C20" s="2" t="inlineStr"/>
      <c r="D20" s="2" t="inlineStr"/>
      <c r="E20" s="28" t="inlineStr">
        <is>
          <r>
            <t xml:space="preserve">VALOR COM BDI:</t>
          </r>
        </is>
      </c>
      <c r="F20" s="28" t="inlineStr"/>
      <c r="G20" s="6" t="n">
        <f>G19+G18</f>
        <v>28.38</v>
      </c>
    </row>
    <row r="21" customHeight="1" ht="10">
      <c r="A21" s="2" t="inlineStr"/>
      <c r="B21" s="2" t="inlineStr"/>
      <c r="C21" s="2" t="inlineStr"/>
      <c r="D21" s="2" t="inlineStr"/>
      <c r="E21" s="18" t="inlineStr"/>
      <c r="F21" s="18" t="inlineStr"/>
      <c r="G21" s="18" t="inlineStr"/>
    </row>
    <row r="22" customHeight="1" ht="20">
      <c r="A22" s="19" t="inlineStr">
        <is>
          <r>
            <t xml:space="preserve">88239 AJUDANTE DE CARPINTEIRO COM ENCARGOS COMPLEMENTARES (H)</t>
          </r>
        </is>
      </c>
      <c r="B22" s="19" t="inlineStr"/>
      <c r="C22" s="19" t="inlineStr"/>
      <c r="D22" s="19" t="inlineStr"/>
      <c r="E22" s="19" t="inlineStr"/>
      <c r="F22" s="19" t="inlineStr"/>
      <c r="G22" s="19" t="inlineStr"/>
    </row>
    <row r="23" customHeight="1" ht="15">
      <c r="A23" s="20" t="inlineStr">
        <is>
          <r>
            <t xml:space="preserve">Encargos Complementares</t>
          </r>
        </is>
      </c>
      <c r="B23" s="20" t="inlineStr"/>
      <c r="C23" s="21" t="inlineStr">
        <is>
          <r>
            <t xml:space="preserve">FONTE</t>
          </r>
        </is>
      </c>
      <c r="D23" s="21" t="inlineStr">
        <is>
          <r>
            <t xml:space="preserve">UNID</t>
          </r>
        </is>
      </c>
      <c r="E23" s="21" t="inlineStr">
        <is>
          <r>
            <t xml:space="preserve">COEFICIENTE</t>
          </r>
        </is>
      </c>
      <c r="F23" s="21" t="inlineStr">
        <is>
          <r>
            <t xml:space="preserve">PREÇO UNITÁRIO</t>
          </r>
        </is>
      </c>
      <c r="G23" s="21" t="inlineStr">
        <is>
          <r>
            <t xml:space="preserve">TOTAL</t>
          </r>
        </is>
      </c>
    </row>
    <row r="24" customHeight="1" ht="21">
      <c r="A24" s="22" t="inlineStr">
        <is>
          <r>
            <t xml:space="preserve">00037370</t>
          </r>
        </is>
      </c>
      <c r="B24" s="23" t="inlineStr">
        <is>
          <r>
            <t xml:space="preserve">ALIMENTACAO - HORISTA (COLETADO CAIXA - ENCARGOS COMPLEMENTARES)</t>
          </r>
        </is>
      </c>
      <c r="C24" s="22" t="inlineStr">
        <is>
          <r>
            <t xml:space="preserve">SINAPI</t>
          </r>
        </is>
      </c>
      <c r="D24" s="22" t="inlineStr">
        <is>
          <r>
            <t xml:space="preserve">H</t>
          </r>
        </is>
      </c>
      <c r="E24" s="24" t="n">
        <v>1.0</v>
      </c>
      <c r="F24" s="25" t="n">
        <v>3.39</v>
      </c>
      <c r="G24" s="25" t="n">
        <f>TRUNC(TRUNC(E24,8)*F24,2)</f>
        <v>3.39</v>
      </c>
    </row>
    <row r="25" customHeight="1" ht="21">
      <c r="A25" s="22" t="inlineStr">
        <is>
          <r>
            <t xml:space="preserve">00043483</t>
          </r>
        </is>
      </c>
      <c r="B25" s="23" t="inlineStr">
        <is>
          <r>
            <t xml:space="preserve">EPI - FAMILIA CARPINTEIRO DE FORMAS - HORISTA (ENCARGOS COMPLEMENTARES - COLETADO CAIXA)</t>
          </r>
        </is>
      </c>
      <c r="C25" s="22" t="inlineStr">
        <is>
          <r>
            <t xml:space="preserve">SINAPI</t>
          </r>
        </is>
      </c>
      <c r="D25" s="22" t="inlineStr">
        <is>
          <r>
            <t xml:space="preserve">H</t>
          </r>
        </is>
      </c>
      <c r="E25" s="24" t="n">
        <v>1.0</v>
      </c>
      <c r="F25" s="25" t="n">
        <v>1.43</v>
      </c>
      <c r="G25" s="25" t="n">
        <f>TRUNC(TRUNC(E25,8)*F25,2)</f>
        <v>1.43</v>
      </c>
    </row>
    <row r="26" customHeight="1" ht="21">
      <c r="A26" s="22" t="inlineStr">
        <is>
          <r>
            <t xml:space="preserve">00037372</t>
          </r>
        </is>
      </c>
      <c r="B26" s="23" t="inlineStr">
        <is>
          <r>
            <t xml:space="preserve">EXAMES - HORISTA (COLETADO CAIXA - ENCARGOS COMPLEMENTARES)</t>
          </r>
        </is>
      </c>
      <c r="C26" s="22" t="inlineStr">
        <is>
          <r>
            <t xml:space="preserve">SINAPI</t>
          </r>
        </is>
      </c>
      <c r="D26" s="22" t="inlineStr">
        <is>
          <r>
            <t xml:space="preserve">H</t>
          </r>
        </is>
      </c>
      <c r="E26" s="24" t="n">
        <v>1.0</v>
      </c>
      <c r="F26" s="25" t="n">
        <v>1.34</v>
      </c>
      <c r="G26" s="25" t="n">
        <f>TRUNC(TRUNC(E26,8)*F26,2)</f>
        <v>1.34</v>
      </c>
    </row>
    <row r="27" customHeight="1" ht="29">
      <c r="A27" s="22" t="inlineStr">
        <is>
          <r>
            <t xml:space="preserve">00043459</t>
          </r>
        </is>
      </c>
      <c r="B27" s="23" t="inlineStr">
        <is>
          <r>
            <t xml:space="preserve">FERRAMENTAS - FAMILIA CARPINTEIRO DE FORMAS - HORISTA (ENCARGOS COMPLEMENTARES - COLETADO CAIXA)</t>
          </r>
        </is>
      </c>
      <c r="C27" s="22" t="inlineStr">
        <is>
          <r>
            <t xml:space="preserve">SINAPI</t>
          </r>
        </is>
      </c>
      <c r="D27" s="22" t="inlineStr">
        <is>
          <r>
            <t xml:space="preserve">H</t>
          </r>
        </is>
      </c>
      <c r="E27" s="24" t="n">
        <v>1.0</v>
      </c>
      <c r="F27" s="25" t="n">
        <v>0.49</v>
      </c>
      <c r="G27" s="25" t="n">
        <f>TRUNC(TRUNC(E27,8)*F27,2)</f>
        <v>0.49</v>
      </c>
    </row>
    <row r="28" customHeight="1" ht="21">
      <c r="A28" s="22" t="inlineStr">
        <is>
          <r>
            <t xml:space="preserve">00037373</t>
          </r>
        </is>
      </c>
      <c r="B28" s="23" t="inlineStr">
        <is>
          <r>
            <t xml:space="preserve">SEGURO - HORISTA (COLETADO CAIXA - ENCARGOS COMPLEMENTARES)</t>
          </r>
        </is>
      </c>
      <c r="C28" s="22" t="inlineStr">
        <is>
          <r>
            <t xml:space="preserve">SINAPI</t>
          </r>
        </is>
      </c>
      <c r="D28" s="22" t="inlineStr">
        <is>
          <r>
            <t xml:space="preserve">H</t>
          </r>
        </is>
      </c>
      <c r="E28" s="24" t="n">
        <v>1.0</v>
      </c>
      <c r="F28" s="25" t="n">
        <v>0.04</v>
      </c>
      <c r="G28" s="25" t="n">
        <f>TRUNC(TRUNC(E28,8)*F28,2)</f>
        <v>0.04</v>
      </c>
    </row>
    <row r="29" customHeight="1" ht="21">
      <c r="A29" s="22" t="inlineStr">
        <is>
          <r>
            <t xml:space="preserve">00037371</t>
          </r>
        </is>
      </c>
      <c r="B29" s="23" t="inlineStr">
        <is>
          <r>
            <t xml:space="preserve">TRANSPORTE - HORISTA (COLETADO CAIXA - ENCARGOS COMPLEMENTARES)</t>
          </r>
        </is>
      </c>
      <c r="C29" s="22" t="inlineStr">
        <is>
          <r>
            <t xml:space="preserve">SINAPI</t>
          </r>
        </is>
      </c>
      <c r="D29" s="22" t="inlineStr">
        <is>
          <r>
            <t xml:space="preserve">H</t>
          </r>
        </is>
      </c>
      <c r="E29" s="24" t="n">
        <v>1.0</v>
      </c>
      <c r="F29" s="25" t="n">
        <v>1.1</v>
      </c>
      <c r="G29" s="25" t="n">
        <f>TRUNC(TRUNC(E29,8)*F29,2)</f>
        <v>1.1</v>
      </c>
    </row>
    <row r="30" customHeight="1" ht="15">
      <c r="A30" s="2" t="inlineStr"/>
      <c r="B30" s="2" t="inlineStr"/>
      <c r="C30" s="2" t="inlineStr"/>
      <c r="D30" s="2" t="inlineStr"/>
      <c r="E30" s="26" t="inlineStr">
        <is>
          <r>
            <t xml:space="preserve">TOTAL Encargos Complementares:</t>
          </r>
        </is>
      </c>
      <c r="F30" s="26" t="inlineStr"/>
      <c r="G30" s="27" t="n">
        <f>SUM(G24:G29)</f>
        <v>7.79</v>
      </c>
    </row>
    <row r="31" customHeight="1" ht="15">
      <c r="A31" s="20" t="inlineStr">
        <is>
          <r>
            <t xml:space="preserve">Mão de Obra</t>
          </r>
        </is>
      </c>
      <c r="B31" s="20" t="inlineStr"/>
      <c r="C31" s="21" t="inlineStr">
        <is>
          <r>
            <t xml:space="preserve">FONTE</t>
          </r>
        </is>
      </c>
      <c r="D31" s="21" t="inlineStr">
        <is>
          <r>
            <t xml:space="preserve">UNID</t>
          </r>
        </is>
      </c>
      <c r="E31" s="21" t="inlineStr">
        <is>
          <r>
            <t xml:space="preserve">COEFICIENTE</t>
          </r>
        </is>
      </c>
      <c r="F31" s="21" t="inlineStr">
        <is>
          <r>
            <t xml:space="preserve">PREÇO UNITÁRIO</t>
          </r>
        </is>
      </c>
      <c r="G31" s="21" t="inlineStr">
        <is>
          <r>
            <t xml:space="preserve">TOTAL</t>
          </r>
        </is>
      </c>
    </row>
    <row r="32" customHeight="1" ht="15">
      <c r="A32" s="22" t="inlineStr">
        <is>
          <r>
            <t xml:space="preserve">00006117</t>
          </r>
        </is>
      </c>
      <c r="B32" s="23" t="inlineStr">
        <is>
          <r>
            <t xml:space="preserve">CARPINTEIRO AUXILIAR (HORISTA)</t>
          </r>
        </is>
      </c>
      <c r="C32" s="22" t="inlineStr">
        <is>
          <r>
            <t xml:space="preserve">SINAPI</t>
          </r>
        </is>
      </c>
      <c r="D32" s="22" t="inlineStr">
        <is>
          <r>
            <t xml:space="preserve">H</t>
          </r>
        </is>
      </c>
      <c r="E32" s="24" t="n">
        <v>1.0</v>
      </c>
      <c r="F32" s="25" t="n">
        <v>15.09</v>
      </c>
      <c r="G32" s="25" t="n">
        <f>TRUNC(TRUNC(E32,8)*F32,2)</f>
        <v>15.09</v>
      </c>
    </row>
    <row r="33" customHeight="1" ht="15">
      <c r="A33" s="2" t="inlineStr"/>
      <c r="B33" s="2" t="inlineStr"/>
      <c r="C33" s="2" t="inlineStr"/>
      <c r="D33" s="2" t="inlineStr"/>
      <c r="E33" s="26" t="inlineStr">
        <is>
          <r>
            <t xml:space="preserve">TOTAL Mão de Obra:</t>
          </r>
        </is>
      </c>
      <c r="F33" s="26" t="inlineStr"/>
      <c r="G33" s="27" t="n">
        <f>SUM(G32:G32)</f>
        <v>15.09</v>
      </c>
    </row>
    <row r="34" customHeight="1" ht="15">
      <c r="A34" s="20" t="inlineStr">
        <is>
          <r>
            <t xml:space="preserve">Serviço</t>
          </r>
        </is>
      </c>
      <c r="B34" s="20" t="inlineStr"/>
      <c r="C34" s="21" t="inlineStr">
        <is>
          <r>
            <t xml:space="preserve">FONTE</t>
          </r>
        </is>
      </c>
      <c r="D34" s="21" t="inlineStr">
        <is>
          <r>
            <t xml:space="preserve">UNID</t>
          </r>
        </is>
      </c>
      <c r="E34" s="21" t="inlineStr">
        <is>
          <r>
            <t xml:space="preserve">COEFICIENTE</t>
          </r>
        </is>
      </c>
      <c r="F34" s="21" t="inlineStr">
        <is>
          <r>
            <t xml:space="preserve">PREÇO UNITÁRIO</t>
          </r>
        </is>
      </c>
      <c r="G34" s="21" t="inlineStr">
        <is>
          <r>
            <t xml:space="preserve">TOTAL</t>
          </r>
        </is>
      </c>
    </row>
    <row r="35" customHeight="1" ht="21">
      <c r="A35" s="22" t="inlineStr">
        <is>
          <r>
            <t xml:space="preserve">95309</t>
          </r>
        </is>
      </c>
      <c r="B35" s="23" t="inlineStr">
        <is>
          <r>
            <t xml:space="preserve">CURSO DE CAPACITAÇÃO PARA AJUDANTE DE CARPINTEIRO (ENCARGOS COMPLEMENTARES) - HORISTA</t>
          </r>
        </is>
      </c>
      <c r="C35" s="22" t="inlineStr">
        <is>
          <r>
            <t xml:space="preserve">SINAPI</t>
          </r>
        </is>
      </c>
      <c r="D35" s="22" t="inlineStr">
        <is>
          <r>
            <t xml:space="preserve">H</t>
          </r>
        </is>
      </c>
      <c r="E35" s="24" t="n">
        <v>1.0</v>
      </c>
      <c r="F35" s="25" t="n">
        <v>0.25</v>
      </c>
      <c r="G35" s="25" t="n">
        <f>TRUNC(TRUNC(E35,8)*F35,2)</f>
        <v>0.25</v>
      </c>
    </row>
    <row r="36" customHeight="1" ht="15">
      <c r="A36" s="2" t="inlineStr"/>
      <c r="B36" s="2" t="inlineStr"/>
      <c r="C36" s="2" t="inlineStr"/>
      <c r="D36" s="2" t="inlineStr"/>
      <c r="E36" s="26" t="inlineStr">
        <is>
          <r>
            <t xml:space="preserve">TOTAL Serviço:</t>
          </r>
        </is>
      </c>
      <c r="F36" s="26" t="inlineStr"/>
      <c r="G36" s="27" t="n">
        <f>SUM(G35:G35)</f>
        <v>0.25</v>
      </c>
    </row>
    <row r="37" customHeight="1" ht="15">
      <c r="A37" s="2" t="inlineStr"/>
      <c r="B37" s="2" t="inlineStr"/>
      <c r="C37" s="2" t="inlineStr"/>
      <c r="D37" s="2" t="inlineStr"/>
      <c r="E37" s="28" t="inlineStr">
        <is>
          <r>
            <t xml:space="preserve">VALOR:</t>
          </r>
        </is>
      </c>
      <c r="F37" s="28" t="inlineStr"/>
      <c r="G37" s="6" t="n">
        <f>SUM(G30,G33,G36)</f>
        <v>23.13</v>
      </c>
    </row>
    <row r="38" customHeight="1" ht="15">
      <c r="A38" s="2" t="inlineStr"/>
      <c r="B38" s="2" t="inlineStr"/>
      <c r="C38" s="2" t="inlineStr"/>
      <c r="D38" s="2" t="inlineStr"/>
      <c r="E38" s="28" t="inlineStr">
        <is>
          <r>
            <t xml:space="preserve">VALOR BDI (22.23%):</t>
          </r>
        </is>
      </c>
      <c r="F38" s="28" t="inlineStr"/>
      <c r="G38" s="6" t="n">
        <f>ROUND(G37*(22.23/100),2)</f>
        <v>5.14</v>
      </c>
    </row>
    <row r="39" customHeight="1" ht="15">
      <c r="A39" s="2" t="inlineStr"/>
      <c r="B39" s="2" t="inlineStr"/>
      <c r="C39" s="2" t="inlineStr"/>
      <c r="D39" s="2" t="inlineStr"/>
      <c r="E39" s="28" t="inlineStr">
        <is>
          <r>
            <t xml:space="preserve">VALOR COM BDI:</t>
          </r>
        </is>
      </c>
      <c r="F39" s="28" t="inlineStr"/>
      <c r="G39" s="6" t="n">
        <f>G38+G37</f>
        <v>28.27</v>
      </c>
    </row>
    <row r="40" customHeight="1" ht="10">
      <c r="A40" s="2" t="inlineStr"/>
      <c r="B40" s="2" t="inlineStr"/>
      <c r="C40" s="2" t="inlineStr"/>
      <c r="D40" s="2" t="inlineStr"/>
      <c r="E40" s="18" t="inlineStr"/>
      <c r="F40" s="18" t="inlineStr"/>
      <c r="G40" s="18" t="inlineStr"/>
    </row>
    <row r="41" customHeight="1" ht="20">
      <c r="A41" s="19" t="inlineStr">
        <is>
          <r>
            <t xml:space="preserve">88241 AJUDANTE DE OPERAÇÃO EM GERAL COM ENCARGOS COMPLEMENTARES (H)</t>
          </r>
        </is>
      </c>
      <c r="B41" s="19" t="inlineStr"/>
      <c r="C41" s="19" t="inlineStr"/>
      <c r="D41" s="19" t="inlineStr"/>
      <c r="E41" s="19" t="inlineStr"/>
      <c r="F41" s="19" t="inlineStr"/>
      <c r="G41" s="19" t="inlineStr"/>
    </row>
    <row r="42" customHeight="1" ht="15">
      <c r="A42" s="20" t="inlineStr">
        <is>
          <r>
            <t xml:space="preserve">Encargos Complementares</t>
          </r>
        </is>
      </c>
      <c r="B42" s="20" t="inlineStr"/>
      <c r="C42" s="21" t="inlineStr">
        <is>
          <r>
            <t xml:space="preserve">FONTE</t>
          </r>
        </is>
      </c>
      <c r="D42" s="21" t="inlineStr">
        <is>
          <r>
            <t xml:space="preserve">UNID</t>
          </r>
        </is>
      </c>
      <c r="E42" s="21" t="inlineStr">
        <is>
          <r>
            <t xml:space="preserve">COEFICIENTE</t>
          </r>
        </is>
      </c>
      <c r="F42" s="21" t="inlineStr">
        <is>
          <r>
            <t xml:space="preserve">PREÇO UNITÁRIO</t>
          </r>
        </is>
      </c>
      <c r="G42" s="21" t="inlineStr">
        <is>
          <r>
            <t xml:space="preserve">TOTAL</t>
          </r>
        </is>
      </c>
    </row>
    <row r="43" customHeight="1" ht="21">
      <c r="A43" s="22" t="inlineStr">
        <is>
          <r>
            <t xml:space="preserve">00037370</t>
          </r>
        </is>
      </c>
      <c r="B43" s="23" t="inlineStr">
        <is>
          <r>
            <t xml:space="preserve">ALIMENTACAO - HORISTA (COLETADO CAIXA - ENCARGOS COMPLEMENTARES)</t>
          </r>
        </is>
      </c>
      <c r="C43" s="22" t="inlineStr">
        <is>
          <r>
            <t xml:space="preserve">SINAPI</t>
          </r>
        </is>
      </c>
      <c r="D43" s="22" t="inlineStr">
        <is>
          <r>
            <t xml:space="preserve">H</t>
          </r>
        </is>
      </c>
      <c r="E43" s="24" t="n">
        <v>1.0</v>
      </c>
      <c r="F43" s="25" t="n">
        <v>3.39</v>
      </c>
      <c r="G43" s="25" t="n">
        <f>TRUNC(TRUNC(E43,8)*F43,2)</f>
        <v>3.39</v>
      </c>
    </row>
    <row r="44" customHeight="1" ht="21">
      <c r="A44" s="22" t="inlineStr">
        <is>
          <r>
            <t xml:space="preserve">00043489</t>
          </r>
        </is>
      </c>
      <c r="B44" s="23" t="inlineStr">
        <is>
          <r>
            <t xml:space="preserve">EPI - FAMILIA PEDREIRO - HORISTA (ENCARGOS COMPLEMENTARES - COLETADO CAIXA)</t>
          </r>
        </is>
      </c>
      <c r="C44" s="22" t="inlineStr">
        <is>
          <r>
            <t xml:space="preserve">SINAPI</t>
          </r>
        </is>
      </c>
      <c r="D44" s="22" t="inlineStr">
        <is>
          <r>
            <t xml:space="preserve">H</t>
          </r>
        </is>
      </c>
      <c r="E44" s="24" t="n">
        <v>1.0</v>
      </c>
      <c r="F44" s="25" t="n">
        <v>1.24</v>
      </c>
      <c r="G44" s="25" t="n">
        <f>TRUNC(TRUNC(E44,8)*F44,2)</f>
        <v>1.24</v>
      </c>
    </row>
    <row r="45" customHeight="1" ht="21">
      <c r="A45" s="22" t="inlineStr">
        <is>
          <r>
            <t xml:space="preserve">00037372</t>
          </r>
        </is>
      </c>
      <c r="B45" s="23" t="inlineStr">
        <is>
          <r>
            <t xml:space="preserve">EXAMES - HORISTA (COLETADO CAIXA - ENCARGOS COMPLEMENTARES)</t>
          </r>
        </is>
      </c>
      <c r="C45" s="22" t="inlineStr">
        <is>
          <r>
            <t xml:space="preserve">SINAPI</t>
          </r>
        </is>
      </c>
      <c r="D45" s="22" t="inlineStr">
        <is>
          <r>
            <t xml:space="preserve">H</t>
          </r>
        </is>
      </c>
      <c r="E45" s="24" t="n">
        <v>1.0</v>
      </c>
      <c r="F45" s="25" t="n">
        <v>1.34</v>
      </c>
      <c r="G45" s="25" t="n">
        <f>TRUNC(TRUNC(E45,8)*F45,2)</f>
        <v>1.34</v>
      </c>
    </row>
    <row r="46" customHeight="1" ht="21">
      <c r="A46" s="22" t="inlineStr">
        <is>
          <r>
            <t xml:space="preserve">00043465</t>
          </r>
        </is>
      </c>
      <c r="B46" s="23" t="inlineStr">
        <is>
          <r>
            <t xml:space="preserve">FERRAMENTAS - FAMILIA PEDREIRO - HORISTA (ENCARGOS COMPLEMENTARES - COLETADO CAIXA)</t>
          </r>
        </is>
      </c>
      <c r="C46" s="22" t="inlineStr">
        <is>
          <r>
            <t xml:space="preserve">SINAPI</t>
          </r>
        </is>
      </c>
      <c r="D46" s="22" t="inlineStr">
        <is>
          <r>
            <t xml:space="preserve">H</t>
          </r>
        </is>
      </c>
      <c r="E46" s="24" t="n">
        <v>1.0</v>
      </c>
      <c r="F46" s="25" t="n">
        <v>0.82</v>
      </c>
      <c r="G46" s="25" t="n">
        <f>TRUNC(TRUNC(E46,8)*F46,2)</f>
        <v>0.82</v>
      </c>
    </row>
    <row r="47" customHeight="1" ht="21">
      <c r="A47" s="22" t="inlineStr">
        <is>
          <r>
            <t xml:space="preserve">00037373</t>
          </r>
        </is>
      </c>
      <c r="B47" s="23" t="inlineStr">
        <is>
          <r>
            <t xml:space="preserve">SEGURO - HORISTA (COLETADO CAIXA - ENCARGOS COMPLEMENTARES)</t>
          </r>
        </is>
      </c>
      <c r="C47" s="22" t="inlineStr">
        <is>
          <r>
            <t xml:space="preserve">SINAPI</t>
          </r>
        </is>
      </c>
      <c r="D47" s="22" t="inlineStr">
        <is>
          <r>
            <t xml:space="preserve">H</t>
          </r>
        </is>
      </c>
      <c r="E47" s="24" t="n">
        <v>1.0</v>
      </c>
      <c r="F47" s="25" t="n">
        <v>0.04</v>
      </c>
      <c r="G47" s="25" t="n">
        <f>TRUNC(TRUNC(E47,8)*F47,2)</f>
        <v>0.04</v>
      </c>
    </row>
    <row r="48" customHeight="1" ht="21">
      <c r="A48" s="22" t="inlineStr">
        <is>
          <r>
            <t xml:space="preserve">00037371</t>
          </r>
        </is>
      </c>
      <c r="B48" s="23" t="inlineStr">
        <is>
          <r>
            <t xml:space="preserve">TRANSPORTE - HORISTA (COLETADO CAIXA - ENCARGOS COMPLEMENTARES)</t>
          </r>
        </is>
      </c>
      <c r="C48" s="22" t="inlineStr">
        <is>
          <r>
            <t xml:space="preserve">SINAPI</t>
          </r>
        </is>
      </c>
      <c r="D48" s="22" t="inlineStr">
        <is>
          <r>
            <t xml:space="preserve">H</t>
          </r>
        </is>
      </c>
      <c r="E48" s="24" t="n">
        <v>1.0</v>
      </c>
      <c r="F48" s="25" t="n">
        <v>1.1</v>
      </c>
      <c r="G48" s="25" t="n">
        <f>TRUNC(TRUNC(E48,8)*F48,2)</f>
        <v>1.1</v>
      </c>
    </row>
    <row r="49" customHeight="1" ht="15">
      <c r="A49" s="2" t="inlineStr"/>
      <c r="B49" s="2" t="inlineStr"/>
      <c r="C49" s="2" t="inlineStr"/>
      <c r="D49" s="2" t="inlineStr"/>
      <c r="E49" s="26" t="inlineStr">
        <is>
          <r>
            <t xml:space="preserve">TOTAL Encargos Complementares:</t>
          </r>
        </is>
      </c>
      <c r="F49" s="26" t="inlineStr"/>
      <c r="G49" s="27" t="n">
        <f>SUM(G43:G48)</f>
        <v>7.93</v>
      </c>
    </row>
    <row r="50" customHeight="1" ht="15">
      <c r="A50" s="20" t="inlineStr">
        <is>
          <r>
            <t xml:space="preserve">Mão de Obra</t>
          </r>
        </is>
      </c>
      <c r="B50" s="20" t="inlineStr"/>
      <c r="C50" s="21" t="inlineStr">
        <is>
          <r>
            <t xml:space="preserve">FONTE</t>
          </r>
        </is>
      </c>
      <c r="D50" s="21" t="inlineStr">
        <is>
          <r>
            <t xml:space="preserve">UNID</t>
          </r>
        </is>
      </c>
      <c r="E50" s="21" t="inlineStr">
        <is>
          <r>
            <t xml:space="preserve">COEFICIENTE</t>
          </r>
        </is>
      </c>
      <c r="F50" s="21" t="inlineStr">
        <is>
          <r>
            <t xml:space="preserve">PREÇO UNITÁRIO</t>
          </r>
        </is>
      </c>
      <c r="G50" s="21" t="inlineStr">
        <is>
          <r>
            <t xml:space="preserve">TOTAL</t>
          </r>
        </is>
      </c>
    </row>
    <row r="51" customHeight="1" ht="15">
      <c r="A51" s="22" t="inlineStr">
        <is>
          <r>
            <t xml:space="preserve">00000248</t>
          </r>
        </is>
      </c>
      <c r="B51" s="23" t="inlineStr">
        <is>
          <r>
            <t xml:space="preserve">AJUDANTE DE OPERACAO EM GERAL (HORISTA)</t>
          </r>
        </is>
      </c>
      <c r="C51" s="22" t="inlineStr">
        <is>
          <r>
            <t xml:space="preserve">SINAPI</t>
          </r>
        </is>
      </c>
      <c r="D51" s="22" t="inlineStr">
        <is>
          <r>
            <t xml:space="preserve">H</t>
          </r>
        </is>
      </c>
      <c r="E51" s="24" t="n">
        <v>1.0</v>
      </c>
      <c r="F51" s="25" t="n">
        <v>14.27</v>
      </c>
      <c r="G51" s="25" t="n">
        <f>TRUNC(TRUNC(E51,8)*F51,2)</f>
        <v>14.27</v>
      </c>
    </row>
    <row r="52" customHeight="1" ht="15">
      <c r="A52" s="2" t="inlineStr"/>
      <c r="B52" s="2" t="inlineStr"/>
      <c r="C52" s="2" t="inlineStr"/>
      <c r="D52" s="2" t="inlineStr"/>
      <c r="E52" s="26" t="inlineStr">
        <is>
          <r>
            <t xml:space="preserve">TOTAL Mão de Obra:</t>
          </r>
        </is>
      </c>
      <c r="F52" s="26" t="inlineStr"/>
      <c r="G52" s="27" t="n">
        <f>SUM(G51:G51)</f>
        <v>14.27</v>
      </c>
    </row>
    <row r="53" customHeight="1" ht="15">
      <c r="A53" s="20" t="inlineStr">
        <is>
          <r>
            <t xml:space="preserve">Serviço</t>
          </r>
        </is>
      </c>
      <c r="B53" s="20" t="inlineStr"/>
      <c r="C53" s="21" t="inlineStr">
        <is>
          <r>
            <t xml:space="preserve">FONTE</t>
          </r>
        </is>
      </c>
      <c r="D53" s="21" t="inlineStr">
        <is>
          <r>
            <t xml:space="preserve">UNID</t>
          </r>
        </is>
      </c>
      <c r="E53" s="21" t="inlineStr">
        <is>
          <r>
            <t xml:space="preserve">COEFICIENTE</t>
          </r>
        </is>
      </c>
      <c r="F53" s="21" t="inlineStr">
        <is>
          <r>
            <t xml:space="preserve">PREÇO UNITÁRIO</t>
          </r>
        </is>
      </c>
      <c r="G53" s="21" t="inlineStr">
        <is>
          <r>
            <t xml:space="preserve">TOTAL</t>
          </r>
        </is>
      </c>
    </row>
    <row r="54" customHeight="1" ht="21">
      <c r="A54" s="22" t="inlineStr">
        <is>
          <r>
            <t xml:space="preserve">95311</t>
          </r>
        </is>
      </c>
      <c r="B54" s="23" t="inlineStr">
        <is>
          <r>
            <t xml:space="preserve">CURSO DE CAPACITAÇÃO PARA AJUDANTE DE OPERAÇÃO EM GERAL (ENCARGOS COMPLEMENTARES) - HORISTA</t>
          </r>
        </is>
      </c>
      <c r="C54" s="22" t="inlineStr">
        <is>
          <r>
            <t xml:space="preserve">SINAPI</t>
          </r>
        </is>
      </c>
      <c r="D54" s="22" t="inlineStr">
        <is>
          <r>
            <t xml:space="preserve">H</t>
          </r>
        </is>
      </c>
      <c r="E54" s="24" t="n">
        <v>1.0</v>
      </c>
      <c r="F54" s="25" t="n">
        <v>0.18</v>
      </c>
      <c r="G54" s="25" t="n">
        <f>TRUNC(TRUNC(E54,8)*F54,2)</f>
        <v>0.18</v>
      </c>
    </row>
    <row r="55" customHeight="1" ht="15">
      <c r="A55" s="2" t="inlineStr"/>
      <c r="B55" s="2" t="inlineStr"/>
      <c r="C55" s="2" t="inlineStr"/>
      <c r="D55" s="2" t="inlineStr"/>
      <c r="E55" s="26" t="inlineStr">
        <is>
          <r>
            <t xml:space="preserve">TOTAL Serviço:</t>
          </r>
        </is>
      </c>
      <c r="F55" s="26" t="inlineStr"/>
      <c r="G55" s="27" t="n">
        <f>SUM(G54:G54)</f>
        <v>0.18</v>
      </c>
    </row>
    <row r="56" customHeight="1" ht="15">
      <c r="A56" s="2" t="inlineStr"/>
      <c r="B56" s="2" t="inlineStr"/>
      <c r="C56" s="2" t="inlineStr"/>
      <c r="D56" s="2" t="inlineStr"/>
      <c r="E56" s="28" t="inlineStr">
        <is>
          <r>
            <t xml:space="preserve">VALOR:</t>
          </r>
        </is>
      </c>
      <c r="F56" s="28" t="inlineStr"/>
      <c r="G56" s="6" t="n">
        <f>SUM(G49,G52,G55)</f>
        <v>22.38</v>
      </c>
    </row>
    <row r="57" customHeight="1" ht="15">
      <c r="A57" s="2" t="inlineStr"/>
      <c r="B57" s="2" t="inlineStr"/>
      <c r="C57" s="2" t="inlineStr"/>
      <c r="D57" s="2" t="inlineStr"/>
      <c r="E57" s="28" t="inlineStr">
        <is>
          <r>
            <t xml:space="preserve">VALOR BDI (22.23%):</t>
          </r>
        </is>
      </c>
      <c r="F57" s="28" t="inlineStr"/>
      <c r="G57" s="6" t="n">
        <f>ROUND(G56*(22.23/100),2)</f>
        <v>4.98</v>
      </c>
    </row>
    <row r="58" customHeight="1" ht="15">
      <c r="A58" s="2" t="inlineStr"/>
      <c r="B58" s="2" t="inlineStr"/>
      <c r="C58" s="2" t="inlineStr"/>
      <c r="D58" s="2" t="inlineStr"/>
      <c r="E58" s="28" t="inlineStr">
        <is>
          <r>
            <t xml:space="preserve">VALOR COM BDI:</t>
          </r>
        </is>
      </c>
      <c r="F58" s="28" t="inlineStr"/>
      <c r="G58" s="6" t="n">
        <f>G57+G56</f>
        <v>27.36</v>
      </c>
    </row>
    <row r="59" customHeight="1" ht="10">
      <c r="A59" s="2" t="inlineStr"/>
      <c r="B59" s="2" t="inlineStr"/>
      <c r="C59" s="2" t="inlineStr"/>
      <c r="D59" s="2" t="inlineStr"/>
      <c r="E59" s="18" t="inlineStr"/>
      <c r="F59" s="18" t="inlineStr"/>
      <c r="G59" s="18" t="inlineStr"/>
    </row>
    <row r="60" customHeight="1" ht="20">
      <c r="A60" s="19" t="inlineStr">
        <is>
          <r>
            <t xml:space="preserve">88243 AJUDANTE ESPECIALIZADO COM ENCARGOS COMPLEMENTARES (H)</t>
          </r>
        </is>
      </c>
      <c r="B60" s="19" t="inlineStr"/>
      <c r="C60" s="19" t="inlineStr"/>
      <c r="D60" s="19" t="inlineStr"/>
      <c r="E60" s="19" t="inlineStr"/>
      <c r="F60" s="19" t="inlineStr"/>
      <c r="G60" s="19" t="inlineStr"/>
    </row>
    <row r="61" customHeight="1" ht="15">
      <c r="A61" s="20" t="inlineStr">
        <is>
          <r>
            <t xml:space="preserve">Encargos Complementares</t>
          </r>
        </is>
      </c>
      <c r="B61" s="20" t="inlineStr"/>
      <c r="C61" s="21" t="inlineStr">
        <is>
          <r>
            <t xml:space="preserve">FONTE</t>
          </r>
        </is>
      </c>
      <c r="D61" s="21" t="inlineStr">
        <is>
          <r>
            <t xml:space="preserve">UNID</t>
          </r>
        </is>
      </c>
      <c r="E61" s="21" t="inlineStr">
        <is>
          <r>
            <t xml:space="preserve">COEFICIENTE</t>
          </r>
        </is>
      </c>
      <c r="F61" s="21" t="inlineStr">
        <is>
          <r>
            <t xml:space="preserve">PREÇO UNITÁRIO</t>
          </r>
        </is>
      </c>
      <c r="G61" s="21" t="inlineStr">
        <is>
          <r>
            <t xml:space="preserve">TOTAL</t>
          </r>
        </is>
      </c>
    </row>
    <row r="62" customHeight="1" ht="21">
      <c r="A62" s="22" t="inlineStr">
        <is>
          <r>
            <t xml:space="preserve">00037370</t>
          </r>
        </is>
      </c>
      <c r="B62" s="23" t="inlineStr">
        <is>
          <r>
            <t xml:space="preserve">ALIMENTACAO - HORISTA (COLETADO CAIXA - ENCARGOS COMPLEMENTARES)</t>
          </r>
        </is>
      </c>
      <c r="C62" s="22" t="inlineStr">
        <is>
          <r>
            <t xml:space="preserve">SINAPI</t>
          </r>
        </is>
      </c>
      <c r="D62" s="22" t="inlineStr">
        <is>
          <r>
            <t xml:space="preserve">H</t>
          </r>
        </is>
      </c>
      <c r="E62" s="24" t="n">
        <v>1.0</v>
      </c>
      <c r="F62" s="25" t="n">
        <v>3.39</v>
      </c>
      <c r="G62" s="25" t="n">
        <f>TRUNC(TRUNC(E62,8)*F62,2)</f>
        <v>3.39</v>
      </c>
    </row>
    <row r="63" customHeight="1" ht="21">
      <c r="A63" s="22" t="inlineStr">
        <is>
          <r>
            <t xml:space="preserve">00043491</t>
          </r>
        </is>
      </c>
      <c r="B63" s="23" t="inlineStr">
        <is>
          <r>
            <t xml:space="preserve">EPI - FAMILIA SERVENTE - HORISTA (ENCARGOS COMPLEMENTARES - COLETADO CAIXA)</t>
          </r>
        </is>
      </c>
      <c r="C63" s="22" t="inlineStr">
        <is>
          <r>
            <t xml:space="preserve">SINAPI</t>
          </r>
        </is>
      </c>
      <c r="D63" s="22" t="inlineStr">
        <is>
          <r>
            <t xml:space="preserve">H</t>
          </r>
        </is>
      </c>
      <c r="E63" s="24" t="n">
        <v>1.0</v>
      </c>
      <c r="F63" s="25" t="n">
        <v>1.33</v>
      </c>
      <c r="G63" s="25" t="n">
        <f>TRUNC(TRUNC(E63,8)*F63,2)</f>
        <v>1.33</v>
      </c>
    </row>
    <row r="64" customHeight="1" ht="21">
      <c r="A64" s="22" t="inlineStr">
        <is>
          <r>
            <t xml:space="preserve">00037372</t>
          </r>
        </is>
      </c>
      <c r="B64" s="23" t="inlineStr">
        <is>
          <r>
            <t xml:space="preserve">EXAMES - HORISTA (COLETADO CAIXA - ENCARGOS COMPLEMENTARES)</t>
          </r>
        </is>
      </c>
      <c r="C64" s="22" t="inlineStr">
        <is>
          <r>
            <t xml:space="preserve">SINAPI</t>
          </r>
        </is>
      </c>
      <c r="D64" s="22" t="inlineStr">
        <is>
          <r>
            <t xml:space="preserve">H</t>
          </r>
        </is>
      </c>
      <c r="E64" s="24" t="n">
        <v>1.0</v>
      </c>
      <c r="F64" s="25" t="n">
        <v>1.34</v>
      </c>
      <c r="G64" s="25" t="n">
        <f>TRUNC(TRUNC(E64,8)*F64,2)</f>
        <v>1.34</v>
      </c>
    </row>
    <row r="65" customHeight="1" ht="21">
      <c r="A65" s="22" t="inlineStr">
        <is>
          <r>
            <t xml:space="preserve">00043467</t>
          </r>
        </is>
      </c>
      <c r="B65" s="23" t="inlineStr">
        <is>
          <r>
            <t xml:space="preserve">FERRAMENTAS - FAMILIA SERVENTE - HORISTA (ENCARGOS COMPLEMENTARES - COLETADO CAIXA)</t>
          </r>
        </is>
      </c>
      <c r="C65" s="22" t="inlineStr">
        <is>
          <r>
            <t xml:space="preserve">SINAPI</t>
          </r>
        </is>
      </c>
      <c r="D65" s="22" t="inlineStr">
        <is>
          <r>
            <t xml:space="preserve">H</t>
          </r>
        </is>
      </c>
      <c r="E65" s="24" t="n">
        <v>1.0</v>
      </c>
      <c r="F65" s="25" t="n">
        <v>0.61</v>
      </c>
      <c r="G65" s="25" t="n">
        <f>TRUNC(TRUNC(E65,8)*F65,2)</f>
        <v>0.61</v>
      </c>
    </row>
    <row r="66" customHeight="1" ht="21">
      <c r="A66" s="22" t="inlineStr">
        <is>
          <r>
            <t xml:space="preserve">00037373</t>
          </r>
        </is>
      </c>
      <c r="B66" s="23" t="inlineStr">
        <is>
          <r>
            <t xml:space="preserve">SEGURO - HORISTA (COLETADO CAIXA - ENCARGOS COMPLEMENTARES)</t>
          </r>
        </is>
      </c>
      <c r="C66" s="22" t="inlineStr">
        <is>
          <r>
            <t xml:space="preserve">SINAPI</t>
          </r>
        </is>
      </c>
      <c r="D66" s="22" t="inlineStr">
        <is>
          <r>
            <t xml:space="preserve">H</t>
          </r>
        </is>
      </c>
      <c r="E66" s="24" t="n">
        <v>1.0</v>
      </c>
      <c r="F66" s="25" t="n">
        <v>0.04</v>
      </c>
      <c r="G66" s="25" t="n">
        <f>TRUNC(TRUNC(E66,8)*F66,2)</f>
        <v>0.04</v>
      </c>
    </row>
    <row r="67" customHeight="1" ht="21">
      <c r="A67" s="22" t="inlineStr">
        <is>
          <r>
            <t xml:space="preserve">00037371</t>
          </r>
        </is>
      </c>
      <c r="B67" s="23" t="inlineStr">
        <is>
          <r>
            <t xml:space="preserve">TRANSPORTE - HORISTA (COLETADO CAIXA - ENCARGOS COMPLEMENTARES)</t>
          </r>
        </is>
      </c>
      <c r="C67" s="22" t="inlineStr">
        <is>
          <r>
            <t xml:space="preserve">SINAPI</t>
          </r>
        </is>
      </c>
      <c r="D67" s="22" t="inlineStr">
        <is>
          <r>
            <t xml:space="preserve">H</t>
          </r>
        </is>
      </c>
      <c r="E67" s="24" t="n">
        <v>1.0</v>
      </c>
      <c r="F67" s="25" t="n">
        <v>1.1</v>
      </c>
      <c r="G67" s="25" t="n">
        <f>TRUNC(TRUNC(E67,8)*F67,2)</f>
        <v>1.1</v>
      </c>
    </row>
    <row r="68" customHeight="1" ht="15">
      <c r="A68" s="2" t="inlineStr"/>
      <c r="B68" s="2" t="inlineStr"/>
      <c r="C68" s="2" t="inlineStr"/>
      <c r="D68" s="2" t="inlineStr"/>
      <c r="E68" s="26" t="inlineStr">
        <is>
          <r>
            <t xml:space="preserve">TOTAL Encargos Complementares:</t>
          </r>
        </is>
      </c>
      <c r="F68" s="26" t="inlineStr"/>
      <c r="G68" s="27" t="n">
        <f>SUM(G62:G67)</f>
        <v>7.81</v>
      </c>
    </row>
    <row r="69" customHeight="1" ht="15">
      <c r="A69" s="20" t="inlineStr">
        <is>
          <r>
            <t xml:space="preserve">Mão de Obra</t>
          </r>
        </is>
      </c>
      <c r="B69" s="20" t="inlineStr"/>
      <c r="C69" s="21" t="inlineStr">
        <is>
          <r>
            <t xml:space="preserve">FONTE</t>
          </r>
        </is>
      </c>
      <c r="D69" s="21" t="inlineStr">
        <is>
          <r>
            <t xml:space="preserve">UNID</t>
          </r>
        </is>
      </c>
      <c r="E69" s="21" t="inlineStr">
        <is>
          <r>
            <t xml:space="preserve">COEFICIENTE</t>
          </r>
        </is>
      </c>
      <c r="F69" s="21" t="inlineStr">
        <is>
          <r>
            <t xml:space="preserve">PREÇO UNITÁRIO</t>
          </r>
        </is>
      </c>
      <c r="G69" s="21" t="inlineStr">
        <is>
          <r>
            <t xml:space="preserve">TOTAL</t>
          </r>
        </is>
      </c>
    </row>
    <row r="70" customHeight="1" ht="15">
      <c r="A70" s="22" t="inlineStr">
        <is>
          <r>
            <t xml:space="preserve">00000242</t>
          </r>
        </is>
      </c>
      <c r="B70" s="23" t="inlineStr">
        <is>
          <r>
            <t xml:space="preserve">AJUDANTE ESPECIALIZADO (HORISTA)</t>
          </r>
        </is>
      </c>
      <c r="C70" s="22" t="inlineStr">
        <is>
          <r>
            <t xml:space="preserve">SINAPI</t>
          </r>
        </is>
      </c>
      <c r="D70" s="22" t="inlineStr">
        <is>
          <r>
            <t xml:space="preserve">H</t>
          </r>
        </is>
      </c>
      <c r="E70" s="24" t="n">
        <v>1.0</v>
      </c>
      <c r="F70" s="25" t="n">
        <v>14.27</v>
      </c>
      <c r="G70" s="25" t="n">
        <f>TRUNC(TRUNC(E70,8)*F70,2)</f>
        <v>14.27</v>
      </c>
    </row>
    <row r="71" customHeight="1" ht="15">
      <c r="A71" s="2" t="inlineStr"/>
      <c r="B71" s="2" t="inlineStr"/>
      <c r="C71" s="2" t="inlineStr"/>
      <c r="D71" s="2" t="inlineStr"/>
      <c r="E71" s="26" t="inlineStr">
        <is>
          <r>
            <t xml:space="preserve">TOTAL Mão de Obra:</t>
          </r>
        </is>
      </c>
      <c r="F71" s="26" t="inlineStr"/>
      <c r="G71" s="27" t="n">
        <f>SUM(G70:G70)</f>
        <v>14.27</v>
      </c>
    </row>
    <row r="72" customHeight="1" ht="15">
      <c r="A72" s="20" t="inlineStr">
        <is>
          <r>
            <t xml:space="preserve">Serviço</t>
          </r>
        </is>
      </c>
      <c r="B72" s="20" t="inlineStr"/>
      <c r="C72" s="21" t="inlineStr">
        <is>
          <r>
            <t xml:space="preserve">FONTE</t>
          </r>
        </is>
      </c>
      <c r="D72" s="21" t="inlineStr">
        <is>
          <r>
            <t xml:space="preserve">UNID</t>
          </r>
        </is>
      </c>
      <c r="E72" s="21" t="inlineStr">
        <is>
          <r>
            <t xml:space="preserve">COEFICIENTE</t>
          </r>
        </is>
      </c>
      <c r="F72" s="21" t="inlineStr">
        <is>
          <r>
            <t xml:space="preserve">PREÇO UNITÁRIO</t>
          </r>
        </is>
      </c>
      <c r="G72" s="21" t="inlineStr">
        <is>
          <r>
            <t xml:space="preserve">TOTAL</t>
          </r>
        </is>
      </c>
    </row>
    <row r="73" customHeight="1" ht="21">
      <c r="A73" s="22" t="inlineStr">
        <is>
          <r>
            <t xml:space="preserve">95313</t>
          </r>
        </is>
      </c>
      <c r="B73" s="23" t="inlineStr">
        <is>
          <r>
            <t xml:space="preserve">CURSO DE CAPACITAÇÃO PARA AJUDANTE ESPECIALIZADO (ENCARGOS COMPLEMENTARES) - HORISTA</t>
          </r>
        </is>
      </c>
      <c r="C73" s="22" t="inlineStr">
        <is>
          <r>
            <t xml:space="preserve">SINAPI</t>
          </r>
        </is>
      </c>
      <c r="D73" s="22" t="inlineStr">
        <is>
          <r>
            <t xml:space="preserve">H</t>
          </r>
        </is>
      </c>
      <c r="E73" s="24" t="n">
        <v>1.0</v>
      </c>
      <c r="F73" s="25" t="n">
        <v>0.18</v>
      </c>
      <c r="G73" s="25" t="n">
        <f>TRUNC(TRUNC(E73,8)*F73,2)</f>
        <v>0.18</v>
      </c>
    </row>
    <row r="74" customHeight="1" ht="15">
      <c r="A74" s="2" t="inlineStr"/>
      <c r="B74" s="2" t="inlineStr"/>
      <c r="C74" s="2" t="inlineStr"/>
      <c r="D74" s="2" t="inlineStr"/>
      <c r="E74" s="26" t="inlineStr">
        <is>
          <r>
            <t xml:space="preserve">TOTAL Serviço:</t>
          </r>
        </is>
      </c>
      <c r="F74" s="26" t="inlineStr"/>
      <c r="G74" s="27" t="n">
        <f>SUM(G73:G73)</f>
        <v>0.18</v>
      </c>
    </row>
    <row r="75" customHeight="1" ht="15">
      <c r="A75" s="2" t="inlineStr"/>
      <c r="B75" s="2" t="inlineStr"/>
      <c r="C75" s="2" t="inlineStr"/>
      <c r="D75" s="2" t="inlineStr"/>
      <c r="E75" s="28" t="inlineStr">
        <is>
          <r>
            <t xml:space="preserve">VALOR:</t>
          </r>
        </is>
      </c>
      <c r="F75" s="28" t="inlineStr"/>
      <c r="G75" s="6" t="n">
        <f>SUM(G68,G71,G74)</f>
        <v>22.26</v>
      </c>
    </row>
    <row r="76" customHeight="1" ht="15">
      <c r="A76" s="2" t="inlineStr"/>
      <c r="B76" s="2" t="inlineStr"/>
      <c r="C76" s="2" t="inlineStr"/>
      <c r="D76" s="2" t="inlineStr"/>
      <c r="E76" s="28" t="inlineStr">
        <is>
          <r>
            <t xml:space="preserve">VALOR BDI (22.23%):</t>
          </r>
        </is>
      </c>
      <c r="F76" s="28" t="inlineStr"/>
      <c r="G76" s="6" t="n">
        <f>ROUND(G75*(22.23/100),2)</f>
        <v>4.95</v>
      </c>
    </row>
    <row r="77" customHeight="1" ht="15">
      <c r="A77" s="2" t="inlineStr"/>
      <c r="B77" s="2" t="inlineStr"/>
      <c r="C77" s="2" t="inlineStr"/>
      <c r="D77" s="2" t="inlineStr"/>
      <c r="E77" s="28" t="inlineStr">
        <is>
          <r>
            <t xml:space="preserve">VALOR COM BDI:</t>
          </r>
        </is>
      </c>
      <c r="F77" s="28" t="inlineStr"/>
      <c r="G77" s="6" t="n">
        <f>G76+G75</f>
        <v>27.21</v>
      </c>
    </row>
    <row r="78" customHeight="1" ht="10">
      <c r="A78" s="2" t="inlineStr"/>
      <c r="B78" s="2" t="inlineStr"/>
      <c r="C78" s="2" t="inlineStr"/>
      <c r="D78" s="2" t="inlineStr"/>
      <c r="E78" s="18" t="inlineStr"/>
      <c r="F78" s="18" t="inlineStr"/>
      <c r="G78" s="18" t="inlineStr"/>
    </row>
    <row r="79" customHeight="1" ht="20">
      <c r="A79" s="19" t="inlineStr">
        <is>
          <r>
            <t xml:space="preserve">101165 ALVENARIA DE EMBASAMENTO COM BLOCO ESTRUTURAL DE CONCRETO, DE 14X19X29CM E ARGAMASSA DE ASSENTAMENTO COM PREPARO EM BETONEIRA. AF_05/2020 (M3)</t>
          </r>
        </is>
      </c>
      <c r="B79" s="19" t="inlineStr"/>
      <c r="C79" s="19" t="inlineStr"/>
      <c r="D79" s="19" t="inlineStr"/>
      <c r="E79" s="19" t="inlineStr"/>
      <c r="F79" s="19" t="inlineStr"/>
      <c r="G79" s="19" t="inlineStr"/>
    </row>
    <row r="80" customHeight="1" ht="15">
      <c r="A80" s="20" t="inlineStr">
        <is>
          <r>
            <t xml:space="preserve">Material</t>
          </r>
        </is>
      </c>
      <c r="B80" s="20" t="inlineStr"/>
      <c r="C80" s="21" t="inlineStr">
        <is>
          <r>
            <t xml:space="preserve">FONTE</t>
          </r>
        </is>
      </c>
      <c r="D80" s="21" t="inlineStr">
        <is>
          <r>
            <t xml:space="preserve">UNID</t>
          </r>
        </is>
      </c>
      <c r="E80" s="21" t="inlineStr">
        <is>
          <r>
            <t xml:space="preserve">COEFICIENTE</t>
          </r>
        </is>
      </c>
      <c r="F80" s="21" t="inlineStr">
        <is>
          <r>
            <t xml:space="preserve">PREÇO UNITÁRIO</t>
          </r>
        </is>
      </c>
      <c r="G80" s="21" t="inlineStr">
        <is>
          <r>
            <t xml:space="preserve">TOTAL</t>
          </r>
        </is>
      </c>
    </row>
    <row r="81" customHeight="1" ht="21">
      <c r="A81" s="22" t="inlineStr">
        <is>
          <r>
            <t xml:space="preserve">00034566</t>
          </r>
        </is>
      </c>
      <c r="B81" s="23" t="inlineStr">
        <is>
          <r>
            <t xml:space="preserve">BLOCO DE CONCRETO ESTRUTURAL 14 X 19 X 29 CM, FBK 6 MPA (NBR 6136)</t>
          </r>
        </is>
      </c>
      <c r="C81" s="22" t="inlineStr">
        <is>
          <r>
            <t xml:space="preserve">SINAPI</t>
          </r>
        </is>
      </c>
      <c r="D81" s="22" t="inlineStr">
        <is>
          <r>
            <t xml:space="preserve">UN</t>
          </r>
        </is>
      </c>
      <c r="E81" s="24" t="n">
        <v>122.27</v>
      </c>
      <c r="F81" s="25" t="n">
        <v>4.61</v>
      </c>
      <c r="G81" s="25" t="n">
        <f>TRUNC(TRUNC(E81,8)*F81,2)</f>
        <v>563.66</v>
      </c>
    </row>
    <row r="82" customHeight="1" ht="15">
      <c r="A82" s="2" t="inlineStr"/>
      <c r="B82" s="2" t="inlineStr"/>
      <c r="C82" s="2" t="inlineStr"/>
      <c r="D82" s="2" t="inlineStr"/>
      <c r="E82" s="26" t="inlineStr">
        <is>
          <r>
            <t xml:space="preserve">TOTAL Material:</t>
          </r>
        </is>
      </c>
      <c r="F82" s="26" t="inlineStr"/>
      <c r="G82" s="27" t="n">
        <f>SUM(G81:G81)</f>
        <v>563.66</v>
      </c>
    </row>
    <row r="83" customHeight="1" ht="15">
      <c r="A83" s="20" t="inlineStr">
        <is>
          <r>
            <t xml:space="preserve">Mão de Obra com Encargos Complementares</t>
          </r>
        </is>
      </c>
      <c r="B83" s="20" t="inlineStr"/>
      <c r="C83" s="21" t="inlineStr">
        <is>
          <r>
            <t xml:space="preserve">FONTE</t>
          </r>
        </is>
      </c>
      <c r="D83" s="21" t="inlineStr">
        <is>
          <r>
            <t xml:space="preserve">UNID</t>
          </r>
        </is>
      </c>
      <c r="E83" s="21" t="inlineStr">
        <is>
          <r>
            <t xml:space="preserve">COEFICIENTE</t>
          </r>
        </is>
      </c>
      <c r="F83" s="21" t="inlineStr">
        <is>
          <r>
            <t xml:space="preserve">PREÇO UNITÁRIO</t>
          </r>
        </is>
      </c>
      <c r="G83" s="21" t="inlineStr">
        <is>
          <r>
            <t xml:space="preserve">TOTAL</t>
          </r>
        </is>
      </c>
    </row>
    <row r="84" customHeight="1" ht="15">
      <c r="A84" s="22" t="inlineStr">
        <is>
          <r>
            <t xml:space="preserve">88309</t>
          </r>
        </is>
      </c>
      <c r="B84" s="23" t="inlineStr">
        <is>
          <r>
            <t xml:space="preserve">PEDREIRO COM ENCARGOS COMPLEMENTARES</t>
          </r>
        </is>
      </c>
      <c r="C84" s="22" t="inlineStr">
        <is>
          <r>
            <t xml:space="preserve">SINAPI</t>
          </r>
        </is>
      </c>
      <c r="D84" s="22" t="inlineStr">
        <is>
          <r>
            <t xml:space="preserve">H</t>
          </r>
        </is>
      </c>
      <c r="E84" s="24" t="n">
        <v>10.263</v>
      </c>
      <c r="F84" s="25" t="n">
        <v>28.88</v>
      </c>
      <c r="G84" s="25" t="n">
        <f>TRUNC(TRUNC(E84,8)*F84,2)</f>
        <v>296.39</v>
      </c>
    </row>
    <row r="85" customHeight="1" ht="15">
      <c r="A85" s="22" t="inlineStr">
        <is>
          <r>
            <t xml:space="preserve">88316</t>
          </r>
        </is>
      </c>
      <c r="B85" s="23" t="inlineStr">
        <is>
          <r>
            <t xml:space="preserve">SERVENTE COM ENCARGOS COMPLEMENTARES</t>
          </r>
        </is>
      </c>
      <c r="C85" s="22" t="inlineStr">
        <is>
          <r>
            <t xml:space="preserve">SINAPI</t>
          </r>
        </is>
      </c>
      <c r="D85" s="22" t="inlineStr">
        <is>
          <r>
            <t xml:space="preserve">H</t>
          </r>
        </is>
      </c>
      <c r="E85" s="24" t="n">
        <v>5.132</v>
      </c>
      <c r="F85" s="25" t="n">
        <v>22.1</v>
      </c>
      <c r="G85" s="25" t="n">
        <f>TRUNC(TRUNC(E85,8)*F85,2)</f>
        <v>113.41</v>
      </c>
    </row>
    <row r="86" customHeight="1" ht="18">
      <c r="A86" s="2" t="inlineStr"/>
      <c r="B86" s="2" t="inlineStr"/>
      <c r="C86" s="2" t="inlineStr"/>
      <c r="D86" s="2" t="inlineStr"/>
      <c r="E86" s="26" t="inlineStr">
        <is>
          <r>
            <t xml:space="preserve">TOTAL Mão de Obra com Encargos Complementares:</t>
          </r>
        </is>
      </c>
      <c r="F86" s="26" t="inlineStr"/>
      <c r="G86" s="27" t="n">
        <f>SUM(G84:G85)</f>
        <v>409.8</v>
      </c>
    </row>
    <row r="87" customHeight="1" ht="15">
      <c r="A87" s="20" t="inlineStr">
        <is>
          <r>
            <t xml:space="preserve">Serviço</t>
          </r>
        </is>
      </c>
      <c r="B87" s="20" t="inlineStr"/>
      <c r="C87" s="21" t="inlineStr">
        <is>
          <r>
            <t xml:space="preserve">FONTE</t>
          </r>
        </is>
      </c>
      <c r="D87" s="21" t="inlineStr">
        <is>
          <r>
            <t xml:space="preserve">UNID</t>
          </r>
        </is>
      </c>
      <c r="E87" s="21" t="inlineStr">
        <is>
          <r>
            <t xml:space="preserve">COEFICIENTE</t>
          </r>
        </is>
      </c>
      <c r="F87" s="21" t="inlineStr">
        <is>
          <r>
            <t xml:space="preserve">PREÇO UNITÁRIO</t>
          </r>
        </is>
      </c>
      <c r="G87" s="21" t="inlineStr">
        <is>
          <r>
            <t xml:space="preserve">TOTAL</t>
          </r>
        </is>
      </c>
    </row>
    <row r="88" customHeight="1" ht="38">
      <c r="A88" s="22" t="inlineStr">
        <is>
          <r>
            <t xml:space="preserve">87292</t>
          </r>
        </is>
      </c>
      <c r="B88" s="23" t="inlineStr">
        <is>
          <r>
            <t xml:space="preserve">ARGAMASSA TRAÇO 1:2:8 (EM VOLUME DE CIMENTO, CAL E AREIA MÉDIA ÚMIDA) PARA EMBOÇO/MASSA ÚNICA/ASSENTAMENTO DE ALVENARIA DE VEDAÇÃO, PREPARO MECÂNICO COM BETONEIRA 400 L. AF_08/2019</t>
          </r>
        </is>
      </c>
      <c r="C88" s="22" t="inlineStr">
        <is>
          <r>
            <t xml:space="preserve">SINAPI</t>
          </r>
        </is>
      </c>
      <c r="D88" s="22" t="inlineStr">
        <is>
          <r>
            <t xml:space="preserve">M3</t>
          </r>
        </is>
      </c>
      <c r="E88" s="24" t="n">
        <v>0.13</v>
      </c>
      <c r="F88" s="25" t="n">
        <v>615.35</v>
      </c>
      <c r="G88" s="25" t="n">
        <f>TRUNC(TRUNC(E88,8)*F88,2)</f>
        <v>79.99</v>
      </c>
    </row>
    <row r="89" customHeight="1" ht="15">
      <c r="A89" s="2" t="inlineStr"/>
      <c r="B89" s="2" t="inlineStr"/>
      <c r="C89" s="2" t="inlineStr"/>
      <c r="D89" s="2" t="inlineStr"/>
      <c r="E89" s="26" t="inlineStr">
        <is>
          <r>
            <t xml:space="preserve">TOTAL Serviço:</t>
          </r>
        </is>
      </c>
      <c r="F89" s="26" t="inlineStr"/>
      <c r="G89" s="27" t="n">
        <f>SUM(G88:G88)</f>
        <v>79.99</v>
      </c>
    </row>
    <row r="90" customHeight="1" ht="15">
      <c r="A90" s="2" t="inlineStr"/>
      <c r="B90" s="2" t="inlineStr"/>
      <c r="C90" s="2" t="inlineStr"/>
      <c r="D90" s="2" t="inlineStr"/>
      <c r="E90" s="28" t="inlineStr">
        <is>
          <r>
            <t xml:space="preserve">VALOR:</t>
          </r>
        </is>
      </c>
      <c r="F90" s="28" t="inlineStr"/>
      <c r="G90" s="6" t="n">
        <f>SUM(G82,G86,G89)</f>
        <v>1053.45</v>
      </c>
    </row>
    <row r="91" customHeight="1" ht="15">
      <c r="A91" s="2" t="inlineStr"/>
      <c r="B91" s="2" t="inlineStr"/>
      <c r="C91" s="2" t="inlineStr"/>
      <c r="D91" s="2" t="inlineStr"/>
      <c r="E91" s="28" t="inlineStr">
        <is>
          <r>
            <t xml:space="preserve">VALOR BDI (22.23%):</t>
          </r>
        </is>
      </c>
      <c r="F91" s="28" t="inlineStr"/>
      <c r="G91" s="6" t="n">
        <f>ROUND(G90*(22.23/100),2)</f>
        <v>234.18</v>
      </c>
    </row>
    <row r="92" customHeight="1" ht="15">
      <c r="A92" s="2" t="inlineStr"/>
      <c r="B92" s="2" t="inlineStr"/>
      <c r="C92" s="2" t="inlineStr"/>
      <c r="D92" s="2" t="inlineStr"/>
      <c r="E92" s="28" t="inlineStr">
        <is>
          <r>
            <t xml:space="preserve">VALOR COM BDI:</t>
          </r>
        </is>
      </c>
      <c r="F92" s="28" t="inlineStr"/>
      <c r="G92" s="6" t="n">
        <f>G91+G90</f>
        <v>1287.63</v>
      </c>
    </row>
    <row r="93" customHeight="1" ht="10">
      <c r="A93" s="2" t="inlineStr"/>
      <c r="B93" s="2" t="inlineStr"/>
      <c r="C93" s="2" t="inlineStr"/>
      <c r="D93" s="2" t="inlineStr"/>
      <c r="E93" s="18" t="inlineStr"/>
      <c r="F93" s="18" t="inlineStr"/>
      <c r="G93" s="18" t="inlineStr"/>
    </row>
    <row r="94" customHeight="1" ht="20">
      <c r="A94" s="19" t="inlineStr">
        <is>
          <r>
            <t xml:space="preserve">ADAP-G0855 ANALISTA DE PLANEJAMENTO COM ENCARGOS COMPLEMENTARES (H)</t>
          </r>
        </is>
      </c>
      <c r="B94" s="19" t="inlineStr"/>
      <c r="C94" s="19" t="inlineStr"/>
      <c r="D94" s="19" t="inlineStr"/>
      <c r="E94" s="19" t="inlineStr"/>
      <c r="F94" s="19" t="inlineStr"/>
      <c r="G94" s="19" t="inlineStr"/>
    </row>
    <row r="95" customHeight="1" ht="15">
      <c r="A95" s="20" t="inlineStr">
        <is>
          <r>
            <t xml:space="preserve">Encargos Complementares</t>
          </r>
        </is>
      </c>
      <c r="B95" s="20" t="inlineStr"/>
      <c r="C95" s="21" t="inlineStr">
        <is>
          <r>
            <t xml:space="preserve">FONTE</t>
          </r>
        </is>
      </c>
      <c r="D95" s="21" t="inlineStr">
        <is>
          <r>
            <t xml:space="preserve">UNID</t>
          </r>
        </is>
      </c>
      <c r="E95" s="21" t="inlineStr">
        <is>
          <r>
            <t xml:space="preserve">COEFICIENTE</t>
          </r>
        </is>
      </c>
      <c r="F95" s="21" t="inlineStr">
        <is>
          <r>
            <t xml:space="preserve">PREÇO UNITÁRIO</t>
          </r>
        </is>
      </c>
      <c r="G95" s="21" t="inlineStr">
        <is>
          <r>
            <t xml:space="preserve">TOTAL</t>
          </r>
        </is>
      </c>
    </row>
    <row r="96" customHeight="1" ht="21">
      <c r="A96" s="22" t="inlineStr">
        <is>
          <r>
            <t xml:space="preserve">00043486</t>
          </r>
        </is>
      </c>
      <c r="B96" s="23" t="inlineStr">
        <is>
          <r>
            <t xml:space="preserve">EPI - FAMILIA ENGENHEIRO CIVIL - HORISTA (ENCARGOS COMPLEMENTARES - COLETADO CAIXA)</t>
          </r>
        </is>
      </c>
      <c r="C96" s="22" t="inlineStr">
        <is>
          <r>
            <t xml:space="preserve">SINAPI</t>
          </r>
        </is>
      </c>
      <c r="D96" s="22" t="inlineStr">
        <is>
          <r>
            <t xml:space="preserve">H</t>
          </r>
        </is>
      </c>
      <c r="E96" s="24" t="n">
        <v>1.0</v>
      </c>
      <c r="F96" s="25" t="n">
        <v>0.74</v>
      </c>
      <c r="G96" s="25" t="n">
        <f>ROUND(ROUND(E96,8)*F96,2)</f>
        <v>0.74</v>
      </c>
    </row>
    <row r="97" customHeight="1" ht="21">
      <c r="A97" s="22" t="inlineStr">
        <is>
          <r>
            <t xml:space="preserve">00037372</t>
          </r>
        </is>
      </c>
      <c r="B97" s="23" t="inlineStr">
        <is>
          <r>
            <t xml:space="preserve">EXAMES - HORISTA (COLETADO CAIXA - ENCARGOS COMPLEMENTARES)</t>
          </r>
        </is>
      </c>
      <c r="C97" s="22" t="inlineStr">
        <is>
          <r>
            <t xml:space="preserve">SINAPI</t>
          </r>
        </is>
      </c>
      <c r="D97" s="22" t="inlineStr">
        <is>
          <r>
            <t xml:space="preserve">H</t>
          </r>
        </is>
      </c>
      <c r="E97" s="24" t="n">
        <v>1.0</v>
      </c>
      <c r="F97" s="25" t="n">
        <v>1.34</v>
      </c>
      <c r="G97" s="25" t="n">
        <f>ROUND(ROUND(E97,8)*F97,2)</f>
        <v>1.34</v>
      </c>
    </row>
    <row r="98" customHeight="1" ht="21">
      <c r="A98" s="22" t="inlineStr">
        <is>
          <r>
            <t xml:space="preserve">00043462</t>
          </r>
        </is>
      </c>
      <c r="B98" s="23" t="inlineStr">
        <is>
          <r>
            <t xml:space="preserve">FERRAMENTAS - FAMILIA ENGENHEIRO CIVIL - HORISTA (ENCARGOS COMPLEMENTARES - COLETADO CAIXA)</t>
          </r>
        </is>
      </c>
      <c r="C98" s="22" t="inlineStr">
        <is>
          <r>
            <t xml:space="preserve">SINAPI</t>
          </r>
        </is>
      </c>
      <c r="D98" s="22" t="inlineStr">
        <is>
          <r>
            <t xml:space="preserve">H</t>
          </r>
        </is>
      </c>
      <c r="E98" s="24" t="n">
        <v>1.0</v>
      </c>
      <c r="F98" s="25" t="n">
        <v>0.01</v>
      </c>
      <c r="G98" s="25" t="n">
        <f>ROUND(ROUND(E98,8)*F98,2)</f>
        <v>0.01</v>
      </c>
    </row>
    <row r="99" customHeight="1" ht="21">
      <c r="A99" s="22" t="inlineStr">
        <is>
          <r>
            <t xml:space="preserve">00037373</t>
          </r>
        </is>
      </c>
      <c r="B99" s="23" t="inlineStr">
        <is>
          <r>
            <t xml:space="preserve">SEGURO - HORISTA (COLETADO CAIXA - ENCARGOS COMPLEMENTARES)</t>
          </r>
        </is>
      </c>
      <c r="C99" s="22" t="inlineStr">
        <is>
          <r>
            <t xml:space="preserve">SINAPI</t>
          </r>
        </is>
      </c>
      <c r="D99" s="22" t="inlineStr">
        <is>
          <r>
            <t xml:space="preserve">H</t>
          </r>
        </is>
      </c>
      <c r="E99" s="24" t="n">
        <v>1.0</v>
      </c>
      <c r="F99" s="25" t="n">
        <v>0.04</v>
      </c>
      <c r="G99" s="25" t="n">
        <f>ROUND(ROUND(E99,8)*F99,2)</f>
        <v>0.04</v>
      </c>
    </row>
    <row r="100" customHeight="1" ht="15">
      <c r="A100" s="2" t="inlineStr"/>
      <c r="B100" s="2" t="inlineStr"/>
      <c r="C100" s="2" t="inlineStr"/>
      <c r="D100" s="2" t="inlineStr"/>
      <c r="E100" s="26" t="inlineStr">
        <is>
          <r>
            <t xml:space="preserve">TOTAL Encargos Complementares:</t>
          </r>
        </is>
      </c>
      <c r="F100" s="26" t="inlineStr"/>
      <c r="G100" s="27" t="n">
        <f>SUM(G96:G99)</f>
        <v>2.13</v>
      </c>
    </row>
    <row r="101" customHeight="1" ht="15">
      <c r="A101" s="20" t="inlineStr">
        <is>
          <r>
            <t xml:space="preserve">Mão de Obra</t>
          </r>
        </is>
      </c>
      <c r="B101" s="20" t="inlineStr"/>
      <c r="C101" s="21" t="inlineStr">
        <is>
          <r>
            <t xml:space="preserve">FONTE</t>
          </r>
        </is>
      </c>
      <c r="D101" s="21" t="inlineStr">
        <is>
          <r>
            <t xml:space="preserve">UNID</t>
          </r>
        </is>
      </c>
      <c r="E101" s="21" t="inlineStr">
        <is>
          <r>
            <t xml:space="preserve">COEFICIENTE</t>
          </r>
        </is>
      </c>
      <c r="F101" s="21" t="inlineStr">
        <is>
          <r>
            <t xml:space="preserve">PREÇO UNITÁRIO</t>
          </r>
        </is>
      </c>
      <c r="G101" s="21" t="inlineStr">
        <is>
          <r>
            <t xml:space="preserve">TOTAL</t>
          </r>
        </is>
      </c>
    </row>
    <row r="102" customHeight="1" ht="15">
      <c r="A102" s="22" t="inlineStr">
        <is>
          <r>
            <t xml:space="preserve">G0855</t>
          </r>
        </is>
      </c>
      <c r="B102" s="23" t="inlineStr">
        <is>
          <r>
            <t xml:space="preserve">ANALISTA DE PLANEJAMENTO</t>
          </r>
        </is>
      </c>
      <c r="C102" s="22" t="inlineStr">
        <is>
          <r>
            <t xml:space="preserve">SEINFRA</t>
          </r>
        </is>
      </c>
      <c r="D102" s="22" t="inlineStr">
        <is>
          <r>
            <t xml:space="preserve">H</t>
          </r>
        </is>
      </c>
      <c r="E102" s="24" t="n">
        <v>1.0</v>
      </c>
      <c r="F102" s="25" t="n">
        <v>113.34</v>
      </c>
      <c r="G102" s="25" t="n">
        <f>ROUND(ROUND(E102,8)*F102,2)</f>
        <v>113.34</v>
      </c>
    </row>
    <row r="103" customHeight="1" ht="15">
      <c r="A103" s="2" t="inlineStr"/>
      <c r="B103" s="2" t="inlineStr"/>
      <c r="C103" s="2" t="inlineStr"/>
      <c r="D103" s="2" t="inlineStr"/>
      <c r="E103" s="26" t="inlineStr">
        <is>
          <r>
            <t xml:space="preserve">TOTAL Mão de Obra:</t>
          </r>
        </is>
      </c>
      <c r="F103" s="26" t="inlineStr"/>
      <c r="G103" s="27" t="n">
        <f>SUM(G102:G102)</f>
        <v>113.34</v>
      </c>
    </row>
    <row r="104" customHeight="1" ht="15">
      <c r="A104" s="2" t="inlineStr"/>
      <c r="B104" s="2" t="inlineStr"/>
      <c r="C104" s="2" t="inlineStr"/>
      <c r="D104" s="2" t="inlineStr"/>
      <c r="E104" s="28" t="inlineStr">
        <is>
          <r>
            <t xml:space="preserve">VALOR:</t>
          </r>
        </is>
      </c>
      <c r="F104" s="28" t="inlineStr"/>
      <c r="G104" s="6" t="n">
        <f>SUM(G100,G103)</f>
        <v>115.47</v>
      </c>
    </row>
    <row r="105" customHeight="1" ht="15">
      <c r="A105" s="2" t="inlineStr"/>
      <c r="B105" s="2" t="inlineStr"/>
      <c r="C105" s="2" t="inlineStr"/>
      <c r="D105" s="2" t="inlineStr"/>
      <c r="E105" s="28" t="inlineStr">
        <is>
          <r>
            <t xml:space="preserve">VALOR BDI (22.23%):</t>
          </r>
        </is>
      </c>
      <c r="F105" s="28" t="inlineStr"/>
      <c r="G105" s="6" t="n">
        <f>ROUND(G104*(22.23/100),2)</f>
        <v>25.67</v>
      </c>
    </row>
    <row r="106" customHeight="1" ht="15">
      <c r="A106" s="2" t="inlineStr"/>
      <c r="B106" s="2" t="inlineStr"/>
      <c r="C106" s="2" t="inlineStr"/>
      <c r="D106" s="2" t="inlineStr"/>
      <c r="E106" s="28" t="inlineStr">
        <is>
          <r>
            <t xml:space="preserve">VALOR COM BDI:</t>
          </r>
        </is>
      </c>
      <c r="F106" s="28" t="inlineStr"/>
      <c r="G106" s="6" t="n">
        <f>G105+G104</f>
        <v>141.14</v>
      </c>
    </row>
    <row r="107" customHeight="1" ht="10">
      <c r="A107" s="2" t="inlineStr"/>
      <c r="B107" s="2" t="inlineStr"/>
      <c r="C107" s="2" t="inlineStr"/>
      <c r="D107" s="2" t="inlineStr"/>
      <c r="E107" s="18" t="inlineStr"/>
      <c r="F107" s="18" t="inlineStr"/>
      <c r="G107" s="18" t="inlineStr"/>
    </row>
    <row r="108" customHeight="1" ht="20">
      <c r="A108" s="19" t="inlineStr">
        <is>
          <r>
            <t xml:space="preserve">C0170 ARGAMASSA DE CIMENTO E AREIA S/PEN. TRAÇO 1:3 (M3)</t>
          </r>
        </is>
      </c>
      <c r="B108" s="19" t="inlineStr"/>
      <c r="C108" s="19" t="inlineStr"/>
      <c r="D108" s="19" t="inlineStr"/>
      <c r="E108" s="19" t="inlineStr"/>
      <c r="F108" s="19" t="inlineStr"/>
      <c r="G108" s="19" t="inlineStr"/>
    </row>
    <row r="109" customHeight="1" ht="15">
      <c r="A109" s="20" t="inlineStr">
        <is>
          <r>
            <t xml:space="preserve">Material</t>
          </r>
        </is>
      </c>
      <c r="B109" s="20" t="inlineStr"/>
      <c r="C109" s="21" t="inlineStr">
        <is>
          <r>
            <t xml:space="preserve">FONTE</t>
          </r>
        </is>
      </c>
      <c r="D109" s="21" t="inlineStr">
        <is>
          <r>
            <t xml:space="preserve">UNID</t>
          </r>
        </is>
      </c>
      <c r="E109" s="21" t="inlineStr">
        <is>
          <r>
            <t xml:space="preserve">COEFICIENTE</t>
          </r>
        </is>
      </c>
      <c r="F109" s="21" t="inlineStr">
        <is>
          <r>
            <t xml:space="preserve">PREÇO UNITÁRIO</t>
          </r>
        </is>
      </c>
      <c r="G109" s="21" t="inlineStr">
        <is>
          <r>
            <t xml:space="preserve">TOTAL</t>
          </r>
        </is>
      </c>
    </row>
    <row r="110" customHeight="1" ht="15">
      <c r="A110" s="22" t="inlineStr">
        <is>
          <r>
            <t xml:space="preserve">I0109</t>
          </r>
        </is>
      </c>
      <c r="B110" s="23" t="inlineStr">
        <is>
          <r>
            <t xml:space="preserve">AREIA MEDIA</t>
          </r>
        </is>
      </c>
      <c r="C110" s="22" t="inlineStr">
        <is>
          <r>
            <t xml:space="preserve">SEINFRA</t>
          </r>
        </is>
      </c>
      <c r="D110" s="22" t="inlineStr">
        <is>
          <r>
            <t xml:space="preserve">M3</t>
          </r>
        </is>
      </c>
      <c r="E110" s="24" t="n">
        <v>1.216</v>
      </c>
      <c r="F110" s="29" t="n">
        <v>83.58</v>
      </c>
      <c r="G110" s="29" t="n">
        <f>ROUND(ROUND(E110,8)*F110,4)</f>
        <v>101.6333</v>
      </c>
    </row>
    <row r="111" customHeight="1" ht="15">
      <c r="A111" s="22" t="inlineStr">
        <is>
          <r>
            <t xml:space="preserve">I0805</t>
          </r>
        </is>
      </c>
      <c r="B111" s="23" t="inlineStr">
        <is>
          <r>
            <t xml:space="preserve">CIMENTO PORTLAND</t>
          </r>
        </is>
      </c>
      <c r="C111" s="22" t="inlineStr">
        <is>
          <r>
            <t xml:space="preserve">SEINFRA</t>
          </r>
        </is>
      </c>
      <c r="D111" s="22" t="inlineStr">
        <is>
          <r>
            <t xml:space="preserve">KG</t>
          </r>
        </is>
      </c>
      <c r="E111" s="24" t="n">
        <v>486.0</v>
      </c>
      <c r="F111" s="29" t="n">
        <v>0.71</v>
      </c>
      <c r="G111" s="29" t="n">
        <f>ROUND(ROUND(E111,8)*F111,4)</f>
        <v>345.06</v>
      </c>
    </row>
    <row r="112" customHeight="1" ht="15">
      <c r="A112" s="2" t="inlineStr"/>
      <c r="B112" s="2" t="inlineStr"/>
      <c r="C112" s="2" t="inlineStr"/>
      <c r="D112" s="2" t="inlineStr"/>
      <c r="E112" s="26" t="inlineStr">
        <is>
          <r>
            <t xml:space="preserve">TOTAL Material:</t>
          </r>
        </is>
      </c>
      <c r="F112" s="26" t="inlineStr"/>
      <c r="G112" s="30" t="n">
        <f>SUM(G110:G111)</f>
        <v>446.6933</v>
      </c>
    </row>
    <row r="113" customHeight="1" ht="15">
      <c r="A113" s="20" t="inlineStr">
        <is>
          <r>
            <t xml:space="preserve">Mão de Obra</t>
          </r>
        </is>
      </c>
      <c r="B113" s="20" t="inlineStr"/>
      <c r="C113" s="21" t="inlineStr">
        <is>
          <r>
            <t xml:space="preserve">FONTE</t>
          </r>
        </is>
      </c>
      <c r="D113" s="21" t="inlineStr">
        <is>
          <r>
            <t xml:space="preserve">UNID</t>
          </r>
        </is>
      </c>
      <c r="E113" s="21" t="inlineStr">
        <is>
          <r>
            <t xml:space="preserve">COEFICIENTE</t>
          </r>
        </is>
      </c>
      <c r="F113" s="21" t="inlineStr">
        <is>
          <r>
            <t xml:space="preserve">PREÇO UNITÁRIO</t>
          </r>
        </is>
      </c>
      <c r="G113" s="21" t="inlineStr">
        <is>
          <r>
            <t xml:space="preserve">TOTAL</t>
          </r>
        </is>
      </c>
    </row>
    <row r="114" customHeight="1" ht="15">
      <c r="A114" s="22" t="inlineStr">
        <is>
          <r>
            <t xml:space="preserve">I2543</t>
          </r>
        </is>
      </c>
      <c r="B114" s="23" t="inlineStr">
        <is>
          <r>
            <t xml:space="preserve">SERVENTE</t>
          </r>
        </is>
      </c>
      <c r="C114" s="22" t="inlineStr">
        <is>
          <r>
            <t xml:space="preserve">SEINFRA</t>
          </r>
        </is>
      </c>
      <c r="D114" s="22" t="inlineStr">
        <is>
          <r>
            <t xml:space="preserve">H</t>
          </r>
        </is>
      </c>
      <c r="E114" s="24" t="n">
        <v>10.0</v>
      </c>
      <c r="F114" s="29" t="n">
        <v>20.26</v>
      </c>
      <c r="G114" s="29" t="n">
        <f>ROUND(ROUND(E114,8)*F114,4)</f>
        <v>202.6</v>
      </c>
    </row>
    <row r="115" customHeight="1" ht="15">
      <c r="A115" s="2" t="inlineStr"/>
      <c r="B115" s="2" t="inlineStr"/>
      <c r="C115" s="2" t="inlineStr"/>
      <c r="D115" s="2" t="inlineStr"/>
      <c r="E115" s="26" t="inlineStr">
        <is>
          <r>
            <t xml:space="preserve">TOTAL Mão de Obra:</t>
          </r>
        </is>
      </c>
      <c r="F115" s="26" t="inlineStr"/>
      <c r="G115" s="30" t="n">
        <f>SUM(G114:G114)</f>
        <v>202.6</v>
      </c>
    </row>
    <row r="116" customHeight="1" ht="15">
      <c r="A116" s="2" t="inlineStr"/>
      <c r="B116" s="2" t="inlineStr"/>
      <c r="C116" s="2" t="inlineStr"/>
      <c r="D116" s="2" t="inlineStr"/>
      <c r="E116" s="28" t="inlineStr">
        <is>
          <r>
            <t xml:space="preserve">VALOR:</t>
          </r>
        </is>
      </c>
      <c r="F116" s="28" t="inlineStr"/>
      <c r="G116" s="6" t="n">
        <f>SUM(G112,G115)</f>
        <v>649.29</v>
      </c>
    </row>
    <row r="117" customHeight="1" ht="15">
      <c r="A117" s="2" t="inlineStr"/>
      <c r="B117" s="2" t="inlineStr"/>
      <c r="C117" s="2" t="inlineStr"/>
      <c r="D117" s="2" t="inlineStr"/>
      <c r="E117" s="28" t="inlineStr">
        <is>
          <r>
            <t xml:space="preserve">VALOR BDI (22.23%):</t>
          </r>
        </is>
      </c>
      <c r="F117" s="28" t="inlineStr"/>
      <c r="G117" s="6" t="n">
        <f>ROUND(G116*(22.23/100),2)</f>
        <v>144.34</v>
      </c>
    </row>
    <row r="118" customHeight="1" ht="15">
      <c r="A118" s="2" t="inlineStr"/>
      <c r="B118" s="2" t="inlineStr"/>
      <c r="C118" s="2" t="inlineStr"/>
      <c r="D118" s="2" t="inlineStr"/>
      <c r="E118" s="28" t="inlineStr">
        <is>
          <r>
            <t xml:space="preserve">VALOR COM BDI:</t>
          </r>
        </is>
      </c>
      <c r="F118" s="28" t="inlineStr"/>
      <c r="G118" s="6" t="n">
        <f>G117+G116</f>
        <v>793.63</v>
      </c>
    </row>
    <row r="119" customHeight="1" ht="10">
      <c r="A119" s="2" t="inlineStr"/>
      <c r="B119" s="2" t="inlineStr"/>
      <c r="C119" s="2" t="inlineStr"/>
      <c r="D119" s="2" t="inlineStr"/>
      <c r="E119" s="18" t="inlineStr"/>
      <c r="F119" s="18" t="inlineStr"/>
      <c r="G119" s="18" t="inlineStr"/>
    </row>
    <row r="120" customHeight="1" ht="20">
      <c r="A120" s="19" t="inlineStr">
        <is>
          <r>
            <t xml:space="preserve">87367 ARGAMASSA TRAÇO 1:1:6 (EM VOLUME DE CIMENTO, CAL E AREIA MÉDIA ÚMIDA) PARA EMBOÇO/MASSA ÚNICA/ASSENTAMENTO DE ALVENARIA DE VEDAÇÃO, PREPARO MANUAL. AF_08/2019 (M3)</t>
          </r>
        </is>
      </c>
      <c r="B120" s="19" t="inlineStr"/>
      <c r="C120" s="19" t="inlineStr"/>
      <c r="D120" s="19" t="inlineStr"/>
      <c r="E120" s="19" t="inlineStr"/>
      <c r="F120" s="19" t="inlineStr"/>
      <c r="G120" s="19" t="inlineStr"/>
    </row>
    <row r="121" customHeight="1" ht="15">
      <c r="A121" s="20" t="inlineStr">
        <is>
          <r>
            <t xml:space="preserve">Material</t>
          </r>
        </is>
      </c>
      <c r="B121" s="20" t="inlineStr"/>
      <c r="C121" s="21" t="inlineStr">
        <is>
          <r>
            <t xml:space="preserve">FONTE</t>
          </r>
        </is>
      </c>
      <c r="D121" s="21" t="inlineStr">
        <is>
          <r>
            <t xml:space="preserve">UNID</t>
          </r>
        </is>
      </c>
      <c r="E121" s="21" t="inlineStr">
        <is>
          <r>
            <t xml:space="preserve">COEFICIENTE</t>
          </r>
        </is>
      </c>
      <c r="F121" s="21" t="inlineStr">
        <is>
          <r>
            <t xml:space="preserve">PREÇO UNITÁRIO</t>
          </r>
        </is>
      </c>
      <c r="G121" s="21" t="inlineStr">
        <is>
          <r>
            <t xml:space="preserve">TOTAL</t>
          </r>
        </is>
      </c>
    </row>
    <row r="122" customHeight="1" ht="21">
      <c r="A122" s="22" t="inlineStr">
        <is>
          <r>
            <t xml:space="preserve">00000370</t>
          </r>
        </is>
      </c>
      <c r="B122" s="23" t="inlineStr">
        <is>
          <r>
            <t xml:space="preserve">AREIA MEDIA - POSTO JAZIDA/FORNECEDOR (RETIRADO NA JAZIDA, SEM TRANSPORTE)</t>
          </r>
        </is>
      </c>
      <c r="C122" s="22" t="inlineStr">
        <is>
          <r>
            <t xml:space="preserve">SINAPI</t>
          </r>
        </is>
      </c>
      <c r="D122" s="22" t="inlineStr">
        <is>
          <r>
            <t xml:space="preserve">M3</t>
          </r>
        </is>
      </c>
      <c r="E122" s="24" t="n">
        <v>1.16</v>
      </c>
      <c r="F122" s="25" t="n">
        <v>130.0</v>
      </c>
      <c r="G122" s="25" t="n">
        <f>TRUNC(TRUNC(E122,8)*F122,2)</f>
        <v>150.8</v>
      </c>
    </row>
    <row r="123" customHeight="1" ht="15">
      <c r="A123" s="22" t="inlineStr">
        <is>
          <r>
            <t xml:space="preserve">00001106</t>
          </r>
        </is>
      </c>
      <c r="B123" s="23" t="inlineStr">
        <is>
          <r>
            <t xml:space="preserve">CAL HIDRATADA CH-I PARA ARGAMASSAS</t>
          </r>
        </is>
      </c>
      <c r="C123" s="22" t="inlineStr">
        <is>
          <r>
            <t xml:space="preserve">SINAPI</t>
          </r>
        </is>
      </c>
      <c r="D123" s="22" t="inlineStr">
        <is>
          <r>
            <t xml:space="preserve">KG</t>
          </r>
        </is>
      </c>
      <c r="E123" s="24" t="n">
        <v>116.4</v>
      </c>
      <c r="F123" s="25" t="n">
        <v>1.15</v>
      </c>
      <c r="G123" s="25" t="n">
        <f>TRUNC(TRUNC(E123,8)*F123,2)</f>
        <v>133.86</v>
      </c>
    </row>
    <row r="124" customHeight="1" ht="15">
      <c r="A124" s="22" t="inlineStr">
        <is>
          <r>
            <t xml:space="preserve">00001379</t>
          </r>
        </is>
      </c>
      <c r="B124" s="23" t="inlineStr">
        <is>
          <r>
            <t xml:space="preserve">CIMENTO PORTLAND COMPOSTO CP II-32</t>
          </r>
        </is>
      </c>
      <c r="C124" s="22" t="inlineStr">
        <is>
          <r>
            <t xml:space="preserve">SINAPI</t>
          </r>
        </is>
      </c>
      <c r="D124" s="22" t="inlineStr">
        <is>
          <r>
            <t xml:space="preserve">KG</t>
          </r>
        </is>
      </c>
      <c r="E124" s="24" t="n">
        <v>261.89</v>
      </c>
      <c r="F124" s="25" t="n">
        <v>0.72</v>
      </c>
      <c r="G124" s="25" t="n">
        <f>TRUNC(TRUNC(E124,8)*F124,2)</f>
        <v>188.56</v>
      </c>
    </row>
    <row r="125" customHeight="1" ht="15">
      <c r="A125" s="2" t="inlineStr"/>
      <c r="B125" s="2" t="inlineStr"/>
      <c r="C125" s="2" t="inlineStr"/>
      <c r="D125" s="2" t="inlineStr"/>
      <c r="E125" s="26" t="inlineStr">
        <is>
          <r>
            <t xml:space="preserve">TOTAL Material:</t>
          </r>
        </is>
      </c>
      <c r="F125" s="26" t="inlineStr"/>
      <c r="G125" s="27" t="n">
        <f>SUM(G122:G124)</f>
        <v>473.22</v>
      </c>
    </row>
    <row r="126" customHeight="1" ht="15">
      <c r="A126" s="20" t="inlineStr">
        <is>
          <r>
            <t xml:space="preserve">Mão de Obra com Encargos Complementares</t>
          </r>
        </is>
      </c>
      <c r="B126" s="20" t="inlineStr"/>
      <c r="C126" s="21" t="inlineStr">
        <is>
          <r>
            <t xml:space="preserve">FONTE</t>
          </r>
        </is>
      </c>
      <c r="D126" s="21" t="inlineStr">
        <is>
          <r>
            <t xml:space="preserve">UNID</t>
          </r>
        </is>
      </c>
      <c r="E126" s="21" t="inlineStr">
        <is>
          <r>
            <t xml:space="preserve">COEFICIENTE</t>
          </r>
        </is>
      </c>
      <c r="F126" s="21" t="inlineStr">
        <is>
          <r>
            <t xml:space="preserve">PREÇO UNITÁRIO</t>
          </r>
        </is>
      </c>
      <c r="G126" s="21" t="inlineStr">
        <is>
          <r>
            <t xml:space="preserve">TOTAL</t>
          </r>
        </is>
      </c>
    </row>
    <row r="127" customHeight="1" ht="15">
      <c r="A127" s="22" t="inlineStr">
        <is>
          <r>
            <t xml:space="preserve">88316</t>
          </r>
        </is>
      </c>
      <c r="B127" s="23" t="inlineStr">
        <is>
          <r>
            <t xml:space="preserve">SERVENTE COM ENCARGOS COMPLEMENTARES</t>
          </r>
        </is>
      </c>
      <c r="C127" s="22" t="inlineStr">
        <is>
          <r>
            <t xml:space="preserve">SINAPI</t>
          </r>
        </is>
      </c>
      <c r="D127" s="22" t="inlineStr">
        <is>
          <r>
            <t xml:space="preserve">H</t>
          </r>
        </is>
      </c>
      <c r="E127" s="24" t="n">
        <v>11.23</v>
      </c>
      <c r="F127" s="25" t="n">
        <v>22.1</v>
      </c>
      <c r="G127" s="25" t="n">
        <f>TRUNC(TRUNC(E127,8)*F127,2)</f>
        <v>248.18</v>
      </c>
    </row>
    <row r="128" customHeight="1" ht="18">
      <c r="A128" s="2" t="inlineStr"/>
      <c r="B128" s="2" t="inlineStr"/>
      <c r="C128" s="2" t="inlineStr"/>
      <c r="D128" s="2" t="inlineStr"/>
      <c r="E128" s="26" t="inlineStr">
        <is>
          <r>
            <t xml:space="preserve">TOTAL Mão de Obra com Encargos Complementares:</t>
          </r>
        </is>
      </c>
      <c r="F128" s="26" t="inlineStr"/>
      <c r="G128" s="27" t="n">
        <f>SUM(G127:G127)</f>
        <v>248.18</v>
      </c>
    </row>
    <row r="129" customHeight="1" ht="15">
      <c r="A129" s="2" t="inlineStr"/>
      <c r="B129" s="2" t="inlineStr"/>
      <c r="C129" s="2" t="inlineStr"/>
      <c r="D129" s="2" t="inlineStr"/>
      <c r="E129" s="28" t="inlineStr">
        <is>
          <r>
            <t xml:space="preserve">VALOR:</t>
          </r>
        </is>
      </c>
      <c r="F129" s="28" t="inlineStr"/>
      <c r="G129" s="6" t="n">
        <f>SUM(G125,G128)</f>
        <v>721.4</v>
      </c>
    </row>
    <row r="130" customHeight="1" ht="15">
      <c r="A130" s="2" t="inlineStr"/>
      <c r="B130" s="2" t="inlineStr"/>
      <c r="C130" s="2" t="inlineStr"/>
      <c r="D130" s="2" t="inlineStr"/>
      <c r="E130" s="28" t="inlineStr">
        <is>
          <r>
            <t xml:space="preserve">VALOR BDI (22.23%):</t>
          </r>
        </is>
      </c>
      <c r="F130" s="28" t="inlineStr"/>
      <c r="G130" s="6" t="n">
        <f>ROUND(G129*(22.23/100),2)</f>
        <v>160.37</v>
      </c>
    </row>
    <row r="131" customHeight="1" ht="15">
      <c r="A131" s="2" t="inlineStr"/>
      <c r="B131" s="2" t="inlineStr"/>
      <c r="C131" s="2" t="inlineStr"/>
      <c r="D131" s="2" t="inlineStr"/>
      <c r="E131" s="28" t="inlineStr">
        <is>
          <r>
            <t xml:space="preserve">VALOR COM BDI:</t>
          </r>
        </is>
      </c>
      <c r="F131" s="28" t="inlineStr"/>
      <c r="G131" s="6" t="n">
        <f>G130+G129</f>
        <v>881.77</v>
      </c>
    </row>
    <row r="132" customHeight="1" ht="10">
      <c r="A132" s="2" t="inlineStr"/>
      <c r="B132" s="2" t="inlineStr"/>
      <c r="C132" s="2" t="inlineStr"/>
      <c r="D132" s="2" t="inlineStr"/>
      <c r="E132" s="18" t="inlineStr"/>
      <c r="F132" s="18" t="inlineStr"/>
      <c r="G132" s="18" t="inlineStr"/>
    </row>
    <row r="133" customHeight="1" ht="20">
      <c r="A133" s="19" t="inlineStr">
        <is>
          <r>
            <t xml:space="preserve">87369 ARGAMASSA TRAÇO 1:2:8 (EM VOLUME DE CIMENTO, CAL E AREIA MÉDIA ÚMIDA) PARA EMBOÇO/MASSA ÚNICA/ASSENTAMENTO DE ALVENARIA DE VEDAÇÃO, PREPARO MANUAL. AF_08/2019 (M3)</t>
          </r>
        </is>
      </c>
      <c r="B133" s="19" t="inlineStr"/>
      <c r="C133" s="19" t="inlineStr"/>
      <c r="D133" s="19" t="inlineStr"/>
      <c r="E133" s="19" t="inlineStr"/>
      <c r="F133" s="19" t="inlineStr"/>
      <c r="G133" s="19" t="inlineStr"/>
    </row>
    <row r="134" customHeight="1" ht="15">
      <c r="A134" s="20" t="inlineStr">
        <is>
          <r>
            <t xml:space="preserve">Material</t>
          </r>
        </is>
      </c>
      <c r="B134" s="20" t="inlineStr"/>
      <c r="C134" s="21" t="inlineStr">
        <is>
          <r>
            <t xml:space="preserve">FONTE</t>
          </r>
        </is>
      </c>
      <c r="D134" s="21" t="inlineStr">
        <is>
          <r>
            <t xml:space="preserve">UNID</t>
          </r>
        </is>
      </c>
      <c r="E134" s="21" t="inlineStr">
        <is>
          <r>
            <t xml:space="preserve">COEFICIENTE</t>
          </r>
        </is>
      </c>
      <c r="F134" s="21" t="inlineStr">
        <is>
          <r>
            <t xml:space="preserve">PREÇO UNITÁRIO</t>
          </r>
        </is>
      </c>
      <c r="G134" s="21" t="inlineStr">
        <is>
          <r>
            <t xml:space="preserve">TOTAL</t>
          </r>
        </is>
      </c>
    </row>
    <row r="135" customHeight="1" ht="21">
      <c r="A135" s="22" t="inlineStr">
        <is>
          <r>
            <t xml:space="preserve">00000370</t>
          </r>
        </is>
      </c>
      <c r="B135" s="23" t="inlineStr">
        <is>
          <r>
            <t xml:space="preserve">AREIA MEDIA - POSTO JAZIDA/FORNECEDOR (RETIRADO NA JAZIDA, SEM TRANSPORTE)</t>
          </r>
        </is>
      </c>
      <c r="C135" s="22" t="inlineStr">
        <is>
          <r>
            <t xml:space="preserve">SINAPI</t>
          </r>
        </is>
      </c>
      <c r="D135" s="22" t="inlineStr">
        <is>
          <r>
            <t xml:space="preserve">M3</t>
          </r>
        </is>
      </c>
      <c r="E135" s="24" t="n">
        <v>1.14</v>
      </c>
      <c r="F135" s="25" t="n">
        <v>130.0</v>
      </c>
      <c r="G135" s="25" t="n">
        <f>TRUNC(TRUNC(E135,8)*F135,2)</f>
        <v>148.2</v>
      </c>
    </row>
    <row r="136" customHeight="1" ht="15">
      <c r="A136" s="22" t="inlineStr">
        <is>
          <r>
            <t xml:space="preserve">00001106</t>
          </r>
        </is>
      </c>
      <c r="B136" s="23" t="inlineStr">
        <is>
          <r>
            <t xml:space="preserve">CAL HIDRATADA CH-I PARA ARGAMASSAS</t>
          </r>
        </is>
      </c>
      <c r="C136" s="22" t="inlineStr">
        <is>
          <r>
            <t xml:space="preserve">SINAPI</t>
          </r>
        </is>
      </c>
      <c r="D136" s="22" t="inlineStr">
        <is>
          <r>
            <t xml:space="preserve">KG</t>
          </r>
        </is>
      </c>
      <c r="E136" s="24" t="n">
        <v>171.13</v>
      </c>
      <c r="F136" s="25" t="n">
        <v>1.15</v>
      </c>
      <c r="G136" s="25" t="n">
        <f>TRUNC(TRUNC(E136,8)*F136,2)</f>
        <v>196.79</v>
      </c>
    </row>
    <row r="137" customHeight="1" ht="15">
      <c r="A137" s="22" t="inlineStr">
        <is>
          <r>
            <t xml:space="preserve">00001379</t>
          </r>
        </is>
      </c>
      <c r="B137" s="23" t="inlineStr">
        <is>
          <r>
            <t xml:space="preserve">CIMENTO PORTLAND COMPOSTO CP II-32</t>
          </r>
        </is>
      </c>
      <c r="C137" s="22" t="inlineStr">
        <is>
          <r>
            <t xml:space="preserve">SINAPI</t>
          </r>
        </is>
      </c>
      <c r="D137" s="22" t="inlineStr">
        <is>
          <r>
            <t xml:space="preserve">KG</t>
          </r>
        </is>
      </c>
      <c r="E137" s="24" t="n">
        <v>192.52</v>
      </c>
      <c r="F137" s="25" t="n">
        <v>0.72</v>
      </c>
      <c r="G137" s="25" t="n">
        <f>TRUNC(TRUNC(E137,8)*F137,2)</f>
        <v>138.61</v>
      </c>
    </row>
    <row r="138" customHeight="1" ht="15">
      <c r="A138" s="2" t="inlineStr"/>
      <c r="B138" s="2" t="inlineStr"/>
      <c r="C138" s="2" t="inlineStr"/>
      <c r="D138" s="2" t="inlineStr"/>
      <c r="E138" s="26" t="inlineStr">
        <is>
          <r>
            <t xml:space="preserve">TOTAL Material:</t>
          </r>
        </is>
      </c>
      <c r="F138" s="26" t="inlineStr"/>
      <c r="G138" s="27" t="n">
        <f>SUM(G135:G137)</f>
        <v>483.6</v>
      </c>
    </row>
    <row r="139" customHeight="1" ht="15">
      <c r="A139" s="20" t="inlineStr">
        <is>
          <r>
            <t xml:space="preserve">Mão de Obra com Encargos Complementares</t>
          </r>
        </is>
      </c>
      <c r="B139" s="20" t="inlineStr"/>
      <c r="C139" s="21" t="inlineStr">
        <is>
          <r>
            <t xml:space="preserve">FONTE</t>
          </r>
        </is>
      </c>
      <c r="D139" s="21" t="inlineStr">
        <is>
          <r>
            <t xml:space="preserve">UNID</t>
          </r>
        </is>
      </c>
      <c r="E139" s="21" t="inlineStr">
        <is>
          <r>
            <t xml:space="preserve">COEFICIENTE</t>
          </r>
        </is>
      </c>
      <c r="F139" s="21" t="inlineStr">
        <is>
          <r>
            <t xml:space="preserve">PREÇO UNITÁRIO</t>
          </r>
        </is>
      </c>
      <c r="G139" s="21" t="inlineStr">
        <is>
          <r>
            <t xml:space="preserve">TOTAL</t>
          </r>
        </is>
      </c>
    </row>
    <row r="140" customHeight="1" ht="15">
      <c r="A140" s="22" t="inlineStr">
        <is>
          <r>
            <t xml:space="preserve">88316</t>
          </r>
        </is>
      </c>
      <c r="B140" s="23" t="inlineStr">
        <is>
          <r>
            <t xml:space="preserve">SERVENTE COM ENCARGOS COMPLEMENTARES</t>
          </r>
        </is>
      </c>
      <c r="C140" s="22" t="inlineStr">
        <is>
          <r>
            <t xml:space="preserve">SINAPI</t>
          </r>
        </is>
      </c>
      <c r="D140" s="22" t="inlineStr">
        <is>
          <r>
            <t xml:space="preserve">H</t>
          </r>
        </is>
      </c>
      <c r="E140" s="24" t="n">
        <v>11.1</v>
      </c>
      <c r="F140" s="25" t="n">
        <v>22.1</v>
      </c>
      <c r="G140" s="25" t="n">
        <f>TRUNC(TRUNC(E140,8)*F140,2)</f>
        <v>245.31</v>
      </c>
    </row>
    <row r="141" customHeight="1" ht="18">
      <c r="A141" s="2" t="inlineStr"/>
      <c r="B141" s="2" t="inlineStr"/>
      <c r="C141" s="2" t="inlineStr"/>
      <c r="D141" s="2" t="inlineStr"/>
      <c r="E141" s="26" t="inlineStr">
        <is>
          <r>
            <t xml:space="preserve">TOTAL Mão de Obra com Encargos Complementares:</t>
          </r>
        </is>
      </c>
      <c r="F141" s="26" t="inlineStr"/>
      <c r="G141" s="27" t="n">
        <f>SUM(G140:G140)</f>
        <v>245.31</v>
      </c>
    </row>
    <row r="142" customHeight="1" ht="15">
      <c r="A142" s="2" t="inlineStr"/>
      <c r="B142" s="2" t="inlineStr"/>
      <c r="C142" s="2" t="inlineStr"/>
      <c r="D142" s="2" t="inlineStr"/>
      <c r="E142" s="28" t="inlineStr">
        <is>
          <r>
            <t xml:space="preserve">VALOR:</t>
          </r>
        </is>
      </c>
      <c r="F142" s="28" t="inlineStr"/>
      <c r="G142" s="6" t="n">
        <f>SUM(G138,G141)</f>
        <v>728.91</v>
      </c>
    </row>
    <row r="143" customHeight="1" ht="15">
      <c r="A143" s="2" t="inlineStr"/>
      <c r="B143" s="2" t="inlineStr"/>
      <c r="C143" s="2" t="inlineStr"/>
      <c r="D143" s="2" t="inlineStr"/>
      <c r="E143" s="28" t="inlineStr">
        <is>
          <r>
            <t xml:space="preserve">VALOR BDI (22.23%):</t>
          </r>
        </is>
      </c>
      <c r="F143" s="28" t="inlineStr"/>
      <c r="G143" s="6" t="n">
        <f>ROUND(G142*(22.23/100),2)</f>
        <v>162.04</v>
      </c>
    </row>
    <row r="144" customHeight="1" ht="15">
      <c r="A144" s="2" t="inlineStr"/>
      <c r="B144" s="2" t="inlineStr"/>
      <c r="C144" s="2" t="inlineStr"/>
      <c r="D144" s="2" t="inlineStr"/>
      <c r="E144" s="28" t="inlineStr">
        <is>
          <r>
            <t xml:space="preserve">VALOR COM BDI:</t>
          </r>
        </is>
      </c>
      <c r="F144" s="28" t="inlineStr"/>
      <c r="G144" s="6" t="n">
        <f>G143+G142</f>
        <v>890.95</v>
      </c>
    </row>
    <row r="145" customHeight="1" ht="10">
      <c r="A145" s="2" t="inlineStr"/>
      <c r="B145" s="2" t="inlineStr"/>
      <c r="C145" s="2" t="inlineStr"/>
      <c r="D145" s="2" t="inlineStr"/>
      <c r="E145" s="18" t="inlineStr"/>
      <c r="F145" s="18" t="inlineStr"/>
      <c r="G145" s="18" t="inlineStr"/>
    </row>
    <row r="146" customHeight="1" ht="20">
      <c r="A146" s="19" t="inlineStr">
        <is>
          <r>
            <t xml:space="preserve">87292 ARGAMASSA TRAÇO 1:2:8 (EM VOLUME DE CIMENTO, CAL E AREIA MÉDIA ÚMIDA) PARA EMBOÇO/MASSA ÚNICA/ASSENTAMENTO DE ALVENARIA DE VEDAÇÃO, PREPARO MECÂNICO COM BETONEIRA 400 L. AF_08/2019 (M3)</t>
          </r>
        </is>
      </c>
      <c r="B146" s="19" t="inlineStr"/>
      <c r="C146" s="19" t="inlineStr"/>
      <c r="D146" s="19" t="inlineStr"/>
      <c r="E146" s="19" t="inlineStr"/>
      <c r="F146" s="19" t="inlineStr"/>
      <c r="G146" s="19" t="inlineStr"/>
    </row>
    <row r="147" customHeight="1" ht="15">
      <c r="A147" s="20" t="inlineStr">
        <is>
          <r>
            <t xml:space="preserve">Equipamento Custo Horário</t>
          </r>
        </is>
      </c>
      <c r="B147" s="20" t="inlineStr"/>
      <c r="C147" s="21" t="inlineStr">
        <is>
          <r>
            <t xml:space="preserve">FONTE</t>
          </r>
        </is>
      </c>
      <c r="D147" s="21" t="inlineStr">
        <is>
          <r>
            <t xml:space="preserve">UNID</t>
          </r>
        </is>
      </c>
      <c r="E147" s="21" t="inlineStr">
        <is>
          <r>
            <t xml:space="preserve">COEFICIENTE</t>
          </r>
        </is>
      </c>
      <c r="F147" s="21" t="inlineStr">
        <is>
          <r>
            <t xml:space="preserve">PREÇO UNITÁRIO</t>
          </r>
        </is>
      </c>
      <c r="G147" s="21" t="inlineStr">
        <is>
          <r>
            <t xml:space="preserve">TOTAL</t>
          </r>
        </is>
      </c>
    </row>
    <row r="148" customHeight="1" ht="38">
      <c r="A148" s="22" t="inlineStr">
        <is>
          <r>
            <t xml:space="preserve">88831</t>
          </r>
        </is>
      </c>
      <c r="B148" s="23" t="inlineStr">
        <is>
          <r>
            <t xml:space="preserve">BETONEIRA CAPACIDADE NOMINAL DE 400 L, CAPACIDADE DE MISTURA 280 L, MOTOR ELÉTRICO TRIFÁSICO POTÊNCIA DE 2 CV, SEM CARREGADOR - CHI DIURNO. AF_05/2023</t>
          </r>
        </is>
      </c>
      <c r="C148" s="22" t="inlineStr">
        <is>
          <r>
            <t xml:space="preserve">SINAPI</t>
          </r>
        </is>
      </c>
      <c r="D148" s="22" t="inlineStr">
        <is>
          <r>
            <t xml:space="preserve">CHI</t>
          </r>
        </is>
      </c>
      <c r="E148" s="24" t="n">
        <v>3.45</v>
      </c>
      <c r="F148" s="25" t="n">
        <v>0.35</v>
      </c>
      <c r="G148" s="25" t="n">
        <f>TRUNC(TRUNC(E148,8)*F148,2)</f>
        <v>1.2</v>
      </c>
    </row>
    <row r="149" customHeight="1" ht="38">
      <c r="A149" s="22" t="inlineStr">
        <is>
          <r>
            <t xml:space="preserve">88830</t>
          </r>
        </is>
      </c>
      <c r="B149" s="23" t="inlineStr">
        <is>
          <r>
            <t xml:space="preserve">BETONEIRA CAPACIDADE NOMINAL DE 400 L, CAPACIDADE DE MISTURA 280 L, MOTOR ELÉTRICO TRIFÁSICO POTÊNCIA DE 2 CV, SEM CARREGADOR - CHP DIURNO. AF_05/2023</t>
          </r>
        </is>
      </c>
      <c r="C149" s="22" t="inlineStr">
        <is>
          <r>
            <t xml:space="preserve">SINAPI</t>
          </r>
        </is>
      </c>
      <c r="D149" s="22" t="inlineStr">
        <is>
          <r>
            <t xml:space="preserve">CHP</t>
          </r>
        </is>
      </c>
      <c r="E149" s="24" t="n">
        <v>1.05</v>
      </c>
      <c r="F149" s="25" t="n">
        <v>1.89</v>
      </c>
      <c r="G149" s="25" t="n">
        <f>TRUNC(TRUNC(E149,8)*F149,2)</f>
        <v>1.98</v>
      </c>
    </row>
    <row r="150" customHeight="1" ht="18">
      <c r="A150" s="2" t="inlineStr"/>
      <c r="B150" s="2" t="inlineStr"/>
      <c r="C150" s="2" t="inlineStr"/>
      <c r="D150" s="2" t="inlineStr"/>
      <c r="E150" s="26" t="inlineStr">
        <is>
          <r>
            <t xml:space="preserve">TOTAL Equipamento Custo Horário:</t>
          </r>
        </is>
      </c>
      <c r="F150" s="26" t="inlineStr"/>
      <c r="G150" s="27" t="n">
        <f>SUM(G148:G149)</f>
        <v>3.18</v>
      </c>
    </row>
    <row r="151" customHeight="1" ht="15">
      <c r="A151" s="20" t="inlineStr">
        <is>
          <r>
            <t xml:space="preserve">Material</t>
          </r>
        </is>
      </c>
      <c r="B151" s="20" t="inlineStr"/>
      <c r="C151" s="21" t="inlineStr">
        <is>
          <r>
            <t xml:space="preserve">FONTE</t>
          </r>
        </is>
      </c>
      <c r="D151" s="21" t="inlineStr">
        <is>
          <r>
            <t xml:space="preserve">UNID</t>
          </r>
        </is>
      </c>
      <c r="E151" s="21" t="inlineStr">
        <is>
          <r>
            <t xml:space="preserve">COEFICIENTE</t>
          </r>
        </is>
      </c>
      <c r="F151" s="21" t="inlineStr">
        <is>
          <r>
            <t xml:space="preserve">PREÇO UNITÁRIO</t>
          </r>
        </is>
      </c>
      <c r="G151" s="21" t="inlineStr">
        <is>
          <r>
            <t xml:space="preserve">TOTAL</t>
          </r>
        </is>
      </c>
    </row>
    <row r="152" customHeight="1" ht="21">
      <c r="A152" s="22" t="inlineStr">
        <is>
          <r>
            <t xml:space="preserve">00000370</t>
          </r>
        </is>
      </c>
      <c r="B152" s="23" t="inlineStr">
        <is>
          <r>
            <t xml:space="preserve">AREIA MEDIA - POSTO JAZIDA/FORNECEDOR (RETIRADO NA JAZIDA, SEM TRANSPORTE)</t>
          </r>
        </is>
      </c>
      <c r="C152" s="22" t="inlineStr">
        <is>
          <r>
            <t xml:space="preserve">SINAPI</t>
          </r>
        </is>
      </c>
      <c r="D152" s="22" t="inlineStr">
        <is>
          <r>
            <t xml:space="preserve">M3</t>
          </r>
        </is>
      </c>
      <c r="E152" s="24" t="n">
        <v>1.16</v>
      </c>
      <c r="F152" s="25" t="n">
        <v>130.0</v>
      </c>
      <c r="G152" s="25" t="n">
        <f>TRUNC(TRUNC(E152,8)*F152,2)</f>
        <v>150.8</v>
      </c>
    </row>
    <row r="153" customHeight="1" ht="15">
      <c r="A153" s="22" t="inlineStr">
        <is>
          <r>
            <t xml:space="preserve">00001106</t>
          </r>
        </is>
      </c>
      <c r="B153" s="23" t="inlineStr">
        <is>
          <r>
            <t xml:space="preserve">CAL HIDRATADA CH-I PARA ARGAMASSAS</t>
          </r>
        </is>
      </c>
      <c r="C153" s="22" t="inlineStr">
        <is>
          <r>
            <t xml:space="preserve">SINAPI</t>
          </r>
        </is>
      </c>
      <c r="D153" s="22" t="inlineStr">
        <is>
          <r>
            <t xml:space="preserve">KG</t>
          </r>
        </is>
      </c>
      <c r="E153" s="24" t="n">
        <v>174.1</v>
      </c>
      <c r="F153" s="25" t="n">
        <v>1.15</v>
      </c>
      <c r="G153" s="25" t="n">
        <f>TRUNC(TRUNC(E153,8)*F153,2)</f>
        <v>200.21</v>
      </c>
    </row>
    <row r="154" customHeight="1" ht="15">
      <c r="A154" s="22" t="inlineStr">
        <is>
          <r>
            <t xml:space="preserve">00001379</t>
          </r>
        </is>
      </c>
      <c r="B154" s="23" t="inlineStr">
        <is>
          <r>
            <t xml:space="preserve">CIMENTO PORTLAND COMPOSTO CP II-32</t>
          </r>
        </is>
      </c>
      <c r="C154" s="22" t="inlineStr">
        <is>
          <r>
            <t xml:space="preserve">SINAPI</t>
          </r>
        </is>
      </c>
      <c r="D154" s="22" t="inlineStr">
        <is>
          <r>
            <t xml:space="preserve">KG</t>
          </r>
        </is>
      </c>
      <c r="E154" s="24" t="n">
        <v>195.86</v>
      </c>
      <c r="F154" s="25" t="n">
        <v>0.72</v>
      </c>
      <c r="G154" s="25" t="n">
        <f>TRUNC(TRUNC(E154,8)*F154,2)</f>
        <v>141.01</v>
      </c>
    </row>
    <row r="155" customHeight="1" ht="15">
      <c r="A155" s="2" t="inlineStr"/>
      <c r="B155" s="2" t="inlineStr"/>
      <c r="C155" s="2" t="inlineStr"/>
      <c r="D155" s="2" t="inlineStr"/>
      <c r="E155" s="26" t="inlineStr">
        <is>
          <r>
            <t xml:space="preserve">TOTAL Material:</t>
          </r>
        </is>
      </c>
      <c r="F155" s="26" t="inlineStr"/>
      <c r="G155" s="27" t="n">
        <f>SUM(G152:G154)</f>
        <v>492.02</v>
      </c>
    </row>
    <row r="156" customHeight="1" ht="15">
      <c r="A156" s="20" t="inlineStr">
        <is>
          <r>
            <t xml:space="preserve">Mão de Obra com Encargos Complementares</t>
          </r>
        </is>
      </c>
      <c r="B156" s="20" t="inlineStr"/>
      <c r="C156" s="21" t="inlineStr">
        <is>
          <r>
            <t xml:space="preserve">FONTE</t>
          </r>
        </is>
      </c>
      <c r="D156" s="21" t="inlineStr">
        <is>
          <r>
            <t xml:space="preserve">UNID</t>
          </r>
        </is>
      </c>
      <c r="E156" s="21" t="inlineStr">
        <is>
          <r>
            <t xml:space="preserve">COEFICIENTE</t>
          </r>
        </is>
      </c>
      <c r="F156" s="21" t="inlineStr">
        <is>
          <r>
            <t xml:space="preserve">PREÇO UNITÁRIO</t>
          </r>
        </is>
      </c>
      <c r="G156" s="21" t="inlineStr">
        <is>
          <r>
            <t xml:space="preserve">TOTAL</t>
          </r>
        </is>
      </c>
    </row>
    <row r="157" customHeight="1" ht="21">
      <c r="A157" s="22" t="inlineStr">
        <is>
          <r>
            <t xml:space="preserve">88377</t>
          </r>
        </is>
      </c>
      <c r="B157" s="23" t="inlineStr">
        <is>
          <r>
            <t xml:space="preserve">OPERADOR DE BETONEIRA ESTACIONÁRIA/MISTURADOR COM ENCARGOS COMPLEMENTARES</t>
          </r>
        </is>
      </c>
      <c r="C157" s="22" t="inlineStr">
        <is>
          <r>
            <t xml:space="preserve">SINAPI</t>
          </r>
        </is>
      </c>
      <c r="D157" s="22" t="inlineStr">
        <is>
          <r>
            <t xml:space="preserve">H</t>
          </r>
        </is>
      </c>
      <c r="E157" s="24" t="n">
        <v>4.5</v>
      </c>
      <c r="F157" s="25" t="n">
        <v>26.7</v>
      </c>
      <c r="G157" s="25" t="n">
        <f>TRUNC(TRUNC(E157,8)*F157,2)</f>
        <v>120.15</v>
      </c>
    </row>
    <row r="158" customHeight="1" ht="18">
      <c r="A158" s="2" t="inlineStr"/>
      <c r="B158" s="2" t="inlineStr"/>
      <c r="C158" s="2" t="inlineStr"/>
      <c r="D158" s="2" t="inlineStr"/>
      <c r="E158" s="26" t="inlineStr">
        <is>
          <r>
            <t xml:space="preserve">TOTAL Mão de Obra com Encargos Complementares:</t>
          </r>
        </is>
      </c>
      <c r="F158" s="26" t="inlineStr"/>
      <c r="G158" s="27" t="n">
        <f>SUM(G157:G157)</f>
        <v>120.15</v>
      </c>
    </row>
    <row r="159" customHeight="1" ht="15">
      <c r="A159" s="2" t="inlineStr"/>
      <c r="B159" s="2" t="inlineStr"/>
      <c r="C159" s="2" t="inlineStr"/>
      <c r="D159" s="2" t="inlineStr"/>
      <c r="E159" s="28" t="inlineStr">
        <is>
          <r>
            <t xml:space="preserve">VALOR:</t>
          </r>
        </is>
      </c>
      <c r="F159" s="28" t="inlineStr"/>
      <c r="G159" s="6" t="n">
        <f>SUM(G150,G155,G158)</f>
        <v>615.35</v>
      </c>
    </row>
    <row r="160" customHeight="1" ht="15">
      <c r="A160" s="2" t="inlineStr"/>
      <c r="B160" s="2" t="inlineStr"/>
      <c r="C160" s="2" t="inlineStr"/>
      <c r="D160" s="2" t="inlineStr"/>
      <c r="E160" s="28" t="inlineStr">
        <is>
          <r>
            <t xml:space="preserve">VALOR BDI (22.23%):</t>
          </r>
        </is>
      </c>
      <c r="F160" s="28" t="inlineStr"/>
      <c r="G160" s="6" t="n">
        <f>ROUND(G159*(22.23/100),2)</f>
        <v>136.79</v>
      </c>
    </row>
    <row r="161" customHeight="1" ht="15">
      <c r="A161" s="2" t="inlineStr"/>
      <c r="B161" s="2" t="inlineStr"/>
      <c r="C161" s="2" t="inlineStr"/>
      <c r="D161" s="2" t="inlineStr"/>
      <c r="E161" s="28" t="inlineStr">
        <is>
          <r>
            <t xml:space="preserve">VALOR COM BDI:</t>
          </r>
        </is>
      </c>
      <c r="F161" s="28" t="inlineStr"/>
      <c r="G161" s="6" t="n">
        <f>G160+G159</f>
        <v>752.14</v>
      </c>
    </row>
    <row r="162" customHeight="1" ht="10">
      <c r="A162" s="2" t="inlineStr"/>
      <c r="B162" s="2" t="inlineStr"/>
      <c r="C162" s="2" t="inlineStr"/>
      <c r="D162" s="2" t="inlineStr"/>
      <c r="E162" s="18" t="inlineStr"/>
      <c r="F162" s="18" t="inlineStr"/>
      <c r="G162" s="18" t="inlineStr"/>
    </row>
    <row r="163" customHeight="1" ht="20">
      <c r="A163" s="19" t="inlineStr">
        <is>
          <r>
            <t xml:space="preserve">88715 ARGAMASSA TRAÇO 1:2:9 (EM VOLUME DE CIMENTO, CAL E AREIA MÉDIA ÚMIDA) PARA EMBOÇO/MASSA ÚNICA/ASSENTAMENTO DE ALVENARIA DE VEDAÇÃO, PREPARO MECÂNICO COM BETONEIRA 400 L. AF_08/2019 (M3)</t>
          </r>
        </is>
      </c>
      <c r="B163" s="19" t="inlineStr"/>
      <c r="C163" s="19" t="inlineStr"/>
      <c r="D163" s="19" t="inlineStr"/>
      <c r="E163" s="19" t="inlineStr"/>
      <c r="F163" s="19" t="inlineStr"/>
      <c r="G163" s="19" t="inlineStr"/>
    </row>
    <row r="164" customHeight="1" ht="15">
      <c r="A164" s="20" t="inlineStr">
        <is>
          <r>
            <t xml:space="preserve">Equipamento Custo Horário</t>
          </r>
        </is>
      </c>
      <c r="B164" s="20" t="inlineStr"/>
      <c r="C164" s="21" t="inlineStr">
        <is>
          <r>
            <t xml:space="preserve">FONTE</t>
          </r>
        </is>
      </c>
      <c r="D164" s="21" t="inlineStr">
        <is>
          <r>
            <t xml:space="preserve">UNID</t>
          </r>
        </is>
      </c>
      <c r="E164" s="21" t="inlineStr">
        <is>
          <r>
            <t xml:space="preserve">COEFICIENTE</t>
          </r>
        </is>
      </c>
      <c r="F164" s="21" t="inlineStr">
        <is>
          <r>
            <t xml:space="preserve">PREÇO UNITÁRIO</t>
          </r>
        </is>
      </c>
      <c r="G164" s="21" t="inlineStr">
        <is>
          <r>
            <t xml:space="preserve">TOTAL</t>
          </r>
        </is>
      </c>
    </row>
    <row r="165" customHeight="1" ht="38">
      <c r="A165" s="22" t="inlineStr">
        <is>
          <r>
            <t xml:space="preserve">88831</t>
          </r>
        </is>
      </c>
      <c r="B165" s="23" t="inlineStr">
        <is>
          <r>
            <t xml:space="preserve">BETONEIRA CAPACIDADE NOMINAL DE 400 L, CAPACIDADE DE MISTURA 280 L, MOTOR ELÉTRICO TRIFÁSICO POTÊNCIA DE 2 CV, SEM CARREGADOR - CHI DIURNO. AF_05/2023</t>
          </r>
        </is>
      </c>
      <c r="C165" s="22" t="inlineStr">
        <is>
          <r>
            <t xml:space="preserve">SINAPI</t>
          </r>
        </is>
      </c>
      <c r="D165" s="22" t="inlineStr">
        <is>
          <r>
            <t xml:space="preserve">CHI</t>
          </r>
        </is>
      </c>
      <c r="E165" s="24" t="n">
        <v>3.27</v>
      </c>
      <c r="F165" s="25" t="n">
        <v>0.35</v>
      </c>
      <c r="G165" s="25" t="n">
        <f>TRUNC(TRUNC(E165,8)*F165,2)</f>
        <v>1.14</v>
      </c>
    </row>
    <row r="166" customHeight="1" ht="38">
      <c r="A166" s="22" t="inlineStr">
        <is>
          <r>
            <t xml:space="preserve">88830</t>
          </r>
        </is>
      </c>
      <c r="B166" s="23" t="inlineStr">
        <is>
          <r>
            <t xml:space="preserve">BETONEIRA CAPACIDADE NOMINAL DE 400 L, CAPACIDADE DE MISTURA 280 L, MOTOR ELÉTRICO TRIFÁSICO POTÊNCIA DE 2 CV, SEM CARREGADOR - CHP DIURNO. AF_05/2023</t>
          </r>
        </is>
      </c>
      <c r="C166" s="22" t="inlineStr">
        <is>
          <r>
            <t xml:space="preserve">SINAPI</t>
          </r>
        </is>
      </c>
      <c r="D166" s="22" t="inlineStr">
        <is>
          <r>
            <t xml:space="preserve">CHP</t>
          </r>
        </is>
      </c>
      <c r="E166" s="24" t="n">
        <v>0.99</v>
      </c>
      <c r="F166" s="25" t="n">
        <v>1.89</v>
      </c>
      <c r="G166" s="25" t="n">
        <f>TRUNC(TRUNC(E166,8)*F166,2)</f>
        <v>1.87</v>
      </c>
    </row>
    <row r="167" customHeight="1" ht="18">
      <c r="A167" s="2" t="inlineStr"/>
      <c r="B167" s="2" t="inlineStr"/>
      <c r="C167" s="2" t="inlineStr"/>
      <c r="D167" s="2" t="inlineStr"/>
      <c r="E167" s="26" t="inlineStr">
        <is>
          <r>
            <t xml:space="preserve">TOTAL Equipamento Custo Horário:</t>
          </r>
        </is>
      </c>
      <c r="F167" s="26" t="inlineStr"/>
      <c r="G167" s="27" t="n">
        <f>SUM(G165:G166)</f>
        <v>3.01</v>
      </c>
    </row>
    <row r="168" customHeight="1" ht="15">
      <c r="A168" s="20" t="inlineStr">
        <is>
          <r>
            <t xml:space="preserve">Material</t>
          </r>
        </is>
      </c>
      <c r="B168" s="20" t="inlineStr"/>
      <c r="C168" s="21" t="inlineStr">
        <is>
          <r>
            <t xml:space="preserve">FONTE</t>
          </r>
        </is>
      </c>
      <c r="D168" s="21" t="inlineStr">
        <is>
          <r>
            <t xml:space="preserve">UNID</t>
          </r>
        </is>
      </c>
      <c r="E168" s="21" t="inlineStr">
        <is>
          <r>
            <t xml:space="preserve">COEFICIENTE</t>
          </r>
        </is>
      </c>
      <c r="F168" s="21" t="inlineStr">
        <is>
          <r>
            <t xml:space="preserve">PREÇO UNITÁRIO</t>
          </r>
        </is>
      </c>
      <c r="G168" s="21" t="inlineStr">
        <is>
          <r>
            <t xml:space="preserve">TOTAL</t>
          </r>
        </is>
      </c>
    </row>
    <row r="169" customHeight="1" ht="21">
      <c r="A169" s="22" t="inlineStr">
        <is>
          <r>
            <t xml:space="preserve">00000370</t>
          </r>
        </is>
      </c>
      <c r="B169" s="23" t="inlineStr">
        <is>
          <r>
            <t xml:space="preserve">AREIA MEDIA - POSTO JAZIDA/FORNECEDOR (RETIRADO NA JAZIDA, SEM TRANSPORTE)</t>
          </r>
        </is>
      </c>
      <c r="C169" s="22" t="inlineStr">
        <is>
          <r>
            <t xml:space="preserve">SINAPI</t>
          </r>
        </is>
      </c>
      <c r="D169" s="22" t="inlineStr">
        <is>
          <r>
            <t xml:space="preserve">M3</t>
          </r>
        </is>
      </c>
      <c r="E169" s="24" t="n">
        <v>1.19</v>
      </c>
      <c r="F169" s="25" t="n">
        <v>130.0</v>
      </c>
      <c r="G169" s="25" t="n">
        <f>TRUNC(TRUNC(E169,8)*F169,2)</f>
        <v>154.7</v>
      </c>
    </row>
    <row r="170" customHeight="1" ht="15">
      <c r="A170" s="22" t="inlineStr">
        <is>
          <r>
            <t xml:space="preserve">00001106</t>
          </r>
        </is>
      </c>
      <c r="B170" s="23" t="inlineStr">
        <is>
          <r>
            <t xml:space="preserve">CAL HIDRATADA CH-I PARA ARGAMASSAS</t>
          </r>
        </is>
      </c>
      <c r="C170" s="22" t="inlineStr">
        <is>
          <r>
            <t xml:space="preserve">SINAPI</t>
          </r>
        </is>
      </c>
      <c r="D170" s="22" t="inlineStr">
        <is>
          <r>
            <t xml:space="preserve">KG</t>
          </r>
        </is>
      </c>
      <c r="E170" s="24" t="n">
        <v>158.95</v>
      </c>
      <c r="F170" s="25" t="n">
        <v>1.15</v>
      </c>
      <c r="G170" s="25" t="n">
        <f>TRUNC(TRUNC(E170,8)*F170,2)</f>
        <v>182.79</v>
      </c>
    </row>
    <row r="171" customHeight="1" ht="15">
      <c r="A171" s="22" t="inlineStr">
        <is>
          <r>
            <t xml:space="preserve">00001379</t>
          </r>
        </is>
      </c>
      <c r="B171" s="23" t="inlineStr">
        <is>
          <r>
            <t xml:space="preserve">CIMENTO PORTLAND COMPOSTO CP II-32</t>
          </r>
        </is>
      </c>
      <c r="C171" s="22" t="inlineStr">
        <is>
          <r>
            <t xml:space="preserve">SINAPI</t>
          </r>
        </is>
      </c>
      <c r="D171" s="22" t="inlineStr">
        <is>
          <r>
            <t xml:space="preserve">KG</t>
          </r>
        </is>
      </c>
      <c r="E171" s="24" t="n">
        <v>178.82</v>
      </c>
      <c r="F171" s="25" t="n">
        <v>0.72</v>
      </c>
      <c r="G171" s="25" t="n">
        <f>TRUNC(TRUNC(E171,8)*F171,2)</f>
        <v>128.75</v>
      </c>
    </row>
    <row r="172" customHeight="1" ht="15">
      <c r="A172" s="2" t="inlineStr"/>
      <c r="B172" s="2" t="inlineStr"/>
      <c r="C172" s="2" t="inlineStr"/>
      <c r="D172" s="2" t="inlineStr"/>
      <c r="E172" s="26" t="inlineStr">
        <is>
          <r>
            <t xml:space="preserve">TOTAL Material:</t>
          </r>
        </is>
      </c>
      <c r="F172" s="26" t="inlineStr"/>
      <c r="G172" s="27" t="n">
        <f>SUM(G169:G171)</f>
        <v>466.24</v>
      </c>
    </row>
    <row r="173" customHeight="1" ht="15">
      <c r="A173" s="20" t="inlineStr">
        <is>
          <r>
            <t xml:space="preserve">Mão de Obra com Encargos Complementares</t>
          </r>
        </is>
      </c>
      <c r="B173" s="20" t="inlineStr"/>
      <c r="C173" s="21" t="inlineStr">
        <is>
          <r>
            <t xml:space="preserve">FONTE</t>
          </r>
        </is>
      </c>
      <c r="D173" s="21" t="inlineStr">
        <is>
          <r>
            <t xml:space="preserve">UNID</t>
          </r>
        </is>
      </c>
      <c r="E173" s="21" t="inlineStr">
        <is>
          <r>
            <t xml:space="preserve">COEFICIENTE</t>
          </r>
        </is>
      </c>
      <c r="F173" s="21" t="inlineStr">
        <is>
          <r>
            <t xml:space="preserve">PREÇO UNITÁRIO</t>
          </r>
        </is>
      </c>
      <c r="G173" s="21" t="inlineStr">
        <is>
          <r>
            <t xml:space="preserve">TOTAL</t>
          </r>
        </is>
      </c>
    </row>
    <row r="174" customHeight="1" ht="21">
      <c r="A174" s="22" t="inlineStr">
        <is>
          <r>
            <t xml:space="preserve">88377</t>
          </r>
        </is>
      </c>
      <c r="B174" s="23" t="inlineStr">
        <is>
          <r>
            <t xml:space="preserve">OPERADOR DE BETONEIRA ESTACIONÁRIA/MISTURADOR COM ENCARGOS COMPLEMENTARES</t>
          </r>
        </is>
      </c>
      <c r="C174" s="22" t="inlineStr">
        <is>
          <r>
            <t xml:space="preserve">SINAPI</t>
          </r>
        </is>
      </c>
      <c r="D174" s="22" t="inlineStr">
        <is>
          <r>
            <t xml:space="preserve">H</t>
          </r>
        </is>
      </c>
      <c r="E174" s="24" t="n">
        <v>4.26</v>
      </c>
      <c r="F174" s="25" t="n">
        <v>26.7</v>
      </c>
      <c r="G174" s="25" t="n">
        <f>TRUNC(TRUNC(E174,8)*F174,2)</f>
        <v>113.74</v>
      </c>
    </row>
    <row r="175" customHeight="1" ht="18">
      <c r="A175" s="2" t="inlineStr"/>
      <c r="B175" s="2" t="inlineStr"/>
      <c r="C175" s="2" t="inlineStr"/>
      <c r="D175" s="2" t="inlineStr"/>
      <c r="E175" s="26" t="inlineStr">
        <is>
          <r>
            <t xml:space="preserve">TOTAL Mão de Obra com Encargos Complementares:</t>
          </r>
        </is>
      </c>
      <c r="F175" s="26" t="inlineStr"/>
      <c r="G175" s="27" t="n">
        <f>SUM(G174:G174)</f>
        <v>113.74</v>
      </c>
    </row>
    <row r="176" customHeight="1" ht="15">
      <c r="A176" s="2" t="inlineStr"/>
      <c r="B176" s="2" t="inlineStr"/>
      <c r="C176" s="2" t="inlineStr"/>
      <c r="D176" s="2" t="inlineStr"/>
      <c r="E176" s="28" t="inlineStr">
        <is>
          <r>
            <t xml:space="preserve">VALOR:</t>
          </r>
        </is>
      </c>
      <c r="F176" s="28" t="inlineStr"/>
      <c r="G176" s="6" t="n">
        <f>SUM(G167,G172,G175)</f>
        <v>582.99</v>
      </c>
    </row>
    <row r="177" customHeight="1" ht="15">
      <c r="A177" s="2" t="inlineStr"/>
      <c r="B177" s="2" t="inlineStr"/>
      <c r="C177" s="2" t="inlineStr"/>
      <c r="D177" s="2" t="inlineStr"/>
      <c r="E177" s="28" t="inlineStr">
        <is>
          <r>
            <t xml:space="preserve">VALOR BDI (22.23%):</t>
          </r>
        </is>
      </c>
      <c r="F177" s="28" t="inlineStr"/>
      <c r="G177" s="6" t="n">
        <f>ROUND(G176*(22.23/100),2)</f>
        <v>129.6</v>
      </c>
    </row>
    <row r="178" customHeight="1" ht="15">
      <c r="A178" s="2" t="inlineStr"/>
      <c r="B178" s="2" t="inlineStr"/>
      <c r="C178" s="2" t="inlineStr"/>
      <c r="D178" s="2" t="inlineStr"/>
      <c r="E178" s="28" t="inlineStr">
        <is>
          <r>
            <t xml:space="preserve">VALOR COM BDI:</t>
          </r>
        </is>
      </c>
      <c r="F178" s="28" t="inlineStr"/>
      <c r="G178" s="6" t="n">
        <f>G177+G176</f>
        <v>712.59</v>
      </c>
    </row>
    <row r="179" customHeight="1" ht="10">
      <c r="A179" s="2" t="inlineStr"/>
      <c r="B179" s="2" t="inlineStr"/>
      <c r="C179" s="2" t="inlineStr"/>
      <c r="D179" s="2" t="inlineStr"/>
      <c r="E179" s="18" t="inlineStr"/>
      <c r="F179" s="18" t="inlineStr"/>
      <c r="G179" s="18" t="inlineStr"/>
    </row>
    <row r="180" customHeight="1" ht="20">
      <c r="A180" s="19" t="inlineStr">
        <is>
          <r>
            <t xml:space="preserve">87294 ARGAMASSA TRAÇO 1:2:9 (EM VOLUME DE CIMENTO, CAL E AREIA MÉDIA ÚMIDA) PARA EMBOÇO/MASSA ÚNICA/ASSENTAMENTO DE ALVENARIA DE VEDAÇÃO, PREPARO MECÂNICO COM BETONEIRA 600 L. AF_08/2019 (M3)</t>
          </r>
        </is>
      </c>
      <c r="B180" s="19" t="inlineStr"/>
      <c r="C180" s="19" t="inlineStr"/>
      <c r="D180" s="19" t="inlineStr"/>
      <c r="E180" s="19" t="inlineStr"/>
      <c r="F180" s="19" t="inlineStr"/>
      <c r="G180" s="19" t="inlineStr"/>
    </row>
    <row r="181" customHeight="1" ht="15">
      <c r="A181" s="20" t="inlineStr">
        <is>
          <r>
            <t xml:space="preserve">Equipamento Custo Horário</t>
          </r>
        </is>
      </c>
      <c r="B181" s="20" t="inlineStr"/>
      <c r="C181" s="21" t="inlineStr">
        <is>
          <r>
            <t xml:space="preserve">FONTE</t>
          </r>
        </is>
      </c>
      <c r="D181" s="21" t="inlineStr">
        <is>
          <r>
            <t xml:space="preserve">UNID</t>
          </r>
        </is>
      </c>
      <c r="E181" s="21" t="inlineStr">
        <is>
          <r>
            <t xml:space="preserve">COEFICIENTE</t>
          </r>
        </is>
      </c>
      <c r="F181" s="21" t="inlineStr">
        <is>
          <r>
            <t xml:space="preserve">PREÇO UNITÁRIO</t>
          </r>
        </is>
      </c>
      <c r="G181" s="21" t="inlineStr">
        <is>
          <r>
            <t xml:space="preserve">TOTAL</t>
          </r>
        </is>
      </c>
    </row>
    <row r="182" customHeight="1" ht="38">
      <c r="A182" s="22" t="inlineStr">
        <is>
          <r>
            <t xml:space="preserve">89226</t>
          </r>
        </is>
      </c>
      <c r="B182" s="23" t="inlineStr">
        <is>
          <r>
            <t xml:space="preserve">BETONEIRA CAPACIDADE NOMINAL DE 600 L, CAPACIDADE DE MISTURA 360 L, MOTOR ELÉTRICO TRIFÁSICO POTÊNCIA DE 4 CV, SEM CARREGADOR - CHI DIURNO. AF_05/2023</t>
          </r>
        </is>
      </c>
      <c r="C182" s="22" t="inlineStr">
        <is>
          <r>
            <t xml:space="preserve">SINAPI</t>
          </r>
        </is>
      </c>
      <c r="D182" s="22" t="inlineStr">
        <is>
          <r>
            <t xml:space="preserve">CHI</t>
          </r>
        </is>
      </c>
      <c r="E182" s="24" t="n">
        <v>2.8</v>
      </c>
      <c r="F182" s="25" t="n">
        <v>1.45</v>
      </c>
      <c r="G182" s="25" t="n">
        <f>TRUNC(TRUNC(E182,8)*F182,2)</f>
        <v>4.06</v>
      </c>
    </row>
    <row r="183" customHeight="1" ht="38">
      <c r="A183" s="22" t="inlineStr">
        <is>
          <r>
            <t xml:space="preserve">89225</t>
          </r>
        </is>
      </c>
      <c r="B183" s="23" t="inlineStr">
        <is>
          <r>
            <t xml:space="preserve">BETONEIRA CAPACIDADE NOMINAL DE 600 L, CAPACIDADE DE MISTURA 360 L, MOTOR ELÉTRICO TRIFÁSICO POTÊNCIA DE 4 CV, SEM CARREGADOR - CHP DIURNO. AF_05/2023</t>
          </r>
        </is>
      </c>
      <c r="C183" s="22" t="inlineStr">
        <is>
          <r>
            <t xml:space="preserve">SINAPI</t>
          </r>
        </is>
      </c>
      <c r="D183" s="22" t="inlineStr">
        <is>
          <r>
            <t xml:space="preserve">CHP</t>
          </r>
        </is>
      </c>
      <c r="E183" s="24" t="n">
        <v>0.85</v>
      </c>
      <c r="F183" s="25" t="n">
        <v>5.23</v>
      </c>
      <c r="G183" s="25" t="n">
        <f>TRUNC(TRUNC(E183,8)*F183,2)</f>
        <v>4.44</v>
      </c>
    </row>
    <row r="184" customHeight="1" ht="18">
      <c r="A184" s="2" t="inlineStr"/>
      <c r="B184" s="2" t="inlineStr"/>
      <c r="C184" s="2" t="inlineStr"/>
      <c r="D184" s="2" t="inlineStr"/>
      <c r="E184" s="26" t="inlineStr">
        <is>
          <r>
            <t xml:space="preserve">TOTAL Equipamento Custo Horário:</t>
          </r>
        </is>
      </c>
      <c r="F184" s="26" t="inlineStr"/>
      <c r="G184" s="27" t="n">
        <f>SUM(G182:G183)</f>
        <v>8.5</v>
      </c>
    </row>
    <row r="185" customHeight="1" ht="15">
      <c r="A185" s="20" t="inlineStr">
        <is>
          <r>
            <t xml:space="preserve">Material</t>
          </r>
        </is>
      </c>
      <c r="B185" s="20" t="inlineStr"/>
      <c r="C185" s="21" t="inlineStr">
        <is>
          <r>
            <t xml:space="preserve">FONTE</t>
          </r>
        </is>
      </c>
      <c r="D185" s="21" t="inlineStr">
        <is>
          <r>
            <t xml:space="preserve">UNID</t>
          </r>
        </is>
      </c>
      <c r="E185" s="21" t="inlineStr">
        <is>
          <r>
            <t xml:space="preserve">COEFICIENTE</t>
          </r>
        </is>
      </c>
      <c r="F185" s="21" t="inlineStr">
        <is>
          <r>
            <t xml:space="preserve">PREÇO UNITÁRIO</t>
          </r>
        </is>
      </c>
      <c r="G185" s="21" t="inlineStr">
        <is>
          <r>
            <t xml:space="preserve">TOTAL</t>
          </r>
        </is>
      </c>
    </row>
    <row r="186" customHeight="1" ht="21">
      <c r="A186" s="22" t="inlineStr">
        <is>
          <r>
            <t xml:space="preserve">00000370</t>
          </r>
        </is>
      </c>
      <c r="B186" s="23" t="inlineStr">
        <is>
          <r>
            <t xml:space="preserve">AREIA MEDIA - POSTO JAZIDA/FORNECEDOR (RETIRADO NA JAZIDA, SEM TRANSPORTE)</t>
          </r>
        </is>
      </c>
      <c r="C186" s="22" t="inlineStr">
        <is>
          <r>
            <t xml:space="preserve">SINAPI</t>
          </r>
        </is>
      </c>
      <c r="D186" s="22" t="inlineStr">
        <is>
          <r>
            <t xml:space="preserve">M3</t>
          </r>
        </is>
      </c>
      <c r="E186" s="24" t="n">
        <v>1.18</v>
      </c>
      <c r="F186" s="25" t="n">
        <v>130.0</v>
      </c>
      <c r="G186" s="25" t="n">
        <f>TRUNC(TRUNC(E186,8)*F186,2)</f>
        <v>153.4</v>
      </c>
    </row>
    <row r="187" customHeight="1" ht="15">
      <c r="A187" s="22" t="inlineStr">
        <is>
          <r>
            <t xml:space="preserve">00001106</t>
          </r>
        </is>
      </c>
      <c r="B187" s="23" t="inlineStr">
        <is>
          <r>
            <t xml:space="preserve">CAL HIDRATADA CH-I PARA ARGAMASSAS</t>
          </r>
        </is>
      </c>
      <c r="C187" s="22" t="inlineStr">
        <is>
          <r>
            <t xml:space="preserve">SINAPI</t>
          </r>
        </is>
      </c>
      <c r="D187" s="22" t="inlineStr">
        <is>
          <r>
            <t xml:space="preserve">KG</t>
          </r>
        </is>
      </c>
      <c r="E187" s="24" t="n">
        <v>157.44</v>
      </c>
      <c r="F187" s="25" t="n">
        <v>1.15</v>
      </c>
      <c r="G187" s="25" t="n">
        <f>TRUNC(TRUNC(E187,8)*F187,2)</f>
        <v>181.05</v>
      </c>
    </row>
    <row r="188" customHeight="1" ht="15">
      <c r="A188" s="22" t="inlineStr">
        <is>
          <r>
            <t xml:space="preserve">00001379</t>
          </r>
        </is>
      </c>
      <c r="B188" s="23" t="inlineStr">
        <is>
          <r>
            <t xml:space="preserve">CIMENTO PORTLAND COMPOSTO CP II-32</t>
          </r>
        </is>
      </c>
      <c r="C188" s="22" t="inlineStr">
        <is>
          <r>
            <t xml:space="preserve">SINAPI</t>
          </r>
        </is>
      </c>
      <c r="D188" s="22" t="inlineStr">
        <is>
          <r>
            <t xml:space="preserve">KG</t>
          </r>
        </is>
      </c>
      <c r="E188" s="24" t="n">
        <v>177.12</v>
      </c>
      <c r="F188" s="25" t="n">
        <v>0.72</v>
      </c>
      <c r="G188" s="25" t="n">
        <f>TRUNC(TRUNC(E188,8)*F188,2)</f>
        <v>127.52</v>
      </c>
    </row>
    <row r="189" customHeight="1" ht="15">
      <c r="A189" s="2" t="inlineStr"/>
      <c r="B189" s="2" t="inlineStr"/>
      <c r="C189" s="2" t="inlineStr"/>
      <c r="D189" s="2" t="inlineStr"/>
      <c r="E189" s="26" t="inlineStr">
        <is>
          <r>
            <t xml:space="preserve">TOTAL Material:</t>
          </r>
        </is>
      </c>
      <c r="F189" s="26" t="inlineStr"/>
      <c r="G189" s="27" t="n">
        <f>SUM(G186:G188)</f>
        <v>461.97</v>
      </c>
    </row>
    <row r="190" customHeight="1" ht="15">
      <c r="A190" s="20" t="inlineStr">
        <is>
          <r>
            <t xml:space="preserve">Mão de Obra com Encargos Complementares</t>
          </r>
        </is>
      </c>
      <c r="B190" s="20" t="inlineStr"/>
      <c r="C190" s="21" t="inlineStr">
        <is>
          <r>
            <t xml:space="preserve">FONTE</t>
          </r>
        </is>
      </c>
      <c r="D190" s="21" t="inlineStr">
        <is>
          <r>
            <t xml:space="preserve">UNID</t>
          </r>
        </is>
      </c>
      <c r="E190" s="21" t="inlineStr">
        <is>
          <r>
            <t xml:space="preserve">COEFICIENTE</t>
          </r>
        </is>
      </c>
      <c r="F190" s="21" t="inlineStr">
        <is>
          <r>
            <t xml:space="preserve">PREÇO UNITÁRIO</t>
          </r>
        </is>
      </c>
      <c r="G190" s="21" t="inlineStr">
        <is>
          <r>
            <t xml:space="preserve">TOTAL</t>
          </r>
        </is>
      </c>
    </row>
    <row r="191" customHeight="1" ht="21">
      <c r="A191" s="22" t="inlineStr">
        <is>
          <r>
            <t xml:space="preserve">88377</t>
          </r>
        </is>
      </c>
      <c r="B191" s="23" t="inlineStr">
        <is>
          <r>
            <t xml:space="preserve">OPERADOR DE BETONEIRA ESTACIONÁRIA/MISTURADOR COM ENCARGOS COMPLEMENTARES</t>
          </r>
        </is>
      </c>
      <c r="C191" s="22" t="inlineStr">
        <is>
          <r>
            <t xml:space="preserve">SINAPI</t>
          </r>
        </is>
      </c>
      <c r="D191" s="22" t="inlineStr">
        <is>
          <r>
            <t xml:space="preserve">H</t>
          </r>
        </is>
      </c>
      <c r="E191" s="24" t="n">
        <v>3.65</v>
      </c>
      <c r="F191" s="25" t="n">
        <v>26.7</v>
      </c>
      <c r="G191" s="25" t="n">
        <f>TRUNC(TRUNC(E191,8)*F191,2)</f>
        <v>97.45</v>
      </c>
    </row>
    <row r="192" customHeight="1" ht="15">
      <c r="A192" s="22" t="inlineStr">
        <is>
          <r>
            <t xml:space="preserve">88316</t>
          </r>
        </is>
      </c>
      <c r="B192" s="23" t="inlineStr">
        <is>
          <r>
            <t xml:space="preserve">SERVENTE COM ENCARGOS COMPLEMENTARES</t>
          </r>
        </is>
      </c>
      <c r="C192" s="22" t="inlineStr">
        <is>
          <r>
            <t xml:space="preserve">SINAPI</t>
          </r>
        </is>
      </c>
      <c r="D192" s="22" t="inlineStr">
        <is>
          <r>
            <t xml:space="preserve">H</t>
          </r>
        </is>
      </c>
      <c r="E192" s="24" t="n">
        <v>0.79</v>
      </c>
      <c r="F192" s="25" t="n">
        <v>22.1</v>
      </c>
      <c r="G192" s="25" t="n">
        <f>TRUNC(TRUNC(E192,8)*F192,2)</f>
        <v>17.45</v>
      </c>
    </row>
    <row r="193" customHeight="1" ht="18">
      <c r="A193" s="2" t="inlineStr"/>
      <c r="B193" s="2" t="inlineStr"/>
      <c r="C193" s="2" t="inlineStr"/>
      <c r="D193" s="2" t="inlineStr"/>
      <c r="E193" s="26" t="inlineStr">
        <is>
          <r>
            <t xml:space="preserve">TOTAL Mão de Obra com Encargos Complementares:</t>
          </r>
        </is>
      </c>
      <c r="F193" s="26" t="inlineStr"/>
      <c r="G193" s="27" t="n">
        <f>SUM(G191:G192)</f>
        <v>114.9</v>
      </c>
    </row>
    <row r="194" customHeight="1" ht="15">
      <c r="A194" s="2" t="inlineStr"/>
      <c r="B194" s="2" t="inlineStr"/>
      <c r="C194" s="2" t="inlineStr"/>
      <c r="D194" s="2" t="inlineStr"/>
      <c r="E194" s="28" t="inlineStr">
        <is>
          <r>
            <t xml:space="preserve">VALOR:</t>
          </r>
        </is>
      </c>
      <c r="F194" s="28" t="inlineStr"/>
      <c r="G194" s="6" t="n">
        <f>SUM(G184,G189,G193)</f>
        <v>585.37</v>
      </c>
    </row>
    <row r="195" customHeight="1" ht="15">
      <c r="A195" s="2" t="inlineStr"/>
      <c r="B195" s="2" t="inlineStr"/>
      <c r="C195" s="2" t="inlineStr"/>
      <c r="D195" s="2" t="inlineStr"/>
      <c r="E195" s="28" t="inlineStr">
        <is>
          <r>
            <t xml:space="preserve">VALOR BDI (22.23%):</t>
          </r>
        </is>
      </c>
      <c r="F195" s="28" t="inlineStr"/>
      <c r="G195" s="6" t="n">
        <f>ROUND(G194*(22.23/100),2)</f>
        <v>130.13</v>
      </c>
    </row>
    <row r="196" customHeight="1" ht="15">
      <c r="A196" s="2" t="inlineStr"/>
      <c r="B196" s="2" t="inlineStr"/>
      <c r="C196" s="2" t="inlineStr"/>
      <c r="D196" s="2" t="inlineStr"/>
      <c r="E196" s="28" t="inlineStr">
        <is>
          <r>
            <t xml:space="preserve">VALOR COM BDI:</t>
          </r>
        </is>
      </c>
      <c r="F196" s="28" t="inlineStr"/>
      <c r="G196" s="6" t="n">
        <f>G195+G194</f>
        <v>715.5</v>
      </c>
    </row>
    <row r="197" customHeight="1" ht="10">
      <c r="A197" s="2" t="inlineStr"/>
      <c r="B197" s="2" t="inlineStr"/>
      <c r="C197" s="2" t="inlineStr"/>
      <c r="D197" s="2" t="inlineStr"/>
      <c r="E197" s="18" t="inlineStr"/>
      <c r="F197" s="18" t="inlineStr"/>
      <c r="G197" s="18" t="inlineStr"/>
    </row>
    <row r="198" customHeight="1" ht="20">
      <c r="A198" s="19" t="inlineStr">
        <is>
          <r>
            <t xml:space="preserve">87377 ARGAMASSA TRAÇO 1:3 (EM VOLUME DE CIMENTO E AREIA GROSSA ÚMIDA) PARA CHAPISCO CONVENCIONAL, PREPARO MANUAL. AF_08/2019 (M3)</t>
          </r>
        </is>
      </c>
      <c r="B198" s="19" t="inlineStr"/>
      <c r="C198" s="19" t="inlineStr"/>
      <c r="D198" s="19" t="inlineStr"/>
      <c r="E198" s="19" t="inlineStr"/>
      <c r="F198" s="19" t="inlineStr"/>
      <c r="G198" s="19" t="inlineStr"/>
    </row>
    <row r="199" customHeight="1" ht="15">
      <c r="A199" s="20" t="inlineStr">
        <is>
          <r>
            <t xml:space="preserve">Material</t>
          </r>
        </is>
      </c>
      <c r="B199" s="20" t="inlineStr"/>
      <c r="C199" s="21" t="inlineStr">
        <is>
          <r>
            <t xml:space="preserve">FONTE</t>
          </r>
        </is>
      </c>
      <c r="D199" s="21" t="inlineStr">
        <is>
          <r>
            <t xml:space="preserve">UNID</t>
          </r>
        </is>
      </c>
      <c r="E199" s="21" t="inlineStr">
        <is>
          <r>
            <t xml:space="preserve">COEFICIENTE</t>
          </r>
        </is>
      </c>
      <c r="F199" s="21" t="inlineStr">
        <is>
          <r>
            <t xml:space="preserve">PREÇO UNITÁRIO</t>
          </r>
        </is>
      </c>
      <c r="G199" s="21" t="inlineStr">
        <is>
          <r>
            <t xml:space="preserve">TOTAL</t>
          </r>
        </is>
      </c>
    </row>
    <row r="200" customHeight="1" ht="21">
      <c r="A200" s="22" t="inlineStr">
        <is>
          <r>
            <t xml:space="preserve">00000367</t>
          </r>
        </is>
      </c>
      <c r="B200" s="23" t="inlineStr">
        <is>
          <r>
            <t xml:space="preserve">AREIA GROSSA - POSTO JAZIDA/FORNECEDOR (RETIRADO NA JAZIDA, SEM TRANSPORTE)</t>
          </r>
        </is>
      </c>
      <c r="C200" s="22" t="inlineStr">
        <is>
          <r>
            <t xml:space="preserve">SINAPI</t>
          </r>
        </is>
      </c>
      <c r="D200" s="22" t="inlineStr">
        <is>
          <r>
            <t xml:space="preserve">M3</t>
          </r>
        </is>
      </c>
      <c r="E200" s="24" t="n">
        <v>0.94</v>
      </c>
      <c r="F200" s="25" t="n">
        <v>131.69</v>
      </c>
      <c r="G200" s="25" t="n">
        <f>TRUNC(TRUNC(E200,8)*F200,2)</f>
        <v>123.78</v>
      </c>
    </row>
    <row r="201" customHeight="1" ht="15">
      <c r="A201" s="22" t="inlineStr">
        <is>
          <r>
            <t xml:space="preserve">00001379</t>
          </r>
        </is>
      </c>
      <c r="B201" s="23" t="inlineStr">
        <is>
          <r>
            <t xml:space="preserve">CIMENTO PORTLAND COMPOSTO CP II-32</t>
          </r>
        </is>
      </c>
      <c r="C201" s="22" t="inlineStr">
        <is>
          <r>
            <t xml:space="preserve">SINAPI</t>
          </r>
        </is>
      </c>
      <c r="D201" s="22" t="inlineStr">
        <is>
          <r>
            <t xml:space="preserve">KG</t>
          </r>
        </is>
      </c>
      <c r="E201" s="24" t="n">
        <v>422.63</v>
      </c>
      <c r="F201" s="25" t="n">
        <v>0.72</v>
      </c>
      <c r="G201" s="25" t="n">
        <f>TRUNC(TRUNC(E201,8)*F201,2)</f>
        <v>304.29</v>
      </c>
    </row>
    <row r="202" customHeight="1" ht="15">
      <c r="A202" s="2" t="inlineStr"/>
      <c r="B202" s="2" t="inlineStr"/>
      <c r="C202" s="2" t="inlineStr"/>
      <c r="D202" s="2" t="inlineStr"/>
      <c r="E202" s="26" t="inlineStr">
        <is>
          <r>
            <t xml:space="preserve">TOTAL Material:</t>
          </r>
        </is>
      </c>
      <c r="F202" s="26" t="inlineStr"/>
      <c r="G202" s="27" t="n">
        <f>SUM(G200:G201)</f>
        <v>428.07</v>
      </c>
    </row>
    <row r="203" customHeight="1" ht="15">
      <c r="A203" s="20" t="inlineStr">
        <is>
          <r>
            <t xml:space="preserve">Mão de Obra com Encargos Complementares</t>
          </r>
        </is>
      </c>
      <c r="B203" s="20" t="inlineStr"/>
      <c r="C203" s="21" t="inlineStr">
        <is>
          <r>
            <t xml:space="preserve">FONTE</t>
          </r>
        </is>
      </c>
      <c r="D203" s="21" t="inlineStr">
        <is>
          <r>
            <t xml:space="preserve">UNID</t>
          </r>
        </is>
      </c>
      <c r="E203" s="21" t="inlineStr">
        <is>
          <r>
            <t xml:space="preserve">COEFICIENTE</t>
          </r>
        </is>
      </c>
      <c r="F203" s="21" t="inlineStr">
        <is>
          <r>
            <t xml:space="preserve">PREÇO UNITÁRIO</t>
          </r>
        </is>
      </c>
      <c r="G203" s="21" t="inlineStr">
        <is>
          <r>
            <t xml:space="preserve">TOTAL</t>
          </r>
        </is>
      </c>
    </row>
    <row r="204" customHeight="1" ht="15">
      <c r="A204" s="22" t="inlineStr">
        <is>
          <r>
            <t xml:space="preserve">88316</t>
          </r>
        </is>
      </c>
      <c r="B204" s="23" t="inlineStr">
        <is>
          <r>
            <t xml:space="preserve">SERVENTE COM ENCARGOS COMPLEMENTARES</t>
          </r>
        </is>
      </c>
      <c r="C204" s="22" t="inlineStr">
        <is>
          <r>
            <t xml:space="preserve">SINAPI</t>
          </r>
        </is>
      </c>
      <c r="D204" s="22" t="inlineStr">
        <is>
          <r>
            <t xml:space="preserve">H</t>
          </r>
        </is>
      </c>
      <c r="E204" s="24" t="n">
        <v>11.02</v>
      </c>
      <c r="F204" s="25" t="n">
        <v>22.1</v>
      </c>
      <c r="G204" s="25" t="n">
        <f>TRUNC(TRUNC(E204,8)*F204,2)</f>
        <v>243.54</v>
      </c>
    </row>
    <row r="205" customHeight="1" ht="18">
      <c r="A205" s="2" t="inlineStr"/>
      <c r="B205" s="2" t="inlineStr"/>
      <c r="C205" s="2" t="inlineStr"/>
      <c r="D205" s="2" t="inlineStr"/>
      <c r="E205" s="26" t="inlineStr">
        <is>
          <r>
            <t xml:space="preserve">TOTAL Mão de Obra com Encargos Complementares:</t>
          </r>
        </is>
      </c>
      <c r="F205" s="26" t="inlineStr"/>
      <c r="G205" s="27" t="n">
        <f>SUM(G204:G204)</f>
        <v>243.54</v>
      </c>
    </row>
    <row r="206" customHeight="1" ht="15">
      <c r="A206" s="2" t="inlineStr"/>
      <c r="B206" s="2" t="inlineStr"/>
      <c r="C206" s="2" t="inlineStr"/>
      <c r="D206" s="2" t="inlineStr"/>
      <c r="E206" s="28" t="inlineStr">
        <is>
          <r>
            <t xml:space="preserve">VALOR:</t>
          </r>
        </is>
      </c>
      <c r="F206" s="28" t="inlineStr"/>
      <c r="G206" s="6" t="n">
        <f>SUM(G202,G205)</f>
        <v>671.61</v>
      </c>
    </row>
    <row r="207" customHeight="1" ht="15">
      <c r="A207" s="2" t="inlineStr"/>
      <c r="B207" s="2" t="inlineStr"/>
      <c r="C207" s="2" t="inlineStr"/>
      <c r="D207" s="2" t="inlineStr"/>
      <c r="E207" s="28" t="inlineStr">
        <is>
          <r>
            <t xml:space="preserve">VALOR BDI (22.23%):</t>
          </r>
        </is>
      </c>
      <c r="F207" s="28" t="inlineStr"/>
      <c r="G207" s="6" t="n">
        <f>ROUND(G206*(22.23/100),2)</f>
        <v>149.3</v>
      </c>
    </row>
    <row r="208" customHeight="1" ht="15">
      <c r="A208" s="2" t="inlineStr"/>
      <c r="B208" s="2" t="inlineStr"/>
      <c r="C208" s="2" t="inlineStr"/>
      <c r="D208" s="2" t="inlineStr"/>
      <c r="E208" s="28" t="inlineStr">
        <is>
          <r>
            <t xml:space="preserve">VALOR COM BDI:</t>
          </r>
        </is>
      </c>
      <c r="F208" s="28" t="inlineStr"/>
      <c r="G208" s="6" t="n">
        <f>G207+G206</f>
        <v>820.91</v>
      </c>
    </row>
    <row r="209" customHeight="1" ht="10">
      <c r="A209" s="2" t="inlineStr"/>
      <c r="B209" s="2" t="inlineStr"/>
      <c r="C209" s="2" t="inlineStr"/>
      <c r="D209" s="2" t="inlineStr"/>
      <c r="E209" s="18" t="inlineStr"/>
      <c r="F209" s="18" t="inlineStr"/>
      <c r="G209" s="18" t="inlineStr"/>
    </row>
    <row r="210" customHeight="1" ht="20">
      <c r="A210" s="19" t="inlineStr">
        <is>
          <r>
            <t xml:space="preserve">87313 ARGAMASSA TRAÇO 1:3 (EM VOLUME DE CIMENTO E AREIA GROSSA ÚMIDA) PARA CHAPISCO CONVENCIONAL, PREPARO MECÂNICO COM BETONEIRA 400 L. AF_08/2019 (M3)</t>
          </r>
        </is>
      </c>
      <c r="B210" s="19" t="inlineStr"/>
      <c r="C210" s="19" t="inlineStr"/>
      <c r="D210" s="19" t="inlineStr"/>
      <c r="E210" s="19" t="inlineStr"/>
      <c r="F210" s="19" t="inlineStr"/>
      <c r="G210" s="19" t="inlineStr"/>
    </row>
    <row r="211" customHeight="1" ht="15">
      <c r="A211" s="20" t="inlineStr">
        <is>
          <r>
            <t xml:space="preserve">Equipamento Custo Horário</t>
          </r>
        </is>
      </c>
      <c r="B211" s="20" t="inlineStr"/>
      <c r="C211" s="21" t="inlineStr">
        <is>
          <r>
            <t xml:space="preserve">FONTE</t>
          </r>
        </is>
      </c>
      <c r="D211" s="21" t="inlineStr">
        <is>
          <r>
            <t xml:space="preserve">UNID</t>
          </r>
        </is>
      </c>
      <c r="E211" s="21" t="inlineStr">
        <is>
          <r>
            <t xml:space="preserve">COEFICIENTE</t>
          </r>
        </is>
      </c>
      <c r="F211" s="21" t="inlineStr">
        <is>
          <r>
            <t xml:space="preserve">PREÇO UNITÁRIO</t>
          </r>
        </is>
      </c>
      <c r="G211" s="21" t="inlineStr">
        <is>
          <r>
            <t xml:space="preserve">TOTAL</t>
          </r>
        </is>
      </c>
    </row>
    <row r="212" customHeight="1" ht="38">
      <c r="A212" s="22" t="inlineStr">
        <is>
          <r>
            <t xml:space="preserve">88831</t>
          </r>
        </is>
      </c>
      <c r="B212" s="23" t="inlineStr">
        <is>
          <r>
            <t xml:space="preserve">BETONEIRA CAPACIDADE NOMINAL DE 400 L, CAPACIDADE DE MISTURA 280 L, MOTOR ELÉTRICO TRIFÁSICO POTÊNCIA DE 2 CV, SEM CARREGADOR - CHI DIURNO. AF_05/2023</t>
          </r>
        </is>
      </c>
      <c r="C212" s="22" t="inlineStr">
        <is>
          <r>
            <t xml:space="preserve">SINAPI</t>
          </r>
        </is>
      </c>
      <c r="D212" s="22" t="inlineStr">
        <is>
          <r>
            <t xml:space="preserve">CHI</t>
          </r>
        </is>
      </c>
      <c r="E212" s="24" t="n">
        <v>3.31</v>
      </c>
      <c r="F212" s="25" t="n">
        <v>0.35</v>
      </c>
      <c r="G212" s="25" t="n">
        <f>TRUNC(TRUNC(E212,8)*F212,2)</f>
        <v>1.15</v>
      </c>
    </row>
    <row r="213" customHeight="1" ht="38">
      <c r="A213" s="22" t="inlineStr">
        <is>
          <r>
            <t xml:space="preserve">88830</t>
          </r>
        </is>
      </c>
      <c r="B213" s="23" t="inlineStr">
        <is>
          <r>
            <t xml:space="preserve">BETONEIRA CAPACIDADE NOMINAL DE 400 L, CAPACIDADE DE MISTURA 280 L, MOTOR ELÉTRICO TRIFÁSICO POTÊNCIA DE 2 CV, SEM CARREGADOR - CHP DIURNO. AF_05/2023</t>
          </r>
        </is>
      </c>
      <c r="C213" s="22" t="inlineStr">
        <is>
          <r>
            <t xml:space="preserve">SINAPI</t>
          </r>
        </is>
      </c>
      <c r="D213" s="22" t="inlineStr">
        <is>
          <r>
            <t xml:space="preserve">CHP</t>
          </r>
        </is>
      </c>
      <c r="E213" s="24" t="n">
        <v>1.01</v>
      </c>
      <c r="F213" s="25" t="n">
        <v>1.89</v>
      </c>
      <c r="G213" s="25" t="n">
        <f>TRUNC(TRUNC(E213,8)*F213,2)</f>
        <v>1.9</v>
      </c>
    </row>
    <row r="214" customHeight="1" ht="18">
      <c r="A214" s="2" t="inlineStr"/>
      <c r="B214" s="2" t="inlineStr"/>
      <c r="C214" s="2" t="inlineStr"/>
      <c r="D214" s="2" t="inlineStr"/>
      <c r="E214" s="26" t="inlineStr">
        <is>
          <r>
            <t xml:space="preserve">TOTAL Equipamento Custo Horário:</t>
          </r>
        </is>
      </c>
      <c r="F214" s="26" t="inlineStr"/>
      <c r="G214" s="27" t="n">
        <f>SUM(G212:G213)</f>
        <v>3.05</v>
      </c>
    </row>
    <row r="215" customHeight="1" ht="15">
      <c r="A215" s="20" t="inlineStr">
        <is>
          <r>
            <t xml:space="preserve">Material</t>
          </r>
        </is>
      </c>
      <c r="B215" s="20" t="inlineStr"/>
      <c r="C215" s="21" t="inlineStr">
        <is>
          <r>
            <t xml:space="preserve">FONTE</t>
          </r>
        </is>
      </c>
      <c r="D215" s="21" t="inlineStr">
        <is>
          <r>
            <t xml:space="preserve">UNID</t>
          </r>
        </is>
      </c>
      <c r="E215" s="21" t="inlineStr">
        <is>
          <r>
            <t xml:space="preserve">COEFICIENTE</t>
          </r>
        </is>
      </c>
      <c r="F215" s="21" t="inlineStr">
        <is>
          <r>
            <t xml:space="preserve">PREÇO UNITÁRIO</t>
          </r>
        </is>
      </c>
      <c r="G215" s="21" t="inlineStr">
        <is>
          <r>
            <t xml:space="preserve">TOTAL</t>
          </r>
        </is>
      </c>
    </row>
    <row r="216" customHeight="1" ht="21">
      <c r="A216" s="22" t="inlineStr">
        <is>
          <r>
            <t xml:space="preserve">00000367</t>
          </r>
        </is>
      </c>
      <c r="B216" s="23" t="inlineStr">
        <is>
          <r>
            <t xml:space="preserve">AREIA GROSSA - POSTO JAZIDA/FORNECEDOR (RETIRADO NA JAZIDA, SEM TRANSPORTE)</t>
          </r>
        </is>
      </c>
      <c r="C216" s="22" t="inlineStr">
        <is>
          <r>
            <t xml:space="preserve">SINAPI</t>
          </r>
        </is>
      </c>
      <c r="D216" s="22" t="inlineStr">
        <is>
          <r>
            <t xml:space="preserve">M3</t>
          </r>
        </is>
      </c>
      <c r="E216" s="24" t="n">
        <v>0.95</v>
      </c>
      <c r="F216" s="25" t="n">
        <v>131.69</v>
      </c>
      <c r="G216" s="25" t="n">
        <f>TRUNC(TRUNC(E216,8)*F216,2)</f>
        <v>125.1</v>
      </c>
    </row>
    <row r="217" customHeight="1" ht="15">
      <c r="A217" s="22" t="inlineStr">
        <is>
          <r>
            <t xml:space="preserve">00001379</t>
          </r>
        </is>
      </c>
      <c r="B217" s="23" t="inlineStr">
        <is>
          <r>
            <t xml:space="preserve">CIMENTO PORTLAND COMPOSTO CP II-32</t>
          </r>
        </is>
      </c>
      <c r="C217" s="22" t="inlineStr">
        <is>
          <r>
            <t xml:space="preserve">SINAPI</t>
          </r>
        </is>
      </c>
      <c r="D217" s="22" t="inlineStr">
        <is>
          <r>
            <t xml:space="preserve">KG</t>
          </r>
        </is>
      </c>
      <c r="E217" s="24" t="n">
        <v>426.49</v>
      </c>
      <c r="F217" s="25" t="n">
        <v>0.72</v>
      </c>
      <c r="G217" s="25" t="n">
        <f>TRUNC(TRUNC(E217,8)*F217,2)</f>
        <v>307.07</v>
      </c>
    </row>
    <row r="218" customHeight="1" ht="15">
      <c r="A218" s="2" t="inlineStr"/>
      <c r="B218" s="2" t="inlineStr"/>
      <c r="C218" s="2" t="inlineStr"/>
      <c r="D218" s="2" t="inlineStr"/>
      <c r="E218" s="26" t="inlineStr">
        <is>
          <r>
            <t xml:space="preserve">TOTAL Material:</t>
          </r>
        </is>
      </c>
      <c r="F218" s="26" t="inlineStr"/>
      <c r="G218" s="27" t="n">
        <f>SUM(G216:G217)</f>
        <v>432.17</v>
      </c>
    </row>
    <row r="219" customHeight="1" ht="15">
      <c r="A219" s="20" t="inlineStr">
        <is>
          <r>
            <t xml:space="preserve">Mão de Obra com Encargos Complementares</t>
          </r>
        </is>
      </c>
      <c r="B219" s="20" t="inlineStr"/>
      <c r="C219" s="21" t="inlineStr">
        <is>
          <r>
            <t xml:space="preserve">FONTE</t>
          </r>
        </is>
      </c>
      <c r="D219" s="21" t="inlineStr">
        <is>
          <r>
            <t xml:space="preserve">UNID</t>
          </r>
        </is>
      </c>
      <c r="E219" s="21" t="inlineStr">
        <is>
          <r>
            <t xml:space="preserve">COEFICIENTE</t>
          </r>
        </is>
      </c>
      <c r="F219" s="21" t="inlineStr">
        <is>
          <r>
            <t xml:space="preserve">PREÇO UNITÁRIO</t>
          </r>
        </is>
      </c>
      <c r="G219" s="21" t="inlineStr">
        <is>
          <r>
            <t xml:space="preserve">TOTAL</t>
          </r>
        </is>
      </c>
    </row>
    <row r="220" customHeight="1" ht="21">
      <c r="A220" s="22" t="inlineStr">
        <is>
          <r>
            <t xml:space="preserve">88377</t>
          </r>
        </is>
      </c>
      <c r="B220" s="23" t="inlineStr">
        <is>
          <r>
            <t xml:space="preserve">OPERADOR DE BETONEIRA ESTACIONÁRIA/MISTURADOR COM ENCARGOS COMPLEMENTARES</t>
          </r>
        </is>
      </c>
      <c r="C220" s="22" t="inlineStr">
        <is>
          <r>
            <t xml:space="preserve">SINAPI</t>
          </r>
        </is>
      </c>
      <c r="D220" s="22" t="inlineStr">
        <is>
          <r>
            <t xml:space="preserve">H</t>
          </r>
        </is>
      </c>
      <c r="E220" s="24" t="n">
        <v>4.32</v>
      </c>
      <c r="F220" s="25" t="n">
        <v>26.7</v>
      </c>
      <c r="G220" s="25" t="n">
        <f>TRUNC(TRUNC(E220,8)*F220,2)</f>
        <v>115.34</v>
      </c>
    </row>
    <row r="221" customHeight="1" ht="18">
      <c r="A221" s="2" t="inlineStr"/>
      <c r="B221" s="2" t="inlineStr"/>
      <c r="C221" s="2" t="inlineStr"/>
      <c r="D221" s="2" t="inlineStr"/>
      <c r="E221" s="26" t="inlineStr">
        <is>
          <r>
            <t xml:space="preserve">TOTAL Mão de Obra com Encargos Complementares:</t>
          </r>
        </is>
      </c>
      <c r="F221" s="26" t="inlineStr"/>
      <c r="G221" s="27" t="n">
        <f>SUM(G220:G220)</f>
        <v>115.34</v>
      </c>
    </row>
    <row r="222" customHeight="1" ht="15">
      <c r="A222" s="2" t="inlineStr"/>
      <c r="B222" s="2" t="inlineStr"/>
      <c r="C222" s="2" t="inlineStr"/>
      <c r="D222" s="2" t="inlineStr"/>
      <c r="E222" s="28" t="inlineStr">
        <is>
          <r>
            <t xml:space="preserve">VALOR:</t>
          </r>
        </is>
      </c>
      <c r="F222" s="28" t="inlineStr"/>
      <c r="G222" s="6" t="n">
        <f>SUM(G214,G218,G221)</f>
        <v>550.56</v>
      </c>
    </row>
    <row r="223" customHeight="1" ht="15">
      <c r="A223" s="2" t="inlineStr"/>
      <c r="B223" s="2" t="inlineStr"/>
      <c r="C223" s="2" t="inlineStr"/>
      <c r="D223" s="2" t="inlineStr"/>
      <c r="E223" s="28" t="inlineStr">
        <is>
          <r>
            <t xml:space="preserve">VALOR BDI (22.23%):</t>
          </r>
        </is>
      </c>
      <c r="F223" s="28" t="inlineStr"/>
      <c r="G223" s="6" t="n">
        <f>ROUND(G222*(22.23/100),2)</f>
        <v>122.39</v>
      </c>
    </row>
    <row r="224" customHeight="1" ht="15">
      <c r="A224" s="2" t="inlineStr"/>
      <c r="B224" s="2" t="inlineStr"/>
      <c r="C224" s="2" t="inlineStr"/>
      <c r="D224" s="2" t="inlineStr"/>
      <c r="E224" s="28" t="inlineStr">
        <is>
          <r>
            <t xml:space="preserve">VALOR COM BDI:</t>
          </r>
        </is>
      </c>
      <c r="F224" s="28" t="inlineStr"/>
      <c r="G224" s="6" t="n">
        <f>G223+G222</f>
        <v>672.95</v>
      </c>
    </row>
    <row r="225" customHeight="1" ht="10">
      <c r="A225" s="2" t="inlineStr"/>
      <c r="B225" s="2" t="inlineStr"/>
      <c r="C225" s="2" t="inlineStr"/>
      <c r="D225" s="2" t="inlineStr"/>
      <c r="E225" s="18" t="inlineStr"/>
      <c r="F225" s="18" t="inlineStr"/>
      <c r="G225" s="18" t="inlineStr"/>
    </row>
    <row r="226" customHeight="1" ht="20">
      <c r="A226" s="19" t="inlineStr">
        <is>
          <r>
            <t xml:space="preserve">100475 ARGAMASSA TRAÇO 1:3 (EM VOLUME DE CIMENTO E AREIA MÉDIA ÚMIDA) COM ADIÇÃO DE IMPERMEABILIZANTE, PREPARO MECÂNICO COM BETONEIRA 400 L. AF_08/2019 (M3)</t>
          </r>
        </is>
      </c>
      <c r="B226" s="19" t="inlineStr"/>
      <c r="C226" s="19" t="inlineStr"/>
      <c r="D226" s="19" t="inlineStr"/>
      <c r="E226" s="19" t="inlineStr"/>
      <c r="F226" s="19" t="inlineStr"/>
      <c r="G226" s="19" t="inlineStr"/>
    </row>
    <row r="227" customHeight="1" ht="15">
      <c r="A227" s="20" t="inlineStr">
        <is>
          <r>
            <t xml:space="preserve">Equipamento Custo Horário</t>
          </r>
        </is>
      </c>
      <c r="B227" s="20" t="inlineStr"/>
      <c r="C227" s="21" t="inlineStr">
        <is>
          <r>
            <t xml:space="preserve">FONTE</t>
          </r>
        </is>
      </c>
      <c r="D227" s="21" t="inlineStr">
        <is>
          <r>
            <t xml:space="preserve">UNID</t>
          </r>
        </is>
      </c>
      <c r="E227" s="21" t="inlineStr">
        <is>
          <r>
            <t xml:space="preserve">COEFICIENTE</t>
          </r>
        </is>
      </c>
      <c r="F227" s="21" t="inlineStr">
        <is>
          <r>
            <t xml:space="preserve">PREÇO UNITÁRIO</t>
          </r>
        </is>
      </c>
      <c r="G227" s="21" t="inlineStr">
        <is>
          <r>
            <t xml:space="preserve">TOTAL</t>
          </r>
        </is>
      </c>
    </row>
    <row r="228" customHeight="1" ht="38">
      <c r="A228" s="22" t="inlineStr">
        <is>
          <r>
            <t xml:space="preserve">88831</t>
          </r>
        </is>
      </c>
      <c r="B228" s="23" t="inlineStr">
        <is>
          <r>
            <t xml:space="preserve">BETONEIRA CAPACIDADE NOMINAL DE 400 L, CAPACIDADE DE MISTURA 280 L, MOTOR ELÉTRICO TRIFÁSICO POTÊNCIA DE 2 CV, SEM CARREGADOR - CHI DIURNO. AF_05/2023</t>
          </r>
        </is>
      </c>
      <c r="C228" s="22" t="inlineStr">
        <is>
          <r>
            <t xml:space="preserve">SINAPI</t>
          </r>
        </is>
      </c>
      <c r="D228" s="22" t="inlineStr">
        <is>
          <r>
            <t xml:space="preserve">CHI</t>
          </r>
        </is>
      </c>
      <c r="E228" s="24" t="n">
        <v>2.88</v>
      </c>
      <c r="F228" s="25" t="n">
        <v>0.35</v>
      </c>
      <c r="G228" s="25" t="n">
        <f>TRUNC(TRUNC(E228,8)*F228,2)</f>
        <v>1.0</v>
      </c>
    </row>
    <row r="229" customHeight="1" ht="38">
      <c r="A229" s="22" t="inlineStr">
        <is>
          <r>
            <t xml:space="preserve">88830</t>
          </r>
        </is>
      </c>
      <c r="B229" s="23" t="inlineStr">
        <is>
          <r>
            <t xml:space="preserve">BETONEIRA CAPACIDADE NOMINAL DE 400 L, CAPACIDADE DE MISTURA 280 L, MOTOR ELÉTRICO TRIFÁSICO POTÊNCIA DE 2 CV, SEM CARREGADOR - CHP DIURNO. AF_05/2023</t>
          </r>
        </is>
      </c>
      <c r="C229" s="22" t="inlineStr">
        <is>
          <r>
            <t xml:space="preserve">SINAPI</t>
          </r>
        </is>
      </c>
      <c r="D229" s="22" t="inlineStr">
        <is>
          <r>
            <t xml:space="preserve">CHP</t>
          </r>
        </is>
      </c>
      <c r="E229" s="24" t="n">
        <v>0.87</v>
      </c>
      <c r="F229" s="25" t="n">
        <v>1.89</v>
      </c>
      <c r="G229" s="25" t="n">
        <f>TRUNC(TRUNC(E229,8)*F229,2)</f>
        <v>1.64</v>
      </c>
    </row>
    <row r="230" customHeight="1" ht="18">
      <c r="A230" s="2" t="inlineStr"/>
      <c r="B230" s="2" t="inlineStr"/>
      <c r="C230" s="2" t="inlineStr"/>
      <c r="D230" s="2" t="inlineStr"/>
      <c r="E230" s="26" t="inlineStr">
        <is>
          <r>
            <t xml:space="preserve">TOTAL Equipamento Custo Horário:</t>
          </r>
        </is>
      </c>
      <c r="F230" s="26" t="inlineStr"/>
      <c r="G230" s="27" t="n">
        <f>SUM(G228:G229)</f>
        <v>2.64</v>
      </c>
    </row>
    <row r="231" customHeight="1" ht="15">
      <c r="A231" s="20" t="inlineStr">
        <is>
          <r>
            <t xml:space="preserve">Material</t>
          </r>
        </is>
      </c>
      <c r="B231" s="20" t="inlineStr"/>
      <c r="C231" s="21" t="inlineStr">
        <is>
          <r>
            <t xml:space="preserve">FONTE</t>
          </r>
        </is>
      </c>
      <c r="D231" s="21" t="inlineStr">
        <is>
          <r>
            <t xml:space="preserve">UNID</t>
          </r>
        </is>
      </c>
      <c r="E231" s="21" t="inlineStr">
        <is>
          <r>
            <t xml:space="preserve">COEFICIENTE</t>
          </r>
        </is>
      </c>
      <c r="F231" s="21" t="inlineStr">
        <is>
          <r>
            <t xml:space="preserve">PREÇO UNITÁRIO</t>
          </r>
        </is>
      </c>
      <c r="G231" s="21" t="inlineStr">
        <is>
          <r>
            <t xml:space="preserve">TOTAL</t>
          </r>
        </is>
      </c>
    </row>
    <row r="232" customHeight="1" ht="29">
      <c r="A232" s="22" t="inlineStr">
        <is>
          <r>
            <t xml:space="preserve">00000123</t>
          </r>
        </is>
      </c>
      <c r="B232" s="23" t="inlineStr">
        <is>
          <r>
            <t xml:space="preserve">ADITIVO IMPERMEABILIZANTE DE PEGA NORMAL PARA ARGAMASSAS E CONCRETOS SEM ARMACAO, LIQUIDO E ISENTO DE CLORETOS</t>
          </r>
        </is>
      </c>
      <c r="C232" s="22" t="inlineStr">
        <is>
          <r>
            <t xml:space="preserve">SINAPI</t>
          </r>
        </is>
      </c>
      <c r="D232" s="22" t="inlineStr">
        <is>
          <r>
            <t xml:space="preserve">L</t>
          </r>
        </is>
      </c>
      <c r="E232" s="24" t="n">
        <v>19.44</v>
      </c>
      <c r="F232" s="25" t="n">
        <v>8.06</v>
      </c>
      <c r="G232" s="25" t="n">
        <f>TRUNC(TRUNC(E232,8)*F232,2)</f>
        <v>156.68</v>
      </c>
    </row>
    <row r="233" customHeight="1" ht="21">
      <c r="A233" s="22" t="inlineStr">
        <is>
          <r>
            <t xml:space="preserve">00000370</t>
          </r>
        </is>
      </c>
      <c r="B233" s="23" t="inlineStr">
        <is>
          <r>
            <t xml:space="preserve">AREIA MEDIA - POSTO JAZIDA/FORNECEDOR (RETIRADO NA JAZIDA, SEM TRANSPORTE)</t>
          </r>
        </is>
      </c>
      <c r="C233" s="22" t="inlineStr">
        <is>
          <r>
            <t xml:space="preserve">SINAPI</t>
          </r>
        </is>
      </c>
      <c r="D233" s="22" t="inlineStr">
        <is>
          <r>
            <t xml:space="preserve">M3</t>
          </r>
        </is>
      </c>
      <c r="E233" s="24" t="n">
        <v>1.08</v>
      </c>
      <c r="F233" s="25" t="n">
        <v>130.0</v>
      </c>
      <c r="G233" s="25" t="n">
        <f>TRUNC(TRUNC(E233,8)*F233,2)</f>
        <v>140.4</v>
      </c>
    </row>
    <row r="234" customHeight="1" ht="15">
      <c r="A234" s="22" t="inlineStr">
        <is>
          <r>
            <t xml:space="preserve">00001379</t>
          </r>
        </is>
      </c>
      <c r="B234" s="23" t="inlineStr">
        <is>
          <r>
            <t xml:space="preserve">CIMENTO PORTLAND COMPOSTO CP II-32</t>
          </r>
        </is>
      </c>
      <c r="C234" s="22" t="inlineStr">
        <is>
          <r>
            <t xml:space="preserve">SINAPI</t>
          </r>
        </is>
      </c>
      <c r="D234" s="22" t="inlineStr">
        <is>
          <r>
            <t xml:space="preserve">KG</t>
          </r>
        </is>
      </c>
      <c r="E234" s="24" t="n">
        <v>486.0</v>
      </c>
      <c r="F234" s="25" t="n">
        <v>0.72</v>
      </c>
      <c r="G234" s="25" t="n">
        <f>TRUNC(TRUNC(E234,8)*F234,2)</f>
        <v>349.92</v>
      </c>
    </row>
    <row r="235" customHeight="1" ht="15">
      <c r="A235" s="2" t="inlineStr"/>
      <c r="B235" s="2" t="inlineStr"/>
      <c r="C235" s="2" t="inlineStr"/>
      <c r="D235" s="2" t="inlineStr"/>
      <c r="E235" s="26" t="inlineStr">
        <is>
          <r>
            <t xml:space="preserve">TOTAL Material:</t>
          </r>
        </is>
      </c>
      <c r="F235" s="26" t="inlineStr"/>
      <c r="G235" s="27" t="n">
        <f>SUM(G232:G234)</f>
        <v>647.0</v>
      </c>
    </row>
    <row r="236" customHeight="1" ht="15">
      <c r="A236" s="20" t="inlineStr">
        <is>
          <r>
            <t xml:space="preserve">Mão de Obra com Encargos Complementares</t>
          </r>
        </is>
      </c>
      <c r="B236" s="20" t="inlineStr"/>
      <c r="C236" s="21" t="inlineStr">
        <is>
          <r>
            <t xml:space="preserve">FONTE</t>
          </r>
        </is>
      </c>
      <c r="D236" s="21" t="inlineStr">
        <is>
          <r>
            <t xml:space="preserve">UNID</t>
          </r>
        </is>
      </c>
      <c r="E236" s="21" t="inlineStr">
        <is>
          <r>
            <t xml:space="preserve">COEFICIENTE</t>
          </r>
        </is>
      </c>
      <c r="F236" s="21" t="inlineStr">
        <is>
          <r>
            <t xml:space="preserve">PREÇO UNITÁRIO</t>
          </r>
        </is>
      </c>
      <c r="G236" s="21" t="inlineStr">
        <is>
          <r>
            <t xml:space="preserve">TOTAL</t>
          </r>
        </is>
      </c>
    </row>
    <row r="237" customHeight="1" ht="21">
      <c r="A237" s="22" t="inlineStr">
        <is>
          <r>
            <t xml:space="preserve">88377</t>
          </r>
        </is>
      </c>
      <c r="B237" s="23" t="inlineStr">
        <is>
          <r>
            <t xml:space="preserve">OPERADOR DE BETONEIRA ESTACIONÁRIA/MISTURADOR COM ENCARGOS COMPLEMENTARES</t>
          </r>
        </is>
      </c>
      <c r="C237" s="22" t="inlineStr">
        <is>
          <r>
            <t xml:space="preserve">SINAPI</t>
          </r>
        </is>
      </c>
      <c r="D237" s="22" t="inlineStr">
        <is>
          <r>
            <t xml:space="preserve">H</t>
          </r>
        </is>
      </c>
      <c r="E237" s="24" t="n">
        <v>3.75</v>
      </c>
      <c r="F237" s="25" t="n">
        <v>26.7</v>
      </c>
      <c r="G237" s="25" t="n">
        <f>TRUNC(TRUNC(E237,8)*F237,2)</f>
        <v>100.12</v>
      </c>
    </row>
    <row r="238" customHeight="1" ht="18">
      <c r="A238" s="2" t="inlineStr"/>
      <c r="B238" s="2" t="inlineStr"/>
      <c r="C238" s="2" t="inlineStr"/>
      <c r="D238" s="2" t="inlineStr"/>
      <c r="E238" s="26" t="inlineStr">
        <is>
          <r>
            <t xml:space="preserve">TOTAL Mão de Obra com Encargos Complementares:</t>
          </r>
        </is>
      </c>
      <c r="F238" s="26" t="inlineStr"/>
      <c r="G238" s="27" t="n">
        <f>SUM(G237:G237)</f>
        <v>100.12</v>
      </c>
    </row>
    <row r="239" customHeight="1" ht="15">
      <c r="A239" s="2" t="inlineStr"/>
      <c r="B239" s="2" t="inlineStr"/>
      <c r="C239" s="2" t="inlineStr"/>
      <c r="D239" s="2" t="inlineStr"/>
      <c r="E239" s="28" t="inlineStr">
        <is>
          <r>
            <t xml:space="preserve">VALOR:</t>
          </r>
        </is>
      </c>
      <c r="F239" s="28" t="inlineStr"/>
      <c r="G239" s="6" t="n">
        <f>SUM(G230,G235,G238)</f>
        <v>749.76</v>
      </c>
    </row>
    <row r="240" customHeight="1" ht="15">
      <c r="A240" s="2" t="inlineStr"/>
      <c r="B240" s="2" t="inlineStr"/>
      <c r="C240" s="2" t="inlineStr"/>
      <c r="D240" s="2" t="inlineStr"/>
      <c r="E240" s="28" t="inlineStr">
        <is>
          <r>
            <t xml:space="preserve">VALOR BDI (22.23%):</t>
          </r>
        </is>
      </c>
      <c r="F240" s="28" t="inlineStr"/>
      <c r="G240" s="6" t="n">
        <f>ROUND(G239*(22.23/100),2)</f>
        <v>166.67</v>
      </c>
    </row>
    <row r="241" customHeight="1" ht="15">
      <c r="A241" s="2" t="inlineStr"/>
      <c r="B241" s="2" t="inlineStr"/>
      <c r="C241" s="2" t="inlineStr"/>
      <c r="D241" s="2" t="inlineStr"/>
      <c r="E241" s="28" t="inlineStr">
        <is>
          <r>
            <t xml:space="preserve">VALOR COM BDI:</t>
          </r>
        </is>
      </c>
      <c r="F241" s="28" t="inlineStr"/>
      <c r="G241" s="6" t="n">
        <f>G240+G239</f>
        <v>916.43</v>
      </c>
    </row>
    <row r="242" customHeight="1" ht="10">
      <c r="A242" s="2" t="inlineStr"/>
      <c r="B242" s="2" t="inlineStr"/>
      <c r="C242" s="2" t="inlineStr"/>
      <c r="D242" s="2" t="inlineStr"/>
      <c r="E242" s="18" t="inlineStr"/>
      <c r="F242" s="18" t="inlineStr"/>
      <c r="G242" s="18" t="inlineStr"/>
    </row>
    <row r="243" customHeight="1" ht="20">
      <c r="A243" s="19" t="inlineStr">
        <is>
          <r>
            <t xml:space="preserve">87372 ARGAMASSA TRAÇO 1:3 (EM VOLUME DE CIMENTO E AREIA MÉDIA ÚMIDA) PARA CONTRAPISO, PREPARO MANUAL. AF_08/2019 (M3)</t>
          </r>
        </is>
      </c>
      <c r="B243" s="19" t="inlineStr"/>
      <c r="C243" s="19" t="inlineStr"/>
      <c r="D243" s="19" t="inlineStr"/>
      <c r="E243" s="19" t="inlineStr"/>
      <c r="F243" s="19" t="inlineStr"/>
      <c r="G243" s="19" t="inlineStr"/>
    </row>
    <row r="244" customHeight="1" ht="15">
      <c r="A244" s="20" t="inlineStr">
        <is>
          <r>
            <t xml:space="preserve">Material</t>
          </r>
        </is>
      </c>
      <c r="B244" s="20" t="inlineStr"/>
      <c r="C244" s="21" t="inlineStr">
        <is>
          <r>
            <t xml:space="preserve">FONTE</t>
          </r>
        </is>
      </c>
      <c r="D244" s="21" t="inlineStr">
        <is>
          <r>
            <t xml:space="preserve">UNID</t>
          </r>
        </is>
      </c>
      <c r="E244" s="21" t="inlineStr">
        <is>
          <r>
            <t xml:space="preserve">COEFICIENTE</t>
          </r>
        </is>
      </c>
      <c r="F244" s="21" t="inlineStr">
        <is>
          <r>
            <t xml:space="preserve">PREÇO UNITÁRIO</t>
          </r>
        </is>
      </c>
      <c r="G244" s="21" t="inlineStr">
        <is>
          <r>
            <t xml:space="preserve">TOTAL</t>
          </r>
        </is>
      </c>
    </row>
    <row r="245" customHeight="1" ht="21">
      <c r="A245" s="22" t="inlineStr">
        <is>
          <r>
            <t xml:space="preserve">00000370</t>
          </r>
        </is>
      </c>
      <c r="B245" s="23" t="inlineStr">
        <is>
          <r>
            <t xml:space="preserve">AREIA MEDIA - POSTO JAZIDA/FORNECEDOR (RETIRADO NA JAZIDA, SEM TRANSPORTE)</t>
          </r>
        </is>
      </c>
      <c r="C245" s="22" t="inlineStr">
        <is>
          <r>
            <t xml:space="preserve">SINAPI</t>
          </r>
        </is>
      </c>
      <c r="D245" s="22" t="inlineStr">
        <is>
          <r>
            <t xml:space="preserve">M3</t>
          </r>
        </is>
      </c>
      <c r="E245" s="24" t="n">
        <v>1.25</v>
      </c>
      <c r="F245" s="25" t="n">
        <v>130.0</v>
      </c>
      <c r="G245" s="25" t="n">
        <f>TRUNC(TRUNC(E245,8)*F245,2)</f>
        <v>162.5</v>
      </c>
    </row>
    <row r="246" customHeight="1" ht="15">
      <c r="A246" s="22" t="inlineStr">
        <is>
          <r>
            <t xml:space="preserve">00001379</t>
          </r>
        </is>
      </c>
      <c r="B246" s="23" t="inlineStr">
        <is>
          <r>
            <t xml:space="preserve">CIMENTO PORTLAND COMPOSTO CP II-32</t>
          </r>
        </is>
      </c>
      <c r="C246" s="22" t="inlineStr">
        <is>
          <r>
            <t xml:space="preserve">SINAPI</t>
          </r>
        </is>
      </c>
      <c r="D246" s="22" t="inlineStr">
        <is>
          <r>
            <t xml:space="preserve">KG</t>
          </r>
        </is>
      </c>
      <c r="E246" s="24" t="n">
        <v>563.59</v>
      </c>
      <c r="F246" s="25" t="n">
        <v>0.72</v>
      </c>
      <c r="G246" s="25" t="n">
        <f>TRUNC(TRUNC(E246,8)*F246,2)</f>
        <v>405.78</v>
      </c>
    </row>
    <row r="247" customHeight="1" ht="15">
      <c r="A247" s="2" t="inlineStr"/>
      <c r="B247" s="2" t="inlineStr"/>
      <c r="C247" s="2" t="inlineStr"/>
      <c r="D247" s="2" t="inlineStr"/>
      <c r="E247" s="26" t="inlineStr">
        <is>
          <r>
            <t xml:space="preserve">TOTAL Material:</t>
          </r>
        </is>
      </c>
      <c r="F247" s="26" t="inlineStr"/>
      <c r="G247" s="27" t="n">
        <f>SUM(G245:G246)</f>
        <v>568.28</v>
      </c>
    </row>
    <row r="248" customHeight="1" ht="15">
      <c r="A248" s="20" t="inlineStr">
        <is>
          <r>
            <t xml:space="preserve">Mão de Obra com Encargos Complementares</t>
          </r>
        </is>
      </c>
      <c r="B248" s="20" t="inlineStr"/>
      <c r="C248" s="21" t="inlineStr">
        <is>
          <r>
            <t xml:space="preserve">FONTE</t>
          </r>
        </is>
      </c>
      <c r="D248" s="21" t="inlineStr">
        <is>
          <r>
            <t xml:space="preserve">UNID</t>
          </r>
        </is>
      </c>
      <c r="E248" s="21" t="inlineStr">
        <is>
          <r>
            <t xml:space="preserve">COEFICIENTE</t>
          </r>
        </is>
      </c>
      <c r="F248" s="21" t="inlineStr">
        <is>
          <r>
            <t xml:space="preserve">PREÇO UNITÁRIO</t>
          </r>
        </is>
      </c>
      <c r="G248" s="21" t="inlineStr">
        <is>
          <r>
            <t xml:space="preserve">TOTAL</t>
          </r>
        </is>
      </c>
    </row>
    <row r="249" customHeight="1" ht="15">
      <c r="A249" s="22" t="inlineStr">
        <is>
          <r>
            <t xml:space="preserve">88316</t>
          </r>
        </is>
      </c>
      <c r="B249" s="23" t="inlineStr">
        <is>
          <r>
            <t xml:space="preserve">SERVENTE COM ENCARGOS COMPLEMENTARES</t>
          </r>
        </is>
      </c>
      <c r="C249" s="22" t="inlineStr">
        <is>
          <r>
            <t xml:space="preserve">SINAPI</t>
          </r>
        </is>
      </c>
      <c r="D249" s="22" t="inlineStr">
        <is>
          <r>
            <t xml:space="preserve">H</t>
          </r>
        </is>
      </c>
      <c r="E249" s="24" t="n">
        <v>11.65</v>
      </c>
      <c r="F249" s="25" t="n">
        <v>22.1</v>
      </c>
      <c r="G249" s="25" t="n">
        <f>TRUNC(TRUNC(E249,8)*F249,2)</f>
        <v>257.46</v>
      </c>
    </row>
    <row r="250" customHeight="1" ht="18">
      <c r="A250" s="2" t="inlineStr"/>
      <c r="B250" s="2" t="inlineStr"/>
      <c r="C250" s="2" t="inlineStr"/>
      <c r="D250" s="2" t="inlineStr"/>
      <c r="E250" s="26" t="inlineStr">
        <is>
          <r>
            <t xml:space="preserve">TOTAL Mão de Obra com Encargos Complementares:</t>
          </r>
        </is>
      </c>
      <c r="F250" s="26" t="inlineStr"/>
      <c r="G250" s="27" t="n">
        <f>SUM(G249:G249)</f>
        <v>257.46</v>
      </c>
    </row>
    <row r="251" customHeight="1" ht="15">
      <c r="A251" s="2" t="inlineStr"/>
      <c r="B251" s="2" t="inlineStr"/>
      <c r="C251" s="2" t="inlineStr"/>
      <c r="D251" s="2" t="inlineStr"/>
      <c r="E251" s="28" t="inlineStr">
        <is>
          <r>
            <t xml:space="preserve">VALOR:</t>
          </r>
        </is>
      </c>
      <c r="F251" s="28" t="inlineStr"/>
      <c r="G251" s="6" t="n">
        <f>SUM(G247,G250)</f>
        <v>825.74</v>
      </c>
    </row>
    <row r="252" customHeight="1" ht="15">
      <c r="A252" s="2" t="inlineStr"/>
      <c r="B252" s="2" t="inlineStr"/>
      <c r="C252" s="2" t="inlineStr"/>
      <c r="D252" s="2" t="inlineStr"/>
      <c r="E252" s="28" t="inlineStr">
        <is>
          <r>
            <t xml:space="preserve">VALOR BDI (22.23%):</t>
          </r>
        </is>
      </c>
      <c r="F252" s="28" t="inlineStr"/>
      <c r="G252" s="6" t="n">
        <f>ROUND(G251*(22.23/100),2)</f>
        <v>183.56</v>
      </c>
    </row>
    <row r="253" customHeight="1" ht="15">
      <c r="A253" s="2" t="inlineStr"/>
      <c r="B253" s="2" t="inlineStr"/>
      <c r="C253" s="2" t="inlineStr"/>
      <c r="D253" s="2" t="inlineStr"/>
      <c r="E253" s="28" t="inlineStr">
        <is>
          <r>
            <t xml:space="preserve">VALOR COM BDI:</t>
          </r>
        </is>
      </c>
      <c r="F253" s="28" t="inlineStr"/>
      <c r="G253" s="6" t="n">
        <f>G252+G251</f>
        <v>1009.3</v>
      </c>
    </row>
    <row r="254" customHeight="1" ht="10">
      <c r="A254" s="2" t="inlineStr"/>
      <c r="B254" s="2" t="inlineStr"/>
      <c r="C254" s="2" t="inlineStr"/>
      <c r="D254" s="2" t="inlineStr"/>
      <c r="E254" s="18" t="inlineStr"/>
      <c r="F254" s="18" t="inlineStr"/>
      <c r="G254" s="18" t="inlineStr"/>
    </row>
    <row r="255" customHeight="1" ht="20">
      <c r="A255" s="19" t="inlineStr">
        <is>
          <r>
            <t xml:space="preserve">88629 ARGAMASSA TRAÇO 1:3 (EM VOLUME DE CIMENTO E AREIA MÉDIA ÚMIDA), PREPARO MANUAL. AF_08/2019 (M3)</t>
          </r>
        </is>
      </c>
      <c r="B255" s="19" t="inlineStr"/>
      <c r="C255" s="19" t="inlineStr"/>
      <c r="D255" s="19" t="inlineStr"/>
      <c r="E255" s="19" t="inlineStr"/>
      <c r="F255" s="19" t="inlineStr"/>
      <c r="G255" s="19" t="inlineStr"/>
    </row>
    <row r="256" customHeight="1" ht="15">
      <c r="A256" s="20" t="inlineStr">
        <is>
          <r>
            <t xml:space="preserve">Material</t>
          </r>
        </is>
      </c>
      <c r="B256" s="20" t="inlineStr"/>
      <c r="C256" s="21" t="inlineStr">
        <is>
          <r>
            <t xml:space="preserve">FONTE</t>
          </r>
        </is>
      </c>
      <c r="D256" s="21" t="inlineStr">
        <is>
          <r>
            <t xml:space="preserve">UNID</t>
          </r>
        </is>
      </c>
      <c r="E256" s="21" t="inlineStr">
        <is>
          <r>
            <t xml:space="preserve">COEFICIENTE</t>
          </r>
        </is>
      </c>
      <c r="F256" s="21" t="inlineStr">
        <is>
          <r>
            <t xml:space="preserve">PREÇO UNITÁRIO</t>
          </r>
        </is>
      </c>
      <c r="G256" s="21" t="inlineStr">
        <is>
          <r>
            <t xml:space="preserve">TOTAL</t>
          </r>
        </is>
      </c>
    </row>
    <row r="257" customHeight="1" ht="21">
      <c r="A257" s="22" t="inlineStr">
        <is>
          <r>
            <t xml:space="preserve">00000370</t>
          </r>
        </is>
      </c>
      <c r="B257" s="23" t="inlineStr">
        <is>
          <r>
            <t xml:space="preserve">AREIA MEDIA - POSTO JAZIDA/FORNECEDOR (RETIRADO NA JAZIDA, SEM TRANSPORTE)</t>
          </r>
        </is>
      </c>
      <c r="C257" s="22" t="inlineStr">
        <is>
          <r>
            <t xml:space="preserve">SINAPI</t>
          </r>
        </is>
      </c>
      <c r="D257" s="22" t="inlineStr">
        <is>
          <r>
            <t xml:space="preserve">M3</t>
          </r>
        </is>
      </c>
      <c r="E257" s="24" t="n">
        <v>1.07</v>
      </c>
      <c r="F257" s="25" t="n">
        <v>130.0</v>
      </c>
      <c r="G257" s="25" t="n">
        <f>TRUNC(TRUNC(E257,8)*F257,2)</f>
        <v>139.1</v>
      </c>
    </row>
    <row r="258" customHeight="1" ht="15">
      <c r="A258" s="22" t="inlineStr">
        <is>
          <r>
            <t xml:space="preserve">00001379</t>
          </r>
        </is>
      </c>
      <c r="B258" s="23" t="inlineStr">
        <is>
          <r>
            <t xml:space="preserve">CIMENTO PORTLAND COMPOSTO CP II-32</t>
          </r>
        </is>
      </c>
      <c r="C258" s="22" t="inlineStr">
        <is>
          <r>
            <t xml:space="preserve">SINAPI</t>
          </r>
        </is>
      </c>
      <c r="D258" s="22" t="inlineStr">
        <is>
          <r>
            <t xml:space="preserve">KG</t>
          </r>
        </is>
      </c>
      <c r="E258" s="24" t="n">
        <v>482.96</v>
      </c>
      <c r="F258" s="25" t="n">
        <v>0.72</v>
      </c>
      <c r="G258" s="25" t="n">
        <f>TRUNC(TRUNC(E258,8)*F258,2)</f>
        <v>347.73</v>
      </c>
    </row>
    <row r="259" customHeight="1" ht="15">
      <c r="A259" s="2" t="inlineStr"/>
      <c r="B259" s="2" t="inlineStr"/>
      <c r="C259" s="2" t="inlineStr"/>
      <c r="D259" s="2" t="inlineStr"/>
      <c r="E259" s="26" t="inlineStr">
        <is>
          <r>
            <t xml:space="preserve">TOTAL Material:</t>
          </r>
        </is>
      </c>
      <c r="F259" s="26" t="inlineStr"/>
      <c r="G259" s="27" t="n">
        <f>SUM(G257:G258)</f>
        <v>486.83</v>
      </c>
    </row>
    <row r="260" customHeight="1" ht="15">
      <c r="A260" s="20" t="inlineStr">
        <is>
          <r>
            <t xml:space="preserve">Mão de Obra com Encargos Complementares</t>
          </r>
        </is>
      </c>
      <c r="B260" s="20" t="inlineStr"/>
      <c r="C260" s="21" t="inlineStr">
        <is>
          <r>
            <t xml:space="preserve">FONTE</t>
          </r>
        </is>
      </c>
      <c r="D260" s="21" t="inlineStr">
        <is>
          <r>
            <t xml:space="preserve">UNID</t>
          </r>
        </is>
      </c>
      <c r="E260" s="21" t="inlineStr">
        <is>
          <r>
            <t xml:space="preserve">COEFICIENTE</t>
          </r>
        </is>
      </c>
      <c r="F260" s="21" t="inlineStr">
        <is>
          <r>
            <t xml:space="preserve">PREÇO UNITÁRIO</t>
          </r>
        </is>
      </c>
      <c r="G260" s="21" t="inlineStr">
        <is>
          <r>
            <t xml:space="preserve">TOTAL</t>
          </r>
        </is>
      </c>
    </row>
    <row r="261" customHeight="1" ht="15">
      <c r="A261" s="22" t="inlineStr">
        <is>
          <r>
            <t xml:space="preserve">88316</t>
          </r>
        </is>
      </c>
      <c r="B261" s="23" t="inlineStr">
        <is>
          <r>
            <t xml:space="preserve">SERVENTE COM ENCARGOS COMPLEMENTARES</t>
          </r>
        </is>
      </c>
      <c r="C261" s="22" t="inlineStr">
        <is>
          <r>
            <t xml:space="preserve">SINAPI</t>
          </r>
        </is>
      </c>
      <c r="D261" s="22" t="inlineStr">
        <is>
          <r>
            <t xml:space="preserve">H</t>
          </r>
        </is>
      </c>
      <c r="E261" s="24" t="n">
        <v>8.57</v>
      </c>
      <c r="F261" s="25" t="n">
        <v>22.1</v>
      </c>
      <c r="G261" s="25" t="n">
        <f>TRUNC(TRUNC(E261,8)*F261,2)</f>
        <v>189.39</v>
      </c>
    </row>
    <row r="262" customHeight="1" ht="18">
      <c r="A262" s="2" t="inlineStr"/>
      <c r="B262" s="2" t="inlineStr"/>
      <c r="C262" s="2" t="inlineStr"/>
      <c r="D262" s="2" t="inlineStr"/>
      <c r="E262" s="26" t="inlineStr">
        <is>
          <r>
            <t xml:space="preserve">TOTAL Mão de Obra com Encargos Complementares:</t>
          </r>
        </is>
      </c>
      <c r="F262" s="26" t="inlineStr"/>
      <c r="G262" s="27" t="n">
        <f>SUM(G261:G261)</f>
        <v>189.39</v>
      </c>
    </row>
    <row r="263" customHeight="1" ht="15">
      <c r="A263" s="2" t="inlineStr"/>
      <c r="B263" s="2" t="inlineStr"/>
      <c r="C263" s="2" t="inlineStr"/>
      <c r="D263" s="2" t="inlineStr"/>
      <c r="E263" s="28" t="inlineStr">
        <is>
          <r>
            <t xml:space="preserve">VALOR:</t>
          </r>
        </is>
      </c>
      <c r="F263" s="28" t="inlineStr"/>
      <c r="G263" s="6" t="n">
        <f>SUM(G259,G262)</f>
        <v>676.22</v>
      </c>
    </row>
    <row r="264" customHeight="1" ht="15">
      <c r="A264" s="2" t="inlineStr"/>
      <c r="B264" s="2" t="inlineStr"/>
      <c r="C264" s="2" t="inlineStr"/>
      <c r="D264" s="2" t="inlineStr"/>
      <c r="E264" s="28" t="inlineStr">
        <is>
          <r>
            <t xml:space="preserve">VALOR BDI (22.23%):</t>
          </r>
        </is>
      </c>
      <c r="F264" s="28" t="inlineStr"/>
      <c r="G264" s="6" t="n">
        <f>ROUND(G263*(22.23/100),2)</f>
        <v>150.32</v>
      </c>
    </row>
    <row r="265" customHeight="1" ht="15">
      <c r="A265" s="2" t="inlineStr"/>
      <c r="B265" s="2" t="inlineStr"/>
      <c r="C265" s="2" t="inlineStr"/>
      <c r="D265" s="2" t="inlineStr"/>
      <c r="E265" s="28" t="inlineStr">
        <is>
          <r>
            <t xml:space="preserve">VALOR COM BDI:</t>
          </r>
        </is>
      </c>
      <c r="F265" s="28" t="inlineStr"/>
      <c r="G265" s="6" t="n">
        <f>G264+G263</f>
        <v>826.54</v>
      </c>
    </row>
    <row r="266" customHeight="1" ht="10">
      <c r="A266" s="2" t="inlineStr"/>
      <c r="B266" s="2" t="inlineStr"/>
      <c r="C266" s="2" t="inlineStr"/>
      <c r="D266" s="2" t="inlineStr"/>
      <c r="E266" s="18" t="inlineStr"/>
      <c r="F266" s="18" t="inlineStr"/>
      <c r="G266" s="18" t="inlineStr"/>
    </row>
    <row r="267" customHeight="1" ht="20">
      <c r="A267" s="19" t="inlineStr">
        <is>
          <r>
            <t xml:space="preserve">87316 ARGAMASSA TRAÇO 1:4 (EM VOLUME DE CIMENTO E AREIA GROSSA ÚMIDA) PARA CHAPISCO CONVENCIONAL, PREPARO MECÂNICO COM BETONEIRA 400 L. AF_08/2019 (M3)</t>
          </r>
        </is>
      </c>
      <c r="B267" s="19" t="inlineStr"/>
      <c r="C267" s="19" t="inlineStr"/>
      <c r="D267" s="19" t="inlineStr"/>
      <c r="E267" s="19" t="inlineStr"/>
      <c r="F267" s="19" t="inlineStr"/>
      <c r="G267" s="19" t="inlineStr"/>
    </row>
    <row r="268" customHeight="1" ht="15">
      <c r="A268" s="20" t="inlineStr">
        <is>
          <r>
            <t xml:space="preserve">Equipamento Custo Horário</t>
          </r>
        </is>
      </c>
      <c r="B268" s="20" t="inlineStr"/>
      <c r="C268" s="21" t="inlineStr">
        <is>
          <r>
            <t xml:space="preserve">FONTE</t>
          </r>
        </is>
      </c>
      <c r="D268" s="21" t="inlineStr">
        <is>
          <r>
            <t xml:space="preserve">UNID</t>
          </r>
        </is>
      </c>
      <c r="E268" s="21" t="inlineStr">
        <is>
          <r>
            <t xml:space="preserve">COEFICIENTE</t>
          </r>
        </is>
      </c>
      <c r="F268" s="21" t="inlineStr">
        <is>
          <r>
            <t xml:space="preserve">PREÇO UNITÁRIO</t>
          </r>
        </is>
      </c>
      <c r="G268" s="21" t="inlineStr">
        <is>
          <r>
            <t xml:space="preserve">TOTAL</t>
          </r>
        </is>
      </c>
    </row>
    <row r="269" customHeight="1" ht="38">
      <c r="A269" s="22" t="inlineStr">
        <is>
          <r>
            <t xml:space="preserve">88831</t>
          </r>
        </is>
      </c>
      <c r="B269" s="23" t="inlineStr">
        <is>
          <r>
            <t xml:space="preserve">BETONEIRA CAPACIDADE NOMINAL DE 400 L, CAPACIDADE DE MISTURA 280 L, MOTOR ELÉTRICO TRIFÁSICO POTÊNCIA DE 2 CV, SEM CARREGADOR - CHI DIURNO. AF_05/2023</t>
          </r>
        </is>
      </c>
      <c r="C269" s="22" t="inlineStr">
        <is>
          <r>
            <t xml:space="preserve">SINAPI</t>
          </r>
        </is>
      </c>
      <c r="D269" s="22" t="inlineStr">
        <is>
          <r>
            <t xml:space="preserve">CHI</t>
          </r>
        </is>
      </c>
      <c r="E269" s="24" t="n">
        <v>3.56</v>
      </c>
      <c r="F269" s="25" t="n">
        <v>0.35</v>
      </c>
      <c r="G269" s="25" t="n">
        <f>TRUNC(TRUNC(E269,8)*F269,2)</f>
        <v>1.24</v>
      </c>
    </row>
    <row r="270" customHeight="1" ht="38">
      <c r="A270" s="22" t="inlineStr">
        <is>
          <r>
            <t xml:space="preserve">88830</t>
          </r>
        </is>
      </c>
      <c r="B270" s="23" t="inlineStr">
        <is>
          <r>
            <t xml:space="preserve">BETONEIRA CAPACIDADE NOMINAL DE 400 L, CAPACIDADE DE MISTURA 280 L, MOTOR ELÉTRICO TRIFÁSICO POTÊNCIA DE 2 CV, SEM CARREGADOR - CHP DIURNO. AF_05/2023</t>
          </r>
        </is>
      </c>
      <c r="C270" s="22" t="inlineStr">
        <is>
          <r>
            <t xml:space="preserve">SINAPI</t>
          </r>
        </is>
      </c>
      <c r="D270" s="22" t="inlineStr">
        <is>
          <r>
            <t xml:space="preserve">CHP</t>
          </r>
        </is>
      </c>
      <c r="E270" s="24" t="n">
        <v>1.08</v>
      </c>
      <c r="F270" s="25" t="n">
        <v>1.89</v>
      </c>
      <c r="G270" s="25" t="n">
        <f>TRUNC(TRUNC(E270,8)*F270,2)</f>
        <v>2.04</v>
      </c>
    </row>
    <row r="271" customHeight="1" ht="18">
      <c r="A271" s="2" t="inlineStr"/>
      <c r="B271" s="2" t="inlineStr"/>
      <c r="C271" s="2" t="inlineStr"/>
      <c r="D271" s="2" t="inlineStr"/>
      <c r="E271" s="26" t="inlineStr">
        <is>
          <r>
            <t xml:space="preserve">TOTAL Equipamento Custo Horário:</t>
          </r>
        </is>
      </c>
      <c r="F271" s="26" t="inlineStr"/>
      <c r="G271" s="27" t="n">
        <f>SUM(G269:G270)</f>
        <v>3.28</v>
      </c>
    </row>
    <row r="272" customHeight="1" ht="15">
      <c r="A272" s="20" t="inlineStr">
        <is>
          <r>
            <t xml:space="preserve">Material</t>
          </r>
        </is>
      </c>
      <c r="B272" s="20" t="inlineStr"/>
      <c r="C272" s="21" t="inlineStr">
        <is>
          <r>
            <t xml:space="preserve">FONTE</t>
          </r>
        </is>
      </c>
      <c r="D272" s="21" t="inlineStr">
        <is>
          <r>
            <t xml:space="preserve">UNID</t>
          </r>
        </is>
      </c>
      <c r="E272" s="21" t="inlineStr">
        <is>
          <r>
            <t xml:space="preserve">COEFICIENTE</t>
          </r>
        </is>
      </c>
      <c r="F272" s="21" t="inlineStr">
        <is>
          <r>
            <t xml:space="preserve">PREÇO UNITÁRIO</t>
          </r>
        </is>
      </c>
      <c r="G272" s="21" t="inlineStr">
        <is>
          <r>
            <t xml:space="preserve">TOTAL</t>
          </r>
        </is>
      </c>
    </row>
    <row r="273" customHeight="1" ht="21">
      <c r="A273" s="22" t="inlineStr">
        <is>
          <r>
            <t xml:space="preserve">00000367</t>
          </r>
        </is>
      </c>
      <c r="B273" s="23" t="inlineStr">
        <is>
          <r>
            <t xml:space="preserve">AREIA GROSSA - POSTO JAZIDA/FORNECEDOR (RETIRADO NA JAZIDA, SEM TRANSPORTE)</t>
          </r>
        </is>
      </c>
      <c r="C273" s="22" t="inlineStr">
        <is>
          <r>
            <t xml:space="preserve">SINAPI</t>
          </r>
        </is>
      </c>
      <c r="D273" s="22" t="inlineStr">
        <is>
          <r>
            <t xml:space="preserve">M3</t>
          </r>
        </is>
      </c>
      <c r="E273" s="24" t="n">
        <v>1.02</v>
      </c>
      <c r="F273" s="25" t="n">
        <v>131.69</v>
      </c>
      <c r="G273" s="25" t="n">
        <f>TRUNC(TRUNC(E273,8)*F273,2)</f>
        <v>134.32</v>
      </c>
    </row>
    <row r="274" customHeight="1" ht="15">
      <c r="A274" s="22" t="inlineStr">
        <is>
          <r>
            <t xml:space="preserve">00001379</t>
          </r>
        </is>
      </c>
      <c r="B274" s="23" t="inlineStr">
        <is>
          <r>
            <t xml:space="preserve">CIMENTO PORTLAND COMPOSTO CP II-32</t>
          </r>
        </is>
      </c>
      <c r="C274" s="22" t="inlineStr">
        <is>
          <r>
            <t xml:space="preserve">SINAPI</t>
          </r>
        </is>
      </c>
      <c r="D274" s="22" t="inlineStr">
        <is>
          <r>
            <t xml:space="preserve">KG</t>
          </r>
        </is>
      </c>
      <c r="E274" s="24" t="n">
        <v>343.52</v>
      </c>
      <c r="F274" s="25" t="n">
        <v>0.72</v>
      </c>
      <c r="G274" s="25" t="n">
        <f>TRUNC(TRUNC(E274,8)*F274,2)</f>
        <v>247.33</v>
      </c>
    </row>
    <row r="275" customHeight="1" ht="15">
      <c r="A275" s="2" t="inlineStr"/>
      <c r="B275" s="2" t="inlineStr"/>
      <c r="C275" s="2" t="inlineStr"/>
      <c r="D275" s="2" t="inlineStr"/>
      <c r="E275" s="26" t="inlineStr">
        <is>
          <r>
            <t xml:space="preserve">TOTAL Material:</t>
          </r>
        </is>
      </c>
      <c r="F275" s="26" t="inlineStr"/>
      <c r="G275" s="27" t="n">
        <f>SUM(G273:G274)</f>
        <v>381.65</v>
      </c>
    </row>
    <row r="276" customHeight="1" ht="15">
      <c r="A276" s="20" t="inlineStr">
        <is>
          <r>
            <t xml:space="preserve">Mão de Obra com Encargos Complementares</t>
          </r>
        </is>
      </c>
      <c r="B276" s="20" t="inlineStr"/>
      <c r="C276" s="21" t="inlineStr">
        <is>
          <r>
            <t xml:space="preserve">FONTE</t>
          </r>
        </is>
      </c>
      <c r="D276" s="21" t="inlineStr">
        <is>
          <r>
            <t xml:space="preserve">UNID</t>
          </r>
        </is>
      </c>
      <c r="E276" s="21" t="inlineStr">
        <is>
          <r>
            <t xml:space="preserve">COEFICIENTE</t>
          </r>
        </is>
      </c>
      <c r="F276" s="21" t="inlineStr">
        <is>
          <r>
            <t xml:space="preserve">PREÇO UNITÁRIO</t>
          </r>
        </is>
      </c>
      <c r="G276" s="21" t="inlineStr">
        <is>
          <r>
            <t xml:space="preserve">TOTAL</t>
          </r>
        </is>
      </c>
    </row>
    <row r="277" customHeight="1" ht="21">
      <c r="A277" s="22" t="inlineStr">
        <is>
          <r>
            <t xml:space="preserve">88377</t>
          </r>
        </is>
      </c>
      <c r="B277" s="23" t="inlineStr">
        <is>
          <r>
            <t xml:space="preserve">OPERADOR DE BETONEIRA ESTACIONÁRIA/MISTURADOR COM ENCARGOS COMPLEMENTARES</t>
          </r>
        </is>
      </c>
      <c r="C277" s="22" t="inlineStr">
        <is>
          <r>
            <t xml:space="preserve">SINAPI</t>
          </r>
        </is>
      </c>
      <c r="D277" s="22" t="inlineStr">
        <is>
          <r>
            <t xml:space="preserve">H</t>
          </r>
        </is>
      </c>
      <c r="E277" s="24" t="n">
        <v>4.64</v>
      </c>
      <c r="F277" s="25" t="n">
        <v>26.7</v>
      </c>
      <c r="G277" s="25" t="n">
        <f>TRUNC(TRUNC(E277,8)*F277,2)</f>
        <v>123.88</v>
      </c>
    </row>
    <row r="278" customHeight="1" ht="18">
      <c r="A278" s="2" t="inlineStr"/>
      <c r="B278" s="2" t="inlineStr"/>
      <c r="C278" s="2" t="inlineStr"/>
      <c r="D278" s="2" t="inlineStr"/>
      <c r="E278" s="26" t="inlineStr">
        <is>
          <r>
            <t xml:space="preserve">TOTAL Mão de Obra com Encargos Complementares:</t>
          </r>
        </is>
      </c>
      <c r="F278" s="26" t="inlineStr"/>
      <c r="G278" s="27" t="n">
        <f>SUM(G277:G277)</f>
        <v>123.88</v>
      </c>
    </row>
    <row r="279" customHeight="1" ht="15">
      <c r="A279" s="2" t="inlineStr"/>
      <c r="B279" s="2" t="inlineStr"/>
      <c r="C279" s="2" t="inlineStr"/>
      <c r="D279" s="2" t="inlineStr"/>
      <c r="E279" s="28" t="inlineStr">
        <is>
          <r>
            <t xml:space="preserve">VALOR:</t>
          </r>
        </is>
      </c>
      <c r="F279" s="28" t="inlineStr"/>
      <c r="G279" s="6" t="n">
        <f>SUM(G271,G275,G278)</f>
        <v>508.81</v>
      </c>
    </row>
    <row r="280" customHeight="1" ht="15">
      <c r="A280" s="2" t="inlineStr"/>
      <c r="B280" s="2" t="inlineStr"/>
      <c r="C280" s="2" t="inlineStr"/>
      <c r="D280" s="2" t="inlineStr"/>
      <c r="E280" s="28" t="inlineStr">
        <is>
          <r>
            <t xml:space="preserve">VALOR BDI (22.23%):</t>
          </r>
        </is>
      </c>
      <c r="F280" s="28" t="inlineStr"/>
      <c r="G280" s="6" t="n">
        <f>ROUND(G279*(22.23/100),2)</f>
        <v>113.11</v>
      </c>
    </row>
    <row r="281" customHeight="1" ht="15">
      <c r="A281" s="2" t="inlineStr"/>
      <c r="B281" s="2" t="inlineStr"/>
      <c r="C281" s="2" t="inlineStr"/>
      <c r="D281" s="2" t="inlineStr"/>
      <c r="E281" s="28" t="inlineStr">
        <is>
          <r>
            <t xml:space="preserve">VALOR COM BDI:</t>
          </r>
        </is>
      </c>
      <c r="F281" s="28" t="inlineStr"/>
      <c r="G281" s="6" t="n">
        <f>G280+G279</f>
        <v>621.92</v>
      </c>
    </row>
    <row r="282" customHeight="1" ht="10">
      <c r="A282" s="2" t="inlineStr"/>
      <c r="B282" s="2" t="inlineStr"/>
      <c r="C282" s="2" t="inlineStr"/>
      <c r="D282" s="2" t="inlineStr"/>
      <c r="E282" s="18" t="inlineStr"/>
      <c r="F282" s="18" t="inlineStr"/>
      <c r="G282" s="18" t="inlineStr"/>
    </row>
    <row r="283" customHeight="1" ht="20">
      <c r="A283" s="19" t="inlineStr">
        <is>
          <r>
            <t xml:space="preserve">87373 ARGAMASSA TRAÇO 1:4 (EM VOLUME DE CIMENTO E AREIA MÉDIA ÚMIDA) PARA CONTRAPISO, PREPARO MANUAL. AF_08/2019 (M3)</t>
          </r>
        </is>
      </c>
      <c r="B283" s="19" t="inlineStr"/>
      <c r="C283" s="19" t="inlineStr"/>
      <c r="D283" s="19" t="inlineStr"/>
      <c r="E283" s="19" t="inlineStr"/>
      <c r="F283" s="19" t="inlineStr"/>
      <c r="G283" s="19" t="inlineStr"/>
    </row>
    <row r="284" customHeight="1" ht="15">
      <c r="A284" s="20" t="inlineStr">
        <is>
          <r>
            <t xml:space="preserve">Material</t>
          </r>
        </is>
      </c>
      <c r="B284" s="20" t="inlineStr"/>
      <c r="C284" s="21" t="inlineStr">
        <is>
          <r>
            <t xml:space="preserve">FONTE</t>
          </r>
        </is>
      </c>
      <c r="D284" s="21" t="inlineStr">
        <is>
          <r>
            <t xml:space="preserve">UNID</t>
          </r>
        </is>
      </c>
      <c r="E284" s="21" t="inlineStr">
        <is>
          <r>
            <t xml:space="preserve">COEFICIENTE</t>
          </r>
        </is>
      </c>
      <c r="F284" s="21" t="inlineStr">
        <is>
          <r>
            <t xml:space="preserve">PREÇO UNITÁRIO</t>
          </r>
        </is>
      </c>
      <c r="G284" s="21" t="inlineStr">
        <is>
          <r>
            <t xml:space="preserve">TOTAL</t>
          </r>
        </is>
      </c>
    </row>
    <row r="285" customHeight="1" ht="21">
      <c r="A285" s="22" t="inlineStr">
        <is>
          <r>
            <t xml:space="preserve">00000370</t>
          </r>
        </is>
      </c>
      <c r="B285" s="23" t="inlineStr">
        <is>
          <r>
            <t xml:space="preserve">AREIA MEDIA - POSTO JAZIDA/FORNECEDOR (RETIRADO NA JAZIDA, SEM TRANSPORTE)</t>
          </r>
        </is>
      </c>
      <c r="C285" s="22" t="inlineStr">
        <is>
          <r>
            <t xml:space="preserve">SINAPI</t>
          </r>
        </is>
      </c>
      <c r="D285" s="22" t="inlineStr">
        <is>
          <r>
            <t xml:space="preserve">M3</t>
          </r>
        </is>
      </c>
      <c r="E285" s="24" t="n">
        <v>1.35</v>
      </c>
      <c r="F285" s="25" t="n">
        <v>130.0</v>
      </c>
      <c r="G285" s="25" t="n">
        <f>TRUNC(TRUNC(E285,8)*F285,2)</f>
        <v>175.5</v>
      </c>
    </row>
    <row r="286" customHeight="1" ht="15">
      <c r="A286" s="22" t="inlineStr">
        <is>
          <r>
            <t xml:space="preserve">00001379</t>
          </r>
        </is>
      </c>
      <c r="B286" s="23" t="inlineStr">
        <is>
          <r>
            <t xml:space="preserve">CIMENTO PORTLAND COMPOSTO CP II-32</t>
          </r>
        </is>
      </c>
      <c r="C286" s="22" t="inlineStr">
        <is>
          <r>
            <t xml:space="preserve">SINAPI</t>
          </r>
        </is>
      </c>
      <c r="D286" s="22" t="inlineStr">
        <is>
          <r>
            <t xml:space="preserve">KG</t>
          </r>
        </is>
      </c>
      <c r="E286" s="24" t="n">
        <v>454.58</v>
      </c>
      <c r="F286" s="25" t="n">
        <v>0.72</v>
      </c>
      <c r="G286" s="25" t="n">
        <f>TRUNC(TRUNC(E286,8)*F286,2)</f>
        <v>327.29</v>
      </c>
    </row>
    <row r="287" customHeight="1" ht="15">
      <c r="A287" s="2" t="inlineStr"/>
      <c r="B287" s="2" t="inlineStr"/>
      <c r="C287" s="2" t="inlineStr"/>
      <c r="D287" s="2" t="inlineStr"/>
      <c r="E287" s="26" t="inlineStr">
        <is>
          <r>
            <t xml:space="preserve">TOTAL Material:</t>
          </r>
        </is>
      </c>
      <c r="F287" s="26" t="inlineStr"/>
      <c r="G287" s="27" t="n">
        <f>SUM(G285:G286)</f>
        <v>502.79</v>
      </c>
    </row>
    <row r="288" customHeight="1" ht="15">
      <c r="A288" s="20" t="inlineStr">
        <is>
          <r>
            <t xml:space="preserve">Mão de Obra com Encargos Complementares</t>
          </r>
        </is>
      </c>
      <c r="B288" s="20" t="inlineStr"/>
      <c r="C288" s="21" t="inlineStr">
        <is>
          <r>
            <t xml:space="preserve">FONTE</t>
          </r>
        </is>
      </c>
      <c r="D288" s="21" t="inlineStr">
        <is>
          <r>
            <t xml:space="preserve">UNID</t>
          </r>
        </is>
      </c>
      <c r="E288" s="21" t="inlineStr">
        <is>
          <r>
            <t xml:space="preserve">COEFICIENTE</t>
          </r>
        </is>
      </c>
      <c r="F288" s="21" t="inlineStr">
        <is>
          <r>
            <t xml:space="preserve">PREÇO UNITÁRIO</t>
          </r>
        </is>
      </c>
      <c r="G288" s="21" t="inlineStr">
        <is>
          <r>
            <t xml:space="preserve">TOTAL</t>
          </r>
        </is>
      </c>
    </row>
    <row r="289" customHeight="1" ht="15">
      <c r="A289" s="22" t="inlineStr">
        <is>
          <r>
            <t xml:space="preserve">88316</t>
          </r>
        </is>
      </c>
      <c r="B289" s="23" t="inlineStr">
        <is>
          <r>
            <t xml:space="preserve">SERVENTE COM ENCARGOS COMPLEMENTARES</t>
          </r>
        </is>
      </c>
      <c r="C289" s="22" t="inlineStr">
        <is>
          <r>
            <t xml:space="preserve">SINAPI</t>
          </r>
        </is>
      </c>
      <c r="D289" s="22" t="inlineStr">
        <is>
          <r>
            <t xml:space="preserve">H</t>
          </r>
        </is>
      </c>
      <c r="E289" s="24" t="n">
        <v>11.02</v>
      </c>
      <c r="F289" s="25" t="n">
        <v>22.1</v>
      </c>
      <c r="G289" s="25" t="n">
        <f>TRUNC(TRUNC(E289,8)*F289,2)</f>
        <v>243.54</v>
      </c>
    </row>
    <row r="290" customHeight="1" ht="18">
      <c r="A290" s="2" t="inlineStr"/>
      <c r="B290" s="2" t="inlineStr"/>
      <c r="C290" s="2" t="inlineStr"/>
      <c r="D290" s="2" t="inlineStr"/>
      <c r="E290" s="26" t="inlineStr">
        <is>
          <r>
            <t xml:space="preserve">TOTAL Mão de Obra com Encargos Complementares:</t>
          </r>
        </is>
      </c>
      <c r="F290" s="26" t="inlineStr"/>
      <c r="G290" s="27" t="n">
        <f>SUM(G289:G289)</f>
        <v>243.54</v>
      </c>
    </row>
    <row r="291" customHeight="1" ht="15">
      <c r="A291" s="2" t="inlineStr"/>
      <c r="B291" s="2" t="inlineStr"/>
      <c r="C291" s="2" t="inlineStr"/>
      <c r="D291" s="2" t="inlineStr"/>
      <c r="E291" s="28" t="inlineStr">
        <is>
          <r>
            <t xml:space="preserve">VALOR:</t>
          </r>
        </is>
      </c>
      <c r="F291" s="28" t="inlineStr"/>
      <c r="G291" s="6" t="n">
        <f>SUM(G287,G290)</f>
        <v>746.33</v>
      </c>
    </row>
    <row r="292" customHeight="1" ht="15">
      <c r="A292" s="2" t="inlineStr"/>
      <c r="B292" s="2" t="inlineStr"/>
      <c r="C292" s="2" t="inlineStr"/>
      <c r="D292" s="2" t="inlineStr"/>
      <c r="E292" s="28" t="inlineStr">
        <is>
          <r>
            <t xml:space="preserve">VALOR BDI (22.23%):</t>
          </r>
        </is>
      </c>
      <c r="F292" s="28" t="inlineStr"/>
      <c r="G292" s="6" t="n">
        <f>ROUND(G291*(22.23/100),2)</f>
        <v>165.91</v>
      </c>
    </row>
    <row r="293" customHeight="1" ht="15">
      <c r="A293" s="2" t="inlineStr"/>
      <c r="B293" s="2" t="inlineStr"/>
      <c r="C293" s="2" t="inlineStr"/>
      <c r="D293" s="2" t="inlineStr"/>
      <c r="E293" s="28" t="inlineStr">
        <is>
          <r>
            <t xml:space="preserve">VALOR COM BDI:</t>
          </r>
        </is>
      </c>
      <c r="F293" s="28" t="inlineStr"/>
      <c r="G293" s="6" t="n">
        <f>G292+G291</f>
        <v>912.24</v>
      </c>
    </row>
    <row r="294" customHeight="1" ht="10">
      <c r="A294" s="2" t="inlineStr"/>
      <c r="B294" s="2" t="inlineStr"/>
      <c r="C294" s="2" t="inlineStr"/>
      <c r="D294" s="2" t="inlineStr"/>
      <c r="E294" s="18" t="inlineStr"/>
      <c r="F294" s="18" t="inlineStr"/>
      <c r="G294" s="18" t="inlineStr"/>
    </row>
    <row r="295" customHeight="1" ht="20">
      <c r="A295" s="19" t="inlineStr">
        <is>
          <r>
            <t xml:space="preserve">87301 ARGAMASSA TRAÇO 1:4 (EM VOLUME DE CIMENTO E AREIA MÉDIA ÚMIDA) PARA CONTRAPISO, PREPARO MECÂNICO COM BETONEIRA 400 L. AF_08/2019 (M3)</t>
          </r>
        </is>
      </c>
      <c r="B295" s="19" t="inlineStr"/>
      <c r="C295" s="19" t="inlineStr"/>
      <c r="D295" s="19" t="inlineStr"/>
      <c r="E295" s="19" t="inlineStr"/>
      <c r="F295" s="19" t="inlineStr"/>
      <c r="G295" s="19" t="inlineStr"/>
    </row>
    <row r="296" customHeight="1" ht="15">
      <c r="A296" s="20" t="inlineStr">
        <is>
          <r>
            <t xml:space="preserve">Equipamento Custo Horário</t>
          </r>
        </is>
      </c>
      <c r="B296" s="20" t="inlineStr"/>
      <c r="C296" s="21" t="inlineStr">
        <is>
          <r>
            <t xml:space="preserve">FONTE</t>
          </r>
        </is>
      </c>
      <c r="D296" s="21" t="inlineStr">
        <is>
          <r>
            <t xml:space="preserve">UNID</t>
          </r>
        </is>
      </c>
      <c r="E296" s="21" t="inlineStr">
        <is>
          <r>
            <t xml:space="preserve">COEFICIENTE</t>
          </r>
        </is>
      </c>
      <c r="F296" s="21" t="inlineStr">
        <is>
          <r>
            <t xml:space="preserve">PREÇO UNITÁRIO</t>
          </r>
        </is>
      </c>
      <c r="G296" s="21" t="inlineStr">
        <is>
          <r>
            <t xml:space="preserve">TOTAL</t>
          </r>
        </is>
      </c>
    </row>
    <row r="297" customHeight="1" ht="38">
      <c r="A297" s="22" t="inlineStr">
        <is>
          <r>
            <t xml:space="preserve">88831</t>
          </r>
        </is>
      </c>
      <c r="B297" s="23" t="inlineStr">
        <is>
          <r>
            <t xml:space="preserve">BETONEIRA CAPACIDADE NOMINAL DE 400 L, CAPACIDADE DE MISTURA 280 L, MOTOR ELÉTRICO TRIFÁSICO POTÊNCIA DE 2 CV, SEM CARREGADOR - CHI DIURNO. AF_05/2023</t>
          </r>
        </is>
      </c>
      <c r="C297" s="22" t="inlineStr">
        <is>
          <r>
            <t xml:space="preserve">SINAPI</t>
          </r>
        </is>
      </c>
      <c r="D297" s="22" t="inlineStr">
        <is>
          <r>
            <t xml:space="preserve">CHI</t>
          </r>
        </is>
      </c>
      <c r="E297" s="24" t="n">
        <v>3.72</v>
      </c>
      <c r="F297" s="25" t="n">
        <v>0.35</v>
      </c>
      <c r="G297" s="25" t="n">
        <f>TRUNC(TRUNC(E297,8)*F297,2)</f>
        <v>1.3</v>
      </c>
    </row>
    <row r="298" customHeight="1" ht="38">
      <c r="A298" s="22" t="inlineStr">
        <is>
          <r>
            <t xml:space="preserve">88830</t>
          </r>
        </is>
      </c>
      <c r="B298" s="23" t="inlineStr">
        <is>
          <r>
            <t xml:space="preserve">BETONEIRA CAPACIDADE NOMINAL DE 400 L, CAPACIDADE DE MISTURA 280 L, MOTOR ELÉTRICO TRIFÁSICO POTÊNCIA DE 2 CV, SEM CARREGADOR - CHP DIURNO. AF_05/2023</t>
          </r>
        </is>
      </c>
      <c r="C298" s="22" t="inlineStr">
        <is>
          <r>
            <t xml:space="preserve">SINAPI</t>
          </r>
        </is>
      </c>
      <c r="D298" s="22" t="inlineStr">
        <is>
          <r>
            <t xml:space="preserve">CHP</t>
          </r>
        </is>
      </c>
      <c r="E298" s="24" t="n">
        <v>1.13</v>
      </c>
      <c r="F298" s="25" t="n">
        <v>1.89</v>
      </c>
      <c r="G298" s="25" t="n">
        <f>TRUNC(TRUNC(E298,8)*F298,2)</f>
        <v>2.13</v>
      </c>
    </row>
    <row r="299" customHeight="1" ht="18">
      <c r="A299" s="2" t="inlineStr"/>
      <c r="B299" s="2" t="inlineStr"/>
      <c r="C299" s="2" t="inlineStr"/>
      <c r="D299" s="2" t="inlineStr"/>
      <c r="E299" s="26" t="inlineStr">
        <is>
          <r>
            <t xml:space="preserve">TOTAL Equipamento Custo Horário:</t>
          </r>
        </is>
      </c>
      <c r="F299" s="26" t="inlineStr"/>
      <c r="G299" s="27" t="n">
        <f>SUM(G297:G298)</f>
        <v>3.43</v>
      </c>
    </row>
    <row r="300" customHeight="1" ht="15">
      <c r="A300" s="20" t="inlineStr">
        <is>
          <r>
            <t xml:space="preserve">Material</t>
          </r>
        </is>
      </c>
      <c r="B300" s="20" t="inlineStr"/>
      <c r="C300" s="21" t="inlineStr">
        <is>
          <r>
            <t xml:space="preserve">FONTE</t>
          </r>
        </is>
      </c>
      <c r="D300" s="21" t="inlineStr">
        <is>
          <r>
            <t xml:space="preserve">UNID</t>
          </r>
        </is>
      </c>
      <c r="E300" s="21" t="inlineStr">
        <is>
          <r>
            <t xml:space="preserve">COEFICIENTE</t>
          </r>
        </is>
      </c>
      <c r="F300" s="21" t="inlineStr">
        <is>
          <r>
            <t xml:space="preserve">PREÇO UNITÁRIO</t>
          </r>
        </is>
      </c>
      <c r="G300" s="21" t="inlineStr">
        <is>
          <r>
            <t xml:space="preserve">TOTAL</t>
          </r>
        </is>
      </c>
    </row>
    <row r="301" customHeight="1" ht="21">
      <c r="A301" s="22" t="inlineStr">
        <is>
          <r>
            <t xml:space="preserve">00000370</t>
          </r>
        </is>
      </c>
      <c r="B301" s="23" t="inlineStr">
        <is>
          <r>
            <t xml:space="preserve">AREIA MEDIA - POSTO JAZIDA/FORNECEDOR (RETIRADO NA JAZIDA, SEM TRANSPORTE)</t>
          </r>
        </is>
      </c>
      <c r="C301" s="22" t="inlineStr">
        <is>
          <r>
            <t xml:space="preserve">SINAPI</t>
          </r>
        </is>
      </c>
      <c r="D301" s="22" t="inlineStr">
        <is>
          <r>
            <t xml:space="preserve">M3</t>
          </r>
        </is>
      </c>
      <c r="E301" s="24" t="n">
        <v>1.36</v>
      </c>
      <c r="F301" s="25" t="n">
        <v>130.0</v>
      </c>
      <c r="G301" s="25" t="n">
        <f>TRUNC(TRUNC(E301,8)*F301,2)</f>
        <v>176.8</v>
      </c>
    </row>
    <row r="302" customHeight="1" ht="15">
      <c r="A302" s="22" t="inlineStr">
        <is>
          <r>
            <t xml:space="preserve">00001379</t>
          </r>
        </is>
      </c>
      <c r="B302" s="23" t="inlineStr">
        <is>
          <r>
            <t xml:space="preserve">CIMENTO PORTLAND COMPOSTO CP II-32</t>
          </r>
        </is>
      </c>
      <c r="C302" s="22" t="inlineStr">
        <is>
          <r>
            <t xml:space="preserve">SINAPI</t>
          </r>
        </is>
      </c>
      <c r="D302" s="22" t="inlineStr">
        <is>
          <r>
            <t xml:space="preserve">KG</t>
          </r>
        </is>
      </c>
      <c r="E302" s="24" t="n">
        <v>459.85</v>
      </c>
      <c r="F302" s="25" t="n">
        <v>0.72</v>
      </c>
      <c r="G302" s="25" t="n">
        <f>TRUNC(TRUNC(E302,8)*F302,2)</f>
        <v>331.09</v>
      </c>
    </row>
    <row r="303" customHeight="1" ht="15">
      <c r="A303" s="2" t="inlineStr"/>
      <c r="B303" s="2" t="inlineStr"/>
      <c r="C303" s="2" t="inlineStr"/>
      <c r="D303" s="2" t="inlineStr"/>
      <c r="E303" s="26" t="inlineStr">
        <is>
          <r>
            <t xml:space="preserve">TOTAL Material:</t>
          </r>
        </is>
      </c>
      <c r="F303" s="26" t="inlineStr"/>
      <c r="G303" s="27" t="n">
        <f>SUM(G301:G302)</f>
        <v>507.89</v>
      </c>
    </row>
    <row r="304" customHeight="1" ht="15">
      <c r="A304" s="20" t="inlineStr">
        <is>
          <r>
            <t xml:space="preserve">Mão de Obra com Encargos Complementares</t>
          </r>
        </is>
      </c>
      <c r="B304" s="20" t="inlineStr"/>
      <c r="C304" s="21" t="inlineStr">
        <is>
          <r>
            <t xml:space="preserve">FONTE</t>
          </r>
        </is>
      </c>
      <c r="D304" s="21" t="inlineStr">
        <is>
          <r>
            <t xml:space="preserve">UNID</t>
          </r>
        </is>
      </c>
      <c r="E304" s="21" t="inlineStr">
        <is>
          <r>
            <t xml:space="preserve">COEFICIENTE</t>
          </r>
        </is>
      </c>
      <c r="F304" s="21" t="inlineStr">
        <is>
          <r>
            <t xml:space="preserve">PREÇO UNITÁRIO</t>
          </r>
        </is>
      </c>
      <c r="G304" s="21" t="inlineStr">
        <is>
          <r>
            <t xml:space="preserve">TOTAL</t>
          </r>
        </is>
      </c>
    </row>
    <row r="305" customHeight="1" ht="21">
      <c r="A305" s="22" t="inlineStr">
        <is>
          <r>
            <t xml:space="preserve">88377</t>
          </r>
        </is>
      </c>
      <c r="B305" s="23" t="inlineStr">
        <is>
          <r>
            <t xml:space="preserve">OPERADOR DE BETONEIRA ESTACIONÁRIA/MISTURADOR COM ENCARGOS COMPLEMENTARES</t>
          </r>
        </is>
      </c>
      <c r="C305" s="22" t="inlineStr">
        <is>
          <r>
            <t xml:space="preserve">SINAPI</t>
          </r>
        </is>
      </c>
      <c r="D305" s="22" t="inlineStr">
        <is>
          <r>
            <t xml:space="preserve">H</t>
          </r>
        </is>
      </c>
      <c r="E305" s="24" t="n">
        <v>4.85</v>
      </c>
      <c r="F305" s="25" t="n">
        <v>26.7</v>
      </c>
      <c r="G305" s="25" t="n">
        <f>TRUNC(TRUNC(E305,8)*F305,2)</f>
        <v>129.49</v>
      </c>
    </row>
    <row r="306" customHeight="1" ht="18">
      <c r="A306" s="2" t="inlineStr"/>
      <c r="B306" s="2" t="inlineStr"/>
      <c r="C306" s="2" t="inlineStr"/>
      <c r="D306" s="2" t="inlineStr"/>
      <c r="E306" s="26" t="inlineStr">
        <is>
          <r>
            <t xml:space="preserve">TOTAL Mão de Obra com Encargos Complementares:</t>
          </r>
        </is>
      </c>
      <c r="F306" s="26" t="inlineStr"/>
      <c r="G306" s="27" t="n">
        <f>SUM(G305:G305)</f>
        <v>129.49</v>
      </c>
    </row>
    <row r="307" customHeight="1" ht="15">
      <c r="A307" s="2" t="inlineStr"/>
      <c r="B307" s="2" t="inlineStr"/>
      <c r="C307" s="2" t="inlineStr"/>
      <c r="D307" s="2" t="inlineStr"/>
      <c r="E307" s="28" t="inlineStr">
        <is>
          <r>
            <t xml:space="preserve">VALOR:</t>
          </r>
        </is>
      </c>
      <c r="F307" s="28" t="inlineStr"/>
      <c r="G307" s="6" t="n">
        <f>SUM(G299,G303,G306)</f>
        <v>640.81</v>
      </c>
    </row>
    <row r="308" customHeight="1" ht="15">
      <c r="A308" s="2" t="inlineStr"/>
      <c r="B308" s="2" t="inlineStr"/>
      <c r="C308" s="2" t="inlineStr"/>
      <c r="D308" s="2" t="inlineStr"/>
      <c r="E308" s="28" t="inlineStr">
        <is>
          <r>
            <t xml:space="preserve">VALOR BDI (22.23%):</t>
          </r>
        </is>
      </c>
      <c r="F308" s="28" t="inlineStr"/>
      <c r="G308" s="6" t="n">
        <f>ROUND(G307*(22.23/100),2)</f>
        <v>142.45</v>
      </c>
    </row>
    <row r="309" customHeight="1" ht="15">
      <c r="A309" s="2" t="inlineStr"/>
      <c r="B309" s="2" t="inlineStr"/>
      <c r="C309" s="2" t="inlineStr"/>
      <c r="D309" s="2" t="inlineStr"/>
      <c r="E309" s="28" t="inlineStr">
        <is>
          <r>
            <t xml:space="preserve">VALOR COM BDI:</t>
          </r>
        </is>
      </c>
      <c r="F309" s="28" t="inlineStr"/>
      <c r="G309" s="6" t="n">
        <f>G308+G307</f>
        <v>783.26</v>
      </c>
    </row>
    <row r="310" customHeight="1" ht="10">
      <c r="A310" s="2" t="inlineStr"/>
      <c r="B310" s="2" t="inlineStr"/>
      <c r="C310" s="2" t="inlineStr"/>
      <c r="D310" s="2" t="inlineStr"/>
      <c r="E310" s="18" t="inlineStr"/>
      <c r="F310" s="18" t="inlineStr"/>
      <c r="G310" s="18" t="inlineStr"/>
    </row>
    <row r="311" customHeight="1" ht="20">
      <c r="A311" s="19" t="inlineStr">
        <is>
          <r>
            <t xml:space="preserve">88245 ARMADOR COM ENCARGOS COMPLEMENTARES (H)</t>
          </r>
        </is>
      </c>
      <c r="B311" s="19" t="inlineStr"/>
      <c r="C311" s="19" t="inlineStr"/>
      <c r="D311" s="19" t="inlineStr"/>
      <c r="E311" s="19" t="inlineStr"/>
      <c r="F311" s="19" t="inlineStr"/>
      <c r="G311" s="19" t="inlineStr"/>
    </row>
    <row r="312" customHeight="1" ht="15">
      <c r="A312" s="20" t="inlineStr">
        <is>
          <r>
            <t xml:space="preserve">Encargos Complementares</t>
          </r>
        </is>
      </c>
      <c r="B312" s="20" t="inlineStr"/>
      <c r="C312" s="21" t="inlineStr">
        <is>
          <r>
            <t xml:space="preserve">FONTE</t>
          </r>
        </is>
      </c>
      <c r="D312" s="21" t="inlineStr">
        <is>
          <r>
            <t xml:space="preserve">UNID</t>
          </r>
        </is>
      </c>
      <c r="E312" s="21" t="inlineStr">
        <is>
          <r>
            <t xml:space="preserve">COEFICIENTE</t>
          </r>
        </is>
      </c>
      <c r="F312" s="21" t="inlineStr">
        <is>
          <r>
            <t xml:space="preserve">PREÇO UNITÁRIO</t>
          </r>
        </is>
      </c>
      <c r="G312" s="21" t="inlineStr">
        <is>
          <r>
            <t xml:space="preserve">TOTAL</t>
          </r>
        </is>
      </c>
    </row>
    <row r="313" customHeight="1" ht="21">
      <c r="A313" s="22" t="inlineStr">
        <is>
          <r>
            <t xml:space="preserve">00037370</t>
          </r>
        </is>
      </c>
      <c r="B313" s="23" t="inlineStr">
        <is>
          <r>
            <t xml:space="preserve">ALIMENTACAO - HORISTA (COLETADO CAIXA - ENCARGOS COMPLEMENTARES)</t>
          </r>
        </is>
      </c>
      <c r="C313" s="22" t="inlineStr">
        <is>
          <r>
            <t xml:space="preserve">SINAPI</t>
          </r>
        </is>
      </c>
      <c r="D313" s="22" t="inlineStr">
        <is>
          <r>
            <t xml:space="preserve">H</t>
          </r>
        </is>
      </c>
      <c r="E313" s="24" t="n">
        <v>1.0</v>
      </c>
      <c r="F313" s="25" t="n">
        <v>3.39</v>
      </c>
      <c r="G313" s="25" t="n">
        <f>TRUNC(TRUNC(E313,8)*F313,2)</f>
        <v>3.39</v>
      </c>
    </row>
    <row r="314" customHeight="1" ht="21">
      <c r="A314" s="22" t="inlineStr">
        <is>
          <r>
            <t xml:space="preserve">00043489</t>
          </r>
        </is>
      </c>
      <c r="B314" s="23" t="inlineStr">
        <is>
          <r>
            <t xml:space="preserve">EPI - FAMILIA PEDREIRO - HORISTA (ENCARGOS COMPLEMENTARES - COLETADO CAIXA)</t>
          </r>
        </is>
      </c>
      <c r="C314" s="22" t="inlineStr">
        <is>
          <r>
            <t xml:space="preserve">SINAPI</t>
          </r>
        </is>
      </c>
      <c r="D314" s="22" t="inlineStr">
        <is>
          <r>
            <t xml:space="preserve">H</t>
          </r>
        </is>
      </c>
      <c r="E314" s="24" t="n">
        <v>1.0</v>
      </c>
      <c r="F314" s="25" t="n">
        <v>1.24</v>
      </c>
      <c r="G314" s="25" t="n">
        <f>TRUNC(TRUNC(E314,8)*F314,2)</f>
        <v>1.24</v>
      </c>
    </row>
    <row r="315" customHeight="1" ht="21">
      <c r="A315" s="22" t="inlineStr">
        <is>
          <r>
            <t xml:space="preserve">00037372</t>
          </r>
        </is>
      </c>
      <c r="B315" s="23" t="inlineStr">
        <is>
          <r>
            <t xml:space="preserve">EXAMES - HORISTA (COLETADO CAIXA - ENCARGOS COMPLEMENTARES)</t>
          </r>
        </is>
      </c>
      <c r="C315" s="22" t="inlineStr">
        <is>
          <r>
            <t xml:space="preserve">SINAPI</t>
          </r>
        </is>
      </c>
      <c r="D315" s="22" t="inlineStr">
        <is>
          <r>
            <t xml:space="preserve">H</t>
          </r>
        </is>
      </c>
      <c r="E315" s="24" t="n">
        <v>1.0</v>
      </c>
      <c r="F315" s="25" t="n">
        <v>1.34</v>
      </c>
      <c r="G315" s="25" t="n">
        <f>TRUNC(TRUNC(E315,8)*F315,2)</f>
        <v>1.34</v>
      </c>
    </row>
    <row r="316" customHeight="1" ht="21">
      <c r="A316" s="22" t="inlineStr">
        <is>
          <r>
            <t xml:space="preserve">00043465</t>
          </r>
        </is>
      </c>
      <c r="B316" s="23" t="inlineStr">
        <is>
          <r>
            <t xml:space="preserve">FERRAMENTAS - FAMILIA PEDREIRO - HORISTA (ENCARGOS COMPLEMENTARES - COLETADO CAIXA)</t>
          </r>
        </is>
      </c>
      <c r="C316" s="22" t="inlineStr">
        <is>
          <r>
            <t xml:space="preserve">SINAPI</t>
          </r>
        </is>
      </c>
      <c r="D316" s="22" t="inlineStr">
        <is>
          <r>
            <t xml:space="preserve">H</t>
          </r>
        </is>
      </c>
      <c r="E316" s="24" t="n">
        <v>1.0</v>
      </c>
      <c r="F316" s="25" t="n">
        <v>0.82</v>
      </c>
      <c r="G316" s="25" t="n">
        <f>TRUNC(TRUNC(E316,8)*F316,2)</f>
        <v>0.82</v>
      </c>
    </row>
    <row r="317" customHeight="1" ht="21">
      <c r="A317" s="22" t="inlineStr">
        <is>
          <r>
            <t xml:space="preserve">00037373</t>
          </r>
        </is>
      </c>
      <c r="B317" s="23" t="inlineStr">
        <is>
          <r>
            <t xml:space="preserve">SEGURO - HORISTA (COLETADO CAIXA - ENCARGOS COMPLEMENTARES)</t>
          </r>
        </is>
      </c>
      <c r="C317" s="22" t="inlineStr">
        <is>
          <r>
            <t xml:space="preserve">SINAPI</t>
          </r>
        </is>
      </c>
      <c r="D317" s="22" t="inlineStr">
        <is>
          <r>
            <t xml:space="preserve">H</t>
          </r>
        </is>
      </c>
      <c r="E317" s="24" t="n">
        <v>1.0</v>
      </c>
      <c r="F317" s="25" t="n">
        <v>0.04</v>
      </c>
      <c r="G317" s="25" t="n">
        <f>TRUNC(TRUNC(E317,8)*F317,2)</f>
        <v>0.04</v>
      </c>
    </row>
    <row r="318" customHeight="1" ht="21">
      <c r="A318" s="22" t="inlineStr">
        <is>
          <r>
            <t xml:space="preserve">00037371</t>
          </r>
        </is>
      </c>
      <c r="B318" s="23" t="inlineStr">
        <is>
          <r>
            <t xml:space="preserve">TRANSPORTE - HORISTA (COLETADO CAIXA - ENCARGOS COMPLEMENTARES)</t>
          </r>
        </is>
      </c>
      <c r="C318" s="22" t="inlineStr">
        <is>
          <r>
            <t xml:space="preserve">SINAPI</t>
          </r>
        </is>
      </c>
      <c r="D318" s="22" t="inlineStr">
        <is>
          <r>
            <t xml:space="preserve">H</t>
          </r>
        </is>
      </c>
      <c r="E318" s="24" t="n">
        <v>1.0</v>
      </c>
      <c r="F318" s="25" t="n">
        <v>1.1</v>
      </c>
      <c r="G318" s="25" t="n">
        <f>TRUNC(TRUNC(E318,8)*F318,2)</f>
        <v>1.1</v>
      </c>
    </row>
    <row r="319" customHeight="1" ht="15">
      <c r="A319" s="2" t="inlineStr"/>
      <c r="B319" s="2" t="inlineStr"/>
      <c r="C319" s="2" t="inlineStr"/>
      <c r="D319" s="2" t="inlineStr"/>
      <c r="E319" s="26" t="inlineStr">
        <is>
          <r>
            <t xml:space="preserve">TOTAL Encargos Complementares:</t>
          </r>
        </is>
      </c>
      <c r="F319" s="26" t="inlineStr"/>
      <c r="G319" s="27" t="n">
        <f>SUM(G313:G318)</f>
        <v>7.93</v>
      </c>
    </row>
    <row r="320" customHeight="1" ht="15">
      <c r="A320" s="20" t="inlineStr">
        <is>
          <r>
            <t xml:space="preserve">Mão de Obra</t>
          </r>
        </is>
      </c>
      <c r="B320" s="20" t="inlineStr"/>
      <c r="C320" s="21" t="inlineStr">
        <is>
          <r>
            <t xml:space="preserve">FONTE</t>
          </r>
        </is>
      </c>
      <c r="D320" s="21" t="inlineStr">
        <is>
          <r>
            <t xml:space="preserve">UNID</t>
          </r>
        </is>
      </c>
      <c r="E320" s="21" t="inlineStr">
        <is>
          <r>
            <t xml:space="preserve">COEFICIENTE</t>
          </r>
        </is>
      </c>
      <c r="F320" s="21" t="inlineStr">
        <is>
          <r>
            <t xml:space="preserve">PREÇO UNITÁRIO</t>
          </r>
        </is>
      </c>
      <c r="G320" s="21" t="inlineStr">
        <is>
          <r>
            <t xml:space="preserve">TOTAL</t>
          </r>
        </is>
      </c>
    </row>
    <row r="321" customHeight="1" ht="15">
      <c r="A321" s="22" t="inlineStr">
        <is>
          <r>
            <t xml:space="preserve">00000378</t>
          </r>
        </is>
      </c>
      <c r="B321" s="23" t="inlineStr">
        <is>
          <r>
            <t xml:space="preserve">ARMADOR (HORISTA)</t>
          </r>
        </is>
      </c>
      <c r="C321" s="22" t="inlineStr">
        <is>
          <r>
            <t xml:space="preserve">SINAPI</t>
          </r>
        </is>
      </c>
      <c r="D321" s="22" t="inlineStr">
        <is>
          <r>
            <t xml:space="preserve">H</t>
          </r>
        </is>
      </c>
      <c r="E321" s="24" t="n">
        <v>1.0</v>
      </c>
      <c r="F321" s="25" t="n">
        <v>20.53</v>
      </c>
      <c r="G321" s="25" t="n">
        <f>TRUNC(TRUNC(E321,8)*F321,2)</f>
        <v>20.53</v>
      </c>
    </row>
    <row r="322" customHeight="1" ht="15">
      <c r="A322" s="2" t="inlineStr"/>
      <c r="B322" s="2" t="inlineStr"/>
      <c r="C322" s="2" t="inlineStr"/>
      <c r="D322" s="2" t="inlineStr"/>
      <c r="E322" s="26" t="inlineStr">
        <is>
          <r>
            <t xml:space="preserve">TOTAL Mão de Obra:</t>
          </r>
        </is>
      </c>
      <c r="F322" s="26" t="inlineStr"/>
      <c r="G322" s="27" t="n">
        <f>SUM(G321:G321)</f>
        <v>20.53</v>
      </c>
    </row>
    <row r="323" customHeight="1" ht="15">
      <c r="A323" s="20" t="inlineStr">
        <is>
          <r>
            <t xml:space="preserve">Serviço</t>
          </r>
        </is>
      </c>
      <c r="B323" s="20" t="inlineStr"/>
      <c r="C323" s="21" t="inlineStr">
        <is>
          <r>
            <t xml:space="preserve">FONTE</t>
          </r>
        </is>
      </c>
      <c r="D323" s="21" t="inlineStr">
        <is>
          <r>
            <t xml:space="preserve">UNID</t>
          </r>
        </is>
      </c>
      <c r="E323" s="21" t="inlineStr">
        <is>
          <r>
            <t xml:space="preserve">COEFICIENTE</t>
          </r>
        </is>
      </c>
      <c r="F323" s="21" t="inlineStr">
        <is>
          <r>
            <t xml:space="preserve">PREÇO UNITÁRIO</t>
          </r>
        </is>
      </c>
      <c r="G323" s="21" t="inlineStr">
        <is>
          <r>
            <t xml:space="preserve">TOTAL</t>
          </r>
        </is>
      </c>
    </row>
    <row r="324" customHeight="1" ht="21">
      <c r="A324" s="22" t="inlineStr">
        <is>
          <r>
            <t xml:space="preserve">95314</t>
          </r>
        </is>
      </c>
      <c r="B324" s="23" t="inlineStr">
        <is>
          <r>
            <t xml:space="preserve">CURSO DE CAPACITAÇÃO PARA ARMADOR (ENCARGOS COMPLEMENTARES) - HORISTA</t>
          </r>
        </is>
      </c>
      <c r="C324" s="22" t="inlineStr">
        <is>
          <r>
            <t xml:space="preserve">SINAPI</t>
          </r>
        </is>
      </c>
      <c r="D324" s="22" t="inlineStr">
        <is>
          <r>
            <t xml:space="preserve">H</t>
          </r>
        </is>
      </c>
      <c r="E324" s="24" t="n">
        <v>1.0</v>
      </c>
      <c r="F324" s="25" t="n">
        <v>0.27</v>
      </c>
      <c r="G324" s="25" t="n">
        <f>TRUNC(TRUNC(E324,8)*F324,2)</f>
        <v>0.27</v>
      </c>
    </row>
    <row r="325" customHeight="1" ht="15">
      <c r="A325" s="2" t="inlineStr"/>
      <c r="B325" s="2" t="inlineStr"/>
      <c r="C325" s="2" t="inlineStr"/>
      <c r="D325" s="2" t="inlineStr"/>
      <c r="E325" s="26" t="inlineStr">
        <is>
          <r>
            <t xml:space="preserve">TOTAL Serviço:</t>
          </r>
        </is>
      </c>
      <c r="F325" s="26" t="inlineStr"/>
      <c r="G325" s="27" t="n">
        <f>SUM(G324:G324)</f>
        <v>0.27</v>
      </c>
    </row>
    <row r="326" customHeight="1" ht="15">
      <c r="A326" s="2" t="inlineStr"/>
      <c r="B326" s="2" t="inlineStr"/>
      <c r="C326" s="2" t="inlineStr"/>
      <c r="D326" s="2" t="inlineStr"/>
      <c r="E326" s="28" t="inlineStr">
        <is>
          <r>
            <t xml:space="preserve">VALOR:</t>
          </r>
        </is>
      </c>
      <c r="F326" s="28" t="inlineStr"/>
      <c r="G326" s="6" t="n">
        <f>SUM(G319,G322,G325)</f>
        <v>28.73</v>
      </c>
    </row>
    <row r="327" customHeight="1" ht="15">
      <c r="A327" s="2" t="inlineStr"/>
      <c r="B327" s="2" t="inlineStr"/>
      <c r="C327" s="2" t="inlineStr"/>
      <c r="D327" s="2" t="inlineStr"/>
      <c r="E327" s="28" t="inlineStr">
        <is>
          <r>
            <t xml:space="preserve">VALOR BDI (22.23%):</t>
          </r>
        </is>
      </c>
      <c r="F327" s="28" t="inlineStr"/>
      <c r="G327" s="6" t="n">
        <f>ROUND(G326*(22.23/100),2)</f>
        <v>6.39</v>
      </c>
    </row>
    <row r="328" customHeight="1" ht="15">
      <c r="A328" s="2" t="inlineStr"/>
      <c r="B328" s="2" t="inlineStr"/>
      <c r="C328" s="2" t="inlineStr"/>
      <c r="D328" s="2" t="inlineStr"/>
      <c r="E328" s="28" t="inlineStr">
        <is>
          <r>
            <t xml:space="preserve">VALOR COM BDI:</t>
          </r>
        </is>
      </c>
      <c r="F328" s="28" t="inlineStr"/>
      <c r="G328" s="6" t="n">
        <f>G327+G326</f>
        <v>35.12</v>
      </c>
    </row>
    <row r="329" customHeight="1" ht="10">
      <c r="A329" s="2" t="inlineStr"/>
      <c r="B329" s="2" t="inlineStr"/>
      <c r="C329" s="2" t="inlineStr"/>
      <c r="D329" s="2" t="inlineStr"/>
      <c r="E329" s="18" t="inlineStr"/>
      <c r="F329" s="18" t="inlineStr"/>
      <c r="G329" s="18" t="inlineStr"/>
    </row>
    <row r="330" customHeight="1" ht="20">
      <c r="A330" s="19" t="inlineStr">
        <is>
          <r>
            <t xml:space="preserve">92767 ARMAÇÃO DE LAJE DE ESTRUTURA CONVENCIONAL DE CONCRETO ARMADO UTILIZANDO AÇO CA-60 DE 4,2 MM - MONTAGEM. AF_06/2022 (KG)</t>
          </r>
        </is>
      </c>
      <c r="B330" s="19" t="inlineStr"/>
      <c r="C330" s="19" t="inlineStr"/>
      <c r="D330" s="19" t="inlineStr"/>
      <c r="E330" s="19" t="inlineStr"/>
      <c r="F330" s="19" t="inlineStr"/>
      <c r="G330" s="19" t="inlineStr"/>
    </row>
    <row r="331" customHeight="1" ht="15">
      <c r="A331" s="20" t="inlineStr">
        <is>
          <r>
            <t xml:space="preserve">Material</t>
          </r>
        </is>
      </c>
      <c r="B331" s="20" t="inlineStr"/>
      <c r="C331" s="21" t="inlineStr">
        <is>
          <r>
            <t xml:space="preserve">FONTE</t>
          </r>
        </is>
      </c>
      <c r="D331" s="21" t="inlineStr">
        <is>
          <r>
            <t xml:space="preserve">UNID</t>
          </r>
        </is>
      </c>
      <c r="E331" s="21" t="inlineStr">
        <is>
          <r>
            <t xml:space="preserve">COEFICIENTE</t>
          </r>
        </is>
      </c>
      <c r="F331" s="21" t="inlineStr">
        <is>
          <r>
            <t xml:space="preserve">PREÇO UNITÁRIO</t>
          </r>
        </is>
      </c>
      <c r="G331" s="21" t="inlineStr">
        <is>
          <r>
            <t xml:space="preserve">TOTAL</t>
          </r>
        </is>
      </c>
    </row>
    <row r="332" customHeight="1" ht="21">
      <c r="A332" s="22" t="inlineStr">
        <is>
          <r>
            <t xml:space="preserve">00043132</t>
          </r>
        </is>
      </c>
      <c r="B332" s="23" t="inlineStr">
        <is>
          <r>
            <t xml:space="preserve">ARAME RECOZIDO 16 BWG, D = 1,65 MM (0,016 KG/M) OU 18 BWG, D = 1,25 MM (0,01 KG/M)</t>
          </r>
        </is>
      </c>
      <c r="C332" s="22" t="inlineStr">
        <is>
          <r>
            <t xml:space="preserve">SINAPI</t>
          </r>
        </is>
      </c>
      <c r="D332" s="22" t="inlineStr">
        <is>
          <r>
            <t xml:space="preserve">KG</t>
          </r>
        </is>
      </c>
      <c r="E332" s="24" t="n">
        <v>0.025</v>
      </c>
      <c r="F332" s="25" t="n">
        <v>15.73</v>
      </c>
      <c r="G332" s="25" t="n">
        <f>TRUNC(TRUNC(E332,8)*F332,2)</f>
        <v>0.39</v>
      </c>
    </row>
    <row r="333" customHeight="1" ht="29">
      <c r="A333" s="22" t="inlineStr">
        <is>
          <r>
            <t xml:space="preserve">00039017</t>
          </r>
        </is>
      </c>
      <c r="B333" s="23" t="inlineStr">
        <is>
          <r>
            <t xml:space="preserve">ESPACADOR / DISTANCIADOR CIRCULAR COM ENTRADA LATERAL, EM PLASTICO, PARA VERGALHAO *4,2 A 12,5* MM, COBRIMENTO 20 MM</t>
          </r>
        </is>
      </c>
      <c r="C333" s="22" t="inlineStr">
        <is>
          <r>
            <t xml:space="preserve">SINAPI</t>
          </r>
        </is>
      </c>
      <c r="D333" s="22" t="inlineStr">
        <is>
          <r>
            <t xml:space="preserve">UN</t>
          </r>
        </is>
      </c>
      <c r="E333" s="24" t="n">
        <v>2.816</v>
      </c>
      <c r="F333" s="25" t="n">
        <v>0.22</v>
      </c>
      <c r="G333" s="25" t="n">
        <f>TRUNC(TRUNC(E333,8)*F333,2)</f>
        <v>0.61</v>
      </c>
    </row>
    <row r="334" customHeight="1" ht="15">
      <c r="A334" s="2" t="inlineStr"/>
      <c r="B334" s="2" t="inlineStr"/>
      <c r="C334" s="2" t="inlineStr"/>
      <c r="D334" s="2" t="inlineStr"/>
      <c r="E334" s="26" t="inlineStr">
        <is>
          <r>
            <t xml:space="preserve">TOTAL Material:</t>
          </r>
        </is>
      </c>
      <c r="F334" s="26" t="inlineStr"/>
      <c r="G334" s="27" t="n">
        <f>SUM(G332:G333)</f>
        <v>1.0</v>
      </c>
    </row>
    <row r="335" customHeight="1" ht="15">
      <c r="A335" s="20" t="inlineStr">
        <is>
          <r>
            <t xml:space="preserve">Mão de Obra com Encargos Complementares</t>
          </r>
        </is>
      </c>
      <c r="B335" s="20" t="inlineStr"/>
      <c r="C335" s="21" t="inlineStr">
        <is>
          <r>
            <t xml:space="preserve">FONTE</t>
          </r>
        </is>
      </c>
      <c r="D335" s="21" t="inlineStr">
        <is>
          <r>
            <t xml:space="preserve">UNID</t>
          </r>
        </is>
      </c>
      <c r="E335" s="21" t="inlineStr">
        <is>
          <r>
            <t xml:space="preserve">COEFICIENTE</t>
          </r>
        </is>
      </c>
      <c r="F335" s="21" t="inlineStr">
        <is>
          <r>
            <t xml:space="preserve">PREÇO UNITÁRIO</t>
          </r>
        </is>
      </c>
      <c r="G335" s="21" t="inlineStr">
        <is>
          <r>
            <t xml:space="preserve">TOTAL</t>
          </r>
        </is>
      </c>
    </row>
    <row r="336" customHeight="1" ht="21">
      <c r="A336" s="22" t="inlineStr">
        <is>
          <r>
            <t xml:space="preserve">88238</t>
          </r>
        </is>
      </c>
      <c r="B336" s="23" t="inlineStr">
        <is>
          <r>
            <t xml:space="preserve">AJUDANTE DE ARMADOR COM ENCARGOS COMPLEMENTARES</t>
          </r>
        </is>
      </c>
      <c r="C336" s="22" t="inlineStr">
        <is>
          <r>
            <t xml:space="preserve">SINAPI</t>
          </r>
        </is>
      </c>
      <c r="D336" s="22" t="inlineStr">
        <is>
          <r>
            <t xml:space="preserve">H</t>
          </r>
        </is>
      </c>
      <c r="E336" s="24" t="n">
        <v>0.0172</v>
      </c>
      <c r="F336" s="25" t="n">
        <v>23.22</v>
      </c>
      <c r="G336" s="25" t="n">
        <f>TRUNC(TRUNC(E336,8)*F336,2)</f>
        <v>0.39</v>
      </c>
    </row>
    <row r="337" customHeight="1" ht="15">
      <c r="A337" s="22" t="inlineStr">
        <is>
          <r>
            <t xml:space="preserve">88245</t>
          </r>
        </is>
      </c>
      <c r="B337" s="23" t="inlineStr">
        <is>
          <r>
            <t xml:space="preserve">ARMADOR COM ENCARGOS COMPLEMENTARES</t>
          </r>
        </is>
      </c>
      <c r="C337" s="22" t="inlineStr">
        <is>
          <r>
            <t xml:space="preserve">SINAPI</t>
          </r>
        </is>
      </c>
      <c r="D337" s="22" t="inlineStr">
        <is>
          <r>
            <t xml:space="preserve">H</t>
          </r>
        </is>
      </c>
      <c r="E337" s="24" t="n">
        <v>0.1055</v>
      </c>
      <c r="F337" s="25" t="n">
        <v>28.73</v>
      </c>
      <c r="G337" s="25" t="n">
        <f>TRUNC(TRUNC(E337,8)*F337,2)</f>
        <v>3.03</v>
      </c>
    </row>
    <row r="338" customHeight="1" ht="18">
      <c r="A338" s="2" t="inlineStr"/>
      <c r="B338" s="2" t="inlineStr"/>
      <c r="C338" s="2" t="inlineStr"/>
      <c r="D338" s="2" t="inlineStr"/>
      <c r="E338" s="26" t="inlineStr">
        <is>
          <r>
            <t xml:space="preserve">TOTAL Mão de Obra com Encargos Complementares:</t>
          </r>
        </is>
      </c>
      <c r="F338" s="26" t="inlineStr"/>
      <c r="G338" s="27" t="n">
        <f>SUM(G336:G337)</f>
        <v>3.42</v>
      </c>
    </row>
    <row r="339" customHeight="1" ht="15">
      <c r="A339" s="20" t="inlineStr">
        <is>
          <r>
            <t xml:space="preserve">Serviço</t>
          </r>
        </is>
      </c>
      <c r="B339" s="20" t="inlineStr"/>
      <c r="C339" s="21" t="inlineStr">
        <is>
          <r>
            <t xml:space="preserve">FONTE</t>
          </r>
        </is>
      </c>
      <c r="D339" s="21" t="inlineStr">
        <is>
          <r>
            <t xml:space="preserve">UNID</t>
          </r>
        </is>
      </c>
      <c r="E339" s="21" t="inlineStr">
        <is>
          <r>
            <t xml:space="preserve">COEFICIENTE</t>
          </r>
        </is>
      </c>
      <c r="F339" s="21" t="inlineStr">
        <is>
          <r>
            <t xml:space="preserve">PREÇO UNITÁRIO</t>
          </r>
        </is>
      </c>
      <c r="G339" s="21" t="inlineStr">
        <is>
          <r>
            <t xml:space="preserve">TOTAL</t>
          </r>
        </is>
      </c>
    </row>
    <row r="340" customHeight="1" ht="21">
      <c r="A340" s="22" t="inlineStr">
        <is>
          <r>
            <t xml:space="preserve">92799</t>
          </r>
        </is>
      </c>
      <c r="B340" s="23" t="inlineStr">
        <is>
          <r>
            <t xml:space="preserve">CORTE E DOBRA DE AÇO CA-60, DIÂMETRO DE 4,2 MM. AF_06/2022</t>
          </r>
        </is>
      </c>
      <c r="C340" s="22" t="inlineStr">
        <is>
          <r>
            <t xml:space="preserve">SINAPI</t>
          </r>
        </is>
      </c>
      <c r="D340" s="22" t="inlineStr">
        <is>
          <r>
            <t xml:space="preserve">KG</t>
          </r>
        </is>
      </c>
      <c r="E340" s="24" t="n">
        <v>1.0</v>
      </c>
      <c r="F340" s="25" t="n">
        <v>11.16</v>
      </c>
      <c r="G340" s="25" t="n">
        <f>TRUNC(TRUNC(E340,8)*F340,2)</f>
        <v>11.16</v>
      </c>
    </row>
    <row r="341" customHeight="1" ht="15">
      <c r="A341" s="2" t="inlineStr"/>
      <c r="B341" s="2" t="inlineStr"/>
      <c r="C341" s="2" t="inlineStr"/>
      <c r="D341" s="2" t="inlineStr"/>
      <c r="E341" s="26" t="inlineStr">
        <is>
          <r>
            <t xml:space="preserve">TOTAL Serviço:</t>
          </r>
        </is>
      </c>
      <c r="F341" s="26" t="inlineStr"/>
      <c r="G341" s="27" t="n">
        <f>SUM(G340:G340)</f>
        <v>11.16</v>
      </c>
    </row>
    <row r="342" customHeight="1" ht="15">
      <c r="A342" s="2" t="inlineStr"/>
      <c r="B342" s="2" t="inlineStr"/>
      <c r="C342" s="2" t="inlineStr"/>
      <c r="D342" s="2" t="inlineStr"/>
      <c r="E342" s="28" t="inlineStr">
        <is>
          <r>
            <t xml:space="preserve">VALOR:</t>
          </r>
        </is>
      </c>
      <c r="F342" s="28" t="inlineStr"/>
      <c r="G342" s="6" t="n">
        <f>SUM(G334,G338,G341)</f>
        <v>15.58</v>
      </c>
    </row>
    <row r="343" customHeight="1" ht="15">
      <c r="A343" s="2" t="inlineStr"/>
      <c r="B343" s="2" t="inlineStr"/>
      <c r="C343" s="2" t="inlineStr"/>
      <c r="D343" s="2" t="inlineStr"/>
      <c r="E343" s="28" t="inlineStr">
        <is>
          <r>
            <t xml:space="preserve">VALOR BDI (22.23%):</t>
          </r>
        </is>
      </c>
      <c r="F343" s="28" t="inlineStr"/>
      <c r="G343" s="6" t="n">
        <f>ROUND(G342*(22.23/100),2)</f>
        <v>3.46</v>
      </c>
    </row>
    <row r="344" customHeight="1" ht="15">
      <c r="A344" s="2" t="inlineStr"/>
      <c r="B344" s="2" t="inlineStr"/>
      <c r="C344" s="2" t="inlineStr"/>
      <c r="D344" s="2" t="inlineStr"/>
      <c r="E344" s="28" t="inlineStr">
        <is>
          <r>
            <t xml:space="preserve">VALOR COM BDI:</t>
          </r>
        </is>
      </c>
      <c r="F344" s="28" t="inlineStr"/>
      <c r="G344" s="6" t="n">
        <f>G343+G342</f>
        <v>19.04</v>
      </c>
    </row>
    <row r="345" customHeight="1" ht="10">
      <c r="A345" s="2" t="inlineStr"/>
      <c r="B345" s="2" t="inlineStr"/>
      <c r="C345" s="2" t="inlineStr"/>
      <c r="D345" s="2" t="inlineStr"/>
      <c r="E345" s="18" t="inlineStr"/>
      <c r="F345" s="18" t="inlineStr"/>
      <c r="G345" s="18" t="inlineStr"/>
    </row>
    <row r="346" customHeight="1" ht="20">
      <c r="A346" s="19" t="inlineStr">
        <is>
          <r>
            <t xml:space="preserve">100578 ASSENTAMENTO DE POSTE DE CONCRETO COM COMPRIMENTO NOMINAL DE 9 M, CARGA NOMINAL MENOR OU IGUAL A 1000 DAN, ENGASTAMENTO SIMPLES COM 1,5 M DE SOLO (NÃO INCLUI FORNECIMENTO). AF_11/2019 (UN)</t>
          </r>
        </is>
      </c>
      <c r="B346" s="19" t="inlineStr"/>
      <c r="C346" s="19" t="inlineStr"/>
      <c r="D346" s="19" t="inlineStr"/>
      <c r="E346" s="19" t="inlineStr"/>
      <c r="F346" s="19" t="inlineStr"/>
      <c r="G346" s="19" t="inlineStr"/>
    </row>
    <row r="347" customHeight="1" ht="15">
      <c r="A347" s="20" t="inlineStr">
        <is>
          <r>
            <t xml:space="preserve">Equipamento Custo Horário</t>
          </r>
        </is>
      </c>
      <c r="B347" s="20" t="inlineStr"/>
      <c r="C347" s="21" t="inlineStr">
        <is>
          <r>
            <t xml:space="preserve">FONTE</t>
          </r>
        </is>
      </c>
      <c r="D347" s="21" t="inlineStr">
        <is>
          <r>
            <t xml:space="preserve">UNID</t>
          </r>
        </is>
      </c>
      <c r="E347" s="21" t="inlineStr">
        <is>
          <r>
            <t xml:space="preserve">COEFICIENTE</t>
          </r>
        </is>
      </c>
      <c r="F347" s="21" t="inlineStr">
        <is>
          <r>
            <t xml:space="preserve">PREÇO UNITÁRIO</t>
          </r>
        </is>
      </c>
      <c r="G347" s="21" t="inlineStr">
        <is>
          <r>
            <t xml:space="preserve">TOTAL</t>
          </r>
        </is>
      </c>
    </row>
    <row r="348" customHeight="1" ht="46">
      <c r="A348" s="22" t="inlineStr">
        <is>
          <r>
            <t xml:space="preserve">5928</t>
          </r>
        </is>
      </c>
      <c r="B348" s="23" t="inlineStr">
        <is>
          <r>
            <t xml:space="preserve">GUINDAUTO HIDRÁULICO, CAPACIDADE MÁXIMA DE CARGA 6200 KG, MOMENTO MÁXIMO DE CARGA 11,7 TM, ALCANCE MÁXIMO HORIZONTAL 9,70 M, INCLUSIVE CAMINHÃO TOCO PBT 16.000 KG, POTÊNCIA DE 189 CV - CHP DIURNO. AF_06/2014</t>
          </r>
        </is>
      </c>
      <c r="C348" s="22" t="inlineStr">
        <is>
          <r>
            <t xml:space="preserve">SINAPI</t>
          </r>
        </is>
      </c>
      <c r="D348" s="22" t="inlineStr">
        <is>
          <r>
            <t xml:space="preserve">CHP</t>
          </r>
        </is>
      </c>
      <c r="E348" s="24" t="n">
        <v>0.077</v>
      </c>
      <c r="F348" s="25" t="n">
        <v>290.97</v>
      </c>
      <c r="G348" s="25" t="n">
        <f>TRUNC(TRUNC(E348,8)*F348,2)</f>
        <v>22.4</v>
      </c>
    </row>
    <row r="349" customHeight="1" ht="18">
      <c r="A349" s="2" t="inlineStr"/>
      <c r="B349" s="2" t="inlineStr"/>
      <c r="C349" s="2" t="inlineStr"/>
      <c r="D349" s="2" t="inlineStr"/>
      <c r="E349" s="26" t="inlineStr">
        <is>
          <r>
            <t xml:space="preserve">TOTAL Equipamento Custo Horário:</t>
          </r>
        </is>
      </c>
      <c r="F349" s="26" t="inlineStr"/>
      <c r="G349" s="27" t="n">
        <f>SUM(G348:G348)</f>
        <v>22.4</v>
      </c>
    </row>
    <row r="350" customHeight="1" ht="15">
      <c r="A350" s="20" t="inlineStr">
        <is>
          <r>
            <t xml:space="preserve">Material</t>
          </r>
        </is>
      </c>
      <c r="B350" s="20" t="inlineStr"/>
      <c r="C350" s="21" t="inlineStr">
        <is>
          <r>
            <t xml:space="preserve">FONTE</t>
          </r>
        </is>
      </c>
      <c r="D350" s="21" t="inlineStr">
        <is>
          <r>
            <t xml:space="preserve">UNID</t>
          </r>
        </is>
      </c>
      <c r="E350" s="21" t="inlineStr">
        <is>
          <r>
            <t xml:space="preserve">COEFICIENTE</t>
          </r>
        </is>
      </c>
      <c r="F350" s="21" t="inlineStr">
        <is>
          <r>
            <t xml:space="preserve">PREÇO UNITÁRIO</t>
          </r>
        </is>
      </c>
      <c r="G350" s="21" t="inlineStr">
        <is>
          <r>
            <t xml:space="preserve">TOTAL</t>
          </r>
        </is>
      </c>
    </row>
    <row r="351" customHeight="1" ht="15">
      <c r="A351" s="22" t="inlineStr">
        <is>
          <r>
            <t xml:space="preserve">00000863</t>
          </r>
        </is>
      </c>
      <c r="B351" s="23" t="inlineStr">
        <is>
          <r>
            <t xml:space="preserve">CABO DE COBRE NU 35 MM2 MEIO-DURO</t>
          </r>
        </is>
      </c>
      <c r="C351" s="22" t="inlineStr">
        <is>
          <r>
            <t xml:space="preserve">SINAPI</t>
          </r>
        </is>
      </c>
      <c r="D351" s="22" t="inlineStr">
        <is>
          <r>
            <t xml:space="preserve">M</t>
          </r>
        </is>
      </c>
      <c r="E351" s="24" t="n">
        <v>9.0</v>
      </c>
      <c r="F351" s="25" t="n">
        <v>39.9</v>
      </c>
      <c r="G351" s="25" t="n">
        <f>TRUNC(TRUNC(E351,8)*F351,2)</f>
        <v>359.1</v>
      </c>
    </row>
    <row r="352" customHeight="1" ht="15">
      <c r="A352" s="2" t="inlineStr"/>
      <c r="B352" s="2" t="inlineStr"/>
      <c r="C352" s="2" t="inlineStr"/>
      <c r="D352" s="2" t="inlineStr"/>
      <c r="E352" s="26" t="inlineStr">
        <is>
          <r>
            <t xml:space="preserve">TOTAL Material:</t>
          </r>
        </is>
      </c>
      <c r="F352" s="26" t="inlineStr"/>
      <c r="G352" s="27" t="n">
        <f>SUM(G351:G351)</f>
        <v>359.1</v>
      </c>
    </row>
    <row r="353" customHeight="1" ht="15">
      <c r="A353" s="20" t="inlineStr">
        <is>
          <r>
            <t xml:space="preserve">Mão de Obra com Encargos Complementares</t>
          </r>
        </is>
      </c>
      <c r="B353" s="20" t="inlineStr"/>
      <c r="C353" s="21" t="inlineStr">
        <is>
          <r>
            <t xml:space="preserve">FONTE</t>
          </r>
        </is>
      </c>
      <c r="D353" s="21" t="inlineStr">
        <is>
          <r>
            <t xml:space="preserve">UNID</t>
          </r>
        </is>
      </c>
      <c r="E353" s="21" t="inlineStr">
        <is>
          <r>
            <t xml:space="preserve">COEFICIENTE</t>
          </r>
        </is>
      </c>
      <c r="F353" s="21" t="inlineStr">
        <is>
          <r>
            <t xml:space="preserve">PREÇO UNITÁRIO</t>
          </r>
        </is>
      </c>
      <c r="G353" s="21" t="inlineStr">
        <is>
          <r>
            <t xml:space="preserve">TOTAL</t>
          </r>
        </is>
      </c>
    </row>
    <row r="354" customHeight="1" ht="21">
      <c r="A354" s="22" t="inlineStr">
        <is>
          <r>
            <t xml:space="preserve">88247</t>
          </r>
        </is>
      </c>
      <c r="B354" s="23" t="inlineStr">
        <is>
          <r>
            <t xml:space="preserve">AUXILIAR DE ELETRICISTA COM ENCARGOS COMPLEMENTARES</t>
          </r>
        </is>
      </c>
      <c r="C354" s="22" t="inlineStr">
        <is>
          <r>
            <t xml:space="preserve">SINAPI</t>
          </r>
        </is>
      </c>
      <c r="D354" s="22" t="inlineStr">
        <is>
          <r>
            <t xml:space="preserve">H</t>
          </r>
        </is>
      </c>
      <c r="E354" s="24" t="n">
        <v>1.233</v>
      </c>
      <c r="F354" s="25" t="n">
        <v>23.65</v>
      </c>
      <c r="G354" s="25" t="n">
        <f>TRUNC(TRUNC(E354,8)*F354,2)</f>
        <v>29.16</v>
      </c>
    </row>
    <row r="355" customHeight="1" ht="15">
      <c r="A355" s="22" t="inlineStr">
        <is>
          <r>
            <t xml:space="preserve">88264</t>
          </r>
        </is>
      </c>
      <c r="B355" s="23" t="inlineStr">
        <is>
          <r>
            <t xml:space="preserve">ELETRICISTA COM ENCARGOS COMPLEMENTARES</t>
          </r>
        </is>
      </c>
      <c r="C355" s="22" t="inlineStr">
        <is>
          <r>
            <t xml:space="preserve">SINAPI</t>
          </r>
        </is>
      </c>
      <c r="D355" s="22" t="inlineStr">
        <is>
          <r>
            <t xml:space="preserve">H</t>
          </r>
        </is>
      </c>
      <c r="E355" s="24" t="n">
        <v>4.008</v>
      </c>
      <c r="F355" s="25" t="n">
        <v>29.25</v>
      </c>
      <c r="G355" s="25" t="n">
        <f>TRUNC(TRUNC(E355,8)*F355,2)</f>
        <v>117.23</v>
      </c>
    </row>
    <row r="356" customHeight="1" ht="18">
      <c r="A356" s="2" t="inlineStr"/>
      <c r="B356" s="2" t="inlineStr"/>
      <c r="C356" s="2" t="inlineStr"/>
      <c r="D356" s="2" t="inlineStr"/>
      <c r="E356" s="26" t="inlineStr">
        <is>
          <r>
            <t xml:space="preserve">TOTAL Mão de Obra com Encargos Complementares:</t>
          </r>
        </is>
      </c>
      <c r="F356" s="26" t="inlineStr"/>
      <c r="G356" s="27" t="n">
        <f>SUM(G354:G355)</f>
        <v>146.39</v>
      </c>
    </row>
    <row r="357" customHeight="1" ht="15">
      <c r="A357" s="2" t="inlineStr"/>
      <c r="B357" s="2" t="inlineStr"/>
      <c r="C357" s="2" t="inlineStr"/>
      <c r="D357" s="2" t="inlineStr"/>
      <c r="E357" s="28" t="inlineStr">
        <is>
          <r>
            <t xml:space="preserve">VALOR:</t>
          </r>
        </is>
      </c>
      <c r="F357" s="28" t="inlineStr"/>
      <c r="G357" s="6" t="n">
        <f>SUM(G349,G352,G356)</f>
        <v>527.89</v>
      </c>
    </row>
    <row r="358" customHeight="1" ht="15">
      <c r="A358" s="2" t="inlineStr"/>
      <c r="B358" s="2" t="inlineStr"/>
      <c r="C358" s="2" t="inlineStr"/>
      <c r="D358" s="2" t="inlineStr"/>
      <c r="E358" s="28" t="inlineStr">
        <is>
          <r>
            <t xml:space="preserve">VALOR BDI (22.23%):</t>
          </r>
        </is>
      </c>
      <c r="F358" s="28" t="inlineStr"/>
      <c r="G358" s="6" t="n">
        <f>ROUND(G357*(22.23/100),2)</f>
        <v>117.35</v>
      </c>
    </row>
    <row r="359" customHeight="1" ht="15">
      <c r="A359" s="2" t="inlineStr"/>
      <c r="B359" s="2" t="inlineStr"/>
      <c r="C359" s="2" t="inlineStr"/>
      <c r="D359" s="2" t="inlineStr"/>
      <c r="E359" s="28" t="inlineStr">
        <is>
          <r>
            <t xml:space="preserve">VALOR COM BDI:</t>
          </r>
        </is>
      </c>
      <c r="F359" s="28" t="inlineStr"/>
      <c r="G359" s="6" t="n">
        <f>G358+G357</f>
        <v>645.24</v>
      </c>
    </row>
    <row r="360" customHeight="1" ht="10">
      <c r="A360" s="2" t="inlineStr"/>
      <c r="B360" s="2" t="inlineStr"/>
      <c r="C360" s="2" t="inlineStr"/>
      <c r="D360" s="2" t="inlineStr"/>
      <c r="E360" s="18" t="inlineStr"/>
      <c r="F360" s="18" t="inlineStr"/>
      <c r="G360" s="18" t="inlineStr"/>
    </row>
    <row r="361" customHeight="1" ht="20">
      <c r="A361" s="19" t="inlineStr">
        <is>
          <r>
            <t xml:space="preserve">88247 AUXILIAR DE ELETRICISTA COM ENCARGOS COMPLEMENTARES (H)</t>
          </r>
        </is>
      </c>
      <c r="B361" s="19" t="inlineStr"/>
      <c r="C361" s="19" t="inlineStr"/>
      <c r="D361" s="19" t="inlineStr"/>
      <c r="E361" s="19" t="inlineStr"/>
      <c r="F361" s="19" t="inlineStr"/>
      <c r="G361" s="19" t="inlineStr"/>
    </row>
    <row r="362" customHeight="1" ht="15">
      <c r="A362" s="20" t="inlineStr">
        <is>
          <r>
            <t xml:space="preserve">Encargos Complementares</t>
          </r>
        </is>
      </c>
      <c r="B362" s="20" t="inlineStr"/>
      <c r="C362" s="21" t="inlineStr">
        <is>
          <r>
            <t xml:space="preserve">FONTE</t>
          </r>
        </is>
      </c>
      <c r="D362" s="21" t="inlineStr">
        <is>
          <r>
            <t xml:space="preserve">UNID</t>
          </r>
        </is>
      </c>
      <c r="E362" s="21" t="inlineStr">
        <is>
          <r>
            <t xml:space="preserve">COEFICIENTE</t>
          </r>
        </is>
      </c>
      <c r="F362" s="21" t="inlineStr">
        <is>
          <r>
            <t xml:space="preserve">PREÇO UNITÁRIO</t>
          </r>
        </is>
      </c>
      <c r="G362" s="21" t="inlineStr">
        <is>
          <r>
            <t xml:space="preserve">TOTAL</t>
          </r>
        </is>
      </c>
    </row>
    <row r="363" customHeight="1" ht="21">
      <c r="A363" s="22" t="inlineStr">
        <is>
          <r>
            <t xml:space="preserve">00037370</t>
          </r>
        </is>
      </c>
      <c r="B363" s="23" t="inlineStr">
        <is>
          <r>
            <t xml:space="preserve">ALIMENTACAO - HORISTA (COLETADO CAIXA - ENCARGOS COMPLEMENTARES)</t>
          </r>
        </is>
      </c>
      <c r="C363" s="22" t="inlineStr">
        <is>
          <r>
            <t xml:space="preserve">SINAPI</t>
          </r>
        </is>
      </c>
      <c r="D363" s="22" t="inlineStr">
        <is>
          <r>
            <t xml:space="preserve">H</t>
          </r>
        </is>
      </c>
      <c r="E363" s="24" t="n">
        <v>1.0</v>
      </c>
      <c r="F363" s="25" t="n">
        <v>3.39</v>
      </c>
      <c r="G363" s="25" t="n">
        <f>TRUNC(TRUNC(E363,8)*F363,2)</f>
        <v>3.39</v>
      </c>
    </row>
    <row r="364" customHeight="1" ht="21">
      <c r="A364" s="22" t="inlineStr">
        <is>
          <r>
            <t xml:space="preserve">00043484</t>
          </r>
        </is>
      </c>
      <c r="B364" s="23" t="inlineStr">
        <is>
          <r>
            <t xml:space="preserve">EPI - FAMILIA ELETRICISTA - HORISTA (ENCARGOS COMPLEMENTARES - COLETADO CAIXA)</t>
          </r>
        </is>
      </c>
      <c r="C364" s="22" t="inlineStr">
        <is>
          <r>
            <t xml:space="preserve">SINAPI</t>
          </r>
        </is>
      </c>
      <c r="D364" s="22" t="inlineStr">
        <is>
          <r>
            <t xml:space="preserve">H</t>
          </r>
        </is>
      </c>
      <c r="E364" s="24" t="n">
        <v>1.0</v>
      </c>
      <c r="F364" s="25" t="n">
        <v>1.2</v>
      </c>
      <c r="G364" s="25" t="n">
        <f>TRUNC(TRUNC(E364,8)*F364,2)</f>
        <v>1.2</v>
      </c>
    </row>
    <row r="365" customHeight="1" ht="21">
      <c r="A365" s="22" t="inlineStr">
        <is>
          <r>
            <t xml:space="preserve">00037372</t>
          </r>
        </is>
      </c>
      <c r="B365" s="23" t="inlineStr">
        <is>
          <r>
            <t xml:space="preserve">EXAMES - HORISTA (COLETADO CAIXA - ENCARGOS COMPLEMENTARES)</t>
          </r>
        </is>
      </c>
      <c r="C365" s="22" t="inlineStr">
        <is>
          <r>
            <t xml:space="preserve">SINAPI</t>
          </r>
        </is>
      </c>
      <c r="D365" s="22" t="inlineStr">
        <is>
          <r>
            <t xml:space="preserve">H</t>
          </r>
        </is>
      </c>
      <c r="E365" s="24" t="n">
        <v>1.0</v>
      </c>
      <c r="F365" s="25" t="n">
        <v>1.34</v>
      </c>
      <c r="G365" s="25" t="n">
        <f>TRUNC(TRUNC(E365,8)*F365,2)</f>
        <v>1.34</v>
      </c>
    </row>
    <row r="366" customHeight="1" ht="21">
      <c r="A366" s="22" t="inlineStr">
        <is>
          <r>
            <t xml:space="preserve">00043460</t>
          </r>
        </is>
      </c>
      <c r="B366" s="23" t="inlineStr">
        <is>
          <r>
            <t xml:space="preserve">FERRAMENTAS - FAMILIA ELETRICISTA - HORISTA (ENCARGOS COMPLEMENTARES - COLETADO CAIXA)</t>
          </r>
        </is>
      </c>
      <c r="C366" s="22" t="inlineStr">
        <is>
          <r>
            <t xml:space="preserve">SINAPI</t>
          </r>
        </is>
      </c>
      <c r="D366" s="22" t="inlineStr">
        <is>
          <r>
            <t xml:space="preserve">H</t>
          </r>
        </is>
      </c>
      <c r="E366" s="24" t="n">
        <v>1.0</v>
      </c>
      <c r="F366" s="25" t="n">
        <v>0.85</v>
      </c>
      <c r="G366" s="25" t="n">
        <f>TRUNC(TRUNC(E366,8)*F366,2)</f>
        <v>0.85</v>
      </c>
    </row>
    <row r="367" customHeight="1" ht="21">
      <c r="A367" s="22" t="inlineStr">
        <is>
          <r>
            <t xml:space="preserve">00037373</t>
          </r>
        </is>
      </c>
      <c r="B367" s="23" t="inlineStr">
        <is>
          <r>
            <t xml:space="preserve">SEGURO - HORISTA (COLETADO CAIXA - ENCARGOS COMPLEMENTARES)</t>
          </r>
        </is>
      </c>
      <c r="C367" s="22" t="inlineStr">
        <is>
          <r>
            <t xml:space="preserve">SINAPI</t>
          </r>
        </is>
      </c>
      <c r="D367" s="22" t="inlineStr">
        <is>
          <r>
            <t xml:space="preserve">H</t>
          </r>
        </is>
      </c>
      <c r="E367" s="24" t="n">
        <v>1.0</v>
      </c>
      <c r="F367" s="25" t="n">
        <v>0.04</v>
      </c>
      <c r="G367" s="25" t="n">
        <f>TRUNC(TRUNC(E367,8)*F367,2)</f>
        <v>0.04</v>
      </c>
    </row>
    <row r="368" customHeight="1" ht="21">
      <c r="A368" s="22" t="inlineStr">
        <is>
          <r>
            <t xml:space="preserve">00037371</t>
          </r>
        </is>
      </c>
      <c r="B368" s="23" t="inlineStr">
        <is>
          <r>
            <t xml:space="preserve">TRANSPORTE - HORISTA (COLETADO CAIXA - ENCARGOS COMPLEMENTARES)</t>
          </r>
        </is>
      </c>
      <c r="C368" s="22" t="inlineStr">
        <is>
          <r>
            <t xml:space="preserve">SINAPI</t>
          </r>
        </is>
      </c>
      <c r="D368" s="22" t="inlineStr">
        <is>
          <r>
            <t xml:space="preserve">H</t>
          </r>
        </is>
      </c>
      <c r="E368" s="24" t="n">
        <v>1.0</v>
      </c>
      <c r="F368" s="25" t="n">
        <v>1.1</v>
      </c>
      <c r="G368" s="25" t="n">
        <f>TRUNC(TRUNC(E368,8)*F368,2)</f>
        <v>1.1</v>
      </c>
    </row>
    <row r="369" customHeight="1" ht="15">
      <c r="A369" s="2" t="inlineStr"/>
      <c r="B369" s="2" t="inlineStr"/>
      <c r="C369" s="2" t="inlineStr"/>
      <c r="D369" s="2" t="inlineStr"/>
      <c r="E369" s="26" t="inlineStr">
        <is>
          <r>
            <t xml:space="preserve">TOTAL Encargos Complementares:</t>
          </r>
        </is>
      </c>
      <c r="F369" s="26" t="inlineStr"/>
      <c r="G369" s="27" t="n">
        <f>SUM(G363:G368)</f>
        <v>7.92</v>
      </c>
    </row>
    <row r="370" customHeight="1" ht="15">
      <c r="A370" s="20" t="inlineStr">
        <is>
          <r>
            <t xml:space="preserve">Mão de Obra</t>
          </r>
        </is>
      </c>
      <c r="B370" s="20" t="inlineStr"/>
      <c r="C370" s="21" t="inlineStr">
        <is>
          <r>
            <t xml:space="preserve">FONTE</t>
          </r>
        </is>
      </c>
      <c r="D370" s="21" t="inlineStr">
        <is>
          <r>
            <t xml:space="preserve">UNID</t>
          </r>
        </is>
      </c>
      <c r="E370" s="21" t="inlineStr">
        <is>
          <r>
            <t xml:space="preserve">COEFICIENTE</t>
          </r>
        </is>
      </c>
      <c r="F370" s="21" t="inlineStr">
        <is>
          <r>
            <t xml:space="preserve">PREÇO UNITÁRIO</t>
          </r>
        </is>
      </c>
      <c r="G370" s="21" t="inlineStr">
        <is>
          <r>
            <t xml:space="preserve">TOTAL</t>
          </r>
        </is>
      </c>
    </row>
    <row r="371" customHeight="1" ht="15">
      <c r="A371" s="22" t="inlineStr">
        <is>
          <r>
            <t xml:space="preserve">00000247</t>
          </r>
        </is>
      </c>
      <c r="B371" s="23" t="inlineStr">
        <is>
          <r>
            <t xml:space="preserve">AJUDANTE DE ELETRICISTA (HORISTA)</t>
          </r>
        </is>
      </c>
      <c r="C371" s="22" t="inlineStr">
        <is>
          <r>
            <t xml:space="preserve">SINAPI</t>
          </r>
        </is>
      </c>
      <c r="D371" s="22" t="inlineStr">
        <is>
          <r>
            <t xml:space="preserve">H</t>
          </r>
        </is>
      </c>
      <c r="E371" s="24" t="n">
        <v>1.0</v>
      </c>
      <c r="F371" s="25" t="n">
        <v>15.09</v>
      </c>
      <c r="G371" s="25" t="n">
        <f>TRUNC(TRUNC(E371,8)*F371,2)</f>
        <v>15.09</v>
      </c>
    </row>
    <row r="372" customHeight="1" ht="15">
      <c r="A372" s="2" t="inlineStr"/>
      <c r="B372" s="2" t="inlineStr"/>
      <c r="C372" s="2" t="inlineStr"/>
      <c r="D372" s="2" t="inlineStr"/>
      <c r="E372" s="26" t="inlineStr">
        <is>
          <r>
            <t xml:space="preserve">TOTAL Mão de Obra:</t>
          </r>
        </is>
      </c>
      <c r="F372" s="26" t="inlineStr"/>
      <c r="G372" s="27" t="n">
        <f>SUM(G371:G371)</f>
        <v>15.09</v>
      </c>
    </row>
    <row r="373" customHeight="1" ht="15">
      <c r="A373" s="20" t="inlineStr">
        <is>
          <r>
            <t xml:space="preserve">Serviço</t>
          </r>
        </is>
      </c>
      <c r="B373" s="20" t="inlineStr"/>
      <c r="C373" s="21" t="inlineStr">
        <is>
          <r>
            <t xml:space="preserve">FONTE</t>
          </r>
        </is>
      </c>
      <c r="D373" s="21" t="inlineStr">
        <is>
          <r>
            <t xml:space="preserve">UNID</t>
          </r>
        </is>
      </c>
      <c r="E373" s="21" t="inlineStr">
        <is>
          <r>
            <t xml:space="preserve">COEFICIENTE</t>
          </r>
        </is>
      </c>
      <c r="F373" s="21" t="inlineStr">
        <is>
          <r>
            <t xml:space="preserve">PREÇO UNITÁRIO</t>
          </r>
        </is>
      </c>
      <c r="G373" s="21" t="inlineStr">
        <is>
          <r>
            <t xml:space="preserve">TOTAL</t>
          </r>
        </is>
      </c>
    </row>
    <row r="374" customHeight="1" ht="21">
      <c r="A374" s="22" t="inlineStr">
        <is>
          <r>
            <t xml:space="preserve">95316</t>
          </r>
        </is>
      </c>
      <c r="B374" s="23" t="inlineStr">
        <is>
          <r>
            <t xml:space="preserve">CURSO DE CAPACITAÇÃO PARA AUXILIAR DE ELETRICISTA (ENCARGOS COMPLEMENTARES) - HORISTA</t>
          </r>
        </is>
      </c>
      <c r="C374" s="22" t="inlineStr">
        <is>
          <r>
            <t xml:space="preserve">SINAPI</t>
          </r>
        </is>
      </c>
      <c r="D374" s="22" t="inlineStr">
        <is>
          <r>
            <t xml:space="preserve">H</t>
          </r>
        </is>
      </c>
      <c r="E374" s="24" t="n">
        <v>1.0</v>
      </c>
      <c r="F374" s="25" t="n">
        <v>0.64</v>
      </c>
      <c r="G374" s="25" t="n">
        <f>TRUNC(TRUNC(E374,8)*F374,2)</f>
        <v>0.64</v>
      </c>
    </row>
    <row r="375" customHeight="1" ht="15">
      <c r="A375" s="2" t="inlineStr"/>
      <c r="B375" s="2" t="inlineStr"/>
      <c r="C375" s="2" t="inlineStr"/>
      <c r="D375" s="2" t="inlineStr"/>
      <c r="E375" s="26" t="inlineStr">
        <is>
          <r>
            <t xml:space="preserve">TOTAL Serviço:</t>
          </r>
        </is>
      </c>
      <c r="F375" s="26" t="inlineStr"/>
      <c r="G375" s="27" t="n">
        <f>SUM(G374:G374)</f>
        <v>0.64</v>
      </c>
    </row>
    <row r="376" customHeight="1" ht="15">
      <c r="A376" s="2" t="inlineStr"/>
      <c r="B376" s="2" t="inlineStr"/>
      <c r="C376" s="2" t="inlineStr"/>
      <c r="D376" s="2" t="inlineStr"/>
      <c r="E376" s="28" t="inlineStr">
        <is>
          <r>
            <t xml:space="preserve">VALOR:</t>
          </r>
        </is>
      </c>
      <c r="F376" s="28" t="inlineStr"/>
      <c r="G376" s="6" t="n">
        <f>SUM(G369,G372,G375)</f>
        <v>23.65</v>
      </c>
    </row>
    <row r="377" customHeight="1" ht="15">
      <c r="A377" s="2" t="inlineStr"/>
      <c r="B377" s="2" t="inlineStr"/>
      <c r="C377" s="2" t="inlineStr"/>
      <c r="D377" s="2" t="inlineStr"/>
      <c r="E377" s="28" t="inlineStr">
        <is>
          <r>
            <t xml:space="preserve">VALOR BDI (22.23%):</t>
          </r>
        </is>
      </c>
      <c r="F377" s="28" t="inlineStr"/>
      <c r="G377" s="6" t="n">
        <f>ROUND(G376*(22.23/100),2)</f>
        <v>5.26</v>
      </c>
    </row>
    <row r="378" customHeight="1" ht="15">
      <c r="A378" s="2" t="inlineStr"/>
      <c r="B378" s="2" t="inlineStr"/>
      <c r="C378" s="2" t="inlineStr"/>
      <c r="D378" s="2" t="inlineStr"/>
      <c r="E378" s="28" t="inlineStr">
        <is>
          <r>
            <t xml:space="preserve">VALOR COM BDI:</t>
          </r>
        </is>
      </c>
      <c r="F378" s="28" t="inlineStr"/>
      <c r="G378" s="6" t="n">
        <f>G377+G376</f>
        <v>28.91</v>
      </c>
    </row>
    <row r="379" customHeight="1" ht="10">
      <c r="A379" s="2" t="inlineStr"/>
      <c r="B379" s="2" t="inlineStr"/>
      <c r="C379" s="2" t="inlineStr"/>
      <c r="D379" s="2" t="inlineStr"/>
      <c r="E379" s="18" t="inlineStr"/>
      <c r="F379" s="18" t="inlineStr"/>
      <c r="G379" s="18" t="inlineStr"/>
    </row>
    <row r="380" customHeight="1" ht="20">
      <c r="A380" s="19" t="inlineStr">
        <is>
          <r>
            <t xml:space="preserve">88248 AUXILIAR DE ENCANADOR OU BOMBEIRO HIDRÁULICO COM ENCARGOS COMPLEMENTARES (H)</t>
          </r>
        </is>
      </c>
      <c r="B380" s="19" t="inlineStr"/>
      <c r="C380" s="19" t="inlineStr"/>
      <c r="D380" s="19" t="inlineStr"/>
      <c r="E380" s="19" t="inlineStr"/>
      <c r="F380" s="19" t="inlineStr"/>
      <c r="G380" s="19" t="inlineStr"/>
    </row>
    <row r="381" customHeight="1" ht="15">
      <c r="A381" s="20" t="inlineStr">
        <is>
          <r>
            <t xml:space="preserve">Encargos Complementares</t>
          </r>
        </is>
      </c>
      <c r="B381" s="20" t="inlineStr"/>
      <c r="C381" s="21" t="inlineStr">
        <is>
          <r>
            <t xml:space="preserve">FONTE</t>
          </r>
        </is>
      </c>
      <c r="D381" s="21" t="inlineStr">
        <is>
          <r>
            <t xml:space="preserve">UNID</t>
          </r>
        </is>
      </c>
      <c r="E381" s="21" t="inlineStr">
        <is>
          <r>
            <t xml:space="preserve">COEFICIENTE</t>
          </r>
        </is>
      </c>
      <c r="F381" s="21" t="inlineStr">
        <is>
          <r>
            <t xml:space="preserve">PREÇO UNITÁRIO</t>
          </r>
        </is>
      </c>
      <c r="G381" s="21" t="inlineStr">
        <is>
          <r>
            <t xml:space="preserve">TOTAL</t>
          </r>
        </is>
      </c>
    </row>
    <row r="382" customHeight="1" ht="21">
      <c r="A382" s="22" t="inlineStr">
        <is>
          <r>
            <t xml:space="preserve">00037370</t>
          </r>
        </is>
      </c>
      <c r="B382" s="23" t="inlineStr">
        <is>
          <r>
            <t xml:space="preserve">ALIMENTACAO - HORISTA (COLETADO CAIXA - ENCARGOS COMPLEMENTARES)</t>
          </r>
        </is>
      </c>
      <c r="C382" s="22" t="inlineStr">
        <is>
          <r>
            <t xml:space="preserve">SINAPI</t>
          </r>
        </is>
      </c>
      <c r="D382" s="22" t="inlineStr">
        <is>
          <r>
            <t xml:space="preserve">H</t>
          </r>
        </is>
      </c>
      <c r="E382" s="24" t="n">
        <v>1.0</v>
      </c>
      <c r="F382" s="25" t="n">
        <v>3.39</v>
      </c>
      <c r="G382" s="25" t="n">
        <f>TRUNC(TRUNC(E382,8)*F382,2)</f>
        <v>3.39</v>
      </c>
    </row>
    <row r="383" customHeight="1" ht="21">
      <c r="A383" s="22" t="inlineStr">
        <is>
          <r>
            <t xml:space="preserve">00043485</t>
          </r>
        </is>
      </c>
      <c r="B383" s="23" t="inlineStr">
        <is>
          <r>
            <t xml:space="preserve">EPI - FAMILIA ENCANADOR - HORISTA (ENCARGOS COMPLEMENTARES - COLETADO CAIXA)</t>
          </r>
        </is>
      </c>
      <c r="C383" s="22" t="inlineStr">
        <is>
          <r>
            <t xml:space="preserve">SINAPI</t>
          </r>
        </is>
      </c>
      <c r="D383" s="22" t="inlineStr">
        <is>
          <r>
            <t xml:space="preserve">H</t>
          </r>
        </is>
      </c>
      <c r="E383" s="24" t="n">
        <v>1.0</v>
      </c>
      <c r="F383" s="25" t="n">
        <v>1.06</v>
      </c>
      <c r="G383" s="25" t="n">
        <f>TRUNC(TRUNC(E383,8)*F383,2)</f>
        <v>1.06</v>
      </c>
    </row>
    <row r="384" customHeight="1" ht="21">
      <c r="A384" s="22" t="inlineStr">
        <is>
          <r>
            <t xml:space="preserve">00037372</t>
          </r>
        </is>
      </c>
      <c r="B384" s="23" t="inlineStr">
        <is>
          <r>
            <t xml:space="preserve">EXAMES - HORISTA (COLETADO CAIXA - ENCARGOS COMPLEMENTARES)</t>
          </r>
        </is>
      </c>
      <c r="C384" s="22" t="inlineStr">
        <is>
          <r>
            <t xml:space="preserve">SINAPI</t>
          </r>
        </is>
      </c>
      <c r="D384" s="22" t="inlineStr">
        <is>
          <r>
            <t xml:space="preserve">H</t>
          </r>
        </is>
      </c>
      <c r="E384" s="24" t="n">
        <v>1.0</v>
      </c>
      <c r="F384" s="25" t="n">
        <v>1.34</v>
      </c>
      <c r="G384" s="25" t="n">
        <f>TRUNC(TRUNC(E384,8)*F384,2)</f>
        <v>1.34</v>
      </c>
    </row>
    <row r="385" customHeight="1" ht="21">
      <c r="A385" s="22" t="inlineStr">
        <is>
          <r>
            <t xml:space="preserve">00043461</t>
          </r>
        </is>
      </c>
      <c r="B385" s="23" t="inlineStr">
        <is>
          <r>
            <t xml:space="preserve">FERRAMENTAS - FAMILIA ENCANADOR - HORISTA (ENCARGOS COMPLEMENTARES - COLETADO CAIXA)</t>
          </r>
        </is>
      </c>
      <c r="C385" s="22" t="inlineStr">
        <is>
          <r>
            <t xml:space="preserve">SINAPI</t>
          </r>
        </is>
      </c>
      <c r="D385" s="22" t="inlineStr">
        <is>
          <r>
            <t xml:space="preserve">H</t>
          </r>
        </is>
      </c>
      <c r="E385" s="24" t="n">
        <v>1.0</v>
      </c>
      <c r="F385" s="25" t="n">
        <v>0.31</v>
      </c>
      <c r="G385" s="25" t="n">
        <f>TRUNC(TRUNC(E385,8)*F385,2)</f>
        <v>0.31</v>
      </c>
    </row>
    <row r="386" customHeight="1" ht="21">
      <c r="A386" s="22" t="inlineStr">
        <is>
          <r>
            <t xml:space="preserve">00037373</t>
          </r>
        </is>
      </c>
      <c r="B386" s="23" t="inlineStr">
        <is>
          <r>
            <t xml:space="preserve">SEGURO - HORISTA (COLETADO CAIXA - ENCARGOS COMPLEMENTARES)</t>
          </r>
        </is>
      </c>
      <c r="C386" s="22" t="inlineStr">
        <is>
          <r>
            <t xml:space="preserve">SINAPI</t>
          </r>
        </is>
      </c>
      <c r="D386" s="22" t="inlineStr">
        <is>
          <r>
            <t xml:space="preserve">H</t>
          </r>
        </is>
      </c>
      <c r="E386" s="24" t="n">
        <v>1.0</v>
      </c>
      <c r="F386" s="25" t="n">
        <v>0.04</v>
      </c>
      <c r="G386" s="25" t="n">
        <f>TRUNC(TRUNC(E386,8)*F386,2)</f>
        <v>0.04</v>
      </c>
    </row>
    <row r="387" customHeight="1" ht="21">
      <c r="A387" s="22" t="inlineStr">
        <is>
          <r>
            <t xml:space="preserve">00037371</t>
          </r>
        </is>
      </c>
      <c r="B387" s="23" t="inlineStr">
        <is>
          <r>
            <t xml:space="preserve">TRANSPORTE - HORISTA (COLETADO CAIXA - ENCARGOS COMPLEMENTARES)</t>
          </r>
        </is>
      </c>
      <c r="C387" s="22" t="inlineStr">
        <is>
          <r>
            <t xml:space="preserve">SINAPI</t>
          </r>
        </is>
      </c>
      <c r="D387" s="22" t="inlineStr">
        <is>
          <r>
            <t xml:space="preserve">H</t>
          </r>
        </is>
      </c>
      <c r="E387" s="24" t="n">
        <v>1.0</v>
      </c>
      <c r="F387" s="25" t="n">
        <v>1.1</v>
      </c>
      <c r="G387" s="25" t="n">
        <f>TRUNC(TRUNC(E387,8)*F387,2)</f>
        <v>1.1</v>
      </c>
    </row>
    <row r="388" customHeight="1" ht="15">
      <c r="A388" s="2" t="inlineStr"/>
      <c r="B388" s="2" t="inlineStr"/>
      <c r="C388" s="2" t="inlineStr"/>
      <c r="D388" s="2" t="inlineStr"/>
      <c r="E388" s="26" t="inlineStr">
        <is>
          <r>
            <t xml:space="preserve">TOTAL Encargos Complementares:</t>
          </r>
        </is>
      </c>
      <c r="F388" s="26" t="inlineStr"/>
      <c r="G388" s="27" t="n">
        <f>SUM(G382:G387)</f>
        <v>7.24</v>
      </c>
    </row>
    <row r="389" customHeight="1" ht="15">
      <c r="A389" s="20" t="inlineStr">
        <is>
          <r>
            <t xml:space="preserve">Mão de Obra</t>
          </r>
        </is>
      </c>
      <c r="B389" s="20" t="inlineStr"/>
      <c r="C389" s="21" t="inlineStr">
        <is>
          <r>
            <t xml:space="preserve">FONTE</t>
          </r>
        </is>
      </c>
      <c r="D389" s="21" t="inlineStr">
        <is>
          <r>
            <t xml:space="preserve">UNID</t>
          </r>
        </is>
      </c>
      <c r="E389" s="21" t="inlineStr">
        <is>
          <r>
            <t xml:space="preserve">COEFICIENTE</t>
          </r>
        </is>
      </c>
      <c r="F389" s="21" t="inlineStr">
        <is>
          <r>
            <t xml:space="preserve">PREÇO UNITÁRIO</t>
          </r>
        </is>
      </c>
      <c r="G389" s="21" t="inlineStr">
        <is>
          <r>
            <t xml:space="preserve">TOTAL</t>
          </r>
        </is>
      </c>
    </row>
    <row r="390" customHeight="1" ht="21">
      <c r="A390" s="22" t="inlineStr">
        <is>
          <r>
            <t xml:space="preserve">00000246</t>
          </r>
        </is>
      </c>
      <c r="B390" s="23" t="inlineStr">
        <is>
          <r>
            <t xml:space="preserve">AUXILIAR DE ENCANADOR OU BOMBEIRO HIDRAULICO (HORISTA)</t>
          </r>
        </is>
      </c>
      <c r="C390" s="22" t="inlineStr">
        <is>
          <r>
            <t xml:space="preserve">SINAPI</t>
          </r>
        </is>
      </c>
      <c r="D390" s="22" t="inlineStr">
        <is>
          <r>
            <t xml:space="preserve">H</t>
          </r>
        </is>
      </c>
      <c r="E390" s="24" t="n">
        <v>1.0</v>
      </c>
      <c r="F390" s="25" t="n">
        <v>15.09</v>
      </c>
      <c r="G390" s="25" t="n">
        <f>TRUNC(TRUNC(E390,8)*F390,2)</f>
        <v>15.09</v>
      </c>
    </row>
    <row r="391" customHeight="1" ht="15">
      <c r="A391" s="2" t="inlineStr"/>
      <c r="B391" s="2" t="inlineStr"/>
      <c r="C391" s="2" t="inlineStr"/>
      <c r="D391" s="2" t="inlineStr"/>
      <c r="E391" s="26" t="inlineStr">
        <is>
          <r>
            <t xml:space="preserve">TOTAL Mão de Obra:</t>
          </r>
        </is>
      </c>
      <c r="F391" s="26" t="inlineStr"/>
      <c r="G391" s="27" t="n">
        <f>SUM(G390:G390)</f>
        <v>15.09</v>
      </c>
    </row>
    <row r="392" customHeight="1" ht="15">
      <c r="A392" s="20" t="inlineStr">
        <is>
          <r>
            <t xml:space="preserve">Serviço</t>
          </r>
        </is>
      </c>
      <c r="B392" s="20" t="inlineStr"/>
      <c r="C392" s="21" t="inlineStr">
        <is>
          <r>
            <t xml:space="preserve">FONTE</t>
          </r>
        </is>
      </c>
      <c r="D392" s="21" t="inlineStr">
        <is>
          <r>
            <t xml:space="preserve">UNID</t>
          </r>
        </is>
      </c>
      <c r="E392" s="21" t="inlineStr">
        <is>
          <r>
            <t xml:space="preserve">COEFICIENTE</t>
          </r>
        </is>
      </c>
      <c r="F392" s="21" t="inlineStr">
        <is>
          <r>
            <t xml:space="preserve">PREÇO UNITÁRIO</t>
          </r>
        </is>
      </c>
      <c r="G392" s="21" t="inlineStr">
        <is>
          <r>
            <t xml:space="preserve">TOTAL</t>
          </r>
        </is>
      </c>
    </row>
    <row r="393" customHeight="1" ht="29">
      <c r="A393" s="22" t="inlineStr">
        <is>
          <r>
            <t xml:space="preserve">95317</t>
          </r>
        </is>
      </c>
      <c r="B393" s="23" t="inlineStr">
        <is>
          <r>
            <t xml:space="preserve">CURSO DE CAPACITAÇÃO PARA AUXILIAR DE ENCANADOR OU BOMBEIRO HIDRÁULICO (ENCARGOS COMPLEMENTARES) - HORISTA</t>
          </r>
        </is>
      </c>
      <c r="C393" s="22" t="inlineStr">
        <is>
          <r>
            <t xml:space="preserve">SINAPI</t>
          </r>
        </is>
      </c>
      <c r="D393" s="22" t="inlineStr">
        <is>
          <r>
            <t xml:space="preserve">H</t>
          </r>
        </is>
      </c>
      <c r="E393" s="24" t="n">
        <v>1.0</v>
      </c>
      <c r="F393" s="25" t="n">
        <v>0.31</v>
      </c>
      <c r="G393" s="25" t="n">
        <f>TRUNC(TRUNC(E393,8)*F393,2)</f>
        <v>0.31</v>
      </c>
    </row>
    <row r="394" customHeight="1" ht="15">
      <c r="A394" s="2" t="inlineStr"/>
      <c r="B394" s="2" t="inlineStr"/>
      <c r="C394" s="2" t="inlineStr"/>
      <c r="D394" s="2" t="inlineStr"/>
      <c r="E394" s="26" t="inlineStr">
        <is>
          <r>
            <t xml:space="preserve">TOTAL Serviço:</t>
          </r>
        </is>
      </c>
      <c r="F394" s="26" t="inlineStr"/>
      <c r="G394" s="27" t="n">
        <f>SUM(G393:G393)</f>
        <v>0.31</v>
      </c>
    </row>
    <row r="395" customHeight="1" ht="15">
      <c r="A395" s="2" t="inlineStr"/>
      <c r="B395" s="2" t="inlineStr"/>
      <c r="C395" s="2" t="inlineStr"/>
      <c r="D395" s="2" t="inlineStr"/>
      <c r="E395" s="28" t="inlineStr">
        <is>
          <r>
            <t xml:space="preserve">VALOR:</t>
          </r>
        </is>
      </c>
      <c r="F395" s="28" t="inlineStr"/>
      <c r="G395" s="6" t="n">
        <f>SUM(G388,G391,G394)</f>
        <v>22.64</v>
      </c>
    </row>
    <row r="396" customHeight="1" ht="15">
      <c r="A396" s="2" t="inlineStr"/>
      <c r="B396" s="2" t="inlineStr"/>
      <c r="C396" s="2" t="inlineStr"/>
      <c r="D396" s="2" t="inlineStr"/>
      <c r="E396" s="28" t="inlineStr">
        <is>
          <r>
            <t xml:space="preserve">VALOR BDI (22.23%):</t>
          </r>
        </is>
      </c>
      <c r="F396" s="28" t="inlineStr"/>
      <c r="G396" s="6" t="n">
        <f>ROUND(G395*(22.23/100),2)</f>
        <v>5.03</v>
      </c>
    </row>
    <row r="397" customHeight="1" ht="15">
      <c r="A397" s="2" t="inlineStr"/>
      <c r="B397" s="2" t="inlineStr"/>
      <c r="C397" s="2" t="inlineStr"/>
      <c r="D397" s="2" t="inlineStr"/>
      <c r="E397" s="28" t="inlineStr">
        <is>
          <r>
            <t xml:space="preserve">VALOR COM BDI:</t>
          </r>
        </is>
      </c>
      <c r="F397" s="28" t="inlineStr"/>
      <c r="G397" s="6" t="n">
        <f>G396+G395</f>
        <v>27.67</v>
      </c>
    </row>
    <row r="398" customHeight="1" ht="10">
      <c r="A398" s="2" t="inlineStr"/>
      <c r="B398" s="2" t="inlineStr"/>
      <c r="C398" s="2" t="inlineStr"/>
      <c r="D398" s="2" t="inlineStr"/>
      <c r="E398" s="18" t="inlineStr"/>
      <c r="F398" s="18" t="inlineStr"/>
      <c r="G398" s="18" t="inlineStr"/>
    </row>
    <row r="399" customHeight="1" ht="20">
      <c r="A399" s="19" t="inlineStr">
        <is>
          <r>
            <t xml:space="preserve">88256 AZULEJISTA OU LADRILHISTA COM ENCARGOS COMPLEMENTARES (H)</t>
          </r>
        </is>
      </c>
      <c r="B399" s="19" t="inlineStr"/>
      <c r="C399" s="19" t="inlineStr"/>
      <c r="D399" s="19" t="inlineStr"/>
      <c r="E399" s="19" t="inlineStr"/>
      <c r="F399" s="19" t="inlineStr"/>
      <c r="G399" s="19" t="inlineStr"/>
    </row>
    <row r="400" customHeight="1" ht="15">
      <c r="A400" s="20" t="inlineStr">
        <is>
          <r>
            <t xml:space="preserve">Encargos Complementares</t>
          </r>
        </is>
      </c>
      <c r="B400" s="20" t="inlineStr"/>
      <c r="C400" s="21" t="inlineStr">
        <is>
          <r>
            <t xml:space="preserve">FONTE</t>
          </r>
        </is>
      </c>
      <c r="D400" s="21" t="inlineStr">
        <is>
          <r>
            <t xml:space="preserve">UNID</t>
          </r>
        </is>
      </c>
      <c r="E400" s="21" t="inlineStr">
        <is>
          <r>
            <t xml:space="preserve">COEFICIENTE</t>
          </r>
        </is>
      </c>
      <c r="F400" s="21" t="inlineStr">
        <is>
          <r>
            <t xml:space="preserve">PREÇO UNITÁRIO</t>
          </r>
        </is>
      </c>
      <c r="G400" s="21" t="inlineStr">
        <is>
          <r>
            <t xml:space="preserve">TOTAL</t>
          </r>
        </is>
      </c>
    </row>
    <row r="401" customHeight="1" ht="21">
      <c r="A401" s="22" t="inlineStr">
        <is>
          <r>
            <t xml:space="preserve">00037370</t>
          </r>
        </is>
      </c>
      <c r="B401" s="23" t="inlineStr">
        <is>
          <r>
            <t xml:space="preserve">ALIMENTACAO - HORISTA (COLETADO CAIXA - ENCARGOS COMPLEMENTARES)</t>
          </r>
        </is>
      </c>
      <c r="C401" s="22" t="inlineStr">
        <is>
          <r>
            <t xml:space="preserve">SINAPI</t>
          </r>
        </is>
      </c>
      <c r="D401" s="22" t="inlineStr">
        <is>
          <r>
            <t xml:space="preserve">H</t>
          </r>
        </is>
      </c>
      <c r="E401" s="24" t="n">
        <v>1.0</v>
      </c>
      <c r="F401" s="25" t="n">
        <v>3.39</v>
      </c>
      <c r="G401" s="25" t="n">
        <f>TRUNC(TRUNC(E401,8)*F401,2)</f>
        <v>3.39</v>
      </c>
    </row>
    <row r="402" customHeight="1" ht="21">
      <c r="A402" s="22" t="inlineStr">
        <is>
          <r>
            <t xml:space="preserve">00043489</t>
          </r>
        </is>
      </c>
      <c r="B402" s="23" t="inlineStr">
        <is>
          <r>
            <t xml:space="preserve">EPI - FAMILIA PEDREIRO - HORISTA (ENCARGOS COMPLEMENTARES - COLETADO CAIXA)</t>
          </r>
        </is>
      </c>
      <c r="C402" s="22" t="inlineStr">
        <is>
          <r>
            <t xml:space="preserve">SINAPI</t>
          </r>
        </is>
      </c>
      <c r="D402" s="22" t="inlineStr">
        <is>
          <r>
            <t xml:space="preserve">H</t>
          </r>
        </is>
      </c>
      <c r="E402" s="24" t="n">
        <v>1.0</v>
      </c>
      <c r="F402" s="25" t="n">
        <v>1.24</v>
      </c>
      <c r="G402" s="25" t="n">
        <f>TRUNC(TRUNC(E402,8)*F402,2)</f>
        <v>1.24</v>
      </c>
    </row>
    <row r="403" customHeight="1" ht="21">
      <c r="A403" s="22" t="inlineStr">
        <is>
          <r>
            <t xml:space="preserve">00037372</t>
          </r>
        </is>
      </c>
      <c r="B403" s="23" t="inlineStr">
        <is>
          <r>
            <t xml:space="preserve">EXAMES - HORISTA (COLETADO CAIXA - ENCARGOS COMPLEMENTARES)</t>
          </r>
        </is>
      </c>
      <c r="C403" s="22" t="inlineStr">
        <is>
          <r>
            <t xml:space="preserve">SINAPI</t>
          </r>
        </is>
      </c>
      <c r="D403" s="22" t="inlineStr">
        <is>
          <r>
            <t xml:space="preserve">H</t>
          </r>
        </is>
      </c>
      <c r="E403" s="24" t="n">
        <v>1.0</v>
      </c>
      <c r="F403" s="25" t="n">
        <v>1.34</v>
      </c>
      <c r="G403" s="25" t="n">
        <f>TRUNC(TRUNC(E403,8)*F403,2)</f>
        <v>1.34</v>
      </c>
    </row>
    <row r="404" customHeight="1" ht="21">
      <c r="A404" s="22" t="inlineStr">
        <is>
          <r>
            <t xml:space="preserve">00043465</t>
          </r>
        </is>
      </c>
      <c r="B404" s="23" t="inlineStr">
        <is>
          <r>
            <t xml:space="preserve">FERRAMENTAS - FAMILIA PEDREIRO - HORISTA (ENCARGOS COMPLEMENTARES - COLETADO CAIXA)</t>
          </r>
        </is>
      </c>
      <c r="C404" s="22" t="inlineStr">
        <is>
          <r>
            <t xml:space="preserve">SINAPI</t>
          </r>
        </is>
      </c>
      <c r="D404" s="22" t="inlineStr">
        <is>
          <r>
            <t xml:space="preserve">H</t>
          </r>
        </is>
      </c>
      <c r="E404" s="24" t="n">
        <v>1.0</v>
      </c>
      <c r="F404" s="25" t="n">
        <v>0.82</v>
      </c>
      <c r="G404" s="25" t="n">
        <f>TRUNC(TRUNC(E404,8)*F404,2)</f>
        <v>0.82</v>
      </c>
    </row>
    <row r="405" customHeight="1" ht="21">
      <c r="A405" s="22" t="inlineStr">
        <is>
          <r>
            <t xml:space="preserve">00037373</t>
          </r>
        </is>
      </c>
      <c r="B405" s="23" t="inlineStr">
        <is>
          <r>
            <t xml:space="preserve">SEGURO - HORISTA (COLETADO CAIXA - ENCARGOS COMPLEMENTARES)</t>
          </r>
        </is>
      </c>
      <c r="C405" s="22" t="inlineStr">
        <is>
          <r>
            <t xml:space="preserve">SINAPI</t>
          </r>
        </is>
      </c>
      <c r="D405" s="22" t="inlineStr">
        <is>
          <r>
            <t xml:space="preserve">H</t>
          </r>
        </is>
      </c>
      <c r="E405" s="24" t="n">
        <v>1.0</v>
      </c>
      <c r="F405" s="25" t="n">
        <v>0.04</v>
      </c>
      <c r="G405" s="25" t="n">
        <f>TRUNC(TRUNC(E405,8)*F405,2)</f>
        <v>0.04</v>
      </c>
    </row>
    <row r="406" customHeight="1" ht="21">
      <c r="A406" s="22" t="inlineStr">
        <is>
          <r>
            <t xml:space="preserve">00037371</t>
          </r>
        </is>
      </c>
      <c r="B406" s="23" t="inlineStr">
        <is>
          <r>
            <t xml:space="preserve">TRANSPORTE - HORISTA (COLETADO CAIXA - ENCARGOS COMPLEMENTARES)</t>
          </r>
        </is>
      </c>
      <c r="C406" s="22" t="inlineStr">
        <is>
          <r>
            <t xml:space="preserve">SINAPI</t>
          </r>
        </is>
      </c>
      <c r="D406" s="22" t="inlineStr">
        <is>
          <r>
            <t xml:space="preserve">H</t>
          </r>
        </is>
      </c>
      <c r="E406" s="24" t="n">
        <v>1.0</v>
      </c>
      <c r="F406" s="25" t="n">
        <v>1.1</v>
      </c>
      <c r="G406" s="25" t="n">
        <f>TRUNC(TRUNC(E406,8)*F406,2)</f>
        <v>1.1</v>
      </c>
    </row>
    <row r="407" customHeight="1" ht="15">
      <c r="A407" s="2" t="inlineStr"/>
      <c r="B407" s="2" t="inlineStr"/>
      <c r="C407" s="2" t="inlineStr"/>
      <c r="D407" s="2" t="inlineStr"/>
      <c r="E407" s="26" t="inlineStr">
        <is>
          <r>
            <t xml:space="preserve">TOTAL Encargos Complementares:</t>
          </r>
        </is>
      </c>
      <c r="F407" s="26" t="inlineStr"/>
      <c r="G407" s="27" t="n">
        <f>SUM(G401:G406)</f>
        <v>7.93</v>
      </c>
    </row>
    <row r="408" customHeight="1" ht="15">
      <c r="A408" s="20" t="inlineStr">
        <is>
          <r>
            <t xml:space="preserve">Mão de Obra</t>
          </r>
        </is>
      </c>
      <c r="B408" s="20" t="inlineStr"/>
      <c r="C408" s="21" t="inlineStr">
        <is>
          <r>
            <t xml:space="preserve">FONTE</t>
          </r>
        </is>
      </c>
      <c r="D408" s="21" t="inlineStr">
        <is>
          <r>
            <t xml:space="preserve">UNID</t>
          </r>
        </is>
      </c>
      <c r="E408" s="21" t="inlineStr">
        <is>
          <r>
            <t xml:space="preserve">COEFICIENTE</t>
          </r>
        </is>
      </c>
      <c r="F408" s="21" t="inlineStr">
        <is>
          <r>
            <t xml:space="preserve">PREÇO UNITÁRIO</t>
          </r>
        </is>
      </c>
      <c r="G408" s="21" t="inlineStr">
        <is>
          <r>
            <t xml:space="preserve">TOTAL</t>
          </r>
        </is>
      </c>
    </row>
    <row r="409" customHeight="1" ht="15">
      <c r="A409" s="22" t="inlineStr">
        <is>
          <r>
            <t xml:space="preserve">00004760</t>
          </r>
        </is>
      </c>
      <c r="B409" s="23" t="inlineStr">
        <is>
          <r>
            <t xml:space="preserve">AZULEJISTA OU LADRILHEIRO (HORISTA)</t>
          </r>
        </is>
      </c>
      <c r="C409" s="22" t="inlineStr">
        <is>
          <r>
            <t xml:space="preserve">SINAPI</t>
          </r>
        </is>
      </c>
      <c r="D409" s="22" t="inlineStr">
        <is>
          <r>
            <t xml:space="preserve">H</t>
          </r>
        </is>
      </c>
      <c r="E409" s="24" t="n">
        <v>1.0</v>
      </c>
      <c r="F409" s="25" t="n">
        <v>20.46</v>
      </c>
      <c r="G409" s="25" t="n">
        <f>TRUNC(TRUNC(E409,8)*F409,2)</f>
        <v>20.46</v>
      </c>
    </row>
    <row r="410" customHeight="1" ht="15">
      <c r="A410" s="2" t="inlineStr"/>
      <c r="B410" s="2" t="inlineStr"/>
      <c r="C410" s="2" t="inlineStr"/>
      <c r="D410" s="2" t="inlineStr"/>
      <c r="E410" s="26" t="inlineStr">
        <is>
          <r>
            <t xml:space="preserve">TOTAL Mão de Obra:</t>
          </r>
        </is>
      </c>
      <c r="F410" s="26" t="inlineStr"/>
      <c r="G410" s="27" t="n">
        <f>SUM(G409:G409)</f>
        <v>20.46</v>
      </c>
    </row>
    <row r="411" customHeight="1" ht="15">
      <c r="A411" s="20" t="inlineStr">
        <is>
          <r>
            <t xml:space="preserve">Serviço</t>
          </r>
        </is>
      </c>
      <c r="B411" s="20" t="inlineStr"/>
      <c r="C411" s="21" t="inlineStr">
        <is>
          <r>
            <t xml:space="preserve">FONTE</t>
          </r>
        </is>
      </c>
      <c r="D411" s="21" t="inlineStr">
        <is>
          <r>
            <t xml:space="preserve">UNID</t>
          </r>
        </is>
      </c>
      <c r="E411" s="21" t="inlineStr">
        <is>
          <r>
            <t xml:space="preserve">COEFICIENTE</t>
          </r>
        </is>
      </c>
      <c r="F411" s="21" t="inlineStr">
        <is>
          <r>
            <t xml:space="preserve">PREÇO UNITÁRIO</t>
          </r>
        </is>
      </c>
      <c r="G411" s="21" t="inlineStr">
        <is>
          <r>
            <t xml:space="preserve">TOTAL</t>
          </r>
        </is>
      </c>
    </row>
    <row r="412" customHeight="1" ht="21">
      <c r="A412" s="22" t="inlineStr">
        <is>
          <r>
            <t xml:space="preserve">95324</t>
          </r>
        </is>
      </c>
      <c r="B412" s="23" t="inlineStr">
        <is>
          <r>
            <t xml:space="preserve">CURSO DE CAPACITAÇÃO PARA AZULEJISTA OU LADRILHISTA (ENCARGOS COMPLEMENTARES) - HORISTA</t>
          </r>
        </is>
      </c>
      <c r="C412" s="22" t="inlineStr">
        <is>
          <r>
            <t xml:space="preserve">SINAPI</t>
          </r>
        </is>
      </c>
      <c r="D412" s="22" t="inlineStr">
        <is>
          <r>
            <t xml:space="preserve">H</t>
          </r>
        </is>
      </c>
      <c r="E412" s="24" t="n">
        <v>1.0</v>
      </c>
      <c r="F412" s="25" t="n">
        <v>0.34</v>
      </c>
      <c r="G412" s="25" t="n">
        <f>TRUNC(TRUNC(E412,8)*F412,2)</f>
        <v>0.34</v>
      </c>
    </row>
    <row r="413" customHeight="1" ht="15">
      <c r="A413" s="2" t="inlineStr"/>
      <c r="B413" s="2" t="inlineStr"/>
      <c r="C413" s="2" t="inlineStr"/>
      <c r="D413" s="2" t="inlineStr"/>
      <c r="E413" s="26" t="inlineStr">
        <is>
          <r>
            <t xml:space="preserve">TOTAL Serviço:</t>
          </r>
        </is>
      </c>
      <c r="F413" s="26" t="inlineStr"/>
      <c r="G413" s="27" t="n">
        <f>SUM(G412:G412)</f>
        <v>0.34</v>
      </c>
    </row>
    <row r="414" customHeight="1" ht="15">
      <c r="A414" s="2" t="inlineStr"/>
      <c r="B414" s="2" t="inlineStr"/>
      <c r="C414" s="2" t="inlineStr"/>
      <c r="D414" s="2" t="inlineStr"/>
      <c r="E414" s="28" t="inlineStr">
        <is>
          <r>
            <t xml:space="preserve">VALOR:</t>
          </r>
        </is>
      </c>
      <c r="F414" s="28" t="inlineStr"/>
      <c r="G414" s="6" t="n">
        <f>SUM(G407,G410,G413)</f>
        <v>28.73</v>
      </c>
    </row>
    <row r="415" customHeight="1" ht="15">
      <c r="A415" s="2" t="inlineStr"/>
      <c r="B415" s="2" t="inlineStr"/>
      <c r="C415" s="2" t="inlineStr"/>
      <c r="D415" s="2" t="inlineStr"/>
      <c r="E415" s="28" t="inlineStr">
        <is>
          <r>
            <t xml:space="preserve">VALOR BDI (22.23%):</t>
          </r>
        </is>
      </c>
      <c r="F415" s="28" t="inlineStr"/>
      <c r="G415" s="6" t="n">
        <f>ROUND(G414*(22.23/100),2)</f>
        <v>6.39</v>
      </c>
    </row>
    <row r="416" customHeight="1" ht="15">
      <c r="A416" s="2" t="inlineStr"/>
      <c r="B416" s="2" t="inlineStr"/>
      <c r="C416" s="2" t="inlineStr"/>
      <c r="D416" s="2" t="inlineStr"/>
      <c r="E416" s="28" t="inlineStr">
        <is>
          <r>
            <t xml:space="preserve">VALOR COM BDI:</t>
          </r>
        </is>
      </c>
      <c r="F416" s="28" t="inlineStr"/>
      <c r="G416" s="6" t="n">
        <f>G415+G414</f>
        <v>35.12</v>
      </c>
    </row>
    <row r="417" customHeight="1" ht="10">
      <c r="A417" s="2" t="inlineStr"/>
      <c r="B417" s="2" t="inlineStr"/>
      <c r="C417" s="2" t="inlineStr"/>
      <c r="D417" s="2" t="inlineStr"/>
      <c r="E417" s="18" t="inlineStr"/>
      <c r="F417" s="18" t="inlineStr"/>
      <c r="G417" s="18" t="inlineStr"/>
    </row>
    <row r="418" customHeight="1" ht="27">
      <c r="A418" s="19" t="inlineStr">
        <is>
          <r>
            <t xml:space="preserve">86934 BANCADA DE MÁRMORE SINTÉTICO 120 X 60CM, COM CUBA INTEGRADA, INCLUSO SIFÃO TIPO FLEXÍVEL EM PVC, VÁLVULA EM PLÁSTICO CROMADO TIPO AMERICANA E TORNEIRA CROMADA LONGA, DE PAREDE, PADRÃO POPULAR - FORNECIMENTO E INSTALAÇÃO. AF_01/2020 (UN)</t>
          </r>
        </is>
      </c>
      <c r="B418" s="19" t="inlineStr"/>
      <c r="C418" s="19" t="inlineStr"/>
      <c r="D418" s="19" t="inlineStr"/>
      <c r="E418" s="19" t="inlineStr"/>
      <c r="F418" s="19" t="inlineStr"/>
      <c r="G418" s="19" t="inlineStr"/>
    </row>
    <row r="419" customHeight="1" ht="15">
      <c r="A419" s="20" t="inlineStr">
        <is>
          <r>
            <t xml:space="preserve">Serviço</t>
          </r>
        </is>
      </c>
      <c r="B419" s="20" t="inlineStr"/>
      <c r="C419" s="21" t="inlineStr">
        <is>
          <r>
            <t xml:space="preserve">FONTE</t>
          </r>
        </is>
      </c>
      <c r="D419" s="21" t="inlineStr">
        <is>
          <r>
            <t xml:space="preserve">UNID</t>
          </r>
        </is>
      </c>
      <c r="E419" s="21" t="inlineStr">
        <is>
          <r>
            <t xml:space="preserve">COEFICIENTE</t>
          </r>
        </is>
      </c>
      <c r="F419" s="21" t="inlineStr">
        <is>
          <r>
            <t xml:space="preserve">PREÇO UNITÁRIO</t>
          </r>
        </is>
      </c>
      <c r="G419" s="21" t="inlineStr">
        <is>
          <r>
            <t xml:space="preserve">TOTAL</t>
          </r>
        </is>
      </c>
    </row>
    <row r="420" customHeight="1" ht="29">
      <c r="A420" s="22" t="inlineStr">
        <is>
          <r>
            <t xml:space="preserve">86894</t>
          </r>
        </is>
      </c>
      <c r="B420" s="23" t="inlineStr">
        <is>
          <r>
            <t xml:space="preserve">BANCADA DE MÁRMORE SINTÉTICO, DE 120 X 60CM, COM CUBA INTEGRADA - FORNECIMENTO E INSTALAÇÃO. AF_01/2020</t>
          </r>
        </is>
      </c>
      <c r="C420" s="22" t="inlineStr">
        <is>
          <r>
            <t xml:space="preserve">SINAPI</t>
          </r>
        </is>
      </c>
      <c r="D420" s="22" t="inlineStr">
        <is>
          <r>
            <t xml:space="preserve">UN</t>
          </r>
        </is>
      </c>
      <c r="E420" s="24" t="n">
        <v>1.0</v>
      </c>
      <c r="F420" s="25" t="n">
        <v>271.02</v>
      </c>
      <c r="G420" s="25" t="n">
        <f>TRUNC(TRUNC(E420,8)*F420,2)</f>
        <v>271.02</v>
      </c>
    </row>
    <row r="421" customHeight="1" ht="21">
      <c r="A421" s="22" t="inlineStr">
        <is>
          <r>
            <t xml:space="preserve">86883</t>
          </r>
        </is>
      </c>
      <c r="B421" s="23" t="inlineStr">
        <is>
          <r>
            <t xml:space="preserve">SIFÃO DO TIPO FLEXÍVEL EM PVC 1 X 1.1/2 - FORNECIMENTO E INSTALAÇÃO. AF_01/2020</t>
          </r>
        </is>
      </c>
      <c r="C421" s="22" t="inlineStr">
        <is>
          <r>
            <t xml:space="preserve">SINAPI</t>
          </r>
        </is>
      </c>
      <c r="D421" s="22" t="inlineStr">
        <is>
          <r>
            <t xml:space="preserve">UN</t>
          </r>
        </is>
      </c>
      <c r="E421" s="24" t="n">
        <v>1.0</v>
      </c>
      <c r="F421" s="25" t="n">
        <v>13.08</v>
      </c>
      <c r="G421" s="25" t="n">
        <f>TRUNC(TRUNC(E421,8)*F421,2)</f>
        <v>13.08</v>
      </c>
    </row>
    <row r="422" customHeight="1" ht="29">
      <c r="A422" s="22" t="inlineStr">
        <is>
          <r>
            <t xml:space="preserve">86911</t>
          </r>
        </is>
      </c>
      <c r="B422" s="23" t="inlineStr">
        <is>
          <r>
            <t xml:space="preserve">TORNEIRA CROMADA LONGA, DE PAREDE, 1/2" OU 3/4", PARA PIA DE COZINHA, PADRÃO POPULAR - FORNECIMENTO E INSTALAÇÃO. AF_01/2020</t>
          </r>
        </is>
      </c>
      <c r="C422" s="22" t="inlineStr">
        <is>
          <r>
            <t xml:space="preserve">SINAPI</t>
          </r>
        </is>
      </c>
      <c r="D422" s="22" t="inlineStr">
        <is>
          <r>
            <t xml:space="preserve">UN</t>
          </r>
        </is>
      </c>
      <c r="E422" s="24" t="n">
        <v>1.0</v>
      </c>
      <c r="F422" s="25" t="n">
        <v>81.28</v>
      </c>
      <c r="G422" s="25" t="n">
        <f>TRUNC(TRUNC(E422,8)*F422,2)</f>
        <v>81.28</v>
      </c>
    </row>
    <row r="423" customHeight="1" ht="29">
      <c r="A423" s="22" t="inlineStr">
        <is>
          <r>
            <t xml:space="preserve">86880</t>
          </r>
        </is>
      </c>
      <c r="B423" s="23" t="inlineStr">
        <is>
          <r>
            <t xml:space="preserve">VÁLVULA EM PLÁSTICO CROMADO TIPO AMERICANA 3.1/2" X 1.1/2" SEM ADAPTADOR PARA PIA - FORNECIMENTO E INSTALAÇÃO. AF_01/2020</t>
          </r>
        </is>
      </c>
      <c r="C423" s="22" t="inlineStr">
        <is>
          <r>
            <t xml:space="preserve">SINAPI</t>
          </r>
        </is>
      </c>
      <c r="D423" s="22" t="inlineStr">
        <is>
          <r>
            <t xml:space="preserve">UN</t>
          </r>
        </is>
      </c>
      <c r="E423" s="24" t="n">
        <v>1.0</v>
      </c>
      <c r="F423" s="25" t="n">
        <v>28.54</v>
      </c>
      <c r="G423" s="25" t="n">
        <f>TRUNC(TRUNC(E423,8)*F423,2)</f>
        <v>28.54</v>
      </c>
    </row>
    <row r="424" customHeight="1" ht="15">
      <c r="A424" s="2" t="inlineStr"/>
      <c r="B424" s="2" t="inlineStr"/>
      <c r="C424" s="2" t="inlineStr"/>
      <c r="D424" s="2" t="inlineStr"/>
      <c r="E424" s="26" t="inlineStr">
        <is>
          <r>
            <t xml:space="preserve">TOTAL Serviço:</t>
          </r>
        </is>
      </c>
      <c r="F424" s="26" t="inlineStr"/>
      <c r="G424" s="27" t="n">
        <f>SUM(G420:G423)</f>
        <v>393.92</v>
      </c>
    </row>
    <row r="425" customHeight="1" ht="15">
      <c r="A425" s="2" t="inlineStr"/>
      <c r="B425" s="2" t="inlineStr"/>
      <c r="C425" s="2" t="inlineStr"/>
      <c r="D425" s="2" t="inlineStr"/>
      <c r="E425" s="28" t="inlineStr">
        <is>
          <r>
            <t xml:space="preserve">VALOR:</t>
          </r>
        </is>
      </c>
      <c r="F425" s="28" t="inlineStr"/>
      <c r="G425" s="6" t="n">
        <f>SUM(G424)</f>
        <v>393.92</v>
      </c>
    </row>
    <row r="426" customHeight="1" ht="15">
      <c r="A426" s="2" t="inlineStr"/>
      <c r="B426" s="2" t="inlineStr"/>
      <c r="C426" s="2" t="inlineStr"/>
      <c r="D426" s="2" t="inlineStr"/>
      <c r="E426" s="28" t="inlineStr">
        <is>
          <r>
            <t xml:space="preserve">VALOR BDI (22.23%):</t>
          </r>
        </is>
      </c>
      <c r="F426" s="28" t="inlineStr"/>
      <c r="G426" s="6" t="n">
        <f>ROUND(G425*(22.23/100),2)</f>
        <v>87.57</v>
      </c>
    </row>
    <row r="427" customHeight="1" ht="15">
      <c r="A427" s="2" t="inlineStr"/>
      <c r="B427" s="2" t="inlineStr"/>
      <c r="C427" s="2" t="inlineStr"/>
      <c r="D427" s="2" t="inlineStr"/>
      <c r="E427" s="28" t="inlineStr">
        <is>
          <r>
            <t xml:space="preserve">VALOR COM BDI:</t>
          </r>
        </is>
      </c>
      <c r="F427" s="28" t="inlineStr"/>
      <c r="G427" s="6" t="n">
        <f>G426+G425</f>
        <v>481.49</v>
      </c>
    </row>
    <row r="428" customHeight="1" ht="10">
      <c r="A428" s="2" t="inlineStr"/>
      <c r="B428" s="2" t="inlineStr"/>
      <c r="C428" s="2" t="inlineStr"/>
      <c r="D428" s="2" t="inlineStr"/>
      <c r="E428" s="18" t="inlineStr"/>
      <c r="F428" s="18" t="inlineStr"/>
      <c r="G428" s="18" t="inlineStr"/>
    </row>
    <row r="429" customHeight="1" ht="20">
      <c r="A429" s="19" t="inlineStr">
        <is>
          <r>
            <t xml:space="preserve">86894 BANCADA DE MÁRMORE SINTÉTICO, DE 120 X 60CM, COM CUBA INTEGRADA - FORNECIMENTO E INSTALAÇÃO. AF_01/2020 (UN)</t>
          </r>
        </is>
      </c>
      <c r="B429" s="19" t="inlineStr"/>
      <c r="C429" s="19" t="inlineStr"/>
      <c r="D429" s="19" t="inlineStr"/>
      <c r="E429" s="19" t="inlineStr"/>
      <c r="F429" s="19" t="inlineStr"/>
      <c r="G429" s="19" t="inlineStr"/>
    </row>
    <row r="430" customHeight="1" ht="15">
      <c r="A430" s="20" t="inlineStr">
        <is>
          <r>
            <t xml:space="preserve">Material</t>
          </r>
        </is>
      </c>
      <c r="B430" s="20" t="inlineStr"/>
      <c r="C430" s="21" t="inlineStr">
        <is>
          <r>
            <t xml:space="preserve">FONTE</t>
          </r>
        </is>
      </c>
      <c r="D430" s="21" t="inlineStr">
        <is>
          <r>
            <t xml:space="preserve">UNID</t>
          </r>
        </is>
      </c>
      <c r="E430" s="21" t="inlineStr">
        <is>
          <r>
            <t xml:space="preserve">COEFICIENTE</t>
          </r>
        </is>
      </c>
      <c r="F430" s="21" t="inlineStr">
        <is>
          <r>
            <t xml:space="preserve">PREÇO UNITÁRIO</t>
          </r>
        </is>
      </c>
      <c r="G430" s="21" t="inlineStr">
        <is>
          <r>
            <t xml:space="preserve">TOTAL</t>
          </r>
        </is>
      </c>
    </row>
    <row r="431" customHeight="1" ht="21">
      <c r="A431" s="22" t="inlineStr">
        <is>
          <r>
            <t xml:space="preserve">00000541</t>
          </r>
        </is>
      </c>
      <c r="B431" s="23" t="inlineStr">
        <is>
          <r>
            <t xml:space="preserve">BANCADA DE MARMORE SINTETICO COM UMA CUBA, 120 X *60* CM</t>
          </r>
        </is>
      </c>
      <c r="C431" s="22" t="inlineStr">
        <is>
          <r>
            <t xml:space="preserve">SINAPI</t>
          </r>
        </is>
      </c>
      <c r="D431" s="22" t="inlineStr">
        <is>
          <r>
            <t xml:space="preserve">UN</t>
          </r>
        </is>
      </c>
      <c r="E431" s="24" t="n">
        <v>1.0</v>
      </c>
      <c r="F431" s="25" t="n">
        <v>173.4</v>
      </c>
      <c r="G431" s="25" t="n">
        <f>TRUNC(TRUNC(E431,8)*F431,2)</f>
        <v>173.4</v>
      </c>
    </row>
    <row r="432" customHeight="1" ht="29">
      <c r="A432" s="22" t="inlineStr">
        <is>
          <r>
            <t xml:space="preserve">00007568</t>
          </r>
        </is>
      </c>
      <c r="B432" s="23" t="inlineStr">
        <is>
          <r>
            <t xml:space="preserve">BUCHA DE NYLON SEM ABA S10, COM PARAFUSO DE 6,10 X 65 MM EM ACO ZINCADO COM ROSCA SOBERBA, CABECA CHATA E FENDA PHILLIPS</t>
          </r>
        </is>
      </c>
      <c r="C432" s="22" t="inlineStr">
        <is>
          <r>
            <t xml:space="preserve">SINAPI</t>
          </r>
        </is>
      </c>
      <c r="D432" s="22" t="inlineStr">
        <is>
          <r>
            <t xml:space="preserve">UN</t>
          </r>
        </is>
      </c>
      <c r="E432" s="24" t="n">
        <v>4.0</v>
      </c>
      <c r="F432" s="25" t="n">
        <v>0.92</v>
      </c>
      <c r="G432" s="25" t="n">
        <f>TRUNC(TRUNC(E432,8)*F432,2)</f>
        <v>3.68</v>
      </c>
    </row>
    <row r="433" customHeight="1" ht="15">
      <c r="A433" s="22" t="inlineStr">
        <is>
          <r>
            <t xml:space="preserve">00004823</t>
          </r>
        </is>
      </c>
      <c r="B433" s="23" t="inlineStr">
        <is>
          <r>
            <t xml:space="preserve">MASSA PLASTICA PARA MARMORE/GRANITO</t>
          </r>
        </is>
      </c>
      <c r="C433" s="22" t="inlineStr">
        <is>
          <r>
            <t xml:space="preserve">SINAPI</t>
          </r>
        </is>
      </c>
      <c r="D433" s="22" t="inlineStr">
        <is>
          <r>
            <t xml:space="preserve">KG</t>
          </r>
        </is>
      </c>
      <c r="E433" s="24" t="n">
        <v>0.0692</v>
      </c>
      <c r="F433" s="25" t="n">
        <v>45.97</v>
      </c>
      <c r="G433" s="25" t="n">
        <f>TRUNC(TRUNC(E433,8)*F433,2)</f>
        <v>3.18</v>
      </c>
    </row>
    <row r="434" customHeight="1" ht="15">
      <c r="A434" s="22" t="inlineStr">
        <is>
          <r>
            <t xml:space="preserve">00037329</t>
          </r>
        </is>
      </c>
      <c r="B434" s="23" t="inlineStr">
        <is>
          <r>
            <t xml:space="preserve">REJUNTE EPOXI, QUALQUER COR</t>
          </r>
        </is>
      </c>
      <c r="C434" s="22" t="inlineStr">
        <is>
          <r>
            <t xml:space="preserve">SINAPI</t>
          </r>
        </is>
      </c>
      <c r="D434" s="22" t="inlineStr">
        <is>
          <r>
            <t xml:space="preserve">KG</t>
          </r>
        </is>
      </c>
      <c r="E434" s="24" t="n">
        <v>0.0936</v>
      </c>
      <c r="F434" s="25" t="n">
        <v>138.51</v>
      </c>
      <c r="G434" s="25" t="n">
        <f>TRUNC(TRUNC(E434,8)*F434,2)</f>
        <v>12.96</v>
      </c>
    </row>
    <row r="435" customHeight="1" ht="21">
      <c r="A435" s="22" t="inlineStr">
        <is>
          <r>
            <t xml:space="preserve">00037591</t>
          </r>
        </is>
      </c>
      <c r="B435" s="23" t="inlineStr">
        <is>
          <r>
            <t xml:space="preserve">SUPORTE MAO-FRANCESA EM ACO, ABAS IGUAIS 40 CM, CAPACIDADE MINIMA 70 KG, BRANCO</t>
          </r>
        </is>
      </c>
      <c r="C435" s="22" t="inlineStr">
        <is>
          <r>
            <t xml:space="preserve">SINAPI</t>
          </r>
        </is>
      </c>
      <c r="D435" s="22" t="inlineStr">
        <is>
          <r>
            <t xml:space="preserve">UN</t>
          </r>
        </is>
      </c>
      <c r="E435" s="24" t="n">
        <v>2.0</v>
      </c>
      <c r="F435" s="25" t="n">
        <v>20.27</v>
      </c>
      <c r="G435" s="25" t="n">
        <f>TRUNC(TRUNC(E435,8)*F435,2)</f>
        <v>40.54</v>
      </c>
    </row>
    <row r="436" customHeight="1" ht="15">
      <c r="A436" s="2" t="inlineStr"/>
      <c r="B436" s="2" t="inlineStr"/>
      <c r="C436" s="2" t="inlineStr"/>
      <c r="D436" s="2" t="inlineStr"/>
      <c r="E436" s="26" t="inlineStr">
        <is>
          <r>
            <t xml:space="preserve">TOTAL Material:</t>
          </r>
        </is>
      </c>
      <c r="F436" s="26" t="inlineStr"/>
      <c r="G436" s="27" t="n">
        <f>SUM(G431:G435)</f>
        <v>233.76</v>
      </c>
    </row>
    <row r="437" customHeight="1" ht="15">
      <c r="A437" s="20" t="inlineStr">
        <is>
          <r>
            <t xml:space="preserve">Mão de Obra com Encargos Complementares</t>
          </r>
        </is>
      </c>
      <c r="B437" s="20" t="inlineStr"/>
      <c r="C437" s="21" t="inlineStr">
        <is>
          <r>
            <t xml:space="preserve">FONTE</t>
          </r>
        </is>
      </c>
      <c r="D437" s="21" t="inlineStr">
        <is>
          <r>
            <t xml:space="preserve">UNID</t>
          </r>
        </is>
      </c>
      <c r="E437" s="21" t="inlineStr">
        <is>
          <r>
            <t xml:space="preserve">COEFICIENTE</t>
          </r>
        </is>
      </c>
      <c r="F437" s="21" t="inlineStr">
        <is>
          <r>
            <t xml:space="preserve">PREÇO UNITÁRIO</t>
          </r>
        </is>
      </c>
      <c r="G437" s="21" t="inlineStr">
        <is>
          <r>
            <t xml:space="preserve">TOTAL</t>
          </r>
        </is>
      </c>
    </row>
    <row r="438" customHeight="1" ht="21">
      <c r="A438" s="22" t="inlineStr">
        <is>
          <r>
            <t xml:space="preserve">88267</t>
          </r>
        </is>
      </c>
      <c r="B438" s="23" t="inlineStr">
        <is>
          <r>
            <t xml:space="preserve">ENCANADOR OU BOMBEIRO HIDRÁULICO COM ENCARGOS COMPLEMENTARES</t>
          </r>
        </is>
      </c>
      <c r="C438" s="22" t="inlineStr">
        <is>
          <r>
            <t xml:space="preserve">SINAPI</t>
          </r>
        </is>
      </c>
      <c r="D438" s="22" t="inlineStr">
        <is>
          <r>
            <t xml:space="preserve">H</t>
          </r>
        </is>
      </c>
      <c r="E438" s="24" t="n">
        <v>0.8254</v>
      </c>
      <c r="F438" s="25" t="n">
        <v>28.12</v>
      </c>
      <c r="G438" s="25" t="n">
        <f>TRUNC(TRUNC(E438,8)*F438,2)</f>
        <v>23.21</v>
      </c>
    </row>
    <row r="439" customHeight="1" ht="15">
      <c r="A439" s="22" t="inlineStr">
        <is>
          <r>
            <t xml:space="preserve">88316</t>
          </r>
        </is>
      </c>
      <c r="B439" s="23" t="inlineStr">
        <is>
          <r>
            <t xml:space="preserve">SERVENTE COM ENCARGOS COMPLEMENTARES</t>
          </r>
        </is>
      </c>
      <c r="C439" s="22" t="inlineStr">
        <is>
          <r>
            <t xml:space="preserve">SINAPI</t>
          </r>
        </is>
      </c>
      <c r="D439" s="22" t="inlineStr">
        <is>
          <r>
            <t xml:space="preserve">H</t>
          </r>
        </is>
      </c>
      <c r="E439" s="24" t="n">
        <v>0.6359</v>
      </c>
      <c r="F439" s="25" t="n">
        <v>22.1</v>
      </c>
      <c r="G439" s="25" t="n">
        <f>TRUNC(TRUNC(E439,8)*F439,2)</f>
        <v>14.05</v>
      </c>
    </row>
    <row r="440" customHeight="1" ht="18">
      <c r="A440" s="2" t="inlineStr"/>
      <c r="B440" s="2" t="inlineStr"/>
      <c r="C440" s="2" t="inlineStr"/>
      <c r="D440" s="2" t="inlineStr"/>
      <c r="E440" s="26" t="inlineStr">
        <is>
          <r>
            <t xml:space="preserve">TOTAL Mão de Obra com Encargos Complementares:</t>
          </r>
        </is>
      </c>
      <c r="F440" s="26" t="inlineStr"/>
      <c r="G440" s="27" t="n">
        <f>SUM(G438:G439)</f>
        <v>37.26</v>
      </c>
    </row>
    <row r="441" customHeight="1" ht="15">
      <c r="A441" s="2" t="inlineStr"/>
      <c r="B441" s="2" t="inlineStr"/>
      <c r="C441" s="2" t="inlineStr"/>
      <c r="D441" s="2" t="inlineStr"/>
      <c r="E441" s="28" t="inlineStr">
        <is>
          <r>
            <t xml:space="preserve">VALOR:</t>
          </r>
        </is>
      </c>
      <c r="F441" s="28" t="inlineStr"/>
      <c r="G441" s="6" t="n">
        <f>SUM(G436,G440)</f>
        <v>271.02</v>
      </c>
    </row>
    <row r="442" customHeight="1" ht="15">
      <c r="A442" s="2" t="inlineStr"/>
      <c r="B442" s="2" t="inlineStr"/>
      <c r="C442" s="2" t="inlineStr"/>
      <c r="D442" s="2" t="inlineStr"/>
      <c r="E442" s="28" t="inlineStr">
        <is>
          <r>
            <t xml:space="preserve">VALOR BDI (22.23%):</t>
          </r>
        </is>
      </c>
      <c r="F442" s="28" t="inlineStr"/>
      <c r="G442" s="6" t="n">
        <f>ROUND(G441*(22.23/100),2)</f>
        <v>60.25</v>
      </c>
    </row>
    <row r="443" customHeight="1" ht="15">
      <c r="A443" s="2" t="inlineStr"/>
      <c r="B443" s="2" t="inlineStr"/>
      <c r="C443" s="2" t="inlineStr"/>
      <c r="D443" s="2" t="inlineStr"/>
      <c r="E443" s="28" t="inlineStr">
        <is>
          <r>
            <t xml:space="preserve">VALOR COM BDI:</t>
          </r>
        </is>
      </c>
      <c r="F443" s="28" t="inlineStr"/>
      <c r="G443" s="6" t="n">
        <f>G442+G441</f>
        <v>331.27</v>
      </c>
    </row>
    <row r="444" customHeight="1" ht="10">
      <c r="A444" s="2" t="inlineStr"/>
      <c r="B444" s="2" t="inlineStr"/>
      <c r="C444" s="2" t="inlineStr"/>
      <c r="D444" s="2" t="inlineStr"/>
      <c r="E444" s="18" t="inlineStr"/>
      <c r="F444" s="18" t="inlineStr"/>
      <c r="G444" s="18" t="inlineStr"/>
    </row>
    <row r="445" customHeight="1" ht="20">
      <c r="A445" s="19" t="inlineStr">
        <is>
          <r>
            <t xml:space="preserve">88831 BETONEIRA CAPACIDADE NOMINAL DE 400 L, CAPACIDADE DE MISTURA 280 L, MOTOR ELÉTRICO TRIFÁSICO POTÊNCIA DE 2 CV, SEM CARREGADOR - CHI DIURNO. AF_05/2023 (CHI)</t>
          </r>
        </is>
      </c>
      <c r="B445" s="19" t="inlineStr"/>
      <c r="C445" s="19" t="inlineStr"/>
      <c r="D445" s="19" t="inlineStr"/>
      <c r="E445" s="19" t="inlineStr"/>
      <c r="F445" s="19" t="inlineStr"/>
      <c r="G445" s="19" t="inlineStr"/>
    </row>
    <row r="446" customHeight="1" ht="15">
      <c r="A446" s="20" t="inlineStr">
        <is>
          <r>
            <t xml:space="preserve">Serviço</t>
          </r>
        </is>
      </c>
      <c r="B446" s="20" t="inlineStr"/>
      <c r="C446" s="21" t="inlineStr">
        <is>
          <r>
            <t xml:space="preserve">FONTE</t>
          </r>
        </is>
      </c>
      <c r="D446" s="21" t="inlineStr">
        <is>
          <r>
            <t xml:space="preserve">UNID</t>
          </r>
        </is>
      </c>
      <c r="E446" s="21" t="inlineStr">
        <is>
          <r>
            <t xml:space="preserve">COEFICIENTE</t>
          </r>
        </is>
      </c>
      <c r="F446" s="21" t="inlineStr">
        <is>
          <r>
            <t xml:space="preserve">PREÇO UNITÁRIO</t>
          </r>
        </is>
      </c>
      <c r="G446" s="21" t="inlineStr">
        <is>
          <r>
            <t xml:space="preserve">TOTAL</t>
          </r>
        </is>
      </c>
    </row>
    <row r="447" customHeight="1" ht="38">
      <c r="A447" s="22" t="inlineStr">
        <is>
          <r>
            <t xml:space="preserve">88826</t>
          </r>
        </is>
      </c>
      <c r="B447" s="23" t="inlineStr">
        <is>
          <r>
            <t xml:space="preserve">BETONEIRA CAPACIDADE NOMINAL DE 400 L, CAPACIDADE DE MISTURA 280 L, MOTOR ELÉTRICO TRIFÁSICO POTÊNCIA DE 2 CV, SEM CARREGADOR - DEPRECIAÇÃO. AF_05/2023</t>
          </r>
        </is>
      </c>
      <c r="C447" s="22" t="inlineStr">
        <is>
          <r>
            <t xml:space="preserve">SINAPI</t>
          </r>
        </is>
      </c>
      <c r="D447" s="22" t="inlineStr">
        <is>
          <r>
            <t xml:space="preserve">H</t>
          </r>
        </is>
      </c>
      <c r="E447" s="24" t="n">
        <v>1.0</v>
      </c>
      <c r="F447" s="25" t="n">
        <v>0.28</v>
      </c>
      <c r="G447" s="25" t="n">
        <f>TRUNC(TRUNC(E447,8)*F447,2)</f>
        <v>0.28</v>
      </c>
    </row>
    <row r="448" customHeight="1" ht="38">
      <c r="A448" s="22" t="inlineStr">
        <is>
          <r>
            <t xml:space="preserve">88827</t>
          </r>
        </is>
      </c>
      <c r="B448" s="23" t="inlineStr">
        <is>
          <r>
            <t xml:space="preserve">BETONEIRA CAPACIDADE NOMINAL DE 400 L, CAPACIDADE DE MISTURA 280 L, MOTOR ELÉTRICO TRIFÁSICO POTÊNCIA DE 2 CV, SEM CARREGADOR - JUROS. AF_05/2023</t>
          </r>
        </is>
      </c>
      <c r="C448" s="22" t="inlineStr">
        <is>
          <r>
            <t xml:space="preserve">SINAPI</t>
          </r>
        </is>
      </c>
      <c r="D448" s="22" t="inlineStr">
        <is>
          <r>
            <t xml:space="preserve">H</t>
          </r>
        </is>
      </c>
      <c r="E448" s="24" t="n">
        <v>1.0</v>
      </c>
      <c r="F448" s="25" t="n">
        <v>0.07</v>
      </c>
      <c r="G448" s="25" t="n">
        <f>TRUNC(TRUNC(E448,8)*F448,2)</f>
        <v>0.07</v>
      </c>
    </row>
    <row r="449" customHeight="1" ht="15">
      <c r="A449" s="2" t="inlineStr"/>
      <c r="B449" s="2" t="inlineStr"/>
      <c r="C449" s="2" t="inlineStr"/>
      <c r="D449" s="2" t="inlineStr"/>
      <c r="E449" s="26" t="inlineStr">
        <is>
          <r>
            <t xml:space="preserve">TOTAL Serviço:</t>
          </r>
        </is>
      </c>
      <c r="F449" s="26" t="inlineStr"/>
      <c r="G449" s="27" t="n">
        <f>SUM(G447:G448)</f>
        <v>0.35</v>
      </c>
    </row>
    <row r="450" customHeight="1" ht="15">
      <c r="A450" s="2" t="inlineStr"/>
      <c r="B450" s="2" t="inlineStr"/>
      <c r="C450" s="2" t="inlineStr"/>
      <c r="D450" s="2" t="inlineStr"/>
      <c r="E450" s="28" t="inlineStr">
        <is>
          <r>
            <t xml:space="preserve">VALOR:</t>
          </r>
        </is>
      </c>
      <c r="F450" s="28" t="inlineStr"/>
      <c r="G450" s="6" t="n">
        <f>SUM(G449)</f>
        <v>0.35</v>
      </c>
    </row>
    <row r="451" customHeight="1" ht="15">
      <c r="A451" s="2" t="inlineStr"/>
      <c r="B451" s="2" t="inlineStr"/>
      <c r="C451" s="2" t="inlineStr"/>
      <c r="D451" s="2" t="inlineStr"/>
      <c r="E451" s="28" t="inlineStr">
        <is>
          <r>
            <t xml:space="preserve">VALOR BDI (22.23%):</t>
          </r>
        </is>
      </c>
      <c r="F451" s="28" t="inlineStr"/>
      <c r="G451" s="6" t="n">
        <f>ROUND(G450*(22.23/100),2)</f>
        <v>0.08</v>
      </c>
    </row>
    <row r="452" customHeight="1" ht="15">
      <c r="A452" s="2" t="inlineStr"/>
      <c r="B452" s="2" t="inlineStr"/>
      <c r="C452" s="2" t="inlineStr"/>
      <c r="D452" s="2" t="inlineStr"/>
      <c r="E452" s="28" t="inlineStr">
        <is>
          <r>
            <t xml:space="preserve">VALOR COM BDI:</t>
          </r>
        </is>
      </c>
      <c r="F452" s="28" t="inlineStr"/>
      <c r="G452" s="6" t="n">
        <f>G451+G450</f>
        <v>0.43</v>
      </c>
    </row>
    <row r="453" customHeight="1" ht="10">
      <c r="A453" s="2" t="inlineStr"/>
      <c r="B453" s="2" t="inlineStr"/>
      <c r="C453" s="2" t="inlineStr"/>
      <c r="D453" s="2" t="inlineStr"/>
      <c r="E453" s="18" t="inlineStr"/>
      <c r="F453" s="18" t="inlineStr"/>
      <c r="G453" s="18" t="inlineStr"/>
    </row>
    <row r="454" customHeight="1" ht="20">
      <c r="A454" s="19" t="inlineStr">
        <is>
          <r>
            <t xml:space="preserve">88830 BETONEIRA CAPACIDADE NOMINAL DE 400 L, CAPACIDADE DE MISTURA 280 L, MOTOR ELÉTRICO TRIFÁSICO POTÊNCIA DE 2 CV, SEM CARREGADOR - CHP DIURNO. AF_05/2023 (CHP)</t>
          </r>
        </is>
      </c>
      <c r="B454" s="19" t="inlineStr"/>
      <c r="C454" s="19" t="inlineStr"/>
      <c r="D454" s="19" t="inlineStr"/>
      <c r="E454" s="19" t="inlineStr"/>
      <c r="F454" s="19" t="inlineStr"/>
      <c r="G454" s="19" t="inlineStr"/>
    </row>
    <row r="455" customHeight="1" ht="15">
      <c r="A455" s="20" t="inlineStr">
        <is>
          <r>
            <t xml:space="preserve">Serviço</t>
          </r>
        </is>
      </c>
      <c r="B455" s="20" t="inlineStr"/>
      <c r="C455" s="21" t="inlineStr">
        <is>
          <r>
            <t xml:space="preserve">FONTE</t>
          </r>
        </is>
      </c>
      <c r="D455" s="21" t="inlineStr">
        <is>
          <r>
            <t xml:space="preserve">UNID</t>
          </r>
        </is>
      </c>
      <c r="E455" s="21" t="inlineStr">
        <is>
          <r>
            <t xml:space="preserve">COEFICIENTE</t>
          </r>
        </is>
      </c>
      <c r="F455" s="21" t="inlineStr">
        <is>
          <r>
            <t xml:space="preserve">PREÇO UNITÁRIO</t>
          </r>
        </is>
      </c>
      <c r="G455" s="21" t="inlineStr">
        <is>
          <r>
            <t xml:space="preserve">TOTAL</t>
          </r>
        </is>
      </c>
    </row>
    <row r="456" customHeight="1" ht="38">
      <c r="A456" s="22" t="inlineStr">
        <is>
          <r>
            <t xml:space="preserve">88826</t>
          </r>
        </is>
      </c>
      <c r="B456" s="23" t="inlineStr">
        <is>
          <r>
            <t xml:space="preserve">BETONEIRA CAPACIDADE NOMINAL DE 400 L, CAPACIDADE DE MISTURA 280 L, MOTOR ELÉTRICO TRIFÁSICO POTÊNCIA DE 2 CV, SEM CARREGADOR - DEPRECIAÇÃO. AF_05/2023</t>
          </r>
        </is>
      </c>
      <c r="C456" s="22" t="inlineStr">
        <is>
          <r>
            <t xml:space="preserve">SINAPI</t>
          </r>
        </is>
      </c>
      <c r="D456" s="22" t="inlineStr">
        <is>
          <r>
            <t xml:space="preserve">H</t>
          </r>
        </is>
      </c>
      <c r="E456" s="24" t="n">
        <v>1.0</v>
      </c>
      <c r="F456" s="25" t="n">
        <v>0.28</v>
      </c>
      <c r="G456" s="25" t="n">
        <f>TRUNC(TRUNC(E456,8)*F456,2)</f>
        <v>0.28</v>
      </c>
    </row>
    <row r="457" customHeight="1" ht="38">
      <c r="A457" s="22" t="inlineStr">
        <is>
          <r>
            <t xml:space="preserve">88827</t>
          </r>
        </is>
      </c>
      <c r="B457" s="23" t="inlineStr">
        <is>
          <r>
            <t xml:space="preserve">BETONEIRA CAPACIDADE NOMINAL DE 400 L, CAPACIDADE DE MISTURA 280 L, MOTOR ELÉTRICO TRIFÁSICO POTÊNCIA DE 2 CV, SEM CARREGADOR - JUROS. AF_05/2023</t>
          </r>
        </is>
      </c>
      <c r="C457" s="22" t="inlineStr">
        <is>
          <r>
            <t xml:space="preserve">SINAPI</t>
          </r>
        </is>
      </c>
      <c r="D457" s="22" t="inlineStr">
        <is>
          <r>
            <t xml:space="preserve">H</t>
          </r>
        </is>
      </c>
      <c r="E457" s="24" t="n">
        <v>1.0</v>
      </c>
      <c r="F457" s="25" t="n">
        <v>0.07</v>
      </c>
      <c r="G457" s="25" t="n">
        <f>TRUNC(TRUNC(E457,8)*F457,2)</f>
        <v>0.07</v>
      </c>
    </row>
    <row r="458" customHeight="1" ht="38">
      <c r="A458" s="22" t="inlineStr">
        <is>
          <r>
            <t xml:space="preserve">88828</t>
          </r>
        </is>
      </c>
      <c r="B458" s="23" t="inlineStr">
        <is>
          <r>
            <t xml:space="preserve">BETONEIRA CAPACIDADE NOMINAL DE 400 L, CAPACIDADE DE MISTURA 280 L, MOTOR ELÉTRICO TRIFÁSICO POTÊNCIA DE 2 CV, SEM CARREGADOR - MANUTENÇÃO. AF_05/2023</t>
          </r>
        </is>
      </c>
      <c r="C458" s="22" t="inlineStr">
        <is>
          <r>
            <t xml:space="preserve">SINAPI</t>
          </r>
        </is>
      </c>
      <c r="D458" s="22" t="inlineStr">
        <is>
          <r>
            <t xml:space="preserve">H</t>
          </r>
        </is>
      </c>
      <c r="E458" s="24" t="n">
        <v>1.0</v>
      </c>
      <c r="F458" s="25" t="n">
        <v>0.33</v>
      </c>
      <c r="G458" s="25" t="n">
        <f>TRUNC(TRUNC(E458,8)*F458,2)</f>
        <v>0.33</v>
      </c>
    </row>
    <row r="459" customHeight="1" ht="38">
      <c r="A459" s="22" t="inlineStr">
        <is>
          <r>
            <t xml:space="preserve">88829</t>
          </r>
        </is>
      </c>
      <c r="B459" s="23" t="inlineStr">
        <is>
          <r>
            <t xml:space="preserve">BETONEIRA CAPACIDADE NOMINAL DE 400 L, CAPACIDADE DE MISTURA 280 L, MOTOR ELÉTRICO TRIFÁSICO POTÊNCIA DE 2 CV, SEM CARREGADOR - MATERIAIS NA OPERAÇÃO. AF_05/2023</t>
          </r>
        </is>
      </c>
      <c r="C459" s="22" t="inlineStr">
        <is>
          <r>
            <t xml:space="preserve">SINAPI</t>
          </r>
        </is>
      </c>
      <c r="D459" s="22" t="inlineStr">
        <is>
          <r>
            <t xml:space="preserve">H</t>
          </r>
        </is>
      </c>
      <c r="E459" s="24" t="n">
        <v>1.0</v>
      </c>
      <c r="F459" s="25" t="n">
        <v>1.21</v>
      </c>
      <c r="G459" s="25" t="n">
        <f>TRUNC(TRUNC(E459,8)*F459,2)</f>
        <v>1.21</v>
      </c>
    </row>
    <row r="460" customHeight="1" ht="15">
      <c r="A460" s="2" t="inlineStr"/>
      <c r="B460" s="2" t="inlineStr"/>
      <c r="C460" s="2" t="inlineStr"/>
      <c r="D460" s="2" t="inlineStr"/>
      <c r="E460" s="26" t="inlineStr">
        <is>
          <r>
            <t xml:space="preserve">TOTAL Serviço:</t>
          </r>
        </is>
      </c>
      <c r="F460" s="26" t="inlineStr"/>
      <c r="G460" s="27" t="n">
        <f>SUM(G456:G459)</f>
        <v>1.89</v>
      </c>
    </row>
    <row r="461" customHeight="1" ht="15">
      <c r="A461" s="2" t="inlineStr"/>
      <c r="B461" s="2" t="inlineStr"/>
      <c r="C461" s="2" t="inlineStr"/>
      <c r="D461" s="2" t="inlineStr"/>
      <c r="E461" s="28" t="inlineStr">
        <is>
          <r>
            <t xml:space="preserve">VALOR:</t>
          </r>
        </is>
      </c>
      <c r="F461" s="28" t="inlineStr"/>
      <c r="G461" s="6" t="n">
        <f>SUM(G460)</f>
        <v>1.89</v>
      </c>
    </row>
    <row r="462" customHeight="1" ht="15">
      <c r="A462" s="2" t="inlineStr"/>
      <c r="B462" s="2" t="inlineStr"/>
      <c r="C462" s="2" t="inlineStr"/>
      <c r="D462" s="2" t="inlineStr"/>
      <c r="E462" s="28" t="inlineStr">
        <is>
          <r>
            <t xml:space="preserve">VALOR BDI (22.23%):</t>
          </r>
        </is>
      </c>
      <c r="F462" s="28" t="inlineStr"/>
      <c r="G462" s="6" t="n">
        <f>ROUND(G461*(22.23/100),2)</f>
        <v>0.42</v>
      </c>
    </row>
    <row r="463" customHeight="1" ht="15">
      <c r="A463" s="2" t="inlineStr"/>
      <c r="B463" s="2" t="inlineStr"/>
      <c r="C463" s="2" t="inlineStr"/>
      <c r="D463" s="2" t="inlineStr"/>
      <c r="E463" s="28" t="inlineStr">
        <is>
          <r>
            <t xml:space="preserve">VALOR COM BDI:</t>
          </r>
        </is>
      </c>
      <c r="F463" s="28" t="inlineStr"/>
      <c r="G463" s="6" t="n">
        <f>G462+G461</f>
        <v>2.31</v>
      </c>
    </row>
    <row r="464" customHeight="1" ht="10">
      <c r="A464" s="2" t="inlineStr"/>
      <c r="B464" s="2" t="inlineStr"/>
      <c r="C464" s="2" t="inlineStr"/>
      <c r="D464" s="2" t="inlineStr"/>
      <c r="E464" s="18" t="inlineStr"/>
      <c r="F464" s="18" t="inlineStr"/>
      <c r="G464" s="18" t="inlineStr"/>
    </row>
    <row r="465" customHeight="1" ht="20">
      <c r="A465" s="19" t="inlineStr">
        <is>
          <r>
            <t xml:space="preserve">88826 BETONEIRA CAPACIDADE NOMINAL DE 400 L, CAPACIDADE DE MISTURA 280 L, MOTOR ELÉTRICO TRIFÁSICO POTÊNCIA DE 2 CV, SEM CARREGADOR - DEPRECIAÇÃO. AF_05/2023 (H)</t>
          </r>
        </is>
      </c>
      <c r="B465" s="19" t="inlineStr"/>
      <c r="C465" s="19" t="inlineStr"/>
      <c r="D465" s="19" t="inlineStr"/>
      <c r="E465" s="19" t="inlineStr"/>
      <c r="F465" s="19" t="inlineStr"/>
      <c r="G465" s="19" t="inlineStr"/>
    </row>
    <row r="466" customHeight="1" ht="15">
      <c r="A466" s="20" t="inlineStr">
        <is>
          <r>
            <t xml:space="preserve">Equipamento</t>
          </r>
        </is>
      </c>
      <c r="B466" s="20" t="inlineStr"/>
      <c r="C466" s="21" t="inlineStr">
        <is>
          <r>
            <t xml:space="preserve">FONTE</t>
          </r>
        </is>
      </c>
      <c r="D466" s="21" t="inlineStr">
        <is>
          <r>
            <t xml:space="preserve">UNID</t>
          </r>
        </is>
      </c>
      <c r="E466" s="21" t="inlineStr">
        <is>
          <r>
            <t xml:space="preserve">COEFICIENTE</t>
          </r>
        </is>
      </c>
      <c r="F466" s="21" t="inlineStr">
        <is>
          <r>
            <t xml:space="preserve">PREÇO UNITÁRIO</t>
          </r>
        </is>
      </c>
      <c r="G466" s="21" t="inlineStr">
        <is>
          <r>
            <t xml:space="preserve">TOTAL</t>
          </r>
        </is>
      </c>
    </row>
    <row r="467" customHeight="1" ht="29">
      <c r="A467" s="22" t="inlineStr">
        <is>
          <r>
            <t xml:space="preserve">00010535</t>
          </r>
        </is>
      </c>
      <c r="B467" s="23" t="inlineStr">
        <is>
          <r>
            <t xml:space="preserve">BETONEIRA CAPACIDADE NOMINAL 400 L, CAPACIDADE DE MISTURA 280 L, MOTOR ELETRICO TRIFASICO 220/380 V POTENCIA 2 CV, SEM CARREGADOR</t>
          </r>
        </is>
      </c>
      <c r="C467" s="22" t="inlineStr">
        <is>
          <r>
            <t xml:space="preserve">SINAPI</t>
          </r>
        </is>
      </c>
      <c r="D467" s="22" t="inlineStr">
        <is>
          <r>
            <t xml:space="preserve">UN</t>
          </r>
        </is>
      </c>
      <c r="E467" s="24" t="n">
        <v>6.0E-5</v>
      </c>
      <c r="F467" s="25" t="n">
        <v>4800.0</v>
      </c>
      <c r="G467" s="25" t="n">
        <f>TRUNC(TRUNC(E467,8)*F467,2)</f>
        <v>0.28</v>
      </c>
    </row>
    <row r="468" customHeight="1" ht="15">
      <c r="A468" s="2" t="inlineStr"/>
      <c r="B468" s="2" t="inlineStr"/>
      <c r="C468" s="2" t="inlineStr"/>
      <c r="D468" s="2" t="inlineStr"/>
      <c r="E468" s="26" t="inlineStr">
        <is>
          <r>
            <t xml:space="preserve">TOTAL Equipamento:</t>
          </r>
        </is>
      </c>
      <c r="F468" s="26" t="inlineStr"/>
      <c r="G468" s="27" t="n">
        <f>SUM(G467:G467)</f>
        <v>0.28</v>
      </c>
    </row>
    <row r="469" customHeight="1" ht="15">
      <c r="A469" s="2" t="inlineStr"/>
      <c r="B469" s="2" t="inlineStr"/>
      <c r="C469" s="2" t="inlineStr"/>
      <c r="D469" s="2" t="inlineStr"/>
      <c r="E469" s="28" t="inlineStr">
        <is>
          <r>
            <t xml:space="preserve">VALOR:</t>
          </r>
        </is>
      </c>
      <c r="F469" s="28" t="inlineStr"/>
      <c r="G469" s="6" t="n">
        <f>SUM(G468)</f>
        <v>0.28</v>
      </c>
    </row>
    <row r="470" customHeight="1" ht="15">
      <c r="A470" s="2" t="inlineStr"/>
      <c r="B470" s="2" t="inlineStr"/>
      <c r="C470" s="2" t="inlineStr"/>
      <c r="D470" s="2" t="inlineStr"/>
      <c r="E470" s="28" t="inlineStr">
        <is>
          <r>
            <t xml:space="preserve">VALOR BDI (22.23%):</t>
          </r>
        </is>
      </c>
      <c r="F470" s="28" t="inlineStr"/>
      <c r="G470" s="6" t="n">
        <f>ROUND(G469*(22.23/100),2)</f>
        <v>0.06</v>
      </c>
    </row>
    <row r="471" customHeight="1" ht="15">
      <c r="A471" s="2" t="inlineStr"/>
      <c r="B471" s="2" t="inlineStr"/>
      <c r="C471" s="2" t="inlineStr"/>
      <c r="D471" s="2" t="inlineStr"/>
      <c r="E471" s="28" t="inlineStr">
        <is>
          <r>
            <t xml:space="preserve">VALOR COM BDI:</t>
          </r>
        </is>
      </c>
      <c r="F471" s="28" t="inlineStr"/>
      <c r="G471" s="6" t="n">
        <f>G470+G469</f>
        <v>0.34</v>
      </c>
    </row>
    <row r="472" customHeight="1" ht="10">
      <c r="A472" s="2" t="inlineStr"/>
      <c r="B472" s="2" t="inlineStr"/>
      <c r="C472" s="2" t="inlineStr"/>
      <c r="D472" s="2" t="inlineStr"/>
      <c r="E472" s="18" t="inlineStr"/>
      <c r="F472" s="18" t="inlineStr"/>
      <c r="G472" s="18" t="inlineStr"/>
    </row>
    <row r="473" customHeight="1" ht="20">
      <c r="A473" s="19" t="inlineStr">
        <is>
          <r>
            <t xml:space="preserve">88827 BETONEIRA CAPACIDADE NOMINAL DE 400 L, CAPACIDADE DE MISTURA 280 L, MOTOR ELÉTRICO TRIFÁSICO POTÊNCIA DE 2 CV, SEM CARREGADOR - JUROS. AF_05/2023 (H)</t>
          </r>
        </is>
      </c>
      <c r="B473" s="19" t="inlineStr"/>
      <c r="C473" s="19" t="inlineStr"/>
      <c r="D473" s="19" t="inlineStr"/>
      <c r="E473" s="19" t="inlineStr"/>
      <c r="F473" s="19" t="inlineStr"/>
      <c r="G473" s="19" t="inlineStr"/>
    </row>
    <row r="474" customHeight="1" ht="15">
      <c r="A474" s="20" t="inlineStr">
        <is>
          <r>
            <t xml:space="preserve">Equipamento</t>
          </r>
        </is>
      </c>
      <c r="B474" s="20" t="inlineStr"/>
      <c r="C474" s="21" t="inlineStr">
        <is>
          <r>
            <t xml:space="preserve">FONTE</t>
          </r>
        </is>
      </c>
      <c r="D474" s="21" t="inlineStr">
        <is>
          <r>
            <t xml:space="preserve">UNID</t>
          </r>
        </is>
      </c>
      <c r="E474" s="21" t="inlineStr">
        <is>
          <r>
            <t xml:space="preserve">COEFICIENTE</t>
          </r>
        </is>
      </c>
      <c r="F474" s="21" t="inlineStr">
        <is>
          <r>
            <t xml:space="preserve">PREÇO UNITÁRIO</t>
          </r>
        </is>
      </c>
      <c r="G474" s="21" t="inlineStr">
        <is>
          <r>
            <t xml:space="preserve">TOTAL</t>
          </r>
        </is>
      </c>
    </row>
    <row r="475" customHeight="1" ht="29">
      <c r="A475" s="22" t="inlineStr">
        <is>
          <r>
            <t xml:space="preserve">00010535</t>
          </r>
        </is>
      </c>
      <c r="B475" s="23" t="inlineStr">
        <is>
          <r>
            <t xml:space="preserve">BETONEIRA CAPACIDADE NOMINAL 400 L, CAPACIDADE DE MISTURA 280 L, MOTOR ELETRICO TRIFASICO 220/380 V POTENCIA 2 CV, SEM CARREGADOR</t>
          </r>
        </is>
      </c>
      <c r="C475" s="22" t="inlineStr">
        <is>
          <r>
            <t xml:space="preserve">SINAPI</t>
          </r>
        </is>
      </c>
      <c r="D475" s="22" t="inlineStr">
        <is>
          <r>
            <t xml:space="preserve">UN</t>
          </r>
        </is>
      </c>
      <c r="E475" s="24" t="n">
        <v>1.48E-5</v>
      </c>
      <c r="F475" s="25" t="n">
        <v>4800.0</v>
      </c>
      <c r="G475" s="25" t="n">
        <f>TRUNC(TRUNC(E475,8)*F475,2)</f>
        <v>0.07</v>
      </c>
    </row>
    <row r="476" customHeight="1" ht="15">
      <c r="A476" s="2" t="inlineStr"/>
      <c r="B476" s="2" t="inlineStr"/>
      <c r="C476" s="2" t="inlineStr"/>
      <c r="D476" s="2" t="inlineStr"/>
      <c r="E476" s="26" t="inlineStr">
        <is>
          <r>
            <t xml:space="preserve">TOTAL Equipamento:</t>
          </r>
        </is>
      </c>
      <c r="F476" s="26" t="inlineStr"/>
      <c r="G476" s="27" t="n">
        <f>SUM(G475:G475)</f>
        <v>0.07</v>
      </c>
    </row>
    <row r="477" customHeight="1" ht="15">
      <c r="A477" s="2" t="inlineStr"/>
      <c r="B477" s="2" t="inlineStr"/>
      <c r="C477" s="2" t="inlineStr"/>
      <c r="D477" s="2" t="inlineStr"/>
      <c r="E477" s="28" t="inlineStr">
        <is>
          <r>
            <t xml:space="preserve">VALOR:</t>
          </r>
        </is>
      </c>
      <c r="F477" s="28" t="inlineStr"/>
      <c r="G477" s="6" t="n">
        <f>SUM(G476)</f>
        <v>0.07</v>
      </c>
    </row>
    <row r="478" customHeight="1" ht="15">
      <c r="A478" s="2" t="inlineStr"/>
      <c r="B478" s="2" t="inlineStr"/>
      <c r="C478" s="2" t="inlineStr"/>
      <c r="D478" s="2" t="inlineStr"/>
      <c r="E478" s="28" t="inlineStr">
        <is>
          <r>
            <t xml:space="preserve">VALOR BDI (22.23%):</t>
          </r>
        </is>
      </c>
      <c r="F478" s="28" t="inlineStr"/>
      <c r="G478" s="6" t="n">
        <f>ROUND(G477*(22.23/100),2)</f>
        <v>0.02</v>
      </c>
    </row>
    <row r="479" customHeight="1" ht="15">
      <c r="A479" s="2" t="inlineStr"/>
      <c r="B479" s="2" t="inlineStr"/>
      <c r="C479" s="2" t="inlineStr"/>
      <c r="D479" s="2" t="inlineStr"/>
      <c r="E479" s="28" t="inlineStr">
        <is>
          <r>
            <t xml:space="preserve">VALOR COM BDI:</t>
          </r>
        </is>
      </c>
      <c r="F479" s="28" t="inlineStr"/>
      <c r="G479" s="6" t="n">
        <f>G478+G477</f>
        <v>0.09</v>
      </c>
    </row>
    <row r="480" customHeight="1" ht="10">
      <c r="A480" s="2" t="inlineStr"/>
      <c r="B480" s="2" t="inlineStr"/>
      <c r="C480" s="2" t="inlineStr"/>
      <c r="D480" s="2" t="inlineStr"/>
      <c r="E480" s="18" t="inlineStr"/>
      <c r="F480" s="18" t="inlineStr"/>
      <c r="G480" s="18" t="inlineStr"/>
    </row>
    <row r="481" customHeight="1" ht="20">
      <c r="A481" s="19" t="inlineStr">
        <is>
          <r>
            <t xml:space="preserve">88828 BETONEIRA CAPACIDADE NOMINAL DE 400 L, CAPACIDADE DE MISTURA 280 L, MOTOR ELÉTRICO TRIFÁSICO POTÊNCIA DE 2 CV, SEM CARREGADOR - MANUTENÇÃO. AF_05/2023 (H)</t>
          </r>
        </is>
      </c>
      <c r="B481" s="19" t="inlineStr"/>
      <c r="C481" s="19" t="inlineStr"/>
      <c r="D481" s="19" t="inlineStr"/>
      <c r="E481" s="19" t="inlineStr"/>
      <c r="F481" s="19" t="inlineStr"/>
      <c r="G481" s="19" t="inlineStr"/>
    </row>
    <row r="482" customHeight="1" ht="15">
      <c r="A482" s="20" t="inlineStr">
        <is>
          <r>
            <t xml:space="preserve">Equipamento</t>
          </r>
        </is>
      </c>
      <c r="B482" s="20" t="inlineStr"/>
      <c r="C482" s="21" t="inlineStr">
        <is>
          <r>
            <t xml:space="preserve">FONTE</t>
          </r>
        </is>
      </c>
      <c r="D482" s="21" t="inlineStr">
        <is>
          <r>
            <t xml:space="preserve">UNID</t>
          </r>
        </is>
      </c>
      <c r="E482" s="21" t="inlineStr">
        <is>
          <r>
            <t xml:space="preserve">COEFICIENTE</t>
          </r>
        </is>
      </c>
      <c r="F482" s="21" t="inlineStr">
        <is>
          <r>
            <t xml:space="preserve">PREÇO UNITÁRIO</t>
          </r>
        </is>
      </c>
      <c r="G482" s="21" t="inlineStr">
        <is>
          <r>
            <t xml:space="preserve">TOTAL</t>
          </r>
        </is>
      </c>
    </row>
    <row r="483" customHeight="1" ht="29">
      <c r="A483" s="22" t="inlineStr">
        <is>
          <r>
            <t xml:space="preserve">00010535</t>
          </r>
        </is>
      </c>
      <c r="B483" s="23" t="inlineStr">
        <is>
          <r>
            <t xml:space="preserve">BETONEIRA CAPACIDADE NOMINAL 400 L, CAPACIDADE DE MISTURA 280 L, MOTOR ELETRICO TRIFASICO 220/380 V POTENCIA 2 CV, SEM CARREGADOR</t>
          </r>
        </is>
      </c>
      <c r="C483" s="22" t="inlineStr">
        <is>
          <r>
            <t xml:space="preserve">SINAPI</t>
          </r>
        </is>
      </c>
      <c r="D483" s="22" t="inlineStr">
        <is>
          <r>
            <t xml:space="preserve">UN</t>
          </r>
        </is>
      </c>
      <c r="E483" s="24" t="n">
        <v>7.0E-5</v>
      </c>
      <c r="F483" s="25" t="n">
        <v>4800.0</v>
      </c>
      <c r="G483" s="25" t="n">
        <f>TRUNC(TRUNC(E483,8)*F483,2)</f>
        <v>0.33</v>
      </c>
    </row>
    <row r="484" customHeight="1" ht="15">
      <c r="A484" s="2" t="inlineStr"/>
      <c r="B484" s="2" t="inlineStr"/>
      <c r="C484" s="2" t="inlineStr"/>
      <c r="D484" s="2" t="inlineStr"/>
      <c r="E484" s="26" t="inlineStr">
        <is>
          <r>
            <t xml:space="preserve">TOTAL Equipamento:</t>
          </r>
        </is>
      </c>
      <c r="F484" s="26" t="inlineStr"/>
      <c r="G484" s="27" t="n">
        <f>SUM(G483:G483)</f>
        <v>0.33</v>
      </c>
    </row>
    <row r="485" customHeight="1" ht="15">
      <c r="A485" s="2" t="inlineStr"/>
      <c r="B485" s="2" t="inlineStr"/>
      <c r="C485" s="2" t="inlineStr"/>
      <c r="D485" s="2" t="inlineStr"/>
      <c r="E485" s="28" t="inlineStr">
        <is>
          <r>
            <t xml:space="preserve">VALOR:</t>
          </r>
        </is>
      </c>
      <c r="F485" s="28" t="inlineStr"/>
      <c r="G485" s="6" t="n">
        <f>SUM(G484)</f>
        <v>0.33</v>
      </c>
    </row>
    <row r="486" customHeight="1" ht="15">
      <c r="A486" s="2" t="inlineStr"/>
      <c r="B486" s="2" t="inlineStr"/>
      <c r="C486" s="2" t="inlineStr"/>
      <c r="D486" s="2" t="inlineStr"/>
      <c r="E486" s="28" t="inlineStr">
        <is>
          <r>
            <t xml:space="preserve">VALOR BDI (22.23%):</t>
          </r>
        </is>
      </c>
      <c r="F486" s="28" t="inlineStr"/>
      <c r="G486" s="6" t="n">
        <f>ROUND(G485*(22.23/100),2)</f>
        <v>0.07</v>
      </c>
    </row>
    <row r="487" customHeight="1" ht="15">
      <c r="A487" s="2" t="inlineStr"/>
      <c r="B487" s="2" t="inlineStr"/>
      <c r="C487" s="2" t="inlineStr"/>
      <c r="D487" s="2" t="inlineStr"/>
      <c r="E487" s="28" t="inlineStr">
        <is>
          <r>
            <t xml:space="preserve">VALOR COM BDI:</t>
          </r>
        </is>
      </c>
      <c r="F487" s="28" t="inlineStr"/>
      <c r="G487" s="6" t="n">
        <f>G486+G485</f>
        <v>0.4</v>
      </c>
    </row>
    <row r="488" customHeight="1" ht="10">
      <c r="A488" s="2" t="inlineStr"/>
      <c r="B488" s="2" t="inlineStr"/>
      <c r="C488" s="2" t="inlineStr"/>
      <c r="D488" s="2" t="inlineStr"/>
      <c r="E488" s="18" t="inlineStr"/>
      <c r="F488" s="18" t="inlineStr"/>
      <c r="G488" s="18" t="inlineStr"/>
    </row>
    <row r="489" customHeight="1" ht="20">
      <c r="A489" s="19" t="inlineStr">
        <is>
          <r>
            <t xml:space="preserve">88829 BETONEIRA CAPACIDADE NOMINAL DE 400 L, CAPACIDADE DE MISTURA 280 L, MOTOR ELÉTRICO TRIFÁSICO POTÊNCIA DE 2 CV, SEM CARREGADOR - MATERIAIS NA OPERAÇÃO. AF_05/2023 (H)</t>
          </r>
        </is>
      </c>
      <c r="B489" s="19" t="inlineStr"/>
      <c r="C489" s="19" t="inlineStr"/>
      <c r="D489" s="19" t="inlineStr"/>
      <c r="E489" s="19" t="inlineStr"/>
      <c r="F489" s="19" t="inlineStr"/>
      <c r="G489" s="19" t="inlineStr"/>
    </row>
    <row r="490" customHeight="1" ht="15">
      <c r="A490" s="20" t="inlineStr">
        <is>
          <r>
            <t xml:space="preserve">Especiais</t>
          </r>
        </is>
      </c>
      <c r="B490" s="20" t="inlineStr"/>
      <c r="C490" s="21" t="inlineStr">
        <is>
          <r>
            <t xml:space="preserve">FONTE</t>
          </r>
        </is>
      </c>
      <c r="D490" s="21" t="inlineStr">
        <is>
          <r>
            <t xml:space="preserve">UNID</t>
          </r>
        </is>
      </c>
      <c r="E490" s="21" t="inlineStr">
        <is>
          <r>
            <t xml:space="preserve">COEFICIENTE</t>
          </r>
        </is>
      </c>
      <c r="F490" s="21" t="inlineStr">
        <is>
          <r>
            <t xml:space="preserve">PREÇO UNITÁRIO</t>
          </r>
        </is>
      </c>
      <c r="G490" s="21" t="inlineStr">
        <is>
          <r>
            <t xml:space="preserve">TOTAL</t>
          </r>
        </is>
      </c>
    </row>
    <row r="491" customHeight="1" ht="21">
      <c r="A491" s="22" t="inlineStr">
        <is>
          <r>
            <t xml:space="preserve">00002705</t>
          </r>
        </is>
      </c>
      <c r="B491" s="23" t="inlineStr">
        <is>
          <r>
            <t xml:space="preserve">ENERGIA ELETRICA ATE 2000 KWH INDUSTRIAL, SEM DEMANDA</t>
          </r>
        </is>
      </c>
      <c r="C491" s="22" t="inlineStr">
        <is>
          <r>
            <t xml:space="preserve">SINAPI</t>
          </r>
        </is>
      </c>
      <c r="D491" s="22" t="inlineStr">
        <is>
          <r>
            <t xml:space="preserve">KWH</t>
          </r>
        </is>
      </c>
      <c r="E491" s="24" t="n">
        <v>1.2512</v>
      </c>
      <c r="F491" s="25" t="n">
        <v>0.97</v>
      </c>
      <c r="G491" s="25" t="n">
        <f>TRUNC(TRUNC(E491,8)*F491,2)</f>
        <v>1.21</v>
      </c>
    </row>
    <row r="492" customHeight="1" ht="15">
      <c r="A492" s="2" t="inlineStr"/>
      <c r="B492" s="2" t="inlineStr"/>
      <c r="C492" s="2" t="inlineStr"/>
      <c r="D492" s="2" t="inlineStr"/>
      <c r="E492" s="26" t="inlineStr">
        <is>
          <r>
            <t xml:space="preserve">TOTAL Especiais:</t>
          </r>
        </is>
      </c>
      <c r="F492" s="26" t="inlineStr"/>
      <c r="G492" s="27" t="n">
        <f>SUM(G491:G491)</f>
        <v>1.21</v>
      </c>
    </row>
    <row r="493" customHeight="1" ht="15">
      <c r="A493" s="2" t="inlineStr"/>
      <c r="B493" s="2" t="inlineStr"/>
      <c r="C493" s="2" t="inlineStr"/>
      <c r="D493" s="2" t="inlineStr"/>
      <c r="E493" s="28" t="inlineStr">
        <is>
          <r>
            <t xml:space="preserve">VALOR:</t>
          </r>
        </is>
      </c>
      <c r="F493" s="28" t="inlineStr"/>
      <c r="G493" s="6" t="n">
        <f>SUM(G492)</f>
        <v>1.21</v>
      </c>
    </row>
    <row r="494" customHeight="1" ht="15">
      <c r="A494" s="2" t="inlineStr"/>
      <c r="B494" s="2" t="inlineStr"/>
      <c r="C494" s="2" t="inlineStr"/>
      <c r="D494" s="2" t="inlineStr"/>
      <c r="E494" s="28" t="inlineStr">
        <is>
          <r>
            <t xml:space="preserve">VALOR BDI (22.23%):</t>
          </r>
        </is>
      </c>
      <c r="F494" s="28" t="inlineStr"/>
      <c r="G494" s="6" t="n">
        <f>ROUND(G493*(22.23/100),2)</f>
        <v>0.27</v>
      </c>
    </row>
    <row r="495" customHeight="1" ht="15">
      <c r="A495" s="2" t="inlineStr"/>
      <c r="B495" s="2" t="inlineStr"/>
      <c r="C495" s="2" t="inlineStr"/>
      <c r="D495" s="2" t="inlineStr"/>
      <c r="E495" s="28" t="inlineStr">
        <is>
          <r>
            <t xml:space="preserve">VALOR COM BDI:</t>
          </r>
        </is>
      </c>
      <c r="F495" s="28" t="inlineStr"/>
      <c r="G495" s="6" t="n">
        <f>G494+G493</f>
        <v>1.48</v>
      </c>
    </row>
    <row r="496" customHeight="1" ht="10">
      <c r="A496" s="2" t="inlineStr"/>
      <c r="B496" s="2" t="inlineStr"/>
      <c r="C496" s="2" t="inlineStr"/>
      <c r="D496" s="2" t="inlineStr"/>
      <c r="E496" s="18" t="inlineStr"/>
      <c r="F496" s="18" t="inlineStr"/>
      <c r="G496" s="18" t="inlineStr"/>
    </row>
    <row r="497" customHeight="1" ht="20">
      <c r="A497" s="19" t="inlineStr">
        <is>
          <r>
            <t xml:space="preserve">89226 BETONEIRA CAPACIDADE NOMINAL DE 600 L, CAPACIDADE DE MISTURA 360 L, MOTOR ELÉTRICO TRIFÁSICO POTÊNCIA DE 4 CV, SEM CARREGADOR - CHI DIURNO. AF_05/2023 (CHI)</t>
          </r>
        </is>
      </c>
      <c r="B497" s="19" t="inlineStr"/>
      <c r="C497" s="19" t="inlineStr"/>
      <c r="D497" s="19" t="inlineStr"/>
      <c r="E497" s="19" t="inlineStr"/>
      <c r="F497" s="19" t="inlineStr"/>
      <c r="G497" s="19" t="inlineStr"/>
    </row>
    <row r="498" customHeight="1" ht="15">
      <c r="A498" s="20" t="inlineStr">
        <is>
          <r>
            <t xml:space="preserve">Serviço</t>
          </r>
        </is>
      </c>
      <c r="B498" s="20" t="inlineStr"/>
      <c r="C498" s="21" t="inlineStr">
        <is>
          <r>
            <t xml:space="preserve">FONTE</t>
          </r>
        </is>
      </c>
      <c r="D498" s="21" t="inlineStr">
        <is>
          <r>
            <t xml:space="preserve">UNID</t>
          </r>
        </is>
      </c>
      <c r="E498" s="21" t="inlineStr">
        <is>
          <r>
            <t xml:space="preserve">COEFICIENTE</t>
          </r>
        </is>
      </c>
      <c r="F498" s="21" t="inlineStr">
        <is>
          <r>
            <t xml:space="preserve">PREÇO UNITÁRIO</t>
          </r>
        </is>
      </c>
      <c r="G498" s="21" t="inlineStr">
        <is>
          <r>
            <t xml:space="preserve">TOTAL</t>
          </r>
        </is>
      </c>
    </row>
    <row r="499" customHeight="1" ht="38">
      <c r="A499" s="22" t="inlineStr">
        <is>
          <r>
            <t xml:space="preserve">89221</t>
          </r>
        </is>
      </c>
      <c r="B499" s="23" t="inlineStr">
        <is>
          <r>
            <t xml:space="preserve">BETONEIRA CAPACIDADE NOMINAL DE 600 L, CAPACIDADE DE MISTURA 360 L, MOTOR ELÉTRICO TRIFÁSICO POTÊNCIA DE 4 CV, SEM CARREGADOR - DEPRECIAÇÃO. AF_05/2023</t>
          </r>
        </is>
      </c>
      <c r="C499" s="22" t="inlineStr">
        <is>
          <r>
            <t xml:space="preserve">SINAPI</t>
          </r>
        </is>
      </c>
      <c r="D499" s="22" t="inlineStr">
        <is>
          <r>
            <t xml:space="preserve">H</t>
          </r>
        </is>
      </c>
      <c r="E499" s="24" t="n">
        <v>1.0</v>
      </c>
      <c r="F499" s="25" t="n">
        <v>1.17</v>
      </c>
      <c r="G499" s="25" t="n">
        <f>TRUNC(TRUNC(E499,8)*F499,2)</f>
        <v>1.17</v>
      </c>
    </row>
    <row r="500" customHeight="1" ht="38">
      <c r="A500" s="22" t="inlineStr">
        <is>
          <r>
            <t xml:space="preserve">89222</t>
          </r>
        </is>
      </c>
      <c r="B500" s="23" t="inlineStr">
        <is>
          <r>
            <t xml:space="preserve">BETONEIRA CAPACIDADE NOMINAL DE 600 L, CAPACIDADE DE MISTURA 360 L, MOTOR ELÉTRICO TRIFÁSICO POTÊNCIA DE 4 CV, SEM CARREGADOR - JUROS. AF_05/2023</t>
          </r>
        </is>
      </c>
      <c r="C500" s="22" t="inlineStr">
        <is>
          <r>
            <t xml:space="preserve">SINAPI</t>
          </r>
        </is>
      </c>
      <c r="D500" s="22" t="inlineStr">
        <is>
          <r>
            <t xml:space="preserve">H</t>
          </r>
        </is>
      </c>
      <c r="E500" s="24" t="n">
        <v>1.0</v>
      </c>
      <c r="F500" s="25" t="n">
        <v>0.28</v>
      </c>
      <c r="G500" s="25" t="n">
        <f>TRUNC(TRUNC(E500,8)*F500,2)</f>
        <v>0.28</v>
      </c>
    </row>
    <row r="501" customHeight="1" ht="15">
      <c r="A501" s="2" t="inlineStr"/>
      <c r="B501" s="2" t="inlineStr"/>
      <c r="C501" s="2" t="inlineStr"/>
      <c r="D501" s="2" t="inlineStr"/>
      <c r="E501" s="26" t="inlineStr">
        <is>
          <r>
            <t xml:space="preserve">TOTAL Serviço:</t>
          </r>
        </is>
      </c>
      <c r="F501" s="26" t="inlineStr"/>
      <c r="G501" s="27" t="n">
        <f>SUM(G499:G500)</f>
        <v>1.45</v>
      </c>
    </row>
    <row r="502" customHeight="1" ht="15">
      <c r="A502" s="2" t="inlineStr"/>
      <c r="B502" s="2" t="inlineStr"/>
      <c r="C502" s="2" t="inlineStr"/>
      <c r="D502" s="2" t="inlineStr"/>
      <c r="E502" s="28" t="inlineStr">
        <is>
          <r>
            <t xml:space="preserve">VALOR:</t>
          </r>
        </is>
      </c>
      <c r="F502" s="28" t="inlineStr"/>
      <c r="G502" s="6" t="n">
        <f>SUM(G501)</f>
        <v>1.45</v>
      </c>
    </row>
    <row r="503" customHeight="1" ht="15">
      <c r="A503" s="2" t="inlineStr"/>
      <c r="B503" s="2" t="inlineStr"/>
      <c r="C503" s="2" t="inlineStr"/>
      <c r="D503" s="2" t="inlineStr"/>
      <c r="E503" s="28" t="inlineStr">
        <is>
          <r>
            <t xml:space="preserve">VALOR BDI (22.23%):</t>
          </r>
        </is>
      </c>
      <c r="F503" s="28" t="inlineStr"/>
      <c r="G503" s="6" t="n">
        <f>ROUND(G502*(22.23/100),2)</f>
        <v>0.32</v>
      </c>
    </row>
    <row r="504" customHeight="1" ht="15">
      <c r="A504" s="2" t="inlineStr"/>
      <c r="B504" s="2" t="inlineStr"/>
      <c r="C504" s="2" t="inlineStr"/>
      <c r="D504" s="2" t="inlineStr"/>
      <c r="E504" s="28" t="inlineStr">
        <is>
          <r>
            <t xml:space="preserve">VALOR COM BDI:</t>
          </r>
        </is>
      </c>
      <c r="F504" s="28" t="inlineStr"/>
      <c r="G504" s="6" t="n">
        <f>G503+G502</f>
        <v>1.77</v>
      </c>
    </row>
    <row r="505" customHeight="1" ht="10">
      <c r="A505" s="2" t="inlineStr"/>
      <c r="B505" s="2" t="inlineStr"/>
      <c r="C505" s="2" t="inlineStr"/>
      <c r="D505" s="2" t="inlineStr"/>
      <c r="E505" s="18" t="inlineStr"/>
      <c r="F505" s="18" t="inlineStr"/>
      <c r="G505" s="18" t="inlineStr"/>
    </row>
    <row r="506" customHeight="1" ht="20">
      <c r="A506" s="19" t="inlineStr">
        <is>
          <r>
            <t xml:space="preserve">89225 BETONEIRA CAPACIDADE NOMINAL DE 600 L, CAPACIDADE DE MISTURA 360 L, MOTOR ELÉTRICO TRIFÁSICO POTÊNCIA DE 4 CV, SEM CARREGADOR - CHP DIURNO. AF_05/2023 (CHP)</t>
          </r>
        </is>
      </c>
      <c r="B506" s="19" t="inlineStr"/>
      <c r="C506" s="19" t="inlineStr"/>
      <c r="D506" s="19" t="inlineStr"/>
      <c r="E506" s="19" t="inlineStr"/>
      <c r="F506" s="19" t="inlineStr"/>
      <c r="G506" s="19" t="inlineStr"/>
    </row>
    <row r="507" customHeight="1" ht="15">
      <c r="A507" s="20" t="inlineStr">
        <is>
          <r>
            <t xml:space="preserve">Serviço</t>
          </r>
        </is>
      </c>
      <c r="B507" s="20" t="inlineStr"/>
      <c r="C507" s="21" t="inlineStr">
        <is>
          <r>
            <t xml:space="preserve">FONTE</t>
          </r>
        </is>
      </c>
      <c r="D507" s="21" t="inlineStr">
        <is>
          <r>
            <t xml:space="preserve">UNID</t>
          </r>
        </is>
      </c>
      <c r="E507" s="21" t="inlineStr">
        <is>
          <r>
            <t xml:space="preserve">COEFICIENTE</t>
          </r>
        </is>
      </c>
      <c r="F507" s="21" t="inlineStr">
        <is>
          <r>
            <t xml:space="preserve">PREÇO UNITÁRIO</t>
          </r>
        </is>
      </c>
      <c r="G507" s="21" t="inlineStr">
        <is>
          <r>
            <t xml:space="preserve">TOTAL</t>
          </r>
        </is>
      </c>
    </row>
    <row r="508" customHeight="1" ht="38">
      <c r="A508" s="22" t="inlineStr">
        <is>
          <r>
            <t xml:space="preserve">89221</t>
          </r>
        </is>
      </c>
      <c r="B508" s="23" t="inlineStr">
        <is>
          <r>
            <t xml:space="preserve">BETONEIRA CAPACIDADE NOMINAL DE 600 L, CAPACIDADE DE MISTURA 360 L, MOTOR ELÉTRICO TRIFÁSICO POTÊNCIA DE 4 CV, SEM CARREGADOR - DEPRECIAÇÃO. AF_05/2023</t>
          </r>
        </is>
      </c>
      <c r="C508" s="22" t="inlineStr">
        <is>
          <r>
            <t xml:space="preserve">SINAPI</t>
          </r>
        </is>
      </c>
      <c r="D508" s="22" t="inlineStr">
        <is>
          <r>
            <t xml:space="preserve">H</t>
          </r>
        </is>
      </c>
      <c r="E508" s="24" t="n">
        <v>1.0</v>
      </c>
      <c r="F508" s="25" t="n">
        <v>1.17</v>
      </c>
      <c r="G508" s="25" t="n">
        <f>TRUNC(TRUNC(E508,8)*F508,2)</f>
        <v>1.17</v>
      </c>
    </row>
    <row r="509" customHeight="1" ht="38">
      <c r="A509" s="22" t="inlineStr">
        <is>
          <r>
            <t xml:space="preserve">89222</t>
          </r>
        </is>
      </c>
      <c r="B509" s="23" t="inlineStr">
        <is>
          <r>
            <t xml:space="preserve">BETONEIRA CAPACIDADE NOMINAL DE 600 L, CAPACIDADE DE MISTURA 360 L, MOTOR ELÉTRICO TRIFÁSICO POTÊNCIA DE 4 CV, SEM CARREGADOR - JUROS. AF_05/2023</t>
          </r>
        </is>
      </c>
      <c r="C509" s="22" t="inlineStr">
        <is>
          <r>
            <t xml:space="preserve">SINAPI</t>
          </r>
        </is>
      </c>
      <c r="D509" s="22" t="inlineStr">
        <is>
          <r>
            <t xml:space="preserve">H</t>
          </r>
        </is>
      </c>
      <c r="E509" s="24" t="n">
        <v>1.0</v>
      </c>
      <c r="F509" s="25" t="n">
        <v>0.28</v>
      </c>
      <c r="G509" s="25" t="n">
        <f>TRUNC(TRUNC(E509,8)*F509,2)</f>
        <v>0.28</v>
      </c>
    </row>
    <row r="510" customHeight="1" ht="38">
      <c r="A510" s="22" t="inlineStr">
        <is>
          <r>
            <t xml:space="preserve">89223</t>
          </r>
        </is>
      </c>
      <c r="B510" s="23" t="inlineStr">
        <is>
          <r>
            <t xml:space="preserve">BETONEIRA CAPACIDADE NOMINAL DE 600 L, CAPACIDADE DE MISTURA 360 L, MOTOR ELÉTRICO TRIFÁSICO POTÊNCIA DE 4 CV, SEM CARREGADOR - MANUTENÇÃO. AF_05/2023</t>
          </r>
        </is>
      </c>
      <c r="C510" s="22" t="inlineStr">
        <is>
          <r>
            <t xml:space="preserve">SINAPI</t>
          </r>
        </is>
      </c>
      <c r="D510" s="22" t="inlineStr">
        <is>
          <r>
            <t xml:space="preserve">H</t>
          </r>
        </is>
      </c>
      <c r="E510" s="24" t="n">
        <v>1.0</v>
      </c>
      <c r="F510" s="25" t="n">
        <v>1.36</v>
      </c>
      <c r="G510" s="25" t="n">
        <f>TRUNC(TRUNC(E510,8)*F510,2)</f>
        <v>1.36</v>
      </c>
    </row>
    <row r="511" customHeight="1" ht="38">
      <c r="A511" s="22" t="inlineStr">
        <is>
          <r>
            <t xml:space="preserve">89224</t>
          </r>
        </is>
      </c>
      <c r="B511" s="23" t="inlineStr">
        <is>
          <r>
            <t xml:space="preserve">BETONEIRA CAPACIDADE NOMINAL DE 600 L, CAPACIDADE DE MISTURA 360 L, MOTOR ELÉTRICO TRIFÁSICO POTÊNCIA DE 4 CV, SEM CARREGADOR - MATERIAIS NA OPERAÇÃO. AF_05/2023</t>
          </r>
        </is>
      </c>
      <c r="C511" s="22" t="inlineStr">
        <is>
          <r>
            <t xml:space="preserve">SINAPI</t>
          </r>
        </is>
      </c>
      <c r="D511" s="22" t="inlineStr">
        <is>
          <r>
            <t xml:space="preserve">H</t>
          </r>
        </is>
      </c>
      <c r="E511" s="24" t="n">
        <v>1.0</v>
      </c>
      <c r="F511" s="25" t="n">
        <v>2.42</v>
      </c>
      <c r="G511" s="25" t="n">
        <f>TRUNC(TRUNC(E511,8)*F511,2)</f>
        <v>2.42</v>
      </c>
    </row>
    <row r="512" customHeight="1" ht="15">
      <c r="A512" s="2" t="inlineStr"/>
      <c r="B512" s="2" t="inlineStr"/>
      <c r="C512" s="2" t="inlineStr"/>
      <c r="D512" s="2" t="inlineStr"/>
      <c r="E512" s="26" t="inlineStr">
        <is>
          <r>
            <t xml:space="preserve">TOTAL Serviço:</t>
          </r>
        </is>
      </c>
      <c r="F512" s="26" t="inlineStr"/>
      <c r="G512" s="27" t="n">
        <f>SUM(G508:G511)</f>
        <v>5.23</v>
      </c>
    </row>
    <row r="513" customHeight="1" ht="15">
      <c r="A513" s="2" t="inlineStr"/>
      <c r="B513" s="2" t="inlineStr"/>
      <c r="C513" s="2" t="inlineStr"/>
      <c r="D513" s="2" t="inlineStr"/>
      <c r="E513" s="28" t="inlineStr">
        <is>
          <r>
            <t xml:space="preserve">VALOR:</t>
          </r>
        </is>
      </c>
      <c r="F513" s="28" t="inlineStr"/>
      <c r="G513" s="6" t="n">
        <f>SUM(G512)</f>
        <v>5.23</v>
      </c>
    </row>
    <row r="514" customHeight="1" ht="15">
      <c r="A514" s="2" t="inlineStr"/>
      <c r="B514" s="2" t="inlineStr"/>
      <c r="C514" s="2" t="inlineStr"/>
      <c r="D514" s="2" t="inlineStr"/>
      <c r="E514" s="28" t="inlineStr">
        <is>
          <r>
            <t xml:space="preserve">VALOR BDI (22.23%):</t>
          </r>
        </is>
      </c>
      <c r="F514" s="28" t="inlineStr"/>
      <c r="G514" s="6" t="n">
        <f>ROUND(G513*(22.23/100),2)</f>
        <v>1.16</v>
      </c>
    </row>
    <row r="515" customHeight="1" ht="15">
      <c r="A515" s="2" t="inlineStr"/>
      <c r="B515" s="2" t="inlineStr"/>
      <c r="C515" s="2" t="inlineStr"/>
      <c r="D515" s="2" t="inlineStr"/>
      <c r="E515" s="28" t="inlineStr">
        <is>
          <r>
            <t xml:space="preserve">VALOR COM BDI:</t>
          </r>
        </is>
      </c>
      <c r="F515" s="28" t="inlineStr"/>
      <c r="G515" s="6" t="n">
        <f>G514+G513</f>
        <v>6.39</v>
      </c>
    </row>
    <row r="516" customHeight="1" ht="10">
      <c r="A516" s="2" t="inlineStr"/>
      <c r="B516" s="2" t="inlineStr"/>
      <c r="C516" s="2" t="inlineStr"/>
      <c r="D516" s="2" t="inlineStr"/>
      <c r="E516" s="18" t="inlineStr"/>
      <c r="F516" s="18" t="inlineStr"/>
      <c r="G516" s="18" t="inlineStr"/>
    </row>
    <row r="517" customHeight="1" ht="20">
      <c r="A517" s="19" t="inlineStr">
        <is>
          <r>
            <t xml:space="preserve">89221 BETONEIRA CAPACIDADE NOMINAL DE 600 L, CAPACIDADE DE MISTURA 360 L, MOTOR ELÉTRICO TRIFÁSICO POTÊNCIA DE 4 CV, SEM CARREGADOR - DEPRECIAÇÃO. AF_05/2023 (H)</t>
          </r>
        </is>
      </c>
      <c r="B517" s="19" t="inlineStr"/>
      <c r="C517" s="19" t="inlineStr"/>
      <c r="D517" s="19" t="inlineStr"/>
      <c r="E517" s="19" t="inlineStr"/>
      <c r="F517" s="19" t="inlineStr"/>
      <c r="G517" s="19" t="inlineStr"/>
    </row>
    <row r="518" customHeight="1" ht="15">
      <c r="A518" s="20" t="inlineStr">
        <is>
          <r>
            <t xml:space="preserve">Equipamento</t>
          </r>
        </is>
      </c>
      <c r="B518" s="20" t="inlineStr"/>
      <c r="C518" s="21" t="inlineStr">
        <is>
          <r>
            <t xml:space="preserve">FONTE</t>
          </r>
        </is>
      </c>
      <c r="D518" s="21" t="inlineStr">
        <is>
          <r>
            <t xml:space="preserve">UNID</t>
          </r>
        </is>
      </c>
      <c r="E518" s="21" t="inlineStr">
        <is>
          <r>
            <t xml:space="preserve">COEFICIENTE</t>
          </r>
        </is>
      </c>
      <c r="F518" s="21" t="inlineStr">
        <is>
          <r>
            <t xml:space="preserve">PREÇO UNITÁRIO</t>
          </r>
        </is>
      </c>
      <c r="G518" s="21" t="inlineStr">
        <is>
          <r>
            <t xml:space="preserve">TOTAL</t>
          </r>
        </is>
      </c>
    </row>
    <row r="519" customHeight="1" ht="29">
      <c r="A519" s="22" t="inlineStr">
        <is>
          <r>
            <t xml:space="preserve">00036397</t>
          </r>
        </is>
      </c>
      <c r="B519" s="23" t="inlineStr">
        <is>
          <r>
            <t xml:space="preserve">BETONEIRA, CAPACIDADE NOMINAL 600 L, CAPACIDADE DE MISTURA 360L, MOTOR ELETRICO TRIFASICO 220/380V, POTENCIA 4CV, EXCLUSO CARREGADOR</t>
          </r>
        </is>
      </c>
      <c r="C519" s="22" t="inlineStr">
        <is>
          <r>
            <t xml:space="preserve">SINAPI</t>
          </r>
        </is>
      </c>
      <c r="D519" s="22" t="inlineStr">
        <is>
          <r>
            <t xml:space="preserve">UN</t>
          </r>
        </is>
      </c>
      <c r="E519" s="24" t="n">
        <v>6.0E-5</v>
      </c>
      <c r="F519" s="25" t="n">
        <v>19525.42</v>
      </c>
      <c r="G519" s="25" t="n">
        <f>TRUNC(TRUNC(E519,8)*F519,2)</f>
        <v>1.17</v>
      </c>
    </row>
    <row r="520" customHeight="1" ht="15">
      <c r="A520" s="2" t="inlineStr"/>
      <c r="B520" s="2" t="inlineStr"/>
      <c r="C520" s="2" t="inlineStr"/>
      <c r="D520" s="2" t="inlineStr"/>
      <c r="E520" s="26" t="inlineStr">
        <is>
          <r>
            <t xml:space="preserve">TOTAL Equipamento:</t>
          </r>
        </is>
      </c>
      <c r="F520" s="26" t="inlineStr"/>
      <c r="G520" s="27" t="n">
        <f>SUM(G519:G519)</f>
        <v>1.17</v>
      </c>
    </row>
    <row r="521" customHeight="1" ht="15">
      <c r="A521" s="2" t="inlineStr"/>
      <c r="B521" s="2" t="inlineStr"/>
      <c r="C521" s="2" t="inlineStr"/>
      <c r="D521" s="2" t="inlineStr"/>
      <c r="E521" s="28" t="inlineStr">
        <is>
          <r>
            <t xml:space="preserve">VALOR:</t>
          </r>
        </is>
      </c>
      <c r="F521" s="28" t="inlineStr"/>
      <c r="G521" s="6" t="n">
        <f>SUM(G520)</f>
        <v>1.17</v>
      </c>
    </row>
    <row r="522" customHeight="1" ht="15">
      <c r="A522" s="2" t="inlineStr"/>
      <c r="B522" s="2" t="inlineStr"/>
      <c r="C522" s="2" t="inlineStr"/>
      <c r="D522" s="2" t="inlineStr"/>
      <c r="E522" s="28" t="inlineStr">
        <is>
          <r>
            <t xml:space="preserve">VALOR BDI (22.23%):</t>
          </r>
        </is>
      </c>
      <c r="F522" s="28" t="inlineStr"/>
      <c r="G522" s="6" t="n">
        <f>ROUND(G521*(22.23/100),2)</f>
        <v>0.26</v>
      </c>
    </row>
    <row r="523" customHeight="1" ht="15">
      <c r="A523" s="2" t="inlineStr"/>
      <c r="B523" s="2" t="inlineStr"/>
      <c r="C523" s="2" t="inlineStr"/>
      <c r="D523" s="2" t="inlineStr"/>
      <c r="E523" s="28" t="inlineStr">
        <is>
          <r>
            <t xml:space="preserve">VALOR COM BDI:</t>
          </r>
        </is>
      </c>
      <c r="F523" s="28" t="inlineStr"/>
      <c r="G523" s="6" t="n">
        <f>G522+G521</f>
        <v>1.43</v>
      </c>
    </row>
    <row r="524" customHeight="1" ht="10">
      <c r="A524" s="2" t="inlineStr"/>
      <c r="B524" s="2" t="inlineStr"/>
      <c r="C524" s="2" t="inlineStr"/>
      <c r="D524" s="2" t="inlineStr"/>
      <c r="E524" s="18" t="inlineStr"/>
      <c r="F524" s="18" t="inlineStr"/>
      <c r="G524" s="18" t="inlineStr"/>
    </row>
    <row r="525" customHeight="1" ht="20">
      <c r="A525" s="19" t="inlineStr">
        <is>
          <r>
            <t xml:space="preserve">89222 BETONEIRA CAPACIDADE NOMINAL DE 600 L, CAPACIDADE DE MISTURA 360 L, MOTOR ELÉTRICO TRIFÁSICO POTÊNCIA DE 4 CV, SEM CARREGADOR - JUROS. AF_05/2023 (H)</t>
          </r>
        </is>
      </c>
      <c r="B525" s="19" t="inlineStr"/>
      <c r="C525" s="19" t="inlineStr"/>
      <c r="D525" s="19" t="inlineStr"/>
      <c r="E525" s="19" t="inlineStr"/>
      <c r="F525" s="19" t="inlineStr"/>
      <c r="G525" s="19" t="inlineStr"/>
    </row>
    <row r="526" customHeight="1" ht="15">
      <c r="A526" s="20" t="inlineStr">
        <is>
          <r>
            <t xml:space="preserve">Equipamento</t>
          </r>
        </is>
      </c>
      <c r="B526" s="20" t="inlineStr"/>
      <c r="C526" s="21" t="inlineStr">
        <is>
          <r>
            <t xml:space="preserve">FONTE</t>
          </r>
        </is>
      </c>
      <c r="D526" s="21" t="inlineStr">
        <is>
          <r>
            <t xml:space="preserve">UNID</t>
          </r>
        </is>
      </c>
      <c r="E526" s="21" t="inlineStr">
        <is>
          <r>
            <t xml:space="preserve">COEFICIENTE</t>
          </r>
        </is>
      </c>
      <c r="F526" s="21" t="inlineStr">
        <is>
          <r>
            <t xml:space="preserve">PREÇO UNITÁRIO</t>
          </r>
        </is>
      </c>
      <c r="G526" s="21" t="inlineStr">
        <is>
          <r>
            <t xml:space="preserve">TOTAL</t>
          </r>
        </is>
      </c>
    </row>
    <row r="527" customHeight="1" ht="29">
      <c r="A527" s="22" t="inlineStr">
        <is>
          <r>
            <t xml:space="preserve">00036397</t>
          </r>
        </is>
      </c>
      <c r="B527" s="23" t="inlineStr">
        <is>
          <r>
            <t xml:space="preserve">BETONEIRA, CAPACIDADE NOMINAL 600 L, CAPACIDADE DE MISTURA 360L, MOTOR ELETRICO TRIFASICO 220/380V, POTENCIA 4CV, EXCLUSO CARREGADOR</t>
          </r>
        </is>
      </c>
      <c r="C527" s="22" t="inlineStr">
        <is>
          <r>
            <t xml:space="preserve">SINAPI</t>
          </r>
        </is>
      </c>
      <c r="D527" s="22" t="inlineStr">
        <is>
          <r>
            <t xml:space="preserve">UN</t>
          </r>
        </is>
      </c>
      <c r="E527" s="24" t="n">
        <v>1.48E-5</v>
      </c>
      <c r="F527" s="25" t="n">
        <v>19525.42</v>
      </c>
      <c r="G527" s="25" t="n">
        <f>TRUNC(TRUNC(E527,8)*F527,2)</f>
        <v>0.28</v>
      </c>
    </row>
    <row r="528" customHeight="1" ht="15">
      <c r="A528" s="2" t="inlineStr"/>
      <c r="B528" s="2" t="inlineStr"/>
      <c r="C528" s="2" t="inlineStr"/>
      <c r="D528" s="2" t="inlineStr"/>
      <c r="E528" s="26" t="inlineStr">
        <is>
          <r>
            <t xml:space="preserve">TOTAL Equipamento:</t>
          </r>
        </is>
      </c>
      <c r="F528" s="26" t="inlineStr"/>
      <c r="G528" s="27" t="n">
        <f>SUM(G527:G527)</f>
        <v>0.28</v>
      </c>
    </row>
    <row r="529" customHeight="1" ht="15">
      <c r="A529" s="2" t="inlineStr"/>
      <c r="B529" s="2" t="inlineStr"/>
      <c r="C529" s="2" t="inlineStr"/>
      <c r="D529" s="2" t="inlineStr"/>
      <c r="E529" s="28" t="inlineStr">
        <is>
          <r>
            <t xml:space="preserve">VALOR:</t>
          </r>
        </is>
      </c>
      <c r="F529" s="28" t="inlineStr"/>
      <c r="G529" s="6" t="n">
        <f>SUM(G528)</f>
        <v>0.28</v>
      </c>
    </row>
    <row r="530" customHeight="1" ht="15">
      <c r="A530" s="2" t="inlineStr"/>
      <c r="B530" s="2" t="inlineStr"/>
      <c r="C530" s="2" t="inlineStr"/>
      <c r="D530" s="2" t="inlineStr"/>
      <c r="E530" s="28" t="inlineStr">
        <is>
          <r>
            <t xml:space="preserve">VALOR BDI (22.23%):</t>
          </r>
        </is>
      </c>
      <c r="F530" s="28" t="inlineStr"/>
      <c r="G530" s="6" t="n">
        <f>ROUND(G529*(22.23/100),2)</f>
        <v>0.06</v>
      </c>
    </row>
    <row r="531" customHeight="1" ht="15">
      <c r="A531" s="2" t="inlineStr"/>
      <c r="B531" s="2" t="inlineStr"/>
      <c r="C531" s="2" t="inlineStr"/>
      <c r="D531" s="2" t="inlineStr"/>
      <c r="E531" s="28" t="inlineStr">
        <is>
          <r>
            <t xml:space="preserve">VALOR COM BDI:</t>
          </r>
        </is>
      </c>
      <c r="F531" s="28" t="inlineStr"/>
      <c r="G531" s="6" t="n">
        <f>G530+G529</f>
        <v>0.34</v>
      </c>
    </row>
    <row r="532" customHeight="1" ht="10">
      <c r="A532" s="2" t="inlineStr"/>
      <c r="B532" s="2" t="inlineStr"/>
      <c r="C532" s="2" t="inlineStr"/>
      <c r="D532" s="2" t="inlineStr"/>
      <c r="E532" s="18" t="inlineStr"/>
      <c r="F532" s="18" t="inlineStr"/>
      <c r="G532" s="18" t="inlineStr"/>
    </row>
    <row r="533" customHeight="1" ht="20">
      <c r="A533" s="19" t="inlineStr">
        <is>
          <r>
            <t xml:space="preserve">89223 BETONEIRA CAPACIDADE NOMINAL DE 600 L, CAPACIDADE DE MISTURA 360 L, MOTOR ELÉTRICO TRIFÁSICO POTÊNCIA DE 4 CV, SEM CARREGADOR - MANUTENÇÃO. AF_05/2023 (H)</t>
          </r>
        </is>
      </c>
      <c r="B533" s="19" t="inlineStr"/>
      <c r="C533" s="19" t="inlineStr"/>
      <c r="D533" s="19" t="inlineStr"/>
      <c r="E533" s="19" t="inlineStr"/>
      <c r="F533" s="19" t="inlineStr"/>
      <c r="G533" s="19" t="inlineStr"/>
    </row>
    <row r="534" customHeight="1" ht="15">
      <c r="A534" s="20" t="inlineStr">
        <is>
          <r>
            <t xml:space="preserve">Equipamento</t>
          </r>
        </is>
      </c>
      <c r="B534" s="20" t="inlineStr"/>
      <c r="C534" s="21" t="inlineStr">
        <is>
          <r>
            <t xml:space="preserve">FONTE</t>
          </r>
        </is>
      </c>
      <c r="D534" s="21" t="inlineStr">
        <is>
          <r>
            <t xml:space="preserve">UNID</t>
          </r>
        </is>
      </c>
      <c r="E534" s="21" t="inlineStr">
        <is>
          <r>
            <t xml:space="preserve">COEFICIENTE</t>
          </r>
        </is>
      </c>
      <c r="F534" s="21" t="inlineStr">
        <is>
          <r>
            <t xml:space="preserve">PREÇO UNITÁRIO</t>
          </r>
        </is>
      </c>
      <c r="G534" s="21" t="inlineStr">
        <is>
          <r>
            <t xml:space="preserve">TOTAL</t>
          </r>
        </is>
      </c>
    </row>
    <row r="535" customHeight="1" ht="29">
      <c r="A535" s="22" t="inlineStr">
        <is>
          <r>
            <t xml:space="preserve">00036397</t>
          </r>
        </is>
      </c>
      <c r="B535" s="23" t="inlineStr">
        <is>
          <r>
            <t xml:space="preserve">BETONEIRA, CAPACIDADE NOMINAL 600 L, CAPACIDADE DE MISTURA 360L, MOTOR ELETRICO TRIFASICO 220/380V, POTENCIA 4CV, EXCLUSO CARREGADOR</t>
          </r>
        </is>
      </c>
      <c r="C535" s="22" t="inlineStr">
        <is>
          <r>
            <t xml:space="preserve">SINAPI</t>
          </r>
        </is>
      </c>
      <c r="D535" s="22" t="inlineStr">
        <is>
          <r>
            <t xml:space="preserve">UN</t>
          </r>
        </is>
      </c>
      <c r="E535" s="24" t="n">
        <v>7.0E-5</v>
      </c>
      <c r="F535" s="25" t="n">
        <v>19525.42</v>
      </c>
      <c r="G535" s="25" t="n">
        <f>TRUNC(TRUNC(E535,8)*F535,2)</f>
        <v>1.36</v>
      </c>
    </row>
    <row r="536" customHeight="1" ht="15">
      <c r="A536" s="2" t="inlineStr"/>
      <c r="B536" s="2" t="inlineStr"/>
      <c r="C536" s="2" t="inlineStr"/>
      <c r="D536" s="2" t="inlineStr"/>
      <c r="E536" s="26" t="inlineStr">
        <is>
          <r>
            <t xml:space="preserve">TOTAL Equipamento:</t>
          </r>
        </is>
      </c>
      <c r="F536" s="26" t="inlineStr"/>
      <c r="G536" s="27" t="n">
        <f>SUM(G535:G535)</f>
        <v>1.36</v>
      </c>
    </row>
    <row r="537" customHeight="1" ht="15">
      <c r="A537" s="2" t="inlineStr"/>
      <c r="B537" s="2" t="inlineStr"/>
      <c r="C537" s="2" t="inlineStr"/>
      <c r="D537" s="2" t="inlineStr"/>
      <c r="E537" s="28" t="inlineStr">
        <is>
          <r>
            <t xml:space="preserve">VALOR:</t>
          </r>
        </is>
      </c>
      <c r="F537" s="28" t="inlineStr"/>
      <c r="G537" s="6" t="n">
        <f>SUM(G536)</f>
        <v>1.36</v>
      </c>
    </row>
    <row r="538" customHeight="1" ht="15">
      <c r="A538" s="2" t="inlineStr"/>
      <c r="B538" s="2" t="inlineStr"/>
      <c r="C538" s="2" t="inlineStr"/>
      <c r="D538" s="2" t="inlineStr"/>
      <c r="E538" s="28" t="inlineStr">
        <is>
          <r>
            <t xml:space="preserve">VALOR BDI (22.23%):</t>
          </r>
        </is>
      </c>
      <c r="F538" s="28" t="inlineStr"/>
      <c r="G538" s="6" t="n">
        <f>ROUND(G537*(22.23/100),2)</f>
        <v>0.3</v>
      </c>
    </row>
    <row r="539" customHeight="1" ht="15">
      <c r="A539" s="2" t="inlineStr"/>
      <c r="B539" s="2" t="inlineStr"/>
      <c r="C539" s="2" t="inlineStr"/>
      <c r="D539" s="2" t="inlineStr"/>
      <c r="E539" s="28" t="inlineStr">
        <is>
          <r>
            <t xml:space="preserve">VALOR COM BDI:</t>
          </r>
        </is>
      </c>
      <c r="F539" s="28" t="inlineStr"/>
      <c r="G539" s="6" t="n">
        <f>G538+G537</f>
        <v>1.66</v>
      </c>
    </row>
    <row r="540" customHeight="1" ht="10">
      <c r="A540" s="2" t="inlineStr"/>
      <c r="B540" s="2" t="inlineStr"/>
      <c r="C540" s="2" t="inlineStr"/>
      <c r="D540" s="2" t="inlineStr"/>
      <c r="E540" s="18" t="inlineStr"/>
      <c r="F540" s="18" t="inlineStr"/>
      <c r="G540" s="18" t="inlineStr"/>
    </row>
    <row r="541" customHeight="1" ht="20">
      <c r="A541" s="19" t="inlineStr">
        <is>
          <r>
            <t xml:space="preserve">89224 BETONEIRA CAPACIDADE NOMINAL DE 600 L, CAPACIDADE DE MISTURA 360 L, MOTOR ELÉTRICO TRIFÁSICO POTÊNCIA DE 4 CV, SEM CARREGADOR - MATERIAIS NA OPERAÇÃO. AF_05/2023 (H)</t>
          </r>
        </is>
      </c>
      <c r="B541" s="19" t="inlineStr"/>
      <c r="C541" s="19" t="inlineStr"/>
      <c r="D541" s="19" t="inlineStr"/>
      <c r="E541" s="19" t="inlineStr"/>
      <c r="F541" s="19" t="inlineStr"/>
      <c r="G541" s="19" t="inlineStr"/>
    </row>
    <row r="542" customHeight="1" ht="15">
      <c r="A542" s="20" t="inlineStr">
        <is>
          <r>
            <t xml:space="preserve">Especiais</t>
          </r>
        </is>
      </c>
      <c r="B542" s="20" t="inlineStr"/>
      <c r="C542" s="21" t="inlineStr">
        <is>
          <r>
            <t xml:space="preserve">FONTE</t>
          </r>
        </is>
      </c>
      <c r="D542" s="21" t="inlineStr">
        <is>
          <r>
            <t xml:space="preserve">UNID</t>
          </r>
        </is>
      </c>
      <c r="E542" s="21" t="inlineStr">
        <is>
          <r>
            <t xml:space="preserve">COEFICIENTE</t>
          </r>
        </is>
      </c>
      <c r="F542" s="21" t="inlineStr">
        <is>
          <r>
            <t xml:space="preserve">PREÇO UNITÁRIO</t>
          </r>
        </is>
      </c>
      <c r="G542" s="21" t="inlineStr">
        <is>
          <r>
            <t xml:space="preserve">TOTAL</t>
          </r>
        </is>
      </c>
    </row>
    <row r="543" customHeight="1" ht="21">
      <c r="A543" s="22" t="inlineStr">
        <is>
          <r>
            <t xml:space="preserve">00002705</t>
          </r>
        </is>
      </c>
      <c r="B543" s="23" t="inlineStr">
        <is>
          <r>
            <t xml:space="preserve">ENERGIA ELETRICA ATE 2000 KWH INDUSTRIAL, SEM DEMANDA</t>
          </r>
        </is>
      </c>
      <c r="C543" s="22" t="inlineStr">
        <is>
          <r>
            <t xml:space="preserve">SINAPI</t>
          </r>
        </is>
      </c>
      <c r="D543" s="22" t="inlineStr">
        <is>
          <r>
            <t xml:space="preserve">KWH</t>
          </r>
        </is>
      </c>
      <c r="E543" s="24" t="n">
        <v>2.50239</v>
      </c>
      <c r="F543" s="25" t="n">
        <v>0.97</v>
      </c>
      <c r="G543" s="25" t="n">
        <f>TRUNC(TRUNC(E543,8)*F543,2)</f>
        <v>2.42</v>
      </c>
    </row>
    <row r="544" customHeight="1" ht="15">
      <c r="A544" s="2" t="inlineStr"/>
      <c r="B544" s="2" t="inlineStr"/>
      <c r="C544" s="2" t="inlineStr"/>
      <c r="D544" s="2" t="inlineStr"/>
      <c r="E544" s="26" t="inlineStr">
        <is>
          <r>
            <t xml:space="preserve">TOTAL Especiais:</t>
          </r>
        </is>
      </c>
      <c r="F544" s="26" t="inlineStr"/>
      <c r="G544" s="27" t="n">
        <f>SUM(G543:G543)</f>
        <v>2.42</v>
      </c>
    </row>
    <row r="545" customHeight="1" ht="15">
      <c r="A545" s="2" t="inlineStr"/>
      <c r="B545" s="2" t="inlineStr"/>
      <c r="C545" s="2" t="inlineStr"/>
      <c r="D545" s="2" t="inlineStr"/>
      <c r="E545" s="28" t="inlineStr">
        <is>
          <r>
            <t xml:space="preserve">VALOR:</t>
          </r>
        </is>
      </c>
      <c r="F545" s="28" t="inlineStr"/>
      <c r="G545" s="6" t="n">
        <f>SUM(G544)</f>
        <v>2.42</v>
      </c>
    </row>
    <row r="546" customHeight="1" ht="15">
      <c r="A546" s="2" t="inlineStr"/>
      <c r="B546" s="2" t="inlineStr"/>
      <c r="C546" s="2" t="inlineStr"/>
      <c r="D546" s="2" t="inlineStr"/>
      <c r="E546" s="28" t="inlineStr">
        <is>
          <r>
            <t xml:space="preserve">VALOR BDI (22.23%):</t>
          </r>
        </is>
      </c>
      <c r="F546" s="28" t="inlineStr"/>
      <c r="G546" s="6" t="n">
        <f>ROUND(G545*(22.23/100),2)</f>
        <v>0.54</v>
      </c>
    </row>
    <row r="547" customHeight="1" ht="15">
      <c r="A547" s="2" t="inlineStr"/>
      <c r="B547" s="2" t="inlineStr"/>
      <c r="C547" s="2" t="inlineStr"/>
      <c r="D547" s="2" t="inlineStr"/>
      <c r="E547" s="28" t="inlineStr">
        <is>
          <r>
            <t xml:space="preserve">VALOR COM BDI:</t>
          </r>
        </is>
      </c>
      <c r="F547" s="28" t="inlineStr"/>
      <c r="G547" s="6" t="n">
        <f>G546+G545</f>
        <v>2.96</v>
      </c>
    </row>
    <row r="548" customHeight="1" ht="10">
      <c r="A548" s="2" t="inlineStr"/>
      <c r="B548" s="2" t="inlineStr"/>
      <c r="C548" s="2" t="inlineStr"/>
      <c r="D548" s="2" t="inlineStr"/>
      <c r="E548" s="18" t="inlineStr"/>
      <c r="F548" s="18" t="inlineStr"/>
      <c r="G548" s="18" t="inlineStr"/>
    </row>
    <row r="549" customHeight="1" ht="20">
      <c r="A549" s="19" t="inlineStr">
        <is>
          <r>
            <t xml:space="preserve">91924 CABO DE COBRE FLEXÍVEL ISOLADO, 1,5 MM², ANTI-CHAMA 450/750 V, PARA CIRCUITOS TERMINAIS - FORNECIMENTO E INSTALAÇÃO. AF_03/2023 (M)</t>
          </r>
        </is>
      </c>
      <c r="B549" s="19" t="inlineStr"/>
      <c r="C549" s="19" t="inlineStr"/>
      <c r="D549" s="19" t="inlineStr"/>
      <c r="E549" s="19" t="inlineStr"/>
      <c r="F549" s="19" t="inlineStr"/>
      <c r="G549" s="19" t="inlineStr"/>
    </row>
    <row r="550" customHeight="1" ht="15">
      <c r="A550" s="20" t="inlineStr">
        <is>
          <r>
            <t xml:space="preserve">Material</t>
          </r>
        </is>
      </c>
      <c r="B550" s="20" t="inlineStr"/>
      <c r="C550" s="21" t="inlineStr">
        <is>
          <r>
            <t xml:space="preserve">FONTE</t>
          </r>
        </is>
      </c>
      <c r="D550" s="21" t="inlineStr">
        <is>
          <r>
            <t xml:space="preserve">UNID</t>
          </r>
        </is>
      </c>
      <c r="E550" s="21" t="inlineStr">
        <is>
          <r>
            <t xml:space="preserve">COEFICIENTE</t>
          </r>
        </is>
      </c>
      <c r="F550" s="21" t="inlineStr">
        <is>
          <r>
            <t xml:space="preserve">PREÇO UNITÁRIO</t>
          </r>
        </is>
      </c>
      <c r="G550" s="21" t="inlineStr">
        <is>
          <r>
            <t xml:space="preserve">TOTAL</t>
          </r>
        </is>
      </c>
    </row>
    <row r="551" customHeight="1" ht="29">
      <c r="A551" s="22" t="inlineStr">
        <is>
          <r>
            <t xml:space="preserve">00001013</t>
          </r>
        </is>
      </c>
      <c r="B551" s="23" t="inlineStr">
        <is>
          <r>
            <t xml:space="preserve">CABO DE COBRE, FLEXIVEL, CLASSE 4 OU 5, ISOLACAO EM PVC/A, ANTICHAMA BWF-B, 1 CONDUTOR, 450/750 V, SECAO NOMINAL 1,5 MM2</t>
          </r>
        </is>
      </c>
      <c r="C551" s="22" t="inlineStr">
        <is>
          <r>
            <t xml:space="preserve">SINAPI</t>
          </r>
        </is>
      </c>
      <c r="D551" s="22" t="inlineStr">
        <is>
          <r>
            <t xml:space="preserve">M</t>
          </r>
        </is>
      </c>
      <c r="E551" s="24" t="n">
        <v>1.2434</v>
      </c>
      <c r="F551" s="25" t="n">
        <v>1.52</v>
      </c>
      <c r="G551" s="25" t="n">
        <f>TRUNC(TRUNC(E551,8)*F551,2)</f>
        <v>1.88</v>
      </c>
    </row>
    <row r="552" customHeight="1" ht="21">
      <c r="A552" s="22" t="inlineStr">
        <is>
          <r>
            <t xml:space="preserve">00021127</t>
          </r>
        </is>
      </c>
      <c r="B552" s="23" t="inlineStr">
        <is>
          <r>
            <t xml:space="preserve">FITA ISOLANTE ADESIVA ANTICHAMA, USO ATE 750 V, EM ROLO DE 19 MM X 5 M</t>
          </r>
        </is>
      </c>
      <c r="C552" s="22" t="inlineStr">
        <is>
          <r>
            <t xml:space="preserve">SINAPI</t>
          </r>
        </is>
      </c>
      <c r="D552" s="22" t="inlineStr">
        <is>
          <r>
            <t xml:space="preserve">UN</t>
          </r>
        </is>
      </c>
      <c r="E552" s="24" t="n">
        <v>0.0094</v>
      </c>
      <c r="F552" s="25" t="n">
        <v>3.4</v>
      </c>
      <c r="G552" s="25" t="n">
        <f>TRUNC(TRUNC(E552,8)*F552,2)</f>
        <v>0.03</v>
      </c>
    </row>
    <row r="553" customHeight="1" ht="15">
      <c r="A553" s="2" t="inlineStr"/>
      <c r="B553" s="2" t="inlineStr"/>
      <c r="C553" s="2" t="inlineStr"/>
      <c r="D553" s="2" t="inlineStr"/>
      <c r="E553" s="26" t="inlineStr">
        <is>
          <r>
            <t xml:space="preserve">TOTAL Material:</t>
          </r>
        </is>
      </c>
      <c r="F553" s="26" t="inlineStr"/>
      <c r="G553" s="27" t="n">
        <f>SUM(G551:G552)</f>
        <v>1.91</v>
      </c>
    </row>
    <row r="554" customHeight="1" ht="15">
      <c r="A554" s="20" t="inlineStr">
        <is>
          <r>
            <t xml:space="preserve">Mão de Obra com Encargos Complementares</t>
          </r>
        </is>
      </c>
      <c r="B554" s="20" t="inlineStr"/>
      <c r="C554" s="21" t="inlineStr">
        <is>
          <r>
            <t xml:space="preserve">FONTE</t>
          </r>
        </is>
      </c>
      <c r="D554" s="21" t="inlineStr">
        <is>
          <r>
            <t xml:space="preserve">UNID</t>
          </r>
        </is>
      </c>
      <c r="E554" s="21" t="inlineStr">
        <is>
          <r>
            <t xml:space="preserve">COEFICIENTE</t>
          </r>
        </is>
      </c>
      <c r="F554" s="21" t="inlineStr">
        <is>
          <r>
            <t xml:space="preserve">PREÇO UNITÁRIO</t>
          </r>
        </is>
      </c>
      <c r="G554" s="21" t="inlineStr">
        <is>
          <r>
            <t xml:space="preserve">TOTAL</t>
          </r>
        </is>
      </c>
    </row>
    <row r="555" customHeight="1" ht="21">
      <c r="A555" s="22" t="inlineStr">
        <is>
          <r>
            <t xml:space="preserve">88247</t>
          </r>
        </is>
      </c>
      <c r="B555" s="23" t="inlineStr">
        <is>
          <r>
            <t xml:space="preserve">AUXILIAR DE ELETRICISTA COM ENCARGOS COMPLEMENTARES</t>
          </r>
        </is>
      </c>
      <c r="C555" s="22" t="inlineStr">
        <is>
          <r>
            <t xml:space="preserve">SINAPI</t>
          </r>
        </is>
      </c>
      <c r="D555" s="22" t="inlineStr">
        <is>
          <r>
            <t xml:space="preserve">H</t>
          </r>
        </is>
      </c>
      <c r="E555" s="24" t="n">
        <v>0.023</v>
      </c>
      <c r="F555" s="25" t="n">
        <v>23.65</v>
      </c>
      <c r="G555" s="25" t="n">
        <f>TRUNC(TRUNC(E555,8)*F555,2)</f>
        <v>0.54</v>
      </c>
    </row>
    <row r="556" customHeight="1" ht="15">
      <c r="A556" s="22" t="inlineStr">
        <is>
          <r>
            <t xml:space="preserve">88264</t>
          </r>
        </is>
      </c>
      <c r="B556" s="23" t="inlineStr">
        <is>
          <r>
            <t xml:space="preserve">ELETRICISTA COM ENCARGOS COMPLEMENTARES</t>
          </r>
        </is>
      </c>
      <c r="C556" s="22" t="inlineStr">
        <is>
          <r>
            <t xml:space="preserve">SINAPI</t>
          </r>
        </is>
      </c>
      <c r="D556" s="22" t="inlineStr">
        <is>
          <r>
            <t xml:space="preserve">H</t>
          </r>
        </is>
      </c>
      <c r="E556" s="24" t="n">
        <v>0.023</v>
      </c>
      <c r="F556" s="25" t="n">
        <v>29.25</v>
      </c>
      <c r="G556" s="25" t="n">
        <f>TRUNC(TRUNC(E556,8)*F556,2)</f>
        <v>0.67</v>
      </c>
    </row>
    <row r="557" customHeight="1" ht="18">
      <c r="A557" s="2" t="inlineStr"/>
      <c r="B557" s="2" t="inlineStr"/>
      <c r="C557" s="2" t="inlineStr"/>
      <c r="D557" s="2" t="inlineStr"/>
      <c r="E557" s="26" t="inlineStr">
        <is>
          <r>
            <t xml:space="preserve">TOTAL Mão de Obra com Encargos Complementares:</t>
          </r>
        </is>
      </c>
      <c r="F557" s="26" t="inlineStr"/>
      <c r="G557" s="27" t="n">
        <f>SUM(G555:G556)</f>
        <v>1.21</v>
      </c>
    </row>
    <row r="558" customHeight="1" ht="15">
      <c r="A558" s="2" t="inlineStr"/>
      <c r="B558" s="2" t="inlineStr"/>
      <c r="C558" s="2" t="inlineStr"/>
      <c r="D558" s="2" t="inlineStr"/>
      <c r="E558" s="28" t="inlineStr">
        <is>
          <r>
            <t xml:space="preserve">VALOR:</t>
          </r>
        </is>
      </c>
      <c r="F558" s="28" t="inlineStr"/>
      <c r="G558" s="6" t="n">
        <f>SUM(G553,G557)</f>
        <v>3.12</v>
      </c>
    </row>
    <row r="559" customHeight="1" ht="15">
      <c r="A559" s="2" t="inlineStr"/>
      <c r="B559" s="2" t="inlineStr"/>
      <c r="C559" s="2" t="inlineStr"/>
      <c r="D559" s="2" t="inlineStr"/>
      <c r="E559" s="28" t="inlineStr">
        <is>
          <r>
            <t xml:space="preserve">VALOR BDI (22.23%):</t>
          </r>
        </is>
      </c>
      <c r="F559" s="28" t="inlineStr"/>
      <c r="G559" s="6" t="n">
        <f>ROUND(G558*(22.23/100),2)</f>
        <v>0.69</v>
      </c>
    </row>
    <row r="560" customHeight="1" ht="15">
      <c r="A560" s="2" t="inlineStr"/>
      <c r="B560" s="2" t="inlineStr"/>
      <c r="C560" s="2" t="inlineStr"/>
      <c r="D560" s="2" t="inlineStr"/>
      <c r="E560" s="28" t="inlineStr">
        <is>
          <r>
            <t xml:space="preserve">VALOR COM BDI:</t>
          </r>
        </is>
      </c>
      <c r="F560" s="28" t="inlineStr"/>
      <c r="G560" s="6" t="n">
        <f>G559+G558</f>
        <v>3.81</v>
      </c>
    </row>
    <row r="561" customHeight="1" ht="10">
      <c r="A561" s="2" t="inlineStr"/>
      <c r="B561" s="2" t="inlineStr"/>
      <c r="C561" s="2" t="inlineStr"/>
      <c r="D561" s="2" t="inlineStr"/>
      <c r="E561" s="18" t="inlineStr"/>
      <c r="F561" s="18" t="inlineStr"/>
      <c r="G561" s="18" t="inlineStr"/>
    </row>
    <row r="562" customHeight="1" ht="20">
      <c r="A562" s="19" t="inlineStr">
        <is>
          <r>
            <t xml:space="preserve">91933 CABO DE COBRE FLEXÍVEL ISOLADO, 10 MM², ANTI-CHAMA 0,6/1,0 KV, PARA CIRCUITOS TERMINAIS - FORNECIMENTO E INSTALAÇÃO. AF_03/2023 (M)</t>
          </r>
        </is>
      </c>
      <c r="B562" s="19" t="inlineStr"/>
      <c r="C562" s="19" t="inlineStr"/>
      <c r="D562" s="19" t="inlineStr"/>
      <c r="E562" s="19" t="inlineStr"/>
      <c r="F562" s="19" t="inlineStr"/>
      <c r="G562" s="19" t="inlineStr"/>
    </row>
    <row r="563" customHeight="1" ht="15">
      <c r="A563" s="20" t="inlineStr">
        <is>
          <r>
            <t xml:space="preserve">Material</t>
          </r>
        </is>
      </c>
      <c r="B563" s="20" t="inlineStr"/>
      <c r="C563" s="21" t="inlineStr">
        <is>
          <r>
            <t xml:space="preserve">FONTE</t>
          </r>
        </is>
      </c>
      <c r="D563" s="21" t="inlineStr">
        <is>
          <r>
            <t xml:space="preserve">UNID</t>
          </r>
        </is>
      </c>
      <c r="E563" s="21" t="inlineStr">
        <is>
          <r>
            <t xml:space="preserve">COEFICIENTE</t>
          </r>
        </is>
      </c>
      <c r="F563" s="21" t="inlineStr">
        <is>
          <r>
            <t xml:space="preserve">PREÇO UNITÁRIO</t>
          </r>
        </is>
      </c>
      <c r="G563" s="21" t="inlineStr">
        <is>
          <r>
            <t xml:space="preserve">TOTAL</t>
          </r>
        </is>
      </c>
    </row>
    <row r="564" customHeight="1" ht="38">
      <c r="A564" s="22" t="inlineStr">
        <is>
          <r>
            <t xml:space="preserve">00001020</t>
          </r>
        </is>
      </c>
      <c r="B564" s="23" t="inlineStr">
        <is>
          <r>
            <t xml:space="preserve">CABO DE COBRE, FLEXIVEL, CLASSE 4 OU 5, ISOLACAO EM PVC/A, ANTICHAMA BWF-B, COBERTURA PVC-ST1, ANTICHAMA BWF-B, 1 CONDUTOR, 0,6/1 KV, SECAO NOMINAL 10 MM2</t>
          </r>
        </is>
      </c>
      <c r="C564" s="22" t="inlineStr">
        <is>
          <r>
            <t xml:space="preserve">SINAPI</t>
          </r>
        </is>
      </c>
      <c r="D564" s="22" t="inlineStr">
        <is>
          <r>
            <t xml:space="preserve">M</t>
          </r>
        </is>
      </c>
      <c r="E564" s="24" t="n">
        <v>1.2434</v>
      </c>
      <c r="F564" s="25" t="n">
        <v>10.48</v>
      </c>
      <c r="G564" s="25" t="n">
        <f>TRUNC(TRUNC(E564,8)*F564,2)</f>
        <v>13.03</v>
      </c>
    </row>
    <row r="565" customHeight="1" ht="21">
      <c r="A565" s="22" t="inlineStr">
        <is>
          <r>
            <t xml:space="preserve">00021127</t>
          </r>
        </is>
      </c>
      <c r="B565" s="23" t="inlineStr">
        <is>
          <r>
            <t xml:space="preserve">FITA ISOLANTE ADESIVA ANTICHAMA, USO ATE 750 V, EM ROLO DE 19 MM X 5 M</t>
          </r>
        </is>
      </c>
      <c r="C565" s="22" t="inlineStr">
        <is>
          <r>
            <t xml:space="preserve">SINAPI</t>
          </r>
        </is>
      </c>
      <c r="D565" s="22" t="inlineStr">
        <is>
          <r>
            <t xml:space="preserve">UN</t>
          </r>
        </is>
      </c>
      <c r="E565" s="24" t="n">
        <v>0.0094</v>
      </c>
      <c r="F565" s="25" t="n">
        <v>3.4</v>
      </c>
      <c r="G565" s="25" t="n">
        <f>TRUNC(TRUNC(E565,8)*F565,2)</f>
        <v>0.03</v>
      </c>
    </row>
    <row r="566" customHeight="1" ht="15">
      <c r="A566" s="2" t="inlineStr"/>
      <c r="B566" s="2" t="inlineStr"/>
      <c r="C566" s="2" t="inlineStr"/>
      <c r="D566" s="2" t="inlineStr"/>
      <c r="E566" s="26" t="inlineStr">
        <is>
          <r>
            <t xml:space="preserve">TOTAL Material:</t>
          </r>
        </is>
      </c>
      <c r="F566" s="26" t="inlineStr"/>
      <c r="G566" s="27" t="n">
        <f>SUM(G564:G565)</f>
        <v>13.06</v>
      </c>
    </row>
    <row r="567" customHeight="1" ht="15">
      <c r="A567" s="20" t="inlineStr">
        <is>
          <r>
            <t xml:space="preserve">Mão de Obra com Encargos Complementares</t>
          </r>
        </is>
      </c>
      <c r="B567" s="20" t="inlineStr"/>
      <c r="C567" s="21" t="inlineStr">
        <is>
          <r>
            <t xml:space="preserve">FONTE</t>
          </r>
        </is>
      </c>
      <c r="D567" s="21" t="inlineStr">
        <is>
          <r>
            <t xml:space="preserve">UNID</t>
          </r>
        </is>
      </c>
      <c r="E567" s="21" t="inlineStr">
        <is>
          <r>
            <t xml:space="preserve">COEFICIENTE</t>
          </r>
        </is>
      </c>
      <c r="F567" s="21" t="inlineStr">
        <is>
          <r>
            <t xml:space="preserve">PREÇO UNITÁRIO</t>
          </r>
        </is>
      </c>
      <c r="G567" s="21" t="inlineStr">
        <is>
          <r>
            <t xml:space="preserve">TOTAL</t>
          </r>
        </is>
      </c>
    </row>
    <row r="568" customHeight="1" ht="21">
      <c r="A568" s="22" t="inlineStr">
        <is>
          <r>
            <t xml:space="preserve">88247</t>
          </r>
        </is>
      </c>
      <c r="B568" s="23" t="inlineStr">
        <is>
          <r>
            <t xml:space="preserve">AUXILIAR DE ELETRICISTA COM ENCARGOS COMPLEMENTARES</t>
          </r>
        </is>
      </c>
      <c r="C568" s="22" t="inlineStr">
        <is>
          <r>
            <t xml:space="preserve">SINAPI</t>
          </r>
        </is>
      </c>
      <c r="D568" s="22" t="inlineStr">
        <is>
          <r>
            <t xml:space="preserve">H</t>
          </r>
        </is>
      </c>
      <c r="E568" s="24" t="n">
        <v>0.076</v>
      </c>
      <c r="F568" s="25" t="n">
        <v>23.65</v>
      </c>
      <c r="G568" s="25" t="n">
        <f>TRUNC(TRUNC(E568,8)*F568,2)</f>
        <v>1.79</v>
      </c>
    </row>
    <row r="569" customHeight="1" ht="15">
      <c r="A569" s="22" t="inlineStr">
        <is>
          <r>
            <t xml:space="preserve">88264</t>
          </r>
        </is>
      </c>
      <c r="B569" s="23" t="inlineStr">
        <is>
          <r>
            <t xml:space="preserve">ELETRICISTA COM ENCARGOS COMPLEMENTARES</t>
          </r>
        </is>
      </c>
      <c r="C569" s="22" t="inlineStr">
        <is>
          <r>
            <t xml:space="preserve">SINAPI</t>
          </r>
        </is>
      </c>
      <c r="D569" s="22" t="inlineStr">
        <is>
          <r>
            <t xml:space="preserve">H</t>
          </r>
        </is>
      </c>
      <c r="E569" s="24" t="n">
        <v>0.076</v>
      </c>
      <c r="F569" s="25" t="n">
        <v>29.25</v>
      </c>
      <c r="G569" s="25" t="n">
        <f>TRUNC(TRUNC(E569,8)*F569,2)</f>
        <v>2.22</v>
      </c>
    </row>
    <row r="570" customHeight="1" ht="18">
      <c r="A570" s="2" t="inlineStr"/>
      <c r="B570" s="2" t="inlineStr"/>
      <c r="C570" s="2" t="inlineStr"/>
      <c r="D570" s="2" t="inlineStr"/>
      <c r="E570" s="26" t="inlineStr">
        <is>
          <r>
            <t xml:space="preserve">TOTAL Mão de Obra com Encargos Complementares:</t>
          </r>
        </is>
      </c>
      <c r="F570" s="26" t="inlineStr"/>
      <c r="G570" s="27" t="n">
        <f>SUM(G568:G569)</f>
        <v>4.01</v>
      </c>
    </row>
    <row r="571" customHeight="1" ht="15">
      <c r="A571" s="2" t="inlineStr"/>
      <c r="B571" s="2" t="inlineStr"/>
      <c r="C571" s="2" t="inlineStr"/>
      <c r="D571" s="2" t="inlineStr"/>
      <c r="E571" s="28" t="inlineStr">
        <is>
          <r>
            <t xml:space="preserve">VALOR:</t>
          </r>
        </is>
      </c>
      <c r="F571" s="28" t="inlineStr"/>
      <c r="G571" s="6" t="n">
        <f>SUM(G566,G570)</f>
        <v>17.07</v>
      </c>
    </row>
    <row r="572" customHeight="1" ht="15">
      <c r="A572" s="2" t="inlineStr"/>
      <c r="B572" s="2" t="inlineStr"/>
      <c r="C572" s="2" t="inlineStr"/>
      <c r="D572" s="2" t="inlineStr"/>
      <c r="E572" s="28" t="inlineStr">
        <is>
          <r>
            <t xml:space="preserve">VALOR BDI (22.23%):</t>
          </r>
        </is>
      </c>
      <c r="F572" s="28" t="inlineStr"/>
      <c r="G572" s="6" t="n">
        <f>ROUND(G571*(22.23/100),2)</f>
        <v>3.79</v>
      </c>
    </row>
    <row r="573" customHeight="1" ht="15">
      <c r="A573" s="2" t="inlineStr"/>
      <c r="B573" s="2" t="inlineStr"/>
      <c r="C573" s="2" t="inlineStr"/>
      <c r="D573" s="2" t="inlineStr"/>
      <c r="E573" s="28" t="inlineStr">
        <is>
          <r>
            <t xml:space="preserve">VALOR COM BDI:</t>
          </r>
        </is>
      </c>
      <c r="F573" s="28" t="inlineStr"/>
      <c r="G573" s="6" t="n">
        <f>G572+G571</f>
        <v>20.86</v>
      </c>
    </row>
    <row r="574" customHeight="1" ht="10">
      <c r="A574" s="2" t="inlineStr"/>
      <c r="B574" s="2" t="inlineStr"/>
      <c r="C574" s="2" t="inlineStr"/>
      <c r="D574" s="2" t="inlineStr"/>
      <c r="E574" s="18" t="inlineStr"/>
      <c r="F574" s="18" t="inlineStr"/>
      <c r="G574" s="18" t="inlineStr"/>
    </row>
    <row r="575" customHeight="1" ht="20">
      <c r="A575" s="19" t="inlineStr">
        <is>
          <r>
            <t xml:space="preserve">91926 CABO DE COBRE FLEXÍVEL ISOLADO, 2,5 MM², ANTI-CHAMA 450/750 V, PARA CIRCUITOS TERMINAIS - FORNECIMENTO E INSTALAÇÃO. AF_03/2023 (M)</t>
          </r>
        </is>
      </c>
      <c r="B575" s="19" t="inlineStr"/>
      <c r="C575" s="19" t="inlineStr"/>
      <c r="D575" s="19" t="inlineStr"/>
      <c r="E575" s="19" t="inlineStr"/>
      <c r="F575" s="19" t="inlineStr"/>
      <c r="G575" s="19" t="inlineStr"/>
    </row>
    <row r="576" customHeight="1" ht="15">
      <c r="A576" s="20" t="inlineStr">
        <is>
          <r>
            <t xml:space="preserve">Material</t>
          </r>
        </is>
      </c>
      <c r="B576" s="20" t="inlineStr"/>
      <c r="C576" s="21" t="inlineStr">
        <is>
          <r>
            <t xml:space="preserve">FONTE</t>
          </r>
        </is>
      </c>
      <c r="D576" s="21" t="inlineStr">
        <is>
          <r>
            <t xml:space="preserve">UNID</t>
          </r>
        </is>
      </c>
      <c r="E576" s="21" t="inlineStr">
        <is>
          <r>
            <t xml:space="preserve">COEFICIENTE</t>
          </r>
        </is>
      </c>
      <c r="F576" s="21" t="inlineStr">
        <is>
          <r>
            <t xml:space="preserve">PREÇO UNITÁRIO</t>
          </r>
        </is>
      </c>
      <c r="G576" s="21" t="inlineStr">
        <is>
          <r>
            <t xml:space="preserve">TOTAL</t>
          </r>
        </is>
      </c>
    </row>
    <row r="577" customHeight="1" ht="29">
      <c r="A577" s="22" t="inlineStr">
        <is>
          <r>
            <t xml:space="preserve">00001014</t>
          </r>
        </is>
      </c>
      <c r="B577" s="23" t="inlineStr">
        <is>
          <r>
            <t xml:space="preserve">CABO DE COBRE, FLEXIVEL, CLASSE 4 OU 5, ISOLACAO EM PVC/A, ANTICHAMA BWF-B, 1 CONDUTOR, 450/750 V, SECAO NOMINAL 2,5 MM2</t>
          </r>
        </is>
      </c>
      <c r="C577" s="22" t="inlineStr">
        <is>
          <r>
            <t xml:space="preserve">SINAPI</t>
          </r>
        </is>
      </c>
      <c r="D577" s="22" t="inlineStr">
        <is>
          <r>
            <t xml:space="preserve">M</t>
          </r>
        </is>
      </c>
      <c r="E577" s="24" t="n">
        <v>1.2434</v>
      </c>
      <c r="F577" s="25" t="n">
        <v>2.41</v>
      </c>
      <c r="G577" s="25" t="n">
        <f>TRUNC(TRUNC(E577,8)*F577,2)</f>
        <v>2.99</v>
      </c>
    </row>
    <row r="578" customHeight="1" ht="21">
      <c r="A578" s="22" t="inlineStr">
        <is>
          <r>
            <t xml:space="preserve">00021127</t>
          </r>
        </is>
      </c>
      <c r="B578" s="23" t="inlineStr">
        <is>
          <r>
            <t xml:space="preserve">FITA ISOLANTE ADESIVA ANTICHAMA, USO ATE 750 V, EM ROLO DE 19 MM X 5 M</t>
          </r>
        </is>
      </c>
      <c r="C578" s="22" t="inlineStr">
        <is>
          <r>
            <t xml:space="preserve">SINAPI</t>
          </r>
        </is>
      </c>
      <c r="D578" s="22" t="inlineStr">
        <is>
          <r>
            <t xml:space="preserve">UN</t>
          </r>
        </is>
      </c>
      <c r="E578" s="24" t="n">
        <v>0.0094</v>
      </c>
      <c r="F578" s="25" t="n">
        <v>3.4</v>
      </c>
      <c r="G578" s="25" t="n">
        <f>TRUNC(TRUNC(E578,8)*F578,2)</f>
        <v>0.03</v>
      </c>
    </row>
    <row r="579" customHeight="1" ht="15">
      <c r="A579" s="2" t="inlineStr"/>
      <c r="B579" s="2" t="inlineStr"/>
      <c r="C579" s="2" t="inlineStr"/>
      <c r="D579" s="2" t="inlineStr"/>
      <c r="E579" s="26" t="inlineStr">
        <is>
          <r>
            <t xml:space="preserve">TOTAL Material:</t>
          </r>
        </is>
      </c>
      <c r="F579" s="26" t="inlineStr"/>
      <c r="G579" s="27" t="n">
        <f>SUM(G577:G578)</f>
        <v>3.02</v>
      </c>
    </row>
    <row r="580" customHeight="1" ht="15">
      <c r="A580" s="20" t="inlineStr">
        <is>
          <r>
            <t xml:space="preserve">Mão de Obra com Encargos Complementares</t>
          </r>
        </is>
      </c>
      <c r="B580" s="20" t="inlineStr"/>
      <c r="C580" s="21" t="inlineStr">
        <is>
          <r>
            <t xml:space="preserve">FONTE</t>
          </r>
        </is>
      </c>
      <c r="D580" s="21" t="inlineStr">
        <is>
          <r>
            <t xml:space="preserve">UNID</t>
          </r>
        </is>
      </c>
      <c r="E580" s="21" t="inlineStr">
        <is>
          <r>
            <t xml:space="preserve">COEFICIENTE</t>
          </r>
        </is>
      </c>
      <c r="F580" s="21" t="inlineStr">
        <is>
          <r>
            <t xml:space="preserve">PREÇO UNITÁRIO</t>
          </r>
        </is>
      </c>
      <c r="G580" s="21" t="inlineStr">
        <is>
          <r>
            <t xml:space="preserve">TOTAL</t>
          </r>
        </is>
      </c>
    </row>
    <row r="581" customHeight="1" ht="21">
      <c r="A581" s="22" t="inlineStr">
        <is>
          <r>
            <t xml:space="preserve">88247</t>
          </r>
        </is>
      </c>
      <c r="B581" s="23" t="inlineStr">
        <is>
          <r>
            <t xml:space="preserve">AUXILIAR DE ELETRICISTA COM ENCARGOS COMPLEMENTARES</t>
          </r>
        </is>
      </c>
      <c r="C581" s="22" t="inlineStr">
        <is>
          <r>
            <t xml:space="preserve">SINAPI</t>
          </r>
        </is>
      </c>
      <c r="D581" s="22" t="inlineStr">
        <is>
          <r>
            <t xml:space="preserve">H</t>
          </r>
        </is>
      </c>
      <c r="E581" s="24" t="n">
        <v>0.029</v>
      </c>
      <c r="F581" s="25" t="n">
        <v>23.65</v>
      </c>
      <c r="G581" s="25" t="n">
        <f>TRUNC(TRUNC(E581,8)*F581,2)</f>
        <v>0.68</v>
      </c>
    </row>
    <row r="582" customHeight="1" ht="15">
      <c r="A582" s="22" t="inlineStr">
        <is>
          <r>
            <t xml:space="preserve">88264</t>
          </r>
        </is>
      </c>
      <c r="B582" s="23" t="inlineStr">
        <is>
          <r>
            <t xml:space="preserve">ELETRICISTA COM ENCARGOS COMPLEMENTARES</t>
          </r>
        </is>
      </c>
      <c r="C582" s="22" t="inlineStr">
        <is>
          <r>
            <t xml:space="preserve">SINAPI</t>
          </r>
        </is>
      </c>
      <c r="D582" s="22" t="inlineStr">
        <is>
          <r>
            <t xml:space="preserve">H</t>
          </r>
        </is>
      </c>
      <c r="E582" s="24" t="n">
        <v>0.029</v>
      </c>
      <c r="F582" s="25" t="n">
        <v>29.25</v>
      </c>
      <c r="G582" s="25" t="n">
        <f>TRUNC(TRUNC(E582,8)*F582,2)</f>
        <v>0.84</v>
      </c>
    </row>
    <row r="583" customHeight="1" ht="18">
      <c r="A583" s="2" t="inlineStr"/>
      <c r="B583" s="2" t="inlineStr"/>
      <c r="C583" s="2" t="inlineStr"/>
      <c r="D583" s="2" t="inlineStr"/>
      <c r="E583" s="26" t="inlineStr">
        <is>
          <r>
            <t xml:space="preserve">TOTAL Mão de Obra com Encargos Complementares:</t>
          </r>
        </is>
      </c>
      <c r="F583" s="26" t="inlineStr"/>
      <c r="G583" s="27" t="n">
        <f>SUM(G581:G582)</f>
        <v>1.52</v>
      </c>
    </row>
    <row r="584" customHeight="1" ht="15">
      <c r="A584" s="2" t="inlineStr"/>
      <c r="B584" s="2" t="inlineStr"/>
      <c r="C584" s="2" t="inlineStr"/>
      <c r="D584" s="2" t="inlineStr"/>
      <c r="E584" s="28" t="inlineStr">
        <is>
          <r>
            <t xml:space="preserve">VALOR:</t>
          </r>
        </is>
      </c>
      <c r="F584" s="28" t="inlineStr"/>
      <c r="G584" s="6" t="n">
        <f>SUM(G579,G583)</f>
        <v>4.54</v>
      </c>
    </row>
    <row r="585" customHeight="1" ht="15">
      <c r="A585" s="2" t="inlineStr"/>
      <c r="B585" s="2" t="inlineStr"/>
      <c r="C585" s="2" t="inlineStr"/>
      <c r="D585" s="2" t="inlineStr"/>
      <c r="E585" s="28" t="inlineStr">
        <is>
          <r>
            <t xml:space="preserve">VALOR BDI (22.23%):</t>
          </r>
        </is>
      </c>
      <c r="F585" s="28" t="inlineStr"/>
      <c r="G585" s="6" t="n">
        <f>ROUND(G584*(22.23/100),2)</f>
        <v>1.01</v>
      </c>
    </row>
    <row r="586" customHeight="1" ht="15">
      <c r="A586" s="2" t="inlineStr"/>
      <c r="B586" s="2" t="inlineStr"/>
      <c r="C586" s="2" t="inlineStr"/>
      <c r="D586" s="2" t="inlineStr"/>
      <c r="E586" s="28" t="inlineStr">
        <is>
          <r>
            <t xml:space="preserve">VALOR COM BDI:</t>
          </r>
        </is>
      </c>
      <c r="F586" s="28" t="inlineStr"/>
      <c r="G586" s="6" t="n">
        <f>G585+G584</f>
        <v>5.55</v>
      </c>
    </row>
    <row r="587" customHeight="1" ht="10">
      <c r="A587" s="2" t="inlineStr"/>
      <c r="B587" s="2" t="inlineStr"/>
      <c r="C587" s="2" t="inlineStr"/>
      <c r="D587" s="2" t="inlineStr"/>
      <c r="E587" s="18" t="inlineStr"/>
      <c r="F587" s="18" t="inlineStr"/>
      <c r="G587" s="18" t="inlineStr"/>
    </row>
    <row r="588" customHeight="1" ht="20">
      <c r="A588" s="19" t="inlineStr">
        <is>
          <r>
            <t xml:space="preserve">98102 CAIXA DE GORDURA SIMPLES, CIRCULAR, EM CONCRETO PRÉ-MOLDADO, DIÂMETRO INTERNO = 0,4 M, ALTURA INTERNA = 0,4 M. AF_12/2020 (UN)</t>
          </r>
        </is>
      </c>
      <c r="B588" s="19" t="inlineStr"/>
      <c r="C588" s="19" t="inlineStr"/>
      <c r="D588" s="19" t="inlineStr"/>
      <c r="E588" s="19" t="inlineStr"/>
      <c r="F588" s="19" t="inlineStr"/>
      <c r="G588" s="19" t="inlineStr"/>
    </row>
    <row r="589" customHeight="1" ht="15">
      <c r="A589" s="20" t="inlineStr">
        <is>
          <r>
            <t xml:space="preserve">Equipamento Custo Horário</t>
          </r>
        </is>
      </c>
      <c r="B589" s="20" t="inlineStr"/>
      <c r="C589" s="21" t="inlineStr">
        <is>
          <r>
            <t xml:space="preserve">FONTE</t>
          </r>
        </is>
      </c>
      <c r="D589" s="21" t="inlineStr">
        <is>
          <r>
            <t xml:space="preserve">UNID</t>
          </r>
        </is>
      </c>
      <c r="E589" s="21" t="inlineStr">
        <is>
          <r>
            <t xml:space="preserve">COEFICIENTE</t>
          </r>
        </is>
      </c>
      <c r="F589" s="21" t="inlineStr">
        <is>
          <r>
            <t xml:space="preserve">PREÇO UNITÁRIO</t>
          </r>
        </is>
      </c>
      <c r="G589" s="21" t="inlineStr">
        <is>
          <r>
            <t xml:space="preserve">TOTAL</t>
          </r>
        </is>
      </c>
    </row>
    <row r="590" customHeight="1" ht="46">
      <c r="A590" s="22" t="inlineStr">
        <is>
          <r>
            <t xml:space="preserve">5679</t>
          </r>
        </is>
      </c>
      <c r="B590" s="23" t="inlineStr">
        <is>
          <r>
            <t xml:space="preserve">RETROESCAVADEIRA SOBRE RODAS COM CARREGADEIRA, TRAÇÃO 4X4, POTÊNCIA LÍQ. 88 HP, CAÇAMBA CARREG. CAP. MÍN. 1 M3, CAÇAMBA RETRO CAP. 0,26 M3, PESO OPERACIONAL MÍN. 6.674 KG, PROFUNDIDADE ESCAVAÇÃO MÁX. 4,37 M - CHI DIURNO. AF_06/2014</t>
          </r>
        </is>
      </c>
      <c r="C590" s="22" t="inlineStr">
        <is>
          <r>
            <t xml:space="preserve">SINAPI</t>
          </r>
        </is>
      </c>
      <c r="D590" s="22" t="inlineStr">
        <is>
          <r>
            <t xml:space="preserve">CHI</t>
          </r>
        </is>
      </c>
      <c r="E590" s="24" t="n">
        <v>0.0315</v>
      </c>
      <c r="F590" s="25" t="n">
        <v>62.63</v>
      </c>
      <c r="G590" s="25" t="n">
        <f>TRUNC(TRUNC(E590,8)*F590,2)</f>
        <v>1.97</v>
      </c>
    </row>
    <row r="591" customHeight="1" ht="46">
      <c r="A591" s="22" t="inlineStr">
        <is>
          <r>
            <t xml:space="preserve">5678</t>
          </r>
        </is>
      </c>
      <c r="B591" s="23" t="inlineStr">
        <is>
          <r>
            <t xml:space="preserve">RETROESCAVADEIRA SOBRE RODAS COM CARREGADEIRA, TRAÇÃO 4X4, POTÊNCIA LÍQ. 88 HP, CAÇAMBA CARREG. CAP. MÍN. 1 M3, CAÇAMBA RETRO CAP. 0,26 M3, PESO OPERACIONAL MÍN. 6.674 KG, PROFUNDIDADE ESCAVAÇÃO MÁX. 4,37 M - CHP DIURNO. AF_06/2014</t>
          </r>
        </is>
      </c>
      <c r="C591" s="22" t="inlineStr">
        <is>
          <r>
            <t xml:space="preserve">SINAPI</t>
          </r>
        </is>
      </c>
      <c r="D591" s="22" t="inlineStr">
        <is>
          <r>
            <t xml:space="preserve">CHP</t>
          </r>
        </is>
      </c>
      <c r="E591" s="24" t="n">
        <v>0.0155</v>
      </c>
      <c r="F591" s="25" t="n">
        <v>145.5</v>
      </c>
      <c r="G591" s="25" t="n">
        <f>TRUNC(TRUNC(E591,8)*F591,2)</f>
        <v>2.25</v>
      </c>
    </row>
    <row r="592" customHeight="1" ht="18">
      <c r="A592" s="2" t="inlineStr"/>
      <c r="B592" s="2" t="inlineStr"/>
      <c r="C592" s="2" t="inlineStr"/>
      <c r="D592" s="2" t="inlineStr"/>
      <c r="E592" s="26" t="inlineStr">
        <is>
          <r>
            <t xml:space="preserve">TOTAL Equipamento Custo Horário:</t>
          </r>
        </is>
      </c>
      <c r="F592" s="26" t="inlineStr"/>
      <c r="G592" s="27" t="n">
        <f>SUM(G590:G591)</f>
        <v>4.22</v>
      </c>
    </row>
    <row r="593" customHeight="1" ht="15">
      <c r="A593" s="20" t="inlineStr">
        <is>
          <r>
            <t xml:space="preserve">Material</t>
          </r>
        </is>
      </c>
      <c r="B593" s="20" t="inlineStr"/>
      <c r="C593" s="21" t="inlineStr">
        <is>
          <r>
            <t xml:space="preserve">FONTE</t>
          </r>
        </is>
      </c>
      <c r="D593" s="21" t="inlineStr">
        <is>
          <r>
            <t xml:space="preserve">UNID</t>
          </r>
        </is>
      </c>
      <c r="E593" s="21" t="inlineStr">
        <is>
          <r>
            <t xml:space="preserve">COEFICIENTE</t>
          </r>
        </is>
      </c>
      <c r="F593" s="21" t="inlineStr">
        <is>
          <r>
            <t xml:space="preserve">PREÇO UNITÁRIO</t>
          </r>
        </is>
      </c>
      <c r="G593" s="21" t="inlineStr">
        <is>
          <r>
            <t xml:space="preserve">TOTAL</t>
          </r>
        </is>
      </c>
    </row>
    <row r="594" customHeight="1" ht="29">
      <c r="A594" s="22" t="inlineStr">
        <is>
          <r>
            <t xml:space="preserve">00011881</t>
          </r>
        </is>
      </c>
      <c r="B594" s="23" t="inlineStr">
        <is>
          <r>
            <t xml:space="preserve">CAIXA DE GORDURA CILINDRICA EM CONCRETO SIMPLES, PRE-MOLDADA, COM DIAMETRO DE 40 CM E ALTURA DE 45 CM, COM TAMPA</t>
          </r>
        </is>
      </c>
      <c r="C594" s="22" t="inlineStr">
        <is>
          <r>
            <t xml:space="preserve">SINAPI</t>
          </r>
        </is>
      </c>
      <c r="D594" s="22" t="inlineStr">
        <is>
          <r>
            <t xml:space="preserve">UN</t>
          </r>
        </is>
      </c>
      <c r="E594" s="24" t="n">
        <v>1.0</v>
      </c>
      <c r="F594" s="25" t="n">
        <v>174.28</v>
      </c>
      <c r="G594" s="25" t="n">
        <f>TRUNC(TRUNC(E594,8)*F594,2)</f>
        <v>174.28</v>
      </c>
    </row>
    <row r="595" customHeight="1" ht="15">
      <c r="A595" s="2" t="inlineStr"/>
      <c r="B595" s="2" t="inlineStr"/>
      <c r="C595" s="2" t="inlineStr"/>
      <c r="D595" s="2" t="inlineStr"/>
      <c r="E595" s="26" t="inlineStr">
        <is>
          <r>
            <t xml:space="preserve">TOTAL Material:</t>
          </r>
        </is>
      </c>
      <c r="F595" s="26" t="inlineStr"/>
      <c r="G595" s="27" t="n">
        <f>SUM(G594:G594)</f>
        <v>174.28</v>
      </c>
    </row>
    <row r="596" customHeight="1" ht="15">
      <c r="A596" s="20" t="inlineStr">
        <is>
          <r>
            <t xml:space="preserve">Mão de Obra com Encargos Complementares</t>
          </r>
        </is>
      </c>
      <c r="B596" s="20" t="inlineStr"/>
      <c r="C596" s="21" t="inlineStr">
        <is>
          <r>
            <t xml:space="preserve">FONTE</t>
          </r>
        </is>
      </c>
      <c r="D596" s="21" t="inlineStr">
        <is>
          <r>
            <t xml:space="preserve">UNID</t>
          </r>
        </is>
      </c>
      <c r="E596" s="21" t="inlineStr">
        <is>
          <r>
            <t xml:space="preserve">COEFICIENTE</t>
          </r>
        </is>
      </c>
      <c r="F596" s="21" t="inlineStr">
        <is>
          <r>
            <t xml:space="preserve">PREÇO UNITÁRIO</t>
          </r>
        </is>
      </c>
      <c r="G596" s="21" t="inlineStr">
        <is>
          <r>
            <t xml:space="preserve">TOTAL</t>
          </r>
        </is>
      </c>
    </row>
    <row r="597" customHeight="1" ht="15">
      <c r="A597" s="22" t="inlineStr">
        <is>
          <r>
            <t xml:space="preserve">88309</t>
          </r>
        </is>
      </c>
      <c r="B597" s="23" t="inlineStr">
        <is>
          <r>
            <t xml:space="preserve">PEDREIRO COM ENCARGOS COMPLEMENTARES</t>
          </r>
        </is>
      </c>
      <c r="C597" s="22" t="inlineStr">
        <is>
          <r>
            <t xml:space="preserve">SINAPI</t>
          </r>
        </is>
      </c>
      <c r="D597" s="22" t="inlineStr">
        <is>
          <r>
            <t xml:space="preserve">H</t>
          </r>
        </is>
      </c>
      <c r="E597" s="24" t="n">
        <v>0.0415</v>
      </c>
      <c r="F597" s="25" t="n">
        <v>28.88</v>
      </c>
      <c r="G597" s="25" t="n">
        <f>TRUNC(TRUNC(E597,8)*F597,2)</f>
        <v>1.19</v>
      </c>
    </row>
    <row r="598" customHeight="1" ht="15">
      <c r="A598" s="22" t="inlineStr">
        <is>
          <r>
            <t xml:space="preserve">88316</t>
          </r>
        </is>
      </c>
      <c r="B598" s="23" t="inlineStr">
        <is>
          <r>
            <t xml:space="preserve">SERVENTE COM ENCARGOS COMPLEMENTARES</t>
          </r>
        </is>
      </c>
      <c r="C598" s="22" t="inlineStr">
        <is>
          <r>
            <t xml:space="preserve">SINAPI</t>
          </r>
        </is>
      </c>
      <c r="D598" s="22" t="inlineStr">
        <is>
          <r>
            <t xml:space="preserve">H</t>
          </r>
        </is>
      </c>
      <c r="E598" s="24" t="n">
        <v>0.0326</v>
      </c>
      <c r="F598" s="25" t="n">
        <v>22.1</v>
      </c>
      <c r="G598" s="25" t="n">
        <f>TRUNC(TRUNC(E598,8)*F598,2)</f>
        <v>0.72</v>
      </c>
    </row>
    <row r="599" customHeight="1" ht="18">
      <c r="A599" s="2" t="inlineStr"/>
      <c r="B599" s="2" t="inlineStr"/>
      <c r="C599" s="2" t="inlineStr"/>
      <c r="D599" s="2" t="inlineStr"/>
      <c r="E599" s="26" t="inlineStr">
        <is>
          <r>
            <t xml:space="preserve">TOTAL Mão de Obra com Encargos Complementares:</t>
          </r>
        </is>
      </c>
      <c r="F599" s="26" t="inlineStr"/>
      <c r="G599" s="27" t="n">
        <f>SUM(G597:G598)</f>
        <v>1.91</v>
      </c>
    </row>
    <row r="600" customHeight="1" ht="15">
      <c r="A600" s="20" t="inlineStr">
        <is>
          <r>
            <t xml:space="preserve">Serviço</t>
          </r>
        </is>
      </c>
      <c r="B600" s="20" t="inlineStr"/>
      <c r="C600" s="21" t="inlineStr">
        <is>
          <r>
            <t xml:space="preserve">FONTE</t>
          </r>
        </is>
      </c>
      <c r="D600" s="21" t="inlineStr">
        <is>
          <r>
            <t xml:space="preserve">UNID</t>
          </r>
        </is>
      </c>
      <c r="E600" s="21" t="inlineStr">
        <is>
          <r>
            <t xml:space="preserve">COEFICIENTE</t>
          </r>
        </is>
      </c>
      <c r="F600" s="21" t="inlineStr">
        <is>
          <r>
            <t xml:space="preserve">PREÇO UNITÁRIO</t>
          </r>
        </is>
      </c>
      <c r="G600" s="21" t="inlineStr">
        <is>
          <r>
            <t xml:space="preserve">TOTAL</t>
          </r>
        </is>
      </c>
    </row>
    <row r="601" customHeight="1" ht="29">
      <c r="A601" s="22" t="inlineStr">
        <is>
          <r>
            <t xml:space="preserve">101618</t>
          </r>
        </is>
      </c>
      <c r="B601" s="23" t="inlineStr">
        <is>
          <r>
            <t xml:space="preserve">PREPARO DE FUNDO DE VALA COM LARGURA MENOR QUE 1,5 M, COM CAMADA DE AREIA, LANÇAMENTO MANUAL. AF_08/2020</t>
          </r>
        </is>
      </c>
      <c r="C601" s="22" t="inlineStr">
        <is>
          <r>
            <t xml:space="preserve">SINAPI</t>
          </r>
        </is>
      </c>
      <c r="D601" s="22" t="inlineStr">
        <is>
          <r>
            <t xml:space="preserve">M3</t>
          </r>
        </is>
      </c>
      <c r="E601" s="24" t="n">
        <v>0.0192</v>
      </c>
      <c r="F601" s="25" t="n">
        <v>273.56</v>
      </c>
      <c r="G601" s="25" t="n">
        <f>TRUNC(TRUNC(E601,8)*F601,2)</f>
        <v>5.25</v>
      </c>
    </row>
    <row r="602" customHeight="1" ht="15">
      <c r="A602" s="2" t="inlineStr"/>
      <c r="B602" s="2" t="inlineStr"/>
      <c r="C602" s="2" t="inlineStr"/>
      <c r="D602" s="2" t="inlineStr"/>
      <c r="E602" s="26" t="inlineStr">
        <is>
          <r>
            <t xml:space="preserve">TOTAL Serviço:</t>
          </r>
        </is>
      </c>
      <c r="F602" s="26" t="inlineStr"/>
      <c r="G602" s="27" t="n">
        <f>SUM(G601:G601)</f>
        <v>5.25</v>
      </c>
    </row>
    <row r="603" customHeight="1" ht="15">
      <c r="A603" s="2" t="inlineStr"/>
      <c r="B603" s="2" t="inlineStr"/>
      <c r="C603" s="2" t="inlineStr"/>
      <c r="D603" s="2" t="inlineStr"/>
      <c r="E603" s="28" t="inlineStr">
        <is>
          <r>
            <t xml:space="preserve">VALOR:</t>
          </r>
        </is>
      </c>
      <c r="F603" s="28" t="inlineStr"/>
      <c r="G603" s="6" t="n">
        <f>SUM(G592,G595,G599,G602)</f>
        <v>185.66</v>
      </c>
    </row>
    <row r="604" customHeight="1" ht="15">
      <c r="A604" s="2" t="inlineStr"/>
      <c r="B604" s="2" t="inlineStr"/>
      <c r="C604" s="2" t="inlineStr"/>
      <c r="D604" s="2" t="inlineStr"/>
      <c r="E604" s="28" t="inlineStr">
        <is>
          <r>
            <t xml:space="preserve">VALOR BDI (22.23%):</t>
          </r>
        </is>
      </c>
      <c r="F604" s="28" t="inlineStr"/>
      <c r="G604" s="6" t="n">
        <f>ROUND(G603*(22.23/100),2)</f>
        <v>41.27</v>
      </c>
    </row>
    <row r="605" customHeight="1" ht="15">
      <c r="A605" s="2" t="inlineStr"/>
      <c r="B605" s="2" t="inlineStr"/>
      <c r="C605" s="2" t="inlineStr"/>
      <c r="D605" s="2" t="inlineStr"/>
      <c r="E605" s="28" t="inlineStr">
        <is>
          <r>
            <t xml:space="preserve">VALOR COM BDI:</t>
          </r>
        </is>
      </c>
      <c r="F605" s="28" t="inlineStr"/>
      <c r="G605" s="6" t="n">
        <f>G604+G603</f>
        <v>226.93</v>
      </c>
    </row>
    <row r="606" customHeight="1" ht="10">
      <c r="A606" s="2" t="inlineStr"/>
      <c r="B606" s="2" t="inlineStr"/>
      <c r="C606" s="2" t="inlineStr"/>
      <c r="D606" s="2" t="inlineStr"/>
      <c r="E606" s="18" t="inlineStr"/>
      <c r="F606" s="18" t="inlineStr"/>
      <c r="G606" s="18" t="inlineStr"/>
    </row>
    <row r="607" customHeight="1" ht="20">
      <c r="A607" s="19" t="inlineStr">
        <is>
          <r>
            <t xml:space="preserve">97906 CAIXA ENTERRADA HIDRÁULICA RETANGULAR, EM ALVENARIA COM BLOCOS DE CONCRETO, DIMENSÕES INTERNAS: 0,6X0,6X0,6 M PARA REDE DE ESGOTO. AF_12/2020 (UN)</t>
          </r>
        </is>
      </c>
      <c r="B607" s="19" t="inlineStr"/>
      <c r="C607" s="19" t="inlineStr"/>
      <c r="D607" s="19" t="inlineStr"/>
      <c r="E607" s="19" t="inlineStr"/>
      <c r="F607" s="19" t="inlineStr"/>
      <c r="G607" s="19" t="inlineStr"/>
    </row>
    <row r="608" customHeight="1" ht="15">
      <c r="A608" s="20" t="inlineStr">
        <is>
          <r>
            <t xml:space="preserve">Equipamento Custo Horário</t>
          </r>
        </is>
      </c>
      <c r="B608" s="20" t="inlineStr"/>
      <c r="C608" s="21" t="inlineStr">
        <is>
          <r>
            <t xml:space="preserve">FONTE</t>
          </r>
        </is>
      </c>
      <c r="D608" s="21" t="inlineStr">
        <is>
          <r>
            <t xml:space="preserve">UNID</t>
          </r>
        </is>
      </c>
      <c r="E608" s="21" t="inlineStr">
        <is>
          <r>
            <t xml:space="preserve">COEFICIENTE</t>
          </r>
        </is>
      </c>
      <c r="F608" s="21" t="inlineStr">
        <is>
          <r>
            <t xml:space="preserve">PREÇO UNITÁRIO</t>
          </r>
        </is>
      </c>
      <c r="G608" s="21" t="inlineStr">
        <is>
          <r>
            <t xml:space="preserve">TOTAL</t>
          </r>
        </is>
      </c>
    </row>
    <row r="609" customHeight="1" ht="46">
      <c r="A609" s="22" t="inlineStr">
        <is>
          <r>
            <t xml:space="preserve">5679</t>
          </r>
        </is>
      </c>
      <c r="B609" s="23" t="inlineStr">
        <is>
          <r>
            <t xml:space="preserve">RETROESCAVADEIRA SOBRE RODAS COM CARREGADEIRA, TRAÇÃO 4X4, POTÊNCIA LÍQ. 88 HP, CAÇAMBA CARREG. CAP. MÍN. 1 M3, CAÇAMBA RETRO CAP. 0,26 M3, PESO OPERACIONAL MÍN. 6.674 KG, PROFUNDIDADE ESCAVAÇÃO MÁX. 4,37 M - CHI DIURNO. AF_06/2014</t>
          </r>
        </is>
      </c>
      <c r="C609" s="22" t="inlineStr">
        <is>
          <r>
            <t xml:space="preserve">SINAPI</t>
          </r>
        </is>
      </c>
      <c r="D609" s="22" t="inlineStr">
        <is>
          <r>
            <t xml:space="preserve">CHI</t>
          </r>
        </is>
      </c>
      <c r="E609" s="24" t="n">
        <v>0.0178</v>
      </c>
      <c r="F609" s="25" t="n">
        <v>62.63</v>
      </c>
      <c r="G609" s="25" t="n">
        <f>TRUNC(TRUNC(E609,8)*F609,2)</f>
        <v>1.11</v>
      </c>
    </row>
    <row r="610" customHeight="1" ht="46">
      <c r="A610" s="22" t="inlineStr">
        <is>
          <r>
            <t xml:space="preserve">5678</t>
          </r>
        </is>
      </c>
      <c r="B610" s="23" t="inlineStr">
        <is>
          <r>
            <t xml:space="preserve">RETROESCAVADEIRA SOBRE RODAS COM CARREGADEIRA, TRAÇÃO 4X4, POTÊNCIA LÍQ. 88 HP, CAÇAMBA CARREG. CAP. MÍN. 1 M3, CAÇAMBA RETRO CAP. 0,26 M3, PESO OPERACIONAL MÍN. 6.674 KG, PROFUNDIDADE ESCAVAÇÃO MÁX. 4,37 M - CHP DIURNO. AF_06/2014</t>
          </r>
        </is>
      </c>
      <c r="C610" s="22" t="inlineStr">
        <is>
          <r>
            <t xml:space="preserve">SINAPI</t>
          </r>
        </is>
      </c>
      <c r="D610" s="22" t="inlineStr">
        <is>
          <r>
            <t xml:space="preserve">CHP</t>
          </r>
        </is>
      </c>
      <c r="E610" s="24" t="n">
        <v>0.0087</v>
      </c>
      <c r="F610" s="25" t="n">
        <v>145.5</v>
      </c>
      <c r="G610" s="25" t="n">
        <f>TRUNC(TRUNC(E610,8)*F610,2)</f>
        <v>1.26</v>
      </c>
    </row>
    <row r="611" customHeight="1" ht="18">
      <c r="A611" s="2" t="inlineStr"/>
      <c r="B611" s="2" t="inlineStr"/>
      <c r="C611" s="2" t="inlineStr"/>
      <c r="D611" s="2" t="inlineStr"/>
      <c r="E611" s="26" t="inlineStr">
        <is>
          <r>
            <t xml:space="preserve">TOTAL Equipamento Custo Horário:</t>
          </r>
        </is>
      </c>
      <c r="F611" s="26" t="inlineStr"/>
      <c r="G611" s="27" t="n">
        <f>SUM(G609:G610)</f>
        <v>2.37</v>
      </c>
    </row>
    <row r="612" customHeight="1" ht="15">
      <c r="A612" s="20" t="inlineStr">
        <is>
          <r>
            <t xml:space="preserve">Material</t>
          </r>
        </is>
      </c>
      <c r="B612" s="20" t="inlineStr"/>
      <c r="C612" s="21" t="inlineStr">
        <is>
          <r>
            <t xml:space="preserve">FONTE</t>
          </r>
        </is>
      </c>
      <c r="D612" s="21" t="inlineStr">
        <is>
          <r>
            <t xml:space="preserve">UNID</t>
          </r>
        </is>
      </c>
      <c r="E612" s="21" t="inlineStr">
        <is>
          <r>
            <t xml:space="preserve">COEFICIENTE</t>
          </r>
        </is>
      </c>
      <c r="F612" s="21" t="inlineStr">
        <is>
          <r>
            <t xml:space="preserve">PREÇO UNITÁRIO</t>
          </r>
        </is>
      </c>
      <c r="G612" s="21" t="inlineStr">
        <is>
          <r>
            <t xml:space="preserve">TOTAL</t>
          </r>
        </is>
      </c>
    </row>
    <row r="613" customHeight="1" ht="21">
      <c r="A613" s="22" t="inlineStr">
        <is>
          <r>
            <t xml:space="preserve">00000650</t>
          </r>
        </is>
      </c>
      <c r="B613" s="23" t="inlineStr">
        <is>
          <r>
            <t xml:space="preserve">BLOCO DE VEDACAO DE CONCRETO, 9 X 19 X 39 CM (CLASSE C - NBR 6136)</t>
          </r>
        </is>
      </c>
      <c r="C613" s="22" t="inlineStr">
        <is>
          <r>
            <t xml:space="preserve">SINAPI</t>
          </r>
        </is>
      </c>
      <c r="D613" s="22" t="inlineStr">
        <is>
          <r>
            <t xml:space="preserve">UN</t>
          </r>
        </is>
      </c>
      <c r="E613" s="24" t="n">
        <v>20.7615</v>
      </c>
      <c r="F613" s="25" t="n">
        <v>3.4</v>
      </c>
      <c r="G613" s="25" t="n">
        <f>TRUNC(TRUNC(E613,8)*F613,2)</f>
        <v>70.58</v>
      </c>
    </row>
    <row r="614" customHeight="1" ht="21">
      <c r="A614" s="22" t="inlineStr">
        <is>
          <r>
            <t xml:space="preserve">00002692</t>
          </r>
        </is>
      </c>
      <c r="B614" s="23" t="inlineStr">
        <is>
          <r>
            <t xml:space="preserve">DESMOLDANTE PROTETOR PARA FORMAS DE MADEIRA, DE BASE OLEOSA EMULSIONADA EM AGUA</t>
          </r>
        </is>
      </c>
      <c r="C614" s="22" t="inlineStr">
        <is>
          <r>
            <t xml:space="preserve">SINAPI</t>
          </r>
        </is>
      </c>
      <c r="D614" s="22" t="inlineStr">
        <is>
          <r>
            <t xml:space="preserve">L</t>
          </r>
        </is>
      </c>
      <c r="E614" s="24" t="n">
        <v>0.0054</v>
      </c>
      <c r="F614" s="25" t="n">
        <v>7.74</v>
      </c>
      <c r="G614" s="25" t="n">
        <f>TRUNC(TRUNC(E614,8)*F614,2)</f>
        <v>0.04</v>
      </c>
    </row>
    <row r="615" customHeight="1" ht="21">
      <c r="A615" s="22" t="inlineStr">
        <is>
          <r>
            <t xml:space="preserve">00004491</t>
          </r>
        </is>
      </c>
      <c r="B615" s="23" t="inlineStr">
        <is>
          <r>
            <t xml:space="preserve">PONTALETE *7,5 X 7,5* CM EM PINUS, MISTA OU EQUIVALENTE DA REGIAO - BRUTA</t>
          </r>
        </is>
      </c>
      <c r="C615" s="22" t="inlineStr">
        <is>
          <r>
            <t xml:space="preserve">SINAPI</t>
          </r>
        </is>
      </c>
      <c r="D615" s="22" t="inlineStr">
        <is>
          <r>
            <t xml:space="preserve">M</t>
          </r>
        </is>
      </c>
      <c r="E615" s="24" t="n">
        <v>0.1184</v>
      </c>
      <c r="F615" s="25" t="n">
        <v>11.26</v>
      </c>
      <c r="G615" s="25" t="n">
        <f>TRUNC(TRUNC(E615,8)*F615,2)</f>
        <v>1.33</v>
      </c>
    </row>
    <row r="616" customHeight="1" ht="15">
      <c r="A616" s="22" t="inlineStr">
        <is>
          <r>
            <t xml:space="preserve">00005069</t>
          </r>
        </is>
      </c>
      <c r="B616" s="23" t="inlineStr">
        <is>
          <r>
            <t xml:space="preserve">PREGO DE ACO POLIDO COM CABECA 17 X 27 (2 1/2 X 11)</t>
          </r>
        </is>
      </c>
      <c r="C616" s="22" t="inlineStr">
        <is>
          <r>
            <t xml:space="preserve">SINAPI</t>
          </r>
        </is>
      </c>
      <c r="D616" s="22" t="inlineStr">
        <is>
          <r>
            <t xml:space="preserve">KG</t>
          </r>
        </is>
      </c>
      <c r="E616" s="24" t="n">
        <v>0.0125</v>
      </c>
      <c r="F616" s="25" t="n">
        <v>13.87</v>
      </c>
      <c r="G616" s="25" t="n">
        <f>TRUNC(TRUNC(E616,8)*F616,2)</f>
        <v>0.17</v>
      </c>
    </row>
    <row r="617" customHeight="1" ht="21">
      <c r="A617" s="22" t="inlineStr">
        <is>
          <r>
            <t xml:space="preserve">00004517</t>
          </r>
        </is>
      </c>
      <c r="B617" s="23" t="inlineStr">
        <is>
          <r>
            <t xml:space="preserve">SARRAFO *2,5 X 7,5* CM EM PINUS, MISTA OU EQUIVALENTE DA REGIAO - BRUTA</t>
          </r>
        </is>
      </c>
      <c r="C617" s="22" t="inlineStr">
        <is>
          <r>
            <t xml:space="preserve">SINAPI</t>
          </r>
        </is>
      </c>
      <c r="D617" s="22" t="inlineStr">
        <is>
          <r>
            <t xml:space="preserve">M</t>
          </r>
        </is>
      </c>
      <c r="E617" s="24" t="n">
        <v>0.1408</v>
      </c>
      <c r="F617" s="25" t="n">
        <v>3.94</v>
      </c>
      <c r="G617" s="25" t="n">
        <f>TRUNC(TRUNC(E617,8)*F617,2)</f>
        <v>0.55</v>
      </c>
    </row>
    <row r="618" customHeight="1" ht="29">
      <c r="A618" s="22" t="inlineStr">
        <is>
          <r>
            <t xml:space="preserve">00006193</t>
          </r>
        </is>
      </c>
      <c r="B618" s="23" t="inlineStr">
        <is>
          <r>
            <t xml:space="preserve">TABUA NAO APARELHADA *2,5 X 20* CM, EM MACARANDUBA/MASSARANDUBA, ANGELIM OU EQUIVALENTE DA REGIAO - BRUTA</t>
          </r>
        </is>
      </c>
      <c r="C618" s="22" t="inlineStr">
        <is>
          <r>
            <t xml:space="preserve">SINAPI</t>
          </r>
        </is>
      </c>
      <c r="D618" s="22" t="inlineStr">
        <is>
          <r>
            <t xml:space="preserve">M</t>
          </r>
        </is>
      </c>
      <c r="E618" s="24" t="n">
        <v>0.4416</v>
      </c>
      <c r="F618" s="25" t="n">
        <v>17.66</v>
      </c>
      <c r="G618" s="25" t="n">
        <f>TRUNC(TRUNC(E618,8)*F618,2)</f>
        <v>7.79</v>
      </c>
    </row>
    <row r="619" customHeight="1" ht="15">
      <c r="A619" s="2" t="inlineStr"/>
      <c r="B619" s="2" t="inlineStr"/>
      <c r="C619" s="2" t="inlineStr"/>
      <c r="D619" s="2" t="inlineStr"/>
      <c r="E619" s="26" t="inlineStr">
        <is>
          <r>
            <t xml:space="preserve">TOTAL Material:</t>
          </r>
        </is>
      </c>
      <c r="F619" s="26" t="inlineStr"/>
      <c r="G619" s="27" t="n">
        <f>SUM(G613:G618)</f>
        <v>80.46</v>
      </c>
    </row>
    <row r="620" customHeight="1" ht="15">
      <c r="A620" s="20" t="inlineStr">
        <is>
          <r>
            <t xml:space="preserve">Mão de Obra com Encargos Complementares</t>
          </r>
        </is>
      </c>
      <c r="B620" s="20" t="inlineStr"/>
      <c r="C620" s="21" t="inlineStr">
        <is>
          <r>
            <t xml:space="preserve">FONTE</t>
          </r>
        </is>
      </c>
      <c r="D620" s="21" t="inlineStr">
        <is>
          <r>
            <t xml:space="preserve">UNID</t>
          </r>
        </is>
      </c>
      <c r="E620" s="21" t="inlineStr">
        <is>
          <r>
            <t xml:space="preserve">COEFICIENTE</t>
          </r>
        </is>
      </c>
      <c r="F620" s="21" t="inlineStr">
        <is>
          <r>
            <t xml:space="preserve">PREÇO UNITÁRIO</t>
          </r>
        </is>
      </c>
      <c r="G620" s="21" t="inlineStr">
        <is>
          <r>
            <t xml:space="preserve">TOTAL</t>
          </r>
        </is>
      </c>
    </row>
    <row r="621" customHeight="1" ht="15">
      <c r="A621" s="22" t="inlineStr">
        <is>
          <r>
            <t xml:space="preserve">88309</t>
          </r>
        </is>
      </c>
      <c r="B621" s="23" t="inlineStr">
        <is>
          <r>
            <t xml:space="preserve">PEDREIRO COM ENCARGOS COMPLEMENTARES</t>
          </r>
        </is>
      </c>
      <c r="C621" s="22" t="inlineStr">
        <is>
          <r>
            <t xml:space="preserve">SINAPI</t>
          </r>
        </is>
      </c>
      <c r="D621" s="22" t="inlineStr">
        <is>
          <r>
            <t xml:space="preserve">H</t>
          </r>
        </is>
      </c>
      <c r="E621" s="24" t="n">
        <v>3.5684</v>
      </c>
      <c r="F621" s="25" t="n">
        <v>28.88</v>
      </c>
      <c r="G621" s="25" t="n">
        <f>TRUNC(TRUNC(E621,8)*F621,2)</f>
        <v>103.05</v>
      </c>
    </row>
    <row r="622" customHeight="1" ht="15">
      <c r="A622" s="22" t="inlineStr">
        <is>
          <r>
            <t xml:space="preserve">88316</t>
          </r>
        </is>
      </c>
      <c r="B622" s="23" t="inlineStr">
        <is>
          <r>
            <t xml:space="preserve">SERVENTE COM ENCARGOS COMPLEMENTARES</t>
          </r>
        </is>
      </c>
      <c r="C622" s="22" t="inlineStr">
        <is>
          <r>
            <t xml:space="preserve">SINAPI</t>
          </r>
        </is>
      </c>
      <c r="D622" s="22" t="inlineStr">
        <is>
          <r>
            <t xml:space="preserve">H</t>
          </r>
        </is>
      </c>
      <c r="E622" s="24" t="n">
        <v>2.8038</v>
      </c>
      <c r="F622" s="25" t="n">
        <v>22.1</v>
      </c>
      <c r="G622" s="25" t="n">
        <f>TRUNC(TRUNC(E622,8)*F622,2)</f>
        <v>61.96</v>
      </c>
    </row>
    <row r="623" customHeight="1" ht="18">
      <c r="A623" s="2" t="inlineStr"/>
      <c r="B623" s="2" t="inlineStr"/>
      <c r="C623" s="2" t="inlineStr"/>
      <c r="D623" s="2" t="inlineStr"/>
      <c r="E623" s="26" t="inlineStr">
        <is>
          <r>
            <t xml:space="preserve">TOTAL Mão de Obra com Encargos Complementares:</t>
          </r>
        </is>
      </c>
      <c r="F623" s="26" t="inlineStr"/>
      <c r="G623" s="27" t="n">
        <f>SUM(G621:G622)</f>
        <v>165.01</v>
      </c>
    </row>
    <row r="624" customHeight="1" ht="15">
      <c r="A624" s="20" t="inlineStr">
        <is>
          <r>
            <t xml:space="preserve">Serviço</t>
          </r>
        </is>
      </c>
      <c r="B624" s="20" t="inlineStr"/>
      <c r="C624" s="21" t="inlineStr">
        <is>
          <r>
            <t xml:space="preserve">FONTE</t>
          </r>
        </is>
      </c>
      <c r="D624" s="21" t="inlineStr">
        <is>
          <r>
            <t xml:space="preserve">UNID</t>
          </r>
        </is>
      </c>
      <c r="E624" s="21" t="inlineStr">
        <is>
          <r>
            <t xml:space="preserve">COEFICIENTE</t>
          </r>
        </is>
      </c>
      <c r="F624" s="21" t="inlineStr">
        <is>
          <r>
            <t xml:space="preserve">PREÇO UNITÁRIO</t>
          </r>
        </is>
      </c>
      <c r="G624" s="21" t="inlineStr">
        <is>
          <r>
            <t xml:space="preserve">TOTAL</t>
          </r>
        </is>
      </c>
    </row>
    <row r="625" customHeight="1" ht="29">
      <c r="A625" s="22" t="inlineStr">
        <is>
          <r>
            <t xml:space="preserve">100475</t>
          </r>
        </is>
      </c>
      <c r="B625" s="23" t="inlineStr">
        <is>
          <r>
            <t xml:space="preserve">ARGAMASSA TRAÇO 1:3 (EM VOLUME DE CIMENTO E AREIA MÉDIA ÚMIDA) COM ADIÇÃO DE IMPERMEABILIZANTE, PREPARO MECÂNICO COM BETONEIRA 400 L. AF_08/2019</t>
          </r>
        </is>
      </c>
      <c r="C625" s="22" t="inlineStr">
        <is>
          <r>
            <t xml:space="preserve">SINAPI</t>
          </r>
        </is>
      </c>
      <c r="D625" s="22" t="inlineStr">
        <is>
          <r>
            <t xml:space="preserve">M3</t>
          </r>
        </is>
      </c>
      <c r="E625" s="24" t="n">
        <v>0.0728</v>
      </c>
      <c r="F625" s="25" t="n">
        <v>749.76</v>
      </c>
      <c r="G625" s="25" t="n">
        <f>TRUNC(TRUNC(E625,8)*F625,2)</f>
        <v>54.58</v>
      </c>
    </row>
    <row r="626" customHeight="1" ht="29">
      <c r="A626" s="22" t="inlineStr">
        <is>
          <r>
            <t xml:space="preserve">87316</t>
          </r>
        </is>
      </c>
      <c r="B626" s="23" t="inlineStr">
        <is>
          <r>
            <t xml:space="preserve">ARGAMASSA TRAÇO 1:4 (EM VOLUME DE CIMENTO E AREIA GROSSA ÚMIDA) PARA CHAPISCO CONVENCIONAL, PREPARO MECÂNICO COM BETONEIRA 400 L. AF_08/2019</t>
          </r>
        </is>
      </c>
      <c r="C626" s="22" t="inlineStr">
        <is>
          <r>
            <t xml:space="preserve">SINAPI</t>
          </r>
        </is>
      </c>
      <c r="D626" s="22" t="inlineStr">
        <is>
          <r>
            <t xml:space="preserve">M3</t>
          </r>
        </is>
      </c>
      <c r="E626" s="24" t="n">
        <v>0.0148</v>
      </c>
      <c r="F626" s="25" t="n">
        <v>508.81</v>
      </c>
      <c r="G626" s="25" t="n">
        <f>TRUNC(TRUNC(E626,8)*F626,2)</f>
        <v>7.53</v>
      </c>
    </row>
    <row r="627" customHeight="1" ht="29">
      <c r="A627" s="22" t="inlineStr">
        <is>
          <r>
            <t xml:space="preserve">94970</t>
          </r>
        </is>
      </c>
      <c r="B627" s="23" t="inlineStr">
        <is>
          <r>
            <t xml:space="preserve">CONCRETO FCK = 20MPA, TRAÇO 1:2,7:3 (EM MASSA SECA DE CIMENTO/ AREIA MÉDIA/ BRITA 1) - PREPARO MECÂNICO COM BETONEIRA 600 L. AF_05/2021</t>
          </r>
        </is>
      </c>
      <c r="C627" s="22" t="inlineStr">
        <is>
          <r>
            <t xml:space="preserve">SINAPI</t>
          </r>
        </is>
      </c>
      <c r="D627" s="22" t="inlineStr">
        <is>
          <r>
            <t xml:space="preserve">M3</t>
          </r>
        </is>
      </c>
      <c r="E627" s="24" t="n">
        <v>0.0744</v>
      </c>
      <c r="F627" s="25" t="n">
        <v>484.58</v>
      </c>
      <c r="G627" s="25" t="n">
        <f>TRUNC(TRUNC(E627,8)*F627,2)</f>
        <v>36.05</v>
      </c>
    </row>
    <row r="628" customHeight="1" ht="29">
      <c r="A628" s="22" t="inlineStr">
        <is>
          <r>
            <t xml:space="preserve">97735</t>
          </r>
        </is>
      </c>
      <c r="B628" s="23" t="inlineStr">
        <is>
          <r>
            <t xml:space="preserve">PEÇA RETANGULAR PRÉ-MOLDADA, VOLUME DE CONCRETO DE 30 A 100 LITROS, TAXA DE AÇO APROXIMADA DE 30KG/M³. AF_03/2024</t>
          </r>
        </is>
      </c>
      <c r="C628" s="22" t="inlineStr">
        <is>
          <r>
            <t xml:space="preserve">SINAPI</t>
          </r>
        </is>
      </c>
      <c r="D628" s="22" t="inlineStr">
        <is>
          <r>
            <t xml:space="preserve">M3</t>
          </r>
        </is>
      </c>
      <c r="E628" s="24" t="n">
        <v>0.0448</v>
      </c>
      <c r="F628" s="25" t="n">
        <v>2478.22</v>
      </c>
      <c r="G628" s="25" t="n">
        <f>TRUNC(TRUNC(E628,8)*F628,2)</f>
        <v>111.02</v>
      </c>
    </row>
    <row r="629" customHeight="1" ht="21">
      <c r="A629" s="22" t="inlineStr">
        <is>
          <r>
            <t xml:space="preserve">101616</t>
          </r>
        </is>
      </c>
      <c r="B629" s="23" t="inlineStr">
        <is>
          <r>
            <t xml:space="preserve">PREPARO DE FUNDO DE VALA COM LARGURA MENOR QUE 1,5 M (ACERTO DO SOLO NATURAL). AF_08/2020</t>
          </r>
        </is>
      </c>
      <c r="C629" s="22" t="inlineStr">
        <is>
          <r>
            <t xml:space="preserve">SINAPI</t>
          </r>
        </is>
      </c>
      <c r="D629" s="22" t="inlineStr">
        <is>
          <r>
            <t xml:space="preserve">M2</t>
          </r>
        </is>
      </c>
      <c r="E629" s="24" t="n">
        <v>0.81</v>
      </c>
      <c r="F629" s="25" t="n">
        <v>6.57</v>
      </c>
      <c r="G629" s="25" t="n">
        <f>TRUNC(TRUNC(E629,8)*F629,2)</f>
        <v>5.32</v>
      </c>
    </row>
    <row r="630" customHeight="1" ht="15">
      <c r="A630" s="2" t="inlineStr"/>
      <c r="B630" s="2" t="inlineStr"/>
      <c r="C630" s="2" t="inlineStr"/>
      <c r="D630" s="2" t="inlineStr"/>
      <c r="E630" s="26" t="inlineStr">
        <is>
          <r>
            <t xml:space="preserve">TOTAL Serviço:</t>
          </r>
        </is>
      </c>
      <c r="F630" s="26" t="inlineStr"/>
      <c r="G630" s="27" t="n">
        <f>SUM(G625:G629)</f>
        <v>214.5</v>
      </c>
    </row>
    <row r="631" customHeight="1" ht="15">
      <c r="A631" s="2" t="inlineStr"/>
      <c r="B631" s="2" t="inlineStr"/>
      <c r="C631" s="2" t="inlineStr"/>
      <c r="D631" s="2" t="inlineStr"/>
      <c r="E631" s="28" t="inlineStr">
        <is>
          <r>
            <t xml:space="preserve">VALOR:</t>
          </r>
        </is>
      </c>
      <c r="F631" s="28" t="inlineStr"/>
      <c r="G631" s="6" t="n">
        <f>SUM(G611,G619,G623,G630)</f>
        <v>462.34</v>
      </c>
    </row>
    <row r="632" customHeight="1" ht="15">
      <c r="A632" s="2" t="inlineStr"/>
      <c r="B632" s="2" t="inlineStr"/>
      <c r="C632" s="2" t="inlineStr"/>
      <c r="D632" s="2" t="inlineStr"/>
      <c r="E632" s="28" t="inlineStr">
        <is>
          <r>
            <t xml:space="preserve">VALOR BDI (22.23%):</t>
          </r>
        </is>
      </c>
      <c r="F632" s="28" t="inlineStr"/>
      <c r="G632" s="6" t="n">
        <f>ROUND(G631*(22.23/100),2)</f>
        <v>102.78</v>
      </c>
    </row>
    <row r="633" customHeight="1" ht="15">
      <c r="A633" s="2" t="inlineStr"/>
      <c r="B633" s="2" t="inlineStr"/>
      <c r="C633" s="2" t="inlineStr"/>
      <c r="D633" s="2" t="inlineStr"/>
      <c r="E633" s="28" t="inlineStr">
        <is>
          <r>
            <t xml:space="preserve">VALOR COM BDI:</t>
          </r>
        </is>
      </c>
      <c r="F633" s="28" t="inlineStr"/>
      <c r="G633" s="6" t="n">
        <f>G632+G631</f>
        <v>565.12</v>
      </c>
    </row>
    <row r="634" customHeight="1" ht="10">
      <c r="A634" s="2" t="inlineStr"/>
      <c r="B634" s="2" t="inlineStr"/>
      <c r="C634" s="2" t="inlineStr"/>
      <c r="D634" s="2" t="inlineStr"/>
      <c r="E634" s="18" t="inlineStr"/>
      <c r="F634" s="18" t="inlineStr"/>
      <c r="G634" s="18" t="inlineStr"/>
    </row>
    <row r="635" customHeight="1" ht="20">
      <c r="A635" s="19" t="inlineStr">
        <is>
          <r>
            <t xml:space="preserve">91937 CAIXA OCTOGONAL 3" X 3", PVC, INSTALADA EM LAJE - FORNECIMENTO E INSTALAÇÃO. AF_03/2023 (UN)</t>
          </r>
        </is>
      </c>
      <c r="B635" s="19" t="inlineStr"/>
      <c r="C635" s="19" t="inlineStr"/>
      <c r="D635" s="19" t="inlineStr"/>
      <c r="E635" s="19" t="inlineStr"/>
      <c r="F635" s="19" t="inlineStr"/>
      <c r="G635" s="19" t="inlineStr"/>
    </row>
    <row r="636" customHeight="1" ht="15">
      <c r="A636" s="20" t="inlineStr">
        <is>
          <r>
            <t xml:space="preserve">Material</t>
          </r>
        </is>
      </c>
      <c r="B636" s="20" t="inlineStr"/>
      <c r="C636" s="21" t="inlineStr">
        <is>
          <r>
            <t xml:space="preserve">FONTE</t>
          </r>
        </is>
      </c>
      <c r="D636" s="21" t="inlineStr">
        <is>
          <r>
            <t xml:space="preserve">UNID</t>
          </r>
        </is>
      </c>
      <c r="E636" s="21" t="inlineStr">
        <is>
          <r>
            <t xml:space="preserve">COEFICIENTE</t>
          </r>
        </is>
      </c>
      <c r="F636" s="21" t="inlineStr">
        <is>
          <r>
            <t xml:space="preserve">PREÇO UNITÁRIO</t>
          </r>
        </is>
      </c>
      <c r="G636" s="21" t="inlineStr">
        <is>
          <r>
            <t xml:space="preserve">TOTAL</t>
          </r>
        </is>
      </c>
    </row>
    <row r="637" customHeight="1" ht="21">
      <c r="A637" s="22" t="inlineStr">
        <is>
          <r>
            <t xml:space="preserve">00001871</t>
          </r>
        </is>
      </c>
      <c r="B637" s="23" t="inlineStr">
        <is>
          <r>
            <t xml:space="preserve">CAIXA OCTOGONAL DE FUNDO MOVEL, EM PVC, DE 3" X 3", PARA ELETRODUTO FLEXIVEL CORRUGADO</t>
          </r>
        </is>
      </c>
      <c r="C637" s="22" t="inlineStr">
        <is>
          <r>
            <t xml:space="preserve">SINAPI</t>
          </r>
        </is>
      </c>
      <c r="D637" s="22" t="inlineStr">
        <is>
          <r>
            <t xml:space="preserve">UN</t>
          </r>
        </is>
      </c>
      <c r="E637" s="24" t="n">
        <v>1.0</v>
      </c>
      <c r="F637" s="25" t="n">
        <v>3.5</v>
      </c>
      <c r="G637" s="25" t="n">
        <f>TRUNC(TRUNC(E637,8)*F637,2)</f>
        <v>3.5</v>
      </c>
    </row>
    <row r="638" customHeight="1" ht="15">
      <c r="A638" s="2" t="inlineStr"/>
      <c r="B638" s="2" t="inlineStr"/>
      <c r="C638" s="2" t="inlineStr"/>
      <c r="D638" s="2" t="inlineStr"/>
      <c r="E638" s="26" t="inlineStr">
        <is>
          <r>
            <t xml:space="preserve">TOTAL Material:</t>
          </r>
        </is>
      </c>
      <c r="F638" s="26" t="inlineStr"/>
      <c r="G638" s="27" t="n">
        <f>SUM(G637:G637)</f>
        <v>3.5</v>
      </c>
    </row>
    <row r="639" customHeight="1" ht="15">
      <c r="A639" s="20" t="inlineStr">
        <is>
          <r>
            <t xml:space="preserve">Mão de Obra com Encargos Complementares</t>
          </r>
        </is>
      </c>
      <c r="B639" s="20" t="inlineStr"/>
      <c r="C639" s="21" t="inlineStr">
        <is>
          <r>
            <t xml:space="preserve">FONTE</t>
          </r>
        </is>
      </c>
      <c r="D639" s="21" t="inlineStr">
        <is>
          <r>
            <t xml:space="preserve">UNID</t>
          </r>
        </is>
      </c>
      <c r="E639" s="21" t="inlineStr">
        <is>
          <r>
            <t xml:space="preserve">COEFICIENTE</t>
          </r>
        </is>
      </c>
      <c r="F639" s="21" t="inlineStr">
        <is>
          <r>
            <t xml:space="preserve">PREÇO UNITÁRIO</t>
          </r>
        </is>
      </c>
      <c r="G639" s="21" t="inlineStr">
        <is>
          <r>
            <t xml:space="preserve">TOTAL</t>
          </r>
        </is>
      </c>
    </row>
    <row r="640" customHeight="1" ht="21">
      <c r="A640" s="22" t="inlineStr">
        <is>
          <r>
            <t xml:space="preserve">88247</t>
          </r>
        </is>
      </c>
      <c r="B640" s="23" t="inlineStr">
        <is>
          <r>
            <t xml:space="preserve">AUXILIAR DE ELETRICISTA COM ENCARGOS COMPLEMENTARES</t>
          </r>
        </is>
      </c>
      <c r="C640" s="22" t="inlineStr">
        <is>
          <r>
            <t xml:space="preserve">SINAPI</t>
          </r>
        </is>
      </c>
      <c r="D640" s="22" t="inlineStr">
        <is>
          <r>
            <t xml:space="preserve">H</t>
          </r>
        </is>
      </c>
      <c r="E640" s="24" t="n">
        <v>0.222</v>
      </c>
      <c r="F640" s="25" t="n">
        <v>23.65</v>
      </c>
      <c r="G640" s="25" t="n">
        <f>TRUNC(TRUNC(E640,8)*F640,2)</f>
        <v>5.25</v>
      </c>
    </row>
    <row r="641" customHeight="1" ht="15">
      <c r="A641" s="22" t="inlineStr">
        <is>
          <r>
            <t xml:space="preserve">88264</t>
          </r>
        </is>
      </c>
      <c r="B641" s="23" t="inlineStr">
        <is>
          <r>
            <t xml:space="preserve">ELETRICISTA COM ENCARGOS COMPLEMENTARES</t>
          </r>
        </is>
      </c>
      <c r="C641" s="22" t="inlineStr">
        <is>
          <r>
            <t xml:space="preserve">SINAPI</t>
          </r>
        </is>
      </c>
      <c r="D641" s="22" t="inlineStr">
        <is>
          <r>
            <t xml:space="preserve">H</t>
          </r>
        </is>
      </c>
      <c r="E641" s="24" t="n">
        <v>0.222</v>
      </c>
      <c r="F641" s="25" t="n">
        <v>29.25</v>
      </c>
      <c r="G641" s="25" t="n">
        <f>TRUNC(TRUNC(E641,8)*F641,2)</f>
        <v>6.49</v>
      </c>
    </row>
    <row r="642" customHeight="1" ht="18">
      <c r="A642" s="2" t="inlineStr"/>
      <c r="B642" s="2" t="inlineStr"/>
      <c r="C642" s="2" t="inlineStr"/>
      <c r="D642" s="2" t="inlineStr"/>
      <c r="E642" s="26" t="inlineStr">
        <is>
          <r>
            <t xml:space="preserve">TOTAL Mão de Obra com Encargos Complementares:</t>
          </r>
        </is>
      </c>
      <c r="F642" s="26" t="inlineStr"/>
      <c r="G642" s="27" t="n">
        <f>SUM(G640:G641)</f>
        <v>11.74</v>
      </c>
    </row>
    <row r="643" customHeight="1" ht="15">
      <c r="A643" s="2" t="inlineStr"/>
      <c r="B643" s="2" t="inlineStr"/>
      <c r="C643" s="2" t="inlineStr"/>
      <c r="D643" s="2" t="inlineStr"/>
      <c r="E643" s="28" t="inlineStr">
        <is>
          <r>
            <t xml:space="preserve">VALOR:</t>
          </r>
        </is>
      </c>
      <c r="F643" s="28" t="inlineStr"/>
      <c r="G643" s="6" t="n">
        <f>SUM(G638,G642)</f>
        <v>15.24</v>
      </c>
    </row>
    <row r="644" customHeight="1" ht="15">
      <c r="A644" s="2" t="inlineStr"/>
      <c r="B644" s="2" t="inlineStr"/>
      <c r="C644" s="2" t="inlineStr"/>
      <c r="D644" s="2" t="inlineStr"/>
      <c r="E644" s="28" t="inlineStr">
        <is>
          <r>
            <t xml:space="preserve">VALOR BDI (22.23%):</t>
          </r>
        </is>
      </c>
      <c r="F644" s="28" t="inlineStr"/>
      <c r="G644" s="6" t="n">
        <f>ROUND(G643*(22.23/100),2)</f>
        <v>3.39</v>
      </c>
    </row>
    <row r="645" customHeight="1" ht="15">
      <c r="A645" s="2" t="inlineStr"/>
      <c r="B645" s="2" t="inlineStr"/>
      <c r="C645" s="2" t="inlineStr"/>
      <c r="D645" s="2" t="inlineStr"/>
      <c r="E645" s="28" t="inlineStr">
        <is>
          <r>
            <t xml:space="preserve">VALOR COM BDI:</t>
          </r>
        </is>
      </c>
      <c r="F645" s="28" t="inlineStr"/>
      <c r="G645" s="6" t="n">
        <f>G644+G643</f>
        <v>18.63</v>
      </c>
    </row>
    <row r="646" customHeight="1" ht="10">
      <c r="A646" s="2" t="inlineStr"/>
      <c r="B646" s="2" t="inlineStr"/>
      <c r="C646" s="2" t="inlineStr"/>
      <c r="D646" s="2" t="inlineStr"/>
      <c r="E646" s="18" t="inlineStr"/>
      <c r="F646" s="18" t="inlineStr"/>
      <c r="G646" s="18" t="inlineStr"/>
    </row>
    <row r="647" customHeight="1" ht="20">
      <c r="A647" s="19" t="inlineStr">
        <is>
          <r>
            <t xml:space="preserve">91387 CAMINHÃO BASCULANTE 10 M3, TRUCADO CABINE SIMPLES, PESO BRUTO TOTAL 23.000 KG, CARGA ÚTIL MÁXIMA 15.935 KG, DISTÂNCIA ENTRE EIXOS 4,80 M, POTÊNCIA 230 CV INCLUSIVE CAÇAMBA METÁLICA - CHI DIURNO. AF_06/2014 (CHI)</t>
          </r>
        </is>
      </c>
      <c r="B647" s="19" t="inlineStr"/>
      <c r="C647" s="19" t="inlineStr"/>
      <c r="D647" s="19" t="inlineStr"/>
      <c r="E647" s="19" t="inlineStr"/>
      <c r="F647" s="19" t="inlineStr"/>
      <c r="G647" s="19" t="inlineStr"/>
    </row>
    <row r="648" customHeight="1" ht="15">
      <c r="A648" s="20" t="inlineStr">
        <is>
          <r>
            <t xml:space="preserve">Mão de Obra com Encargos Complementares</t>
          </r>
        </is>
      </c>
      <c r="B648" s="20" t="inlineStr"/>
      <c r="C648" s="21" t="inlineStr">
        <is>
          <r>
            <t xml:space="preserve">FONTE</t>
          </r>
        </is>
      </c>
      <c r="D648" s="21" t="inlineStr">
        <is>
          <r>
            <t xml:space="preserve">UNID</t>
          </r>
        </is>
      </c>
      <c r="E648" s="21" t="inlineStr">
        <is>
          <r>
            <t xml:space="preserve">COEFICIENTE</t>
          </r>
        </is>
      </c>
      <c r="F648" s="21" t="inlineStr">
        <is>
          <r>
            <t xml:space="preserve">PREÇO UNITÁRIO</t>
          </r>
        </is>
      </c>
      <c r="G648" s="21" t="inlineStr">
        <is>
          <r>
            <t xml:space="preserve">TOTAL</t>
          </r>
        </is>
      </c>
    </row>
    <row r="649" customHeight="1" ht="21">
      <c r="A649" s="22" t="inlineStr">
        <is>
          <r>
            <t xml:space="preserve">88281</t>
          </r>
        </is>
      </c>
      <c r="B649" s="23" t="inlineStr">
        <is>
          <r>
            <t xml:space="preserve">MOTORISTA DE BASCULANTE COM ENCARGOS COMPLEMENTARES</t>
          </r>
        </is>
      </c>
      <c r="C649" s="22" t="inlineStr">
        <is>
          <r>
            <t xml:space="preserve">SINAPI</t>
          </r>
        </is>
      </c>
      <c r="D649" s="22" t="inlineStr">
        <is>
          <r>
            <t xml:space="preserve">H</t>
          </r>
        </is>
      </c>
      <c r="E649" s="24" t="n">
        <v>1.0</v>
      </c>
      <c r="F649" s="25" t="n">
        <v>35.47</v>
      </c>
      <c r="G649" s="25" t="n">
        <f>TRUNC(TRUNC(E649,8)*F649,2)</f>
        <v>35.47</v>
      </c>
    </row>
    <row r="650" customHeight="1" ht="18">
      <c r="A650" s="2" t="inlineStr"/>
      <c r="B650" s="2" t="inlineStr"/>
      <c r="C650" s="2" t="inlineStr"/>
      <c r="D650" s="2" t="inlineStr"/>
      <c r="E650" s="26" t="inlineStr">
        <is>
          <r>
            <t xml:space="preserve">TOTAL Mão de Obra com Encargos Complementares:</t>
          </r>
        </is>
      </c>
      <c r="F650" s="26" t="inlineStr"/>
      <c r="G650" s="27" t="n">
        <f>SUM(G649:G649)</f>
        <v>35.47</v>
      </c>
    </row>
    <row r="651" customHeight="1" ht="15">
      <c r="A651" s="20" t="inlineStr">
        <is>
          <r>
            <t xml:space="preserve">Serviço</t>
          </r>
        </is>
      </c>
      <c r="B651" s="20" t="inlineStr"/>
      <c r="C651" s="21" t="inlineStr">
        <is>
          <r>
            <t xml:space="preserve">FONTE</t>
          </r>
        </is>
      </c>
      <c r="D651" s="21" t="inlineStr">
        <is>
          <r>
            <t xml:space="preserve">UNID</t>
          </r>
        </is>
      </c>
      <c r="E651" s="21" t="inlineStr">
        <is>
          <r>
            <t xml:space="preserve">COEFICIENTE</t>
          </r>
        </is>
      </c>
      <c r="F651" s="21" t="inlineStr">
        <is>
          <r>
            <t xml:space="preserve">PREÇO UNITÁRIO</t>
          </r>
        </is>
      </c>
      <c r="G651" s="21" t="inlineStr">
        <is>
          <r>
            <t xml:space="preserve">TOTAL</t>
          </r>
        </is>
      </c>
    </row>
    <row r="652" customHeight="1" ht="46">
      <c r="A652" s="22" t="inlineStr">
        <is>
          <r>
            <t xml:space="preserve">91380</t>
          </r>
        </is>
      </c>
      <c r="B652" s="23" t="inlineStr">
        <is>
          <r>
            <t xml:space="preserve">CAMINHÃO BASCULANTE 10 M3, TRUCADO CABINE SIMPLES, PESO BRUTO TOTAL 23.000 KG, CARGA ÚTIL MÁXIMA 15.935 KG, DISTÂNCIA ENTRE EIXOS 4,80 M, POTÊNCIA 230 CV INCLUSIVE CAÇAMBA METÁLICA - DEPRECIAÇÃO. AF_06/2014</t>
          </r>
        </is>
      </c>
      <c r="C652" s="22" t="inlineStr">
        <is>
          <r>
            <t xml:space="preserve">SINAPI</t>
          </r>
        </is>
      </c>
      <c r="D652" s="22" t="inlineStr">
        <is>
          <r>
            <t xml:space="preserve">H</t>
          </r>
        </is>
      </c>
      <c r="E652" s="24" t="n">
        <v>1.0</v>
      </c>
      <c r="F652" s="25" t="n">
        <v>29.13</v>
      </c>
      <c r="G652" s="25" t="n">
        <f>TRUNC(TRUNC(E652,8)*F652,2)</f>
        <v>29.13</v>
      </c>
    </row>
    <row r="653" customHeight="1" ht="46">
      <c r="A653" s="22" t="inlineStr">
        <is>
          <r>
            <t xml:space="preserve">91382</t>
          </r>
        </is>
      </c>
      <c r="B653" s="23" t="inlineStr">
        <is>
          <r>
            <t xml:space="preserve">CAMINHÃO BASCULANTE 10 M3, TRUCADO CABINE SIMPLES, PESO BRUTO TOTAL 23.000 KG, CARGA ÚTIL MÁXIMA 15.935 KG, DISTÂNCIA ENTRE EIXOS 4,80 M, POTÊNCIA 230 CV INCLUSIVE CAÇAMBA METÁLICA - IMPOSTOS E SEGUROS. AF_06/2014</t>
          </r>
        </is>
      </c>
      <c r="C653" s="22" t="inlineStr">
        <is>
          <r>
            <t xml:space="preserve">SINAPI</t>
          </r>
        </is>
      </c>
      <c r="D653" s="22" t="inlineStr">
        <is>
          <r>
            <t xml:space="preserve">H</t>
          </r>
        </is>
      </c>
      <c r="E653" s="24" t="n">
        <v>1.0</v>
      </c>
      <c r="F653" s="25" t="n">
        <v>4.52</v>
      </c>
      <c r="G653" s="25" t="n">
        <f>TRUNC(TRUNC(E653,8)*F653,2)</f>
        <v>4.52</v>
      </c>
    </row>
    <row r="654" customHeight="1" ht="46">
      <c r="A654" s="22" t="inlineStr">
        <is>
          <r>
            <t xml:space="preserve">91381</t>
          </r>
        </is>
      </c>
      <c r="B654" s="23" t="inlineStr">
        <is>
          <r>
            <t xml:space="preserve">CAMINHÃO BASCULANTE 10 M3, TRUCADO CABINE SIMPLES, PESO BRUTO TOTAL 23.000 KG, CARGA ÚTIL MÁXIMA 15.935 KG, DISTÂNCIA ENTRE EIXOS 4,80 M, POTÊNCIA 230 CV INCLUSIVE CAÇAMBA METÁLICA - JUROS. AF_06/2014</t>
          </r>
        </is>
      </c>
      <c r="C654" s="22" t="inlineStr">
        <is>
          <r>
            <t xml:space="preserve">SINAPI</t>
          </r>
        </is>
      </c>
      <c r="D654" s="22" t="inlineStr">
        <is>
          <r>
            <t xml:space="preserve">H</t>
          </r>
        </is>
      </c>
      <c r="E654" s="24" t="n">
        <v>1.0</v>
      </c>
      <c r="F654" s="25" t="n">
        <v>11.19</v>
      </c>
      <c r="G654" s="25" t="n">
        <f>TRUNC(TRUNC(E654,8)*F654,2)</f>
        <v>11.19</v>
      </c>
    </row>
    <row r="655" customHeight="1" ht="15">
      <c r="A655" s="2" t="inlineStr"/>
      <c r="B655" s="2" t="inlineStr"/>
      <c r="C655" s="2" t="inlineStr"/>
      <c r="D655" s="2" t="inlineStr"/>
      <c r="E655" s="26" t="inlineStr">
        <is>
          <r>
            <t xml:space="preserve">TOTAL Serviço:</t>
          </r>
        </is>
      </c>
      <c r="F655" s="26" t="inlineStr"/>
      <c r="G655" s="27" t="n">
        <f>SUM(G652:G654)</f>
        <v>44.84</v>
      </c>
    </row>
    <row r="656" customHeight="1" ht="15">
      <c r="A656" s="2" t="inlineStr"/>
      <c r="B656" s="2" t="inlineStr"/>
      <c r="C656" s="2" t="inlineStr"/>
      <c r="D656" s="2" t="inlineStr"/>
      <c r="E656" s="28" t="inlineStr">
        <is>
          <r>
            <t xml:space="preserve">VALOR:</t>
          </r>
        </is>
      </c>
      <c r="F656" s="28" t="inlineStr"/>
      <c r="G656" s="6" t="n">
        <f>SUM(G650,G655)</f>
        <v>80.31</v>
      </c>
    </row>
    <row r="657" customHeight="1" ht="15">
      <c r="A657" s="2" t="inlineStr"/>
      <c r="B657" s="2" t="inlineStr"/>
      <c r="C657" s="2" t="inlineStr"/>
      <c r="D657" s="2" t="inlineStr"/>
      <c r="E657" s="28" t="inlineStr">
        <is>
          <r>
            <t xml:space="preserve">VALOR BDI (22.23%):</t>
          </r>
        </is>
      </c>
      <c r="F657" s="28" t="inlineStr"/>
      <c r="G657" s="6" t="n">
        <f>ROUND(G656*(22.23/100),2)</f>
        <v>17.85</v>
      </c>
    </row>
    <row r="658" customHeight="1" ht="15">
      <c r="A658" s="2" t="inlineStr"/>
      <c r="B658" s="2" t="inlineStr"/>
      <c r="C658" s="2" t="inlineStr"/>
      <c r="D658" s="2" t="inlineStr"/>
      <c r="E658" s="28" t="inlineStr">
        <is>
          <r>
            <t xml:space="preserve">VALOR COM BDI:</t>
          </r>
        </is>
      </c>
      <c r="F658" s="28" t="inlineStr"/>
      <c r="G658" s="6" t="n">
        <f>G657+G656</f>
        <v>98.16</v>
      </c>
    </row>
    <row r="659" customHeight="1" ht="10">
      <c r="A659" s="2" t="inlineStr"/>
      <c r="B659" s="2" t="inlineStr"/>
      <c r="C659" s="2" t="inlineStr"/>
      <c r="D659" s="2" t="inlineStr"/>
      <c r="E659" s="18" t="inlineStr"/>
      <c r="F659" s="18" t="inlineStr"/>
      <c r="G659" s="18" t="inlineStr"/>
    </row>
    <row r="660" customHeight="1" ht="20">
      <c r="A660" s="19" t="inlineStr">
        <is>
          <r>
            <t xml:space="preserve">91386 CAMINHÃO BASCULANTE 10 M3, TRUCADO CABINE SIMPLES, PESO BRUTO TOTAL 23.000 KG, CARGA ÚTIL MÁXIMA 15.935 KG, DISTÂNCIA ENTRE EIXOS 4,80 M, POTÊNCIA 230 CV INCLUSIVE CAÇAMBA METÁLICA - CHP DIURNO. AF_06/2014 (CHP)</t>
          </r>
        </is>
      </c>
      <c r="B660" s="19" t="inlineStr"/>
      <c r="C660" s="19" t="inlineStr"/>
      <c r="D660" s="19" t="inlineStr"/>
      <c r="E660" s="19" t="inlineStr"/>
      <c r="F660" s="19" t="inlineStr"/>
      <c r="G660" s="19" t="inlineStr"/>
    </row>
    <row r="661" customHeight="1" ht="15">
      <c r="A661" s="20" t="inlineStr">
        <is>
          <r>
            <t xml:space="preserve">Mão de Obra com Encargos Complementares</t>
          </r>
        </is>
      </c>
      <c r="B661" s="20" t="inlineStr"/>
      <c r="C661" s="21" t="inlineStr">
        <is>
          <r>
            <t xml:space="preserve">FONTE</t>
          </r>
        </is>
      </c>
      <c r="D661" s="21" t="inlineStr">
        <is>
          <r>
            <t xml:space="preserve">UNID</t>
          </r>
        </is>
      </c>
      <c r="E661" s="21" t="inlineStr">
        <is>
          <r>
            <t xml:space="preserve">COEFICIENTE</t>
          </r>
        </is>
      </c>
      <c r="F661" s="21" t="inlineStr">
        <is>
          <r>
            <t xml:space="preserve">PREÇO UNITÁRIO</t>
          </r>
        </is>
      </c>
      <c r="G661" s="21" t="inlineStr">
        <is>
          <r>
            <t xml:space="preserve">TOTAL</t>
          </r>
        </is>
      </c>
    </row>
    <row r="662" customHeight="1" ht="21">
      <c r="A662" s="22" t="inlineStr">
        <is>
          <r>
            <t xml:space="preserve">88281</t>
          </r>
        </is>
      </c>
      <c r="B662" s="23" t="inlineStr">
        <is>
          <r>
            <t xml:space="preserve">MOTORISTA DE BASCULANTE COM ENCARGOS COMPLEMENTARES</t>
          </r>
        </is>
      </c>
      <c r="C662" s="22" t="inlineStr">
        <is>
          <r>
            <t xml:space="preserve">SINAPI</t>
          </r>
        </is>
      </c>
      <c r="D662" s="22" t="inlineStr">
        <is>
          <r>
            <t xml:space="preserve">H</t>
          </r>
        </is>
      </c>
      <c r="E662" s="24" t="n">
        <v>1.0</v>
      </c>
      <c r="F662" s="25" t="n">
        <v>35.47</v>
      </c>
      <c r="G662" s="25" t="n">
        <f>TRUNC(TRUNC(E662,8)*F662,2)</f>
        <v>35.47</v>
      </c>
    </row>
    <row r="663" customHeight="1" ht="18">
      <c r="A663" s="2" t="inlineStr"/>
      <c r="B663" s="2" t="inlineStr"/>
      <c r="C663" s="2" t="inlineStr"/>
      <c r="D663" s="2" t="inlineStr"/>
      <c r="E663" s="26" t="inlineStr">
        <is>
          <r>
            <t xml:space="preserve">TOTAL Mão de Obra com Encargos Complementares:</t>
          </r>
        </is>
      </c>
      <c r="F663" s="26" t="inlineStr"/>
      <c r="G663" s="27" t="n">
        <f>SUM(G662:G662)</f>
        <v>35.47</v>
      </c>
    </row>
    <row r="664" customHeight="1" ht="15">
      <c r="A664" s="20" t="inlineStr">
        <is>
          <r>
            <t xml:space="preserve">Serviço</t>
          </r>
        </is>
      </c>
      <c r="B664" s="20" t="inlineStr"/>
      <c r="C664" s="21" t="inlineStr">
        <is>
          <r>
            <t xml:space="preserve">FONTE</t>
          </r>
        </is>
      </c>
      <c r="D664" s="21" t="inlineStr">
        <is>
          <r>
            <t xml:space="preserve">UNID</t>
          </r>
        </is>
      </c>
      <c r="E664" s="21" t="inlineStr">
        <is>
          <r>
            <t xml:space="preserve">COEFICIENTE</t>
          </r>
        </is>
      </c>
      <c r="F664" s="21" t="inlineStr">
        <is>
          <r>
            <t xml:space="preserve">PREÇO UNITÁRIO</t>
          </r>
        </is>
      </c>
      <c r="G664" s="21" t="inlineStr">
        <is>
          <r>
            <t xml:space="preserve">TOTAL</t>
          </r>
        </is>
      </c>
    </row>
    <row r="665" customHeight="1" ht="46">
      <c r="A665" s="22" t="inlineStr">
        <is>
          <r>
            <t xml:space="preserve">91380</t>
          </r>
        </is>
      </c>
      <c r="B665" s="23" t="inlineStr">
        <is>
          <r>
            <t xml:space="preserve">CAMINHÃO BASCULANTE 10 M3, TRUCADO CABINE SIMPLES, PESO BRUTO TOTAL 23.000 KG, CARGA ÚTIL MÁXIMA 15.935 KG, DISTÂNCIA ENTRE EIXOS 4,80 M, POTÊNCIA 230 CV INCLUSIVE CAÇAMBA METÁLICA - DEPRECIAÇÃO. AF_06/2014</t>
          </r>
        </is>
      </c>
      <c r="C665" s="22" t="inlineStr">
        <is>
          <r>
            <t xml:space="preserve">SINAPI</t>
          </r>
        </is>
      </c>
      <c r="D665" s="22" t="inlineStr">
        <is>
          <r>
            <t xml:space="preserve">H</t>
          </r>
        </is>
      </c>
      <c r="E665" s="24" t="n">
        <v>1.0</v>
      </c>
      <c r="F665" s="25" t="n">
        <v>29.13</v>
      </c>
      <c r="G665" s="25" t="n">
        <f>TRUNC(TRUNC(E665,8)*F665,2)</f>
        <v>29.13</v>
      </c>
    </row>
    <row r="666" customHeight="1" ht="46">
      <c r="A666" s="22" t="inlineStr">
        <is>
          <r>
            <t xml:space="preserve">91382</t>
          </r>
        </is>
      </c>
      <c r="B666" s="23" t="inlineStr">
        <is>
          <r>
            <t xml:space="preserve">CAMINHÃO BASCULANTE 10 M3, TRUCADO CABINE SIMPLES, PESO BRUTO TOTAL 23.000 KG, CARGA ÚTIL MÁXIMA 15.935 KG, DISTÂNCIA ENTRE EIXOS 4,80 M, POTÊNCIA 230 CV INCLUSIVE CAÇAMBA METÁLICA - IMPOSTOS E SEGUROS. AF_06/2014</t>
          </r>
        </is>
      </c>
      <c r="C666" s="22" t="inlineStr">
        <is>
          <r>
            <t xml:space="preserve">SINAPI</t>
          </r>
        </is>
      </c>
      <c r="D666" s="22" t="inlineStr">
        <is>
          <r>
            <t xml:space="preserve">H</t>
          </r>
        </is>
      </c>
      <c r="E666" s="24" t="n">
        <v>1.0</v>
      </c>
      <c r="F666" s="25" t="n">
        <v>4.52</v>
      </c>
      <c r="G666" s="25" t="n">
        <f>TRUNC(TRUNC(E666,8)*F666,2)</f>
        <v>4.52</v>
      </c>
    </row>
    <row r="667" customHeight="1" ht="46">
      <c r="A667" s="22" t="inlineStr">
        <is>
          <r>
            <t xml:space="preserve">91381</t>
          </r>
        </is>
      </c>
      <c r="B667" s="23" t="inlineStr">
        <is>
          <r>
            <t xml:space="preserve">CAMINHÃO BASCULANTE 10 M3, TRUCADO CABINE SIMPLES, PESO BRUTO TOTAL 23.000 KG, CARGA ÚTIL MÁXIMA 15.935 KG, DISTÂNCIA ENTRE EIXOS 4,80 M, POTÊNCIA 230 CV INCLUSIVE CAÇAMBA METÁLICA - JUROS. AF_06/2014</t>
          </r>
        </is>
      </c>
      <c r="C667" s="22" t="inlineStr">
        <is>
          <r>
            <t xml:space="preserve">SINAPI</t>
          </r>
        </is>
      </c>
      <c r="D667" s="22" t="inlineStr">
        <is>
          <r>
            <t xml:space="preserve">H</t>
          </r>
        </is>
      </c>
      <c r="E667" s="24" t="n">
        <v>1.0</v>
      </c>
      <c r="F667" s="25" t="n">
        <v>11.19</v>
      </c>
      <c r="G667" s="25" t="n">
        <f>TRUNC(TRUNC(E667,8)*F667,2)</f>
        <v>11.19</v>
      </c>
    </row>
    <row r="668" customHeight="1" ht="46">
      <c r="A668" s="22" t="inlineStr">
        <is>
          <r>
            <t xml:space="preserve">91383</t>
          </r>
        </is>
      </c>
      <c r="B668" s="23" t="inlineStr">
        <is>
          <r>
            <t xml:space="preserve">CAMINHÃO BASCULANTE 10 M3, TRUCADO CABINE SIMPLES, PESO BRUTO TOTAL 23.000 KG, CARGA ÚTIL MÁXIMA 15.935 KG, DISTÂNCIA ENTRE EIXOS 4,80 M, POTÊNCIA 230 CV INCLUSIVE CAÇAMBA METÁLICA - MANUTENÇÃO. AF_06/2014</t>
          </r>
        </is>
      </c>
      <c r="C668" s="22" t="inlineStr">
        <is>
          <r>
            <t xml:space="preserve">SINAPI</t>
          </r>
        </is>
      </c>
      <c r="D668" s="22" t="inlineStr">
        <is>
          <r>
            <t xml:space="preserve">H</t>
          </r>
        </is>
      </c>
      <c r="E668" s="24" t="n">
        <v>1.0</v>
      </c>
      <c r="F668" s="25" t="n">
        <v>52.43</v>
      </c>
      <c r="G668" s="25" t="n">
        <f>TRUNC(TRUNC(E668,8)*F668,2)</f>
        <v>52.43</v>
      </c>
    </row>
    <row r="669" customHeight="1" ht="46">
      <c r="A669" s="22" t="inlineStr">
        <is>
          <r>
            <t xml:space="preserve">91384</t>
          </r>
        </is>
      </c>
      <c r="B669" s="23" t="inlineStr">
        <is>
          <r>
            <t xml:space="preserve">CAMINHÃO BASCULANTE 10 M3, TRUCADO CABINE SIMPLES, PESO BRUTO TOTAL 23.000 KG, CARGA ÚTIL MÁXIMA 15.935 KG, DISTÂNCIA ENTRE EIXOS 4,80 M, POTÊNCIA 230 CV INCLUSIVE CAÇAMBA METÁLICA - MATERIAIS NA OPERAÇÃO. AF_06/2014</t>
          </r>
        </is>
      </c>
      <c r="C669" s="22" t="inlineStr">
        <is>
          <r>
            <t xml:space="preserve">SINAPI</t>
          </r>
        </is>
      </c>
      <c r="D669" s="22" t="inlineStr">
        <is>
          <r>
            <t xml:space="preserve">H</t>
          </r>
        </is>
      </c>
      <c r="E669" s="24" t="n">
        <v>1.0</v>
      </c>
      <c r="F669" s="25" t="n">
        <v>148.12</v>
      </c>
      <c r="G669" s="25" t="n">
        <f>TRUNC(TRUNC(E669,8)*F669,2)</f>
        <v>148.12</v>
      </c>
    </row>
    <row r="670" customHeight="1" ht="15">
      <c r="A670" s="2" t="inlineStr"/>
      <c r="B670" s="2" t="inlineStr"/>
      <c r="C670" s="2" t="inlineStr"/>
      <c r="D670" s="2" t="inlineStr"/>
      <c r="E670" s="26" t="inlineStr">
        <is>
          <r>
            <t xml:space="preserve">TOTAL Serviço:</t>
          </r>
        </is>
      </c>
      <c r="F670" s="26" t="inlineStr"/>
      <c r="G670" s="27" t="n">
        <f>SUM(G665:G669)</f>
        <v>245.39</v>
      </c>
    </row>
    <row r="671" customHeight="1" ht="15">
      <c r="A671" s="2" t="inlineStr"/>
      <c r="B671" s="2" t="inlineStr"/>
      <c r="C671" s="2" t="inlineStr"/>
      <c r="D671" s="2" t="inlineStr"/>
      <c r="E671" s="28" t="inlineStr">
        <is>
          <r>
            <t xml:space="preserve">VALOR:</t>
          </r>
        </is>
      </c>
      <c r="F671" s="28" t="inlineStr"/>
      <c r="G671" s="6" t="n">
        <f>SUM(G663,G670)</f>
        <v>280.86</v>
      </c>
    </row>
    <row r="672" customHeight="1" ht="15">
      <c r="A672" s="2" t="inlineStr"/>
      <c r="B672" s="2" t="inlineStr"/>
      <c r="C672" s="2" t="inlineStr"/>
      <c r="D672" s="2" t="inlineStr"/>
      <c r="E672" s="28" t="inlineStr">
        <is>
          <r>
            <t xml:space="preserve">VALOR BDI (22.23%):</t>
          </r>
        </is>
      </c>
      <c r="F672" s="28" t="inlineStr"/>
      <c r="G672" s="6" t="n">
        <f>ROUND(G671*(22.23/100),2)</f>
        <v>62.44</v>
      </c>
    </row>
    <row r="673" customHeight="1" ht="15">
      <c r="A673" s="2" t="inlineStr"/>
      <c r="B673" s="2" t="inlineStr"/>
      <c r="C673" s="2" t="inlineStr"/>
      <c r="D673" s="2" t="inlineStr"/>
      <c r="E673" s="28" t="inlineStr">
        <is>
          <r>
            <t xml:space="preserve">VALOR COM BDI:</t>
          </r>
        </is>
      </c>
      <c r="F673" s="28" t="inlineStr"/>
      <c r="G673" s="6" t="n">
        <f>G672+G671</f>
        <v>343.3</v>
      </c>
    </row>
    <row r="674" customHeight="1" ht="10">
      <c r="A674" s="2" t="inlineStr"/>
      <c r="B674" s="2" t="inlineStr"/>
      <c r="C674" s="2" t="inlineStr"/>
      <c r="D674" s="2" t="inlineStr"/>
      <c r="E674" s="18" t="inlineStr"/>
      <c r="F674" s="18" t="inlineStr"/>
      <c r="G674" s="18" t="inlineStr"/>
    </row>
    <row r="675" customHeight="1" ht="20">
      <c r="A675" s="19" t="inlineStr">
        <is>
          <r>
            <t xml:space="preserve">91380 CAMINHÃO BASCULANTE 10 M3, TRUCADO CABINE SIMPLES, PESO BRUTO TOTAL 23.000 KG, CARGA ÚTIL MÁXIMA 15.935 KG, DISTÂNCIA ENTRE EIXOS 4,80 M, POTÊNCIA 230 CV INCLUSIVE CAÇAMBA METÁLICA - DEPRECIAÇÃO. AF_06/2014 (H)</t>
          </r>
        </is>
      </c>
      <c r="B675" s="19" t="inlineStr"/>
      <c r="C675" s="19" t="inlineStr"/>
      <c r="D675" s="19" t="inlineStr"/>
      <c r="E675" s="19" t="inlineStr"/>
      <c r="F675" s="19" t="inlineStr"/>
      <c r="G675" s="19" t="inlineStr"/>
    </row>
    <row r="676" customHeight="1" ht="15">
      <c r="A676" s="20" t="inlineStr">
        <is>
          <r>
            <t xml:space="preserve">Equipamento</t>
          </r>
        </is>
      </c>
      <c r="B676" s="20" t="inlineStr"/>
      <c r="C676" s="21" t="inlineStr">
        <is>
          <r>
            <t xml:space="preserve">FONTE</t>
          </r>
        </is>
      </c>
      <c r="D676" s="21" t="inlineStr">
        <is>
          <r>
            <t xml:space="preserve">UNID</t>
          </r>
        </is>
      </c>
      <c r="E676" s="21" t="inlineStr">
        <is>
          <r>
            <t xml:space="preserve">COEFICIENTE</t>
          </r>
        </is>
      </c>
      <c r="F676" s="21" t="inlineStr">
        <is>
          <r>
            <t xml:space="preserve">PREÇO UNITÁRIO</t>
          </r>
        </is>
      </c>
      <c r="G676" s="21" t="inlineStr">
        <is>
          <r>
            <t xml:space="preserve">TOTAL</t>
          </r>
        </is>
      </c>
    </row>
    <row r="677" customHeight="1" ht="21">
      <c r="A677" s="22" t="inlineStr">
        <is>
          <r>
            <t xml:space="preserve">00037734</t>
          </r>
        </is>
      </c>
      <c r="B677" s="23" t="inlineStr">
        <is>
          <r>
            <t xml:space="preserve">CACAMBA METALICA BASCULANTE COM CAPACIDADE DE 10 M3 (INCLUI MONTAGEM, NAO INCLUI CAMINHAO)</t>
          </r>
        </is>
      </c>
      <c r="C677" s="22" t="inlineStr">
        <is>
          <r>
            <t xml:space="preserve">SINAPI</t>
          </r>
        </is>
      </c>
      <c r="D677" s="22" t="inlineStr">
        <is>
          <r>
            <t xml:space="preserve">UN</t>
          </r>
        </is>
      </c>
      <c r="E677" s="24" t="n">
        <v>6.03E-5</v>
      </c>
      <c r="F677" s="25" t="n">
        <v>80139.05</v>
      </c>
      <c r="G677" s="25" t="n">
        <f>TRUNC(TRUNC(E677,8)*F677,2)</f>
        <v>4.83</v>
      </c>
    </row>
    <row r="678" customHeight="1" ht="38">
      <c r="A678" s="22" t="inlineStr">
        <is>
          <r>
            <t xml:space="preserve">00037758</t>
          </r>
        </is>
      </c>
      <c r="B678" s="23" t="inlineStr">
        <is>
          <r>
            <t xml:space="preserve">CAMINHAO TRUCADO, PESO BRUTO TOTAL 23000 KG, CARGA UTIL MAXIMA 15285 KG, DISTANCIA ENTRE EIXOS 4,80 M, POTENCIA 326 CV (INCLUI CABINE E CHASSI, NAO INCLUI CARROCERIA)</t>
          </r>
        </is>
      </c>
      <c r="C678" s="22" t="inlineStr">
        <is>
          <r>
            <t xml:space="preserve">SINAPI</t>
          </r>
        </is>
      </c>
      <c r="D678" s="22" t="inlineStr">
        <is>
          <r>
            <t xml:space="preserve">UN</t>
          </r>
        </is>
      </c>
      <c r="E678" s="24" t="n">
        <v>3.42E-5</v>
      </c>
      <c r="F678" s="25" t="n">
        <v>710806.66</v>
      </c>
      <c r="G678" s="25" t="n">
        <f>TRUNC(TRUNC(E678,8)*F678,2)</f>
        <v>24.3</v>
      </c>
    </row>
    <row r="679" customHeight="1" ht="15">
      <c r="A679" s="2" t="inlineStr"/>
      <c r="B679" s="2" t="inlineStr"/>
      <c r="C679" s="2" t="inlineStr"/>
      <c r="D679" s="2" t="inlineStr"/>
      <c r="E679" s="26" t="inlineStr">
        <is>
          <r>
            <t xml:space="preserve">TOTAL Equipamento:</t>
          </r>
        </is>
      </c>
      <c r="F679" s="26" t="inlineStr"/>
      <c r="G679" s="27" t="n">
        <f>SUM(G677:G678)</f>
        <v>29.13</v>
      </c>
    </row>
    <row r="680" customHeight="1" ht="15">
      <c r="A680" s="2" t="inlineStr"/>
      <c r="B680" s="2" t="inlineStr"/>
      <c r="C680" s="2" t="inlineStr"/>
      <c r="D680" s="2" t="inlineStr"/>
      <c r="E680" s="28" t="inlineStr">
        <is>
          <r>
            <t xml:space="preserve">VALOR:</t>
          </r>
        </is>
      </c>
      <c r="F680" s="28" t="inlineStr"/>
      <c r="G680" s="6" t="n">
        <f>SUM(G679)</f>
        <v>29.13</v>
      </c>
    </row>
    <row r="681" customHeight="1" ht="15">
      <c r="A681" s="2" t="inlineStr"/>
      <c r="B681" s="2" t="inlineStr"/>
      <c r="C681" s="2" t="inlineStr"/>
      <c r="D681" s="2" t="inlineStr"/>
      <c r="E681" s="28" t="inlineStr">
        <is>
          <r>
            <t xml:space="preserve">VALOR BDI (22.23%):</t>
          </r>
        </is>
      </c>
      <c r="F681" s="28" t="inlineStr"/>
      <c r="G681" s="6" t="n">
        <f>ROUND(G680*(22.23/100),2)</f>
        <v>6.48</v>
      </c>
    </row>
    <row r="682" customHeight="1" ht="15">
      <c r="A682" s="2" t="inlineStr"/>
      <c r="B682" s="2" t="inlineStr"/>
      <c r="C682" s="2" t="inlineStr"/>
      <c r="D682" s="2" t="inlineStr"/>
      <c r="E682" s="28" t="inlineStr">
        <is>
          <r>
            <t xml:space="preserve">VALOR COM BDI:</t>
          </r>
        </is>
      </c>
      <c r="F682" s="28" t="inlineStr"/>
      <c r="G682" s="6" t="n">
        <f>G681+G680</f>
        <v>35.61</v>
      </c>
    </row>
    <row r="683" customHeight="1" ht="10">
      <c r="A683" s="2" t="inlineStr"/>
      <c r="B683" s="2" t="inlineStr"/>
      <c r="C683" s="2" t="inlineStr"/>
      <c r="D683" s="2" t="inlineStr"/>
      <c r="E683" s="18" t="inlineStr"/>
      <c r="F683" s="18" t="inlineStr"/>
      <c r="G683" s="18" t="inlineStr"/>
    </row>
    <row r="684" customHeight="1" ht="20">
      <c r="A684" s="19" t="inlineStr">
        <is>
          <r>
            <t xml:space="preserve">91382 CAMINHÃO BASCULANTE 10 M3, TRUCADO CABINE SIMPLES, PESO BRUTO TOTAL 23.000 KG, CARGA ÚTIL MÁXIMA 15.935 KG, DISTÂNCIA ENTRE EIXOS 4,80 M, POTÊNCIA 230 CV INCLUSIVE CAÇAMBA METÁLICA - IMPOSTOS E SEGUROS. AF_06/2014 (H)</t>
          </r>
        </is>
      </c>
      <c r="B684" s="19" t="inlineStr"/>
      <c r="C684" s="19" t="inlineStr"/>
      <c r="D684" s="19" t="inlineStr"/>
      <c r="E684" s="19" t="inlineStr"/>
      <c r="F684" s="19" t="inlineStr"/>
      <c r="G684" s="19" t="inlineStr"/>
    </row>
    <row r="685" customHeight="1" ht="15">
      <c r="A685" s="20" t="inlineStr">
        <is>
          <r>
            <t xml:space="preserve">Equipamento</t>
          </r>
        </is>
      </c>
      <c r="B685" s="20" t="inlineStr"/>
      <c r="C685" s="21" t="inlineStr">
        <is>
          <r>
            <t xml:space="preserve">FONTE</t>
          </r>
        </is>
      </c>
      <c r="D685" s="21" t="inlineStr">
        <is>
          <r>
            <t xml:space="preserve">UNID</t>
          </r>
        </is>
      </c>
      <c r="E685" s="21" t="inlineStr">
        <is>
          <r>
            <t xml:space="preserve">COEFICIENTE</t>
          </r>
        </is>
      </c>
      <c r="F685" s="21" t="inlineStr">
        <is>
          <r>
            <t xml:space="preserve">PREÇO UNITÁRIO</t>
          </r>
        </is>
      </c>
      <c r="G685" s="21" t="inlineStr">
        <is>
          <r>
            <t xml:space="preserve">TOTAL</t>
          </r>
        </is>
      </c>
    </row>
    <row r="686" customHeight="1" ht="21">
      <c r="A686" s="22" t="inlineStr">
        <is>
          <r>
            <t xml:space="preserve">00037734</t>
          </r>
        </is>
      </c>
      <c r="B686" s="23" t="inlineStr">
        <is>
          <r>
            <t xml:space="preserve">CACAMBA METALICA BASCULANTE COM CAPACIDADE DE 10 M3 (INCLUI MONTAGEM, NAO INCLUI CAMINHAO)</t>
          </r>
        </is>
      </c>
      <c r="C686" s="22" t="inlineStr">
        <is>
          <r>
            <t xml:space="preserve">SINAPI</t>
          </r>
        </is>
      </c>
      <c r="D686" s="22" t="inlineStr">
        <is>
          <r>
            <t xml:space="preserve">UN</t>
          </r>
        </is>
      </c>
      <c r="E686" s="24" t="n">
        <v>5.9E-6</v>
      </c>
      <c r="F686" s="25" t="n">
        <v>80139.05</v>
      </c>
      <c r="G686" s="25" t="n">
        <f>TRUNC(TRUNC(E686,8)*F686,2)</f>
        <v>0.47</v>
      </c>
    </row>
    <row r="687" customHeight="1" ht="38">
      <c r="A687" s="22" t="inlineStr">
        <is>
          <r>
            <t xml:space="preserve">00037758</t>
          </r>
        </is>
      </c>
      <c r="B687" s="23" t="inlineStr">
        <is>
          <r>
            <t xml:space="preserve">CAMINHAO TRUCADO, PESO BRUTO TOTAL 23000 KG, CARGA UTIL MAXIMA 15285 KG, DISTANCIA ENTRE EIXOS 4,80 M, POTENCIA 326 CV (INCLUI CABINE E CHASSI, NAO INCLUI CARROCERIA)</t>
          </r>
        </is>
      </c>
      <c r="C687" s="22" t="inlineStr">
        <is>
          <r>
            <t xml:space="preserve">SINAPI</t>
          </r>
        </is>
      </c>
      <c r="D687" s="22" t="inlineStr">
        <is>
          <r>
            <t xml:space="preserve">UN</t>
          </r>
        </is>
      </c>
      <c r="E687" s="24" t="n">
        <v>5.7E-6</v>
      </c>
      <c r="F687" s="25" t="n">
        <v>710806.66</v>
      </c>
      <c r="G687" s="25" t="n">
        <f>TRUNC(TRUNC(E687,8)*F687,2)</f>
        <v>4.05</v>
      </c>
    </row>
    <row r="688" customHeight="1" ht="15">
      <c r="A688" s="2" t="inlineStr"/>
      <c r="B688" s="2" t="inlineStr"/>
      <c r="C688" s="2" t="inlineStr"/>
      <c r="D688" s="2" t="inlineStr"/>
      <c r="E688" s="26" t="inlineStr">
        <is>
          <r>
            <t xml:space="preserve">TOTAL Equipamento:</t>
          </r>
        </is>
      </c>
      <c r="F688" s="26" t="inlineStr"/>
      <c r="G688" s="27" t="n">
        <f>SUM(G686:G687)</f>
        <v>4.52</v>
      </c>
    </row>
    <row r="689" customHeight="1" ht="15">
      <c r="A689" s="2" t="inlineStr"/>
      <c r="B689" s="2" t="inlineStr"/>
      <c r="C689" s="2" t="inlineStr"/>
      <c r="D689" s="2" t="inlineStr"/>
      <c r="E689" s="28" t="inlineStr">
        <is>
          <r>
            <t xml:space="preserve">VALOR:</t>
          </r>
        </is>
      </c>
      <c r="F689" s="28" t="inlineStr"/>
      <c r="G689" s="6" t="n">
        <f>SUM(G688)</f>
        <v>4.52</v>
      </c>
    </row>
    <row r="690" customHeight="1" ht="15">
      <c r="A690" s="2" t="inlineStr"/>
      <c r="B690" s="2" t="inlineStr"/>
      <c r="C690" s="2" t="inlineStr"/>
      <c r="D690" s="2" t="inlineStr"/>
      <c r="E690" s="28" t="inlineStr">
        <is>
          <r>
            <t xml:space="preserve">VALOR BDI (22.23%):</t>
          </r>
        </is>
      </c>
      <c r="F690" s="28" t="inlineStr"/>
      <c r="G690" s="6" t="n">
        <f>ROUND(G689*(22.23/100),2)</f>
        <v>1.0</v>
      </c>
    </row>
    <row r="691" customHeight="1" ht="15">
      <c r="A691" s="2" t="inlineStr"/>
      <c r="B691" s="2" t="inlineStr"/>
      <c r="C691" s="2" t="inlineStr"/>
      <c r="D691" s="2" t="inlineStr"/>
      <c r="E691" s="28" t="inlineStr">
        <is>
          <r>
            <t xml:space="preserve">VALOR COM BDI:</t>
          </r>
        </is>
      </c>
      <c r="F691" s="28" t="inlineStr"/>
      <c r="G691" s="6" t="n">
        <f>G690+G689</f>
        <v>5.52</v>
      </c>
    </row>
    <row r="692" customHeight="1" ht="10">
      <c r="A692" s="2" t="inlineStr"/>
      <c r="B692" s="2" t="inlineStr"/>
      <c r="C692" s="2" t="inlineStr"/>
      <c r="D692" s="2" t="inlineStr"/>
      <c r="E692" s="18" t="inlineStr"/>
      <c r="F692" s="18" t="inlineStr"/>
      <c r="G692" s="18" t="inlineStr"/>
    </row>
    <row r="693" customHeight="1" ht="20">
      <c r="A693" s="19" t="inlineStr">
        <is>
          <r>
            <t xml:space="preserve">91381 CAMINHÃO BASCULANTE 10 M3, TRUCADO CABINE SIMPLES, PESO BRUTO TOTAL 23.000 KG, CARGA ÚTIL MÁXIMA 15.935 KG, DISTÂNCIA ENTRE EIXOS 4,80 M, POTÊNCIA 230 CV INCLUSIVE CAÇAMBA METÁLICA - JUROS. AF_06/2014 (H)</t>
          </r>
        </is>
      </c>
      <c r="B693" s="19" t="inlineStr"/>
      <c r="C693" s="19" t="inlineStr"/>
      <c r="D693" s="19" t="inlineStr"/>
      <c r="E693" s="19" t="inlineStr"/>
      <c r="F693" s="19" t="inlineStr"/>
      <c r="G693" s="19" t="inlineStr"/>
    </row>
    <row r="694" customHeight="1" ht="15">
      <c r="A694" s="20" t="inlineStr">
        <is>
          <r>
            <t xml:space="preserve">Equipamento</t>
          </r>
        </is>
      </c>
      <c r="B694" s="20" t="inlineStr"/>
      <c r="C694" s="21" t="inlineStr">
        <is>
          <r>
            <t xml:space="preserve">FONTE</t>
          </r>
        </is>
      </c>
      <c r="D694" s="21" t="inlineStr">
        <is>
          <r>
            <t xml:space="preserve">UNID</t>
          </r>
        </is>
      </c>
      <c r="E694" s="21" t="inlineStr">
        <is>
          <r>
            <t xml:space="preserve">COEFICIENTE</t>
          </r>
        </is>
      </c>
      <c r="F694" s="21" t="inlineStr">
        <is>
          <r>
            <t xml:space="preserve">PREÇO UNITÁRIO</t>
          </r>
        </is>
      </c>
      <c r="G694" s="21" t="inlineStr">
        <is>
          <r>
            <t xml:space="preserve">TOTAL</t>
          </r>
        </is>
      </c>
    </row>
    <row r="695" customHeight="1" ht="21">
      <c r="A695" s="22" t="inlineStr">
        <is>
          <r>
            <t xml:space="preserve">00037734</t>
          </r>
        </is>
      </c>
      <c r="B695" s="23" t="inlineStr">
        <is>
          <r>
            <t xml:space="preserve">CACAMBA METALICA BASCULANTE COM CAPACIDADE DE 10 M3 (INCLUI MONTAGEM, NAO INCLUI CAMINHAO)</t>
          </r>
        </is>
      </c>
      <c r="C695" s="22" t="inlineStr">
        <is>
          <r>
            <t xml:space="preserve">SINAPI</t>
          </r>
        </is>
      </c>
      <c r="D695" s="22" t="inlineStr">
        <is>
          <r>
            <t xml:space="preserve">UN</t>
          </r>
        </is>
      </c>
      <c r="E695" s="24" t="n">
        <v>1.46E-5</v>
      </c>
      <c r="F695" s="25" t="n">
        <v>80139.05</v>
      </c>
      <c r="G695" s="25" t="n">
        <f>TRUNC(TRUNC(E695,8)*F695,2)</f>
        <v>1.17</v>
      </c>
    </row>
    <row r="696" customHeight="1" ht="38">
      <c r="A696" s="22" t="inlineStr">
        <is>
          <r>
            <t xml:space="preserve">00037758</t>
          </r>
        </is>
      </c>
      <c r="B696" s="23" t="inlineStr">
        <is>
          <r>
            <t xml:space="preserve">CAMINHAO TRUCADO, PESO BRUTO TOTAL 23000 KG, CARGA UTIL MAXIMA 15285 KG, DISTANCIA ENTRE EIXOS 4,80 M, POTENCIA 326 CV (INCLUI CABINE E CHASSI, NAO INCLUI CARROCERIA)</t>
          </r>
        </is>
      </c>
      <c r="C696" s="22" t="inlineStr">
        <is>
          <r>
            <t xml:space="preserve">SINAPI</t>
          </r>
        </is>
      </c>
      <c r="D696" s="22" t="inlineStr">
        <is>
          <r>
            <t xml:space="preserve">UN</t>
          </r>
        </is>
      </c>
      <c r="E696" s="24" t="n">
        <v>1.41E-5</v>
      </c>
      <c r="F696" s="25" t="n">
        <v>710806.66</v>
      </c>
      <c r="G696" s="25" t="n">
        <f>TRUNC(TRUNC(E696,8)*F696,2)</f>
        <v>10.02</v>
      </c>
    </row>
    <row r="697" customHeight="1" ht="15">
      <c r="A697" s="2" t="inlineStr"/>
      <c r="B697" s="2" t="inlineStr"/>
      <c r="C697" s="2" t="inlineStr"/>
      <c r="D697" s="2" t="inlineStr"/>
      <c r="E697" s="26" t="inlineStr">
        <is>
          <r>
            <t xml:space="preserve">TOTAL Equipamento:</t>
          </r>
        </is>
      </c>
      <c r="F697" s="26" t="inlineStr"/>
      <c r="G697" s="27" t="n">
        <f>SUM(G695:G696)</f>
        <v>11.19</v>
      </c>
    </row>
    <row r="698" customHeight="1" ht="15">
      <c r="A698" s="2" t="inlineStr"/>
      <c r="B698" s="2" t="inlineStr"/>
      <c r="C698" s="2" t="inlineStr"/>
      <c r="D698" s="2" t="inlineStr"/>
      <c r="E698" s="28" t="inlineStr">
        <is>
          <r>
            <t xml:space="preserve">VALOR:</t>
          </r>
        </is>
      </c>
      <c r="F698" s="28" t="inlineStr"/>
      <c r="G698" s="6" t="n">
        <f>SUM(G697)</f>
        <v>11.19</v>
      </c>
    </row>
    <row r="699" customHeight="1" ht="15">
      <c r="A699" s="2" t="inlineStr"/>
      <c r="B699" s="2" t="inlineStr"/>
      <c r="C699" s="2" t="inlineStr"/>
      <c r="D699" s="2" t="inlineStr"/>
      <c r="E699" s="28" t="inlineStr">
        <is>
          <r>
            <t xml:space="preserve">VALOR BDI (22.23%):</t>
          </r>
        </is>
      </c>
      <c r="F699" s="28" t="inlineStr"/>
      <c r="G699" s="6" t="n">
        <f>ROUND(G698*(22.23/100),2)</f>
        <v>2.49</v>
      </c>
    </row>
    <row r="700" customHeight="1" ht="15">
      <c r="A700" s="2" t="inlineStr"/>
      <c r="B700" s="2" t="inlineStr"/>
      <c r="C700" s="2" t="inlineStr"/>
      <c r="D700" s="2" t="inlineStr"/>
      <c r="E700" s="28" t="inlineStr">
        <is>
          <r>
            <t xml:space="preserve">VALOR COM BDI:</t>
          </r>
        </is>
      </c>
      <c r="F700" s="28" t="inlineStr"/>
      <c r="G700" s="6" t="n">
        <f>G699+G698</f>
        <v>13.68</v>
      </c>
    </row>
    <row r="701" customHeight="1" ht="10">
      <c r="A701" s="2" t="inlineStr"/>
      <c r="B701" s="2" t="inlineStr"/>
      <c r="C701" s="2" t="inlineStr"/>
      <c r="D701" s="2" t="inlineStr"/>
      <c r="E701" s="18" t="inlineStr"/>
      <c r="F701" s="18" t="inlineStr"/>
      <c r="G701" s="18" t="inlineStr"/>
    </row>
    <row r="702" customHeight="1" ht="20">
      <c r="A702" s="19" t="inlineStr">
        <is>
          <r>
            <t xml:space="preserve">91383 CAMINHÃO BASCULANTE 10 M3, TRUCADO CABINE SIMPLES, PESO BRUTO TOTAL 23.000 KG, CARGA ÚTIL MÁXIMA 15.935 KG, DISTÂNCIA ENTRE EIXOS 4,80 M, POTÊNCIA 230 CV INCLUSIVE CAÇAMBA METÁLICA - MANUTENÇÃO. AF_06/2014 (H)</t>
          </r>
        </is>
      </c>
      <c r="B702" s="19" t="inlineStr"/>
      <c r="C702" s="19" t="inlineStr"/>
      <c r="D702" s="19" t="inlineStr"/>
      <c r="E702" s="19" t="inlineStr"/>
      <c r="F702" s="19" t="inlineStr"/>
      <c r="G702" s="19" t="inlineStr"/>
    </row>
    <row r="703" customHeight="1" ht="15">
      <c r="A703" s="20" t="inlineStr">
        <is>
          <r>
            <t xml:space="preserve">Equipamento</t>
          </r>
        </is>
      </c>
      <c r="B703" s="20" t="inlineStr"/>
      <c r="C703" s="21" t="inlineStr">
        <is>
          <r>
            <t xml:space="preserve">FONTE</t>
          </r>
        </is>
      </c>
      <c r="D703" s="21" t="inlineStr">
        <is>
          <r>
            <t xml:space="preserve">UNID</t>
          </r>
        </is>
      </c>
      <c r="E703" s="21" t="inlineStr">
        <is>
          <r>
            <t xml:space="preserve">COEFICIENTE</t>
          </r>
        </is>
      </c>
      <c r="F703" s="21" t="inlineStr">
        <is>
          <r>
            <t xml:space="preserve">PREÇO UNITÁRIO</t>
          </r>
        </is>
      </c>
      <c r="G703" s="21" t="inlineStr">
        <is>
          <r>
            <t xml:space="preserve">TOTAL</t>
          </r>
        </is>
      </c>
    </row>
    <row r="704" customHeight="1" ht="21">
      <c r="A704" s="22" t="inlineStr">
        <is>
          <r>
            <t xml:space="preserve">00037734</t>
          </r>
        </is>
      </c>
      <c r="B704" s="23" t="inlineStr">
        <is>
          <r>
            <t xml:space="preserve">CACAMBA METALICA BASCULANTE COM CAPACIDADE DE 10 M3 (INCLUI MONTAGEM, NAO INCLUI CAMINHAO)</t>
          </r>
        </is>
      </c>
      <c r="C704" s="22" t="inlineStr">
        <is>
          <r>
            <t xml:space="preserve">SINAPI</t>
          </r>
        </is>
      </c>
      <c r="D704" s="22" t="inlineStr">
        <is>
          <r>
            <t xml:space="preserve">UN</t>
          </r>
        </is>
      </c>
      <c r="E704" s="24" t="n">
        <v>8.49E-5</v>
      </c>
      <c r="F704" s="25" t="n">
        <v>80139.05</v>
      </c>
      <c r="G704" s="25" t="n">
        <f>TRUNC(TRUNC(E704,8)*F704,2)</f>
        <v>6.8</v>
      </c>
    </row>
    <row r="705" customHeight="1" ht="38">
      <c r="A705" s="22" t="inlineStr">
        <is>
          <r>
            <t xml:space="preserve">00037758</t>
          </r>
        </is>
      </c>
      <c r="B705" s="23" t="inlineStr">
        <is>
          <r>
            <t xml:space="preserve">CAMINHAO TRUCADO, PESO BRUTO TOTAL 23000 KG, CARGA UTIL MAXIMA 15285 KG, DISTANCIA ENTRE EIXOS 4,80 M, POTENCIA 326 CV (INCLUI CABINE E CHASSI, NAO INCLUI CARROCERIA)</t>
          </r>
        </is>
      </c>
      <c r="C705" s="22" t="inlineStr">
        <is>
          <r>
            <t xml:space="preserve">SINAPI</t>
          </r>
        </is>
      </c>
      <c r="D705" s="22" t="inlineStr">
        <is>
          <r>
            <t xml:space="preserve">UN</t>
          </r>
        </is>
      </c>
      <c r="E705" s="24" t="n">
        <v>6.42E-5</v>
      </c>
      <c r="F705" s="25" t="n">
        <v>710806.66</v>
      </c>
      <c r="G705" s="25" t="n">
        <f>TRUNC(TRUNC(E705,8)*F705,2)</f>
        <v>45.63</v>
      </c>
    </row>
    <row r="706" customHeight="1" ht="15">
      <c r="A706" s="2" t="inlineStr"/>
      <c r="B706" s="2" t="inlineStr"/>
      <c r="C706" s="2" t="inlineStr"/>
      <c r="D706" s="2" t="inlineStr"/>
      <c r="E706" s="26" t="inlineStr">
        <is>
          <r>
            <t xml:space="preserve">TOTAL Equipamento:</t>
          </r>
        </is>
      </c>
      <c r="F706" s="26" t="inlineStr"/>
      <c r="G706" s="27" t="n">
        <f>SUM(G704:G705)</f>
        <v>52.43</v>
      </c>
    </row>
    <row r="707" customHeight="1" ht="15">
      <c r="A707" s="2" t="inlineStr"/>
      <c r="B707" s="2" t="inlineStr"/>
      <c r="C707" s="2" t="inlineStr"/>
      <c r="D707" s="2" t="inlineStr"/>
      <c r="E707" s="28" t="inlineStr">
        <is>
          <r>
            <t xml:space="preserve">VALOR:</t>
          </r>
        </is>
      </c>
      <c r="F707" s="28" t="inlineStr"/>
      <c r="G707" s="6" t="n">
        <f>SUM(G706)</f>
        <v>52.43</v>
      </c>
    </row>
    <row r="708" customHeight="1" ht="15">
      <c r="A708" s="2" t="inlineStr"/>
      <c r="B708" s="2" t="inlineStr"/>
      <c r="C708" s="2" t="inlineStr"/>
      <c r="D708" s="2" t="inlineStr"/>
      <c r="E708" s="28" t="inlineStr">
        <is>
          <r>
            <t xml:space="preserve">VALOR BDI (22.23%):</t>
          </r>
        </is>
      </c>
      <c r="F708" s="28" t="inlineStr"/>
      <c r="G708" s="6" t="n">
        <f>ROUND(G707*(22.23/100),2)</f>
        <v>11.66</v>
      </c>
    </row>
    <row r="709" customHeight="1" ht="15">
      <c r="A709" s="2" t="inlineStr"/>
      <c r="B709" s="2" t="inlineStr"/>
      <c r="C709" s="2" t="inlineStr"/>
      <c r="D709" s="2" t="inlineStr"/>
      <c r="E709" s="28" t="inlineStr">
        <is>
          <r>
            <t xml:space="preserve">VALOR COM BDI:</t>
          </r>
        </is>
      </c>
      <c r="F709" s="28" t="inlineStr"/>
      <c r="G709" s="6" t="n">
        <f>G708+G707</f>
        <v>64.09</v>
      </c>
    </row>
    <row r="710" customHeight="1" ht="10">
      <c r="A710" s="2" t="inlineStr"/>
      <c r="B710" s="2" t="inlineStr"/>
      <c r="C710" s="2" t="inlineStr"/>
      <c r="D710" s="2" t="inlineStr"/>
      <c r="E710" s="18" t="inlineStr"/>
      <c r="F710" s="18" t="inlineStr"/>
      <c r="G710" s="18" t="inlineStr"/>
    </row>
    <row r="711" customHeight="1" ht="20">
      <c r="A711" s="19" t="inlineStr">
        <is>
          <r>
            <t xml:space="preserve">91384 CAMINHÃO BASCULANTE 10 M3, TRUCADO CABINE SIMPLES, PESO BRUTO TOTAL 23.000 KG, CARGA ÚTIL MÁXIMA 15.935 KG, DISTÂNCIA ENTRE EIXOS 4,80 M, POTÊNCIA 230 CV INCLUSIVE CAÇAMBA METÁLICA - MATERIAIS NA OPERAÇÃO. AF_06/2014 (H)</t>
          </r>
        </is>
      </c>
      <c r="B711" s="19" t="inlineStr"/>
      <c r="C711" s="19" t="inlineStr"/>
      <c r="D711" s="19" t="inlineStr"/>
      <c r="E711" s="19" t="inlineStr"/>
      <c r="F711" s="19" t="inlineStr"/>
      <c r="G711" s="19" t="inlineStr"/>
    </row>
    <row r="712" customHeight="1" ht="15">
      <c r="A712" s="20" t="inlineStr">
        <is>
          <r>
            <t xml:space="preserve">Material</t>
          </r>
        </is>
      </c>
      <c r="B712" s="20" t="inlineStr"/>
      <c r="C712" s="21" t="inlineStr">
        <is>
          <r>
            <t xml:space="preserve">FONTE</t>
          </r>
        </is>
      </c>
      <c r="D712" s="21" t="inlineStr">
        <is>
          <r>
            <t xml:space="preserve">UNID</t>
          </r>
        </is>
      </c>
      <c r="E712" s="21" t="inlineStr">
        <is>
          <r>
            <t xml:space="preserve">COEFICIENTE</t>
          </r>
        </is>
      </c>
      <c r="F712" s="21" t="inlineStr">
        <is>
          <r>
            <t xml:space="preserve">PREÇO UNITÁRIO</t>
          </r>
        </is>
      </c>
      <c r="G712" s="21" t="inlineStr">
        <is>
          <r>
            <t xml:space="preserve">TOTAL</t>
          </r>
        </is>
      </c>
    </row>
    <row r="713" customHeight="1" ht="21">
      <c r="A713" s="22" t="inlineStr">
        <is>
          <r>
            <t xml:space="preserve">00004221</t>
          </r>
        </is>
      </c>
      <c r="B713" s="23" t="inlineStr">
        <is>
          <r>
            <t xml:space="preserve">OLEO DIESEL COMBUSTIVEL COMUM METROPOLITANO S-10 OU S-500</t>
          </r>
        </is>
      </c>
      <c r="C713" s="22" t="inlineStr">
        <is>
          <r>
            <t xml:space="preserve">SINAPI</t>
          </r>
        </is>
      </c>
      <c r="D713" s="22" t="inlineStr">
        <is>
          <r>
            <t xml:space="preserve">L</t>
          </r>
        </is>
      </c>
      <c r="E713" s="24" t="n">
        <v>23.7</v>
      </c>
      <c r="F713" s="25" t="n">
        <v>6.25</v>
      </c>
      <c r="G713" s="25" t="n">
        <f>TRUNC(TRUNC(E713,8)*F713,2)</f>
        <v>148.12</v>
      </c>
    </row>
    <row r="714" customHeight="1" ht="15">
      <c r="A714" s="2" t="inlineStr"/>
      <c r="B714" s="2" t="inlineStr"/>
      <c r="C714" s="2" t="inlineStr"/>
      <c r="D714" s="2" t="inlineStr"/>
      <c r="E714" s="26" t="inlineStr">
        <is>
          <r>
            <t xml:space="preserve">TOTAL Material:</t>
          </r>
        </is>
      </c>
      <c r="F714" s="26" t="inlineStr"/>
      <c r="G714" s="27" t="n">
        <f>SUM(G713:G713)</f>
        <v>148.12</v>
      </c>
    </row>
    <row r="715" customHeight="1" ht="15">
      <c r="A715" s="2" t="inlineStr"/>
      <c r="B715" s="2" t="inlineStr"/>
      <c r="C715" s="2" t="inlineStr"/>
      <c r="D715" s="2" t="inlineStr"/>
      <c r="E715" s="28" t="inlineStr">
        <is>
          <r>
            <t xml:space="preserve">VALOR:</t>
          </r>
        </is>
      </c>
      <c r="F715" s="28" t="inlineStr"/>
      <c r="G715" s="6" t="n">
        <f>SUM(G714)</f>
        <v>148.12</v>
      </c>
    </row>
    <row r="716" customHeight="1" ht="15">
      <c r="A716" s="2" t="inlineStr"/>
      <c r="B716" s="2" t="inlineStr"/>
      <c r="C716" s="2" t="inlineStr"/>
      <c r="D716" s="2" t="inlineStr"/>
      <c r="E716" s="28" t="inlineStr">
        <is>
          <r>
            <t xml:space="preserve">VALOR BDI (22.23%):</t>
          </r>
        </is>
      </c>
      <c r="F716" s="28" t="inlineStr"/>
      <c r="G716" s="6" t="n">
        <f>ROUND(G715*(22.23/100),2)</f>
        <v>32.93</v>
      </c>
    </row>
    <row r="717" customHeight="1" ht="15">
      <c r="A717" s="2" t="inlineStr"/>
      <c r="B717" s="2" t="inlineStr"/>
      <c r="C717" s="2" t="inlineStr"/>
      <c r="D717" s="2" t="inlineStr"/>
      <c r="E717" s="28" t="inlineStr">
        <is>
          <r>
            <t xml:space="preserve">VALOR COM BDI:</t>
          </r>
        </is>
      </c>
      <c r="F717" s="28" t="inlineStr"/>
      <c r="G717" s="6" t="n">
        <f>G716+G715</f>
        <v>181.05</v>
      </c>
    </row>
    <row r="718" customHeight="1" ht="10">
      <c r="A718" s="2" t="inlineStr"/>
      <c r="B718" s="2" t="inlineStr"/>
      <c r="C718" s="2" t="inlineStr"/>
      <c r="D718" s="2" t="inlineStr"/>
      <c r="E718" s="18" t="inlineStr"/>
      <c r="F718" s="18" t="inlineStr"/>
      <c r="G718" s="18" t="inlineStr"/>
    </row>
    <row r="719" customHeight="1" ht="20">
      <c r="A719" s="19" t="inlineStr">
        <is>
          <r>
            <t xml:space="preserve">5903 CAMINHÃO PIPA 10.000 L TRUCADO, PESO BRUTO TOTAL 23.000 KG, CARGA ÚTIL MÁXIMA 15.935 KG, DISTÂNCIA ENTRE EIXOS 4,8 M, POTÊNCIA 230 CV, INCLUSIVE TANQUE DE AÇO PARA TRANSPORTE DE ÁGUA - CHI DIURNO. AF_06/2014 (CHI)</t>
          </r>
        </is>
      </c>
      <c r="B719" s="19" t="inlineStr"/>
      <c r="C719" s="19" t="inlineStr"/>
      <c r="D719" s="19" t="inlineStr"/>
      <c r="E719" s="19" t="inlineStr"/>
      <c r="F719" s="19" t="inlineStr"/>
      <c r="G719" s="19" t="inlineStr"/>
    </row>
    <row r="720" customHeight="1" ht="15">
      <c r="A720" s="20" t="inlineStr">
        <is>
          <r>
            <t xml:space="preserve">Mão de Obra com Encargos Complementares</t>
          </r>
        </is>
      </c>
      <c r="B720" s="20" t="inlineStr"/>
      <c r="C720" s="21" t="inlineStr">
        <is>
          <r>
            <t xml:space="preserve">FONTE</t>
          </r>
        </is>
      </c>
      <c r="D720" s="21" t="inlineStr">
        <is>
          <r>
            <t xml:space="preserve">UNID</t>
          </r>
        </is>
      </c>
      <c r="E720" s="21" t="inlineStr">
        <is>
          <r>
            <t xml:space="preserve">COEFICIENTE</t>
          </r>
        </is>
      </c>
      <c r="F720" s="21" t="inlineStr">
        <is>
          <r>
            <t xml:space="preserve">PREÇO UNITÁRIO</t>
          </r>
        </is>
      </c>
      <c r="G720" s="21" t="inlineStr">
        <is>
          <r>
            <t xml:space="preserve">TOTAL</t>
          </r>
        </is>
      </c>
    </row>
    <row r="721" customHeight="1" ht="21">
      <c r="A721" s="22" t="inlineStr">
        <is>
          <r>
            <t xml:space="preserve">88282</t>
          </r>
        </is>
      </c>
      <c r="B721" s="23" t="inlineStr">
        <is>
          <r>
            <t xml:space="preserve">MOTORISTA DE CAMINHÃO COM ENCARGOS COMPLEMENTARES</t>
          </r>
        </is>
      </c>
      <c r="C721" s="22" t="inlineStr">
        <is>
          <r>
            <t xml:space="preserve">SINAPI</t>
          </r>
        </is>
      </c>
      <c r="D721" s="22" t="inlineStr">
        <is>
          <r>
            <t xml:space="preserve">H</t>
          </r>
        </is>
      </c>
      <c r="E721" s="24" t="n">
        <v>1.0</v>
      </c>
      <c r="F721" s="25" t="n">
        <v>34.4</v>
      </c>
      <c r="G721" s="25" t="n">
        <f>TRUNC(TRUNC(E721,8)*F721,2)</f>
        <v>34.4</v>
      </c>
    </row>
    <row r="722" customHeight="1" ht="18">
      <c r="A722" s="2" t="inlineStr"/>
      <c r="B722" s="2" t="inlineStr"/>
      <c r="C722" s="2" t="inlineStr"/>
      <c r="D722" s="2" t="inlineStr"/>
      <c r="E722" s="26" t="inlineStr">
        <is>
          <r>
            <t xml:space="preserve">TOTAL Mão de Obra com Encargos Complementares:</t>
          </r>
        </is>
      </c>
      <c r="F722" s="26" t="inlineStr"/>
      <c r="G722" s="27" t="n">
        <f>SUM(G721:G721)</f>
        <v>34.4</v>
      </c>
    </row>
    <row r="723" customHeight="1" ht="15">
      <c r="A723" s="20" t="inlineStr">
        <is>
          <r>
            <t xml:space="preserve">Serviço</t>
          </r>
        </is>
      </c>
      <c r="B723" s="20" t="inlineStr"/>
      <c r="C723" s="21" t="inlineStr">
        <is>
          <r>
            <t xml:space="preserve">FONTE</t>
          </r>
        </is>
      </c>
      <c r="D723" s="21" t="inlineStr">
        <is>
          <r>
            <t xml:space="preserve">UNID</t>
          </r>
        </is>
      </c>
      <c r="E723" s="21" t="inlineStr">
        <is>
          <r>
            <t xml:space="preserve">COEFICIENTE</t>
          </r>
        </is>
      </c>
      <c r="F723" s="21" t="inlineStr">
        <is>
          <r>
            <t xml:space="preserve">PREÇO UNITÁRIO</t>
          </r>
        </is>
      </c>
      <c r="G723" s="21" t="inlineStr">
        <is>
          <r>
            <t xml:space="preserve">TOTAL</t>
          </r>
        </is>
      </c>
    </row>
    <row r="724" customHeight="1" ht="46">
      <c r="A724" s="22" t="inlineStr">
        <is>
          <r>
            <t xml:space="preserve">91396</t>
          </r>
        </is>
      </c>
      <c r="B724" s="23" t="inlineStr">
        <is>
          <r>
            <t xml:space="preserve">CAMINHÃO PIPA 10.000 L TRUCADO, PESO BRUTO TOTAL 23.000 KG, CARGA ÚTIL MÁXIMA 15.935 KG, DISTÂNCIA ENTRE EIXOS 4,8 M, POTÊNCIA 230 CV, INCLUSIVE TANQUE DE AÇO PARA TRANSPORTE DE ÁGUA - DEPRECIAÇÃO. AF_06/2014</t>
          </r>
        </is>
      </c>
      <c r="C724" s="22" t="inlineStr">
        <is>
          <r>
            <t xml:space="preserve">SINAPI</t>
          </r>
        </is>
      </c>
      <c r="D724" s="22" t="inlineStr">
        <is>
          <r>
            <t xml:space="preserve">H</t>
          </r>
        </is>
      </c>
      <c r="E724" s="24" t="n">
        <v>1.0</v>
      </c>
      <c r="F724" s="25" t="n">
        <v>29.11</v>
      </c>
      <c r="G724" s="25" t="n">
        <f>TRUNC(TRUNC(E724,8)*F724,2)</f>
        <v>29.11</v>
      </c>
    </row>
    <row r="725" customHeight="1" ht="46">
      <c r="A725" s="22" t="inlineStr">
        <is>
          <r>
            <t xml:space="preserve">91398</t>
          </r>
        </is>
      </c>
      <c r="B725" s="23" t="inlineStr">
        <is>
          <r>
            <t xml:space="preserve">CAMINHÃO PIPA 10.000 L TRUCADO, PESO BRUTO TOTAL 23.000 KG, CARGA ÚTIL MÁXIMA 15.935 KG, DISTÂNCIA ENTRE EIXOS 4,8 M, POTÊNCIA 230 CV, INCLUSIVE TANQUE DE AÇO PARA TRANSPORTE DE ÁGUA - IMPOSTOS E SEGUROS. AF_06/2014</t>
          </r>
        </is>
      </c>
      <c r="C725" s="22" t="inlineStr">
        <is>
          <r>
            <t xml:space="preserve">SINAPI</t>
          </r>
        </is>
      </c>
      <c r="D725" s="22" t="inlineStr">
        <is>
          <r>
            <t xml:space="preserve">H</t>
          </r>
        </is>
      </c>
      <c r="E725" s="24" t="n">
        <v>1.0</v>
      </c>
      <c r="F725" s="25" t="n">
        <v>4.54</v>
      </c>
      <c r="G725" s="25" t="n">
        <f>TRUNC(TRUNC(E725,8)*F725,2)</f>
        <v>4.54</v>
      </c>
    </row>
    <row r="726" customHeight="1" ht="38">
      <c r="A726" s="22" t="inlineStr">
        <is>
          <r>
            <t xml:space="preserve">91397</t>
          </r>
        </is>
      </c>
      <c r="B726" s="23" t="inlineStr">
        <is>
          <r>
            <t xml:space="preserve">CAMINHÃO PIPA 10.000 L TRUCADO, PESO BRUTO TOTAL 23.000 KG, CARGA ÚTIL MÁXIMA 15.935 KG, DISTÂNCIA ENTRE EIXOS 4,8 M, POTÊNCIA 230 CV, INCLUSIVE TANQUE DE AÇO PARA TRANSPORTE DE ÁGUA - JUROS. AF_06/2014</t>
          </r>
        </is>
      </c>
      <c r="C726" s="22" t="inlineStr">
        <is>
          <r>
            <t xml:space="preserve">SINAPI</t>
          </r>
        </is>
      </c>
      <c r="D726" s="22" t="inlineStr">
        <is>
          <r>
            <t xml:space="preserve">H</t>
          </r>
        </is>
      </c>
      <c r="E726" s="24" t="n">
        <v>1.0</v>
      </c>
      <c r="F726" s="25" t="n">
        <v>11.25</v>
      </c>
      <c r="G726" s="25" t="n">
        <f>TRUNC(TRUNC(E726,8)*F726,2)</f>
        <v>11.25</v>
      </c>
    </row>
    <row r="727" customHeight="1" ht="15">
      <c r="A727" s="2" t="inlineStr"/>
      <c r="B727" s="2" t="inlineStr"/>
      <c r="C727" s="2" t="inlineStr"/>
      <c r="D727" s="2" t="inlineStr"/>
      <c r="E727" s="26" t="inlineStr">
        <is>
          <r>
            <t xml:space="preserve">TOTAL Serviço:</t>
          </r>
        </is>
      </c>
      <c r="F727" s="26" t="inlineStr"/>
      <c r="G727" s="27" t="n">
        <f>SUM(G724:G726)</f>
        <v>44.9</v>
      </c>
    </row>
    <row r="728" customHeight="1" ht="15">
      <c r="A728" s="2" t="inlineStr"/>
      <c r="B728" s="2" t="inlineStr"/>
      <c r="C728" s="2" t="inlineStr"/>
      <c r="D728" s="2" t="inlineStr"/>
      <c r="E728" s="28" t="inlineStr">
        <is>
          <r>
            <t xml:space="preserve">VALOR:</t>
          </r>
        </is>
      </c>
      <c r="F728" s="28" t="inlineStr"/>
      <c r="G728" s="6" t="n">
        <f>SUM(G722,G727)</f>
        <v>79.3</v>
      </c>
    </row>
    <row r="729" customHeight="1" ht="15">
      <c r="A729" s="2" t="inlineStr"/>
      <c r="B729" s="2" t="inlineStr"/>
      <c r="C729" s="2" t="inlineStr"/>
      <c r="D729" s="2" t="inlineStr"/>
      <c r="E729" s="28" t="inlineStr">
        <is>
          <r>
            <t xml:space="preserve">VALOR BDI (22.23%):</t>
          </r>
        </is>
      </c>
      <c r="F729" s="28" t="inlineStr"/>
      <c r="G729" s="6" t="n">
        <f>ROUND(G728*(22.23/100),2)</f>
        <v>17.63</v>
      </c>
    </row>
    <row r="730" customHeight="1" ht="15">
      <c r="A730" s="2" t="inlineStr"/>
      <c r="B730" s="2" t="inlineStr"/>
      <c r="C730" s="2" t="inlineStr"/>
      <c r="D730" s="2" t="inlineStr"/>
      <c r="E730" s="28" t="inlineStr">
        <is>
          <r>
            <t xml:space="preserve">VALOR COM BDI:</t>
          </r>
        </is>
      </c>
      <c r="F730" s="28" t="inlineStr"/>
      <c r="G730" s="6" t="n">
        <f>G729+G728</f>
        <v>96.93</v>
      </c>
    </row>
    <row r="731" customHeight="1" ht="10">
      <c r="A731" s="2" t="inlineStr"/>
      <c r="B731" s="2" t="inlineStr"/>
      <c r="C731" s="2" t="inlineStr"/>
      <c r="D731" s="2" t="inlineStr"/>
      <c r="E731" s="18" t="inlineStr"/>
      <c r="F731" s="18" t="inlineStr"/>
      <c r="G731" s="18" t="inlineStr"/>
    </row>
    <row r="732" customHeight="1" ht="20">
      <c r="A732" s="19" t="inlineStr">
        <is>
          <r>
            <t xml:space="preserve">5901 CAMINHÃO PIPA 10.000 L TRUCADO, PESO BRUTO TOTAL 23.000 KG, CARGA ÚTIL MÁXIMA 15.935 KG, DISTÂNCIA ENTRE EIXOS 4,8 M, POTÊNCIA 230 CV, INCLUSIVE TANQUE DE AÇO PARA TRANSPORTE DE ÁGUA - CHP DIURNO. AF_06/2014 (CHP)</t>
          </r>
        </is>
      </c>
      <c r="B732" s="19" t="inlineStr"/>
      <c r="C732" s="19" t="inlineStr"/>
      <c r="D732" s="19" t="inlineStr"/>
      <c r="E732" s="19" t="inlineStr"/>
      <c r="F732" s="19" t="inlineStr"/>
      <c r="G732" s="19" t="inlineStr"/>
    </row>
    <row r="733" customHeight="1" ht="15">
      <c r="A733" s="20" t="inlineStr">
        <is>
          <r>
            <t xml:space="preserve">Mão de Obra com Encargos Complementares</t>
          </r>
        </is>
      </c>
      <c r="B733" s="20" t="inlineStr"/>
      <c r="C733" s="21" t="inlineStr">
        <is>
          <r>
            <t xml:space="preserve">FONTE</t>
          </r>
        </is>
      </c>
      <c r="D733" s="21" t="inlineStr">
        <is>
          <r>
            <t xml:space="preserve">UNID</t>
          </r>
        </is>
      </c>
      <c r="E733" s="21" t="inlineStr">
        <is>
          <r>
            <t xml:space="preserve">COEFICIENTE</t>
          </r>
        </is>
      </c>
      <c r="F733" s="21" t="inlineStr">
        <is>
          <r>
            <t xml:space="preserve">PREÇO UNITÁRIO</t>
          </r>
        </is>
      </c>
      <c r="G733" s="21" t="inlineStr">
        <is>
          <r>
            <t xml:space="preserve">TOTAL</t>
          </r>
        </is>
      </c>
    </row>
    <row r="734" customHeight="1" ht="21">
      <c r="A734" s="22" t="inlineStr">
        <is>
          <r>
            <t xml:space="preserve">88282</t>
          </r>
        </is>
      </c>
      <c r="B734" s="23" t="inlineStr">
        <is>
          <r>
            <t xml:space="preserve">MOTORISTA DE CAMINHÃO COM ENCARGOS COMPLEMENTARES</t>
          </r>
        </is>
      </c>
      <c r="C734" s="22" t="inlineStr">
        <is>
          <r>
            <t xml:space="preserve">SINAPI</t>
          </r>
        </is>
      </c>
      <c r="D734" s="22" t="inlineStr">
        <is>
          <r>
            <t xml:space="preserve">H</t>
          </r>
        </is>
      </c>
      <c r="E734" s="24" t="n">
        <v>1.0</v>
      </c>
      <c r="F734" s="25" t="n">
        <v>34.4</v>
      </c>
      <c r="G734" s="25" t="n">
        <f>TRUNC(TRUNC(E734,8)*F734,2)</f>
        <v>34.4</v>
      </c>
    </row>
    <row r="735" customHeight="1" ht="18">
      <c r="A735" s="2" t="inlineStr"/>
      <c r="B735" s="2" t="inlineStr"/>
      <c r="C735" s="2" t="inlineStr"/>
      <c r="D735" s="2" t="inlineStr"/>
      <c r="E735" s="26" t="inlineStr">
        <is>
          <r>
            <t xml:space="preserve">TOTAL Mão de Obra com Encargos Complementares:</t>
          </r>
        </is>
      </c>
      <c r="F735" s="26" t="inlineStr"/>
      <c r="G735" s="27" t="n">
        <f>SUM(G734:G734)</f>
        <v>34.4</v>
      </c>
    </row>
    <row r="736" customHeight="1" ht="15">
      <c r="A736" s="20" t="inlineStr">
        <is>
          <r>
            <t xml:space="preserve">Serviço</t>
          </r>
        </is>
      </c>
      <c r="B736" s="20" t="inlineStr"/>
      <c r="C736" s="21" t="inlineStr">
        <is>
          <r>
            <t xml:space="preserve">FONTE</t>
          </r>
        </is>
      </c>
      <c r="D736" s="21" t="inlineStr">
        <is>
          <r>
            <t xml:space="preserve">UNID</t>
          </r>
        </is>
      </c>
      <c r="E736" s="21" t="inlineStr">
        <is>
          <r>
            <t xml:space="preserve">COEFICIENTE</t>
          </r>
        </is>
      </c>
      <c r="F736" s="21" t="inlineStr">
        <is>
          <r>
            <t xml:space="preserve">PREÇO UNITÁRIO</t>
          </r>
        </is>
      </c>
      <c r="G736" s="21" t="inlineStr">
        <is>
          <r>
            <t xml:space="preserve">TOTAL</t>
          </r>
        </is>
      </c>
    </row>
    <row r="737" customHeight="1" ht="46">
      <c r="A737" s="22" t="inlineStr">
        <is>
          <r>
            <t xml:space="preserve">91396</t>
          </r>
        </is>
      </c>
      <c r="B737" s="23" t="inlineStr">
        <is>
          <r>
            <t xml:space="preserve">CAMINHÃO PIPA 10.000 L TRUCADO, PESO BRUTO TOTAL 23.000 KG, CARGA ÚTIL MÁXIMA 15.935 KG, DISTÂNCIA ENTRE EIXOS 4,8 M, POTÊNCIA 230 CV, INCLUSIVE TANQUE DE AÇO PARA TRANSPORTE DE ÁGUA - DEPRECIAÇÃO. AF_06/2014</t>
          </r>
        </is>
      </c>
      <c r="C737" s="22" t="inlineStr">
        <is>
          <r>
            <t xml:space="preserve">SINAPI</t>
          </r>
        </is>
      </c>
      <c r="D737" s="22" t="inlineStr">
        <is>
          <r>
            <t xml:space="preserve">H</t>
          </r>
        </is>
      </c>
      <c r="E737" s="24" t="n">
        <v>1.0</v>
      </c>
      <c r="F737" s="25" t="n">
        <v>29.11</v>
      </c>
      <c r="G737" s="25" t="n">
        <f>TRUNC(TRUNC(E737,8)*F737,2)</f>
        <v>29.11</v>
      </c>
    </row>
    <row r="738" customHeight="1" ht="46">
      <c r="A738" s="22" t="inlineStr">
        <is>
          <r>
            <t xml:space="preserve">91398</t>
          </r>
        </is>
      </c>
      <c r="B738" s="23" t="inlineStr">
        <is>
          <r>
            <t xml:space="preserve">CAMINHÃO PIPA 10.000 L TRUCADO, PESO BRUTO TOTAL 23.000 KG, CARGA ÚTIL MÁXIMA 15.935 KG, DISTÂNCIA ENTRE EIXOS 4,8 M, POTÊNCIA 230 CV, INCLUSIVE TANQUE DE AÇO PARA TRANSPORTE DE ÁGUA - IMPOSTOS E SEGUROS. AF_06/2014</t>
          </r>
        </is>
      </c>
      <c r="C738" s="22" t="inlineStr">
        <is>
          <r>
            <t xml:space="preserve">SINAPI</t>
          </r>
        </is>
      </c>
      <c r="D738" s="22" t="inlineStr">
        <is>
          <r>
            <t xml:space="preserve">H</t>
          </r>
        </is>
      </c>
      <c r="E738" s="24" t="n">
        <v>1.0</v>
      </c>
      <c r="F738" s="25" t="n">
        <v>4.54</v>
      </c>
      <c r="G738" s="25" t="n">
        <f>TRUNC(TRUNC(E738,8)*F738,2)</f>
        <v>4.54</v>
      </c>
    </row>
    <row r="739" customHeight="1" ht="38">
      <c r="A739" s="22" t="inlineStr">
        <is>
          <r>
            <t xml:space="preserve">91397</t>
          </r>
        </is>
      </c>
      <c r="B739" s="23" t="inlineStr">
        <is>
          <r>
            <t xml:space="preserve">CAMINHÃO PIPA 10.000 L TRUCADO, PESO BRUTO TOTAL 23.000 KG, CARGA ÚTIL MÁXIMA 15.935 KG, DISTÂNCIA ENTRE EIXOS 4,8 M, POTÊNCIA 230 CV, INCLUSIVE TANQUE DE AÇO PARA TRANSPORTE DE ÁGUA - JUROS. AF_06/2014</t>
          </r>
        </is>
      </c>
      <c r="C739" s="22" t="inlineStr">
        <is>
          <r>
            <t xml:space="preserve">SINAPI</t>
          </r>
        </is>
      </c>
      <c r="D739" s="22" t="inlineStr">
        <is>
          <r>
            <t xml:space="preserve">H</t>
          </r>
        </is>
      </c>
      <c r="E739" s="24" t="n">
        <v>1.0</v>
      </c>
      <c r="F739" s="25" t="n">
        <v>11.25</v>
      </c>
      <c r="G739" s="25" t="n">
        <f>TRUNC(TRUNC(E739,8)*F739,2)</f>
        <v>11.25</v>
      </c>
    </row>
    <row r="740" customHeight="1" ht="46">
      <c r="A740" s="22" t="inlineStr">
        <is>
          <r>
            <t xml:space="preserve">5763</t>
          </r>
        </is>
      </c>
      <c r="B740" s="23" t="inlineStr">
        <is>
          <r>
            <t xml:space="preserve">CAMINHÃO PIPA 10.000 L TRUCADO, PESO BRUTO TOTAL 23.000 KG, CARGA ÚTIL MÁXIMA 15.935 KG, DISTÂNCIA ENTRE EIXOS 4,8 M, POTÊNCIA 230 CV, INCLUSIVE TANQUE DE AÇO PARA TRANSPORTE DE ÁGUA - MANUTENÇÃO. AF_06/2014</t>
          </r>
        </is>
      </c>
      <c r="C740" s="22" t="inlineStr">
        <is>
          <r>
            <t xml:space="preserve">SINAPI</t>
          </r>
        </is>
      </c>
      <c r="D740" s="22" t="inlineStr">
        <is>
          <r>
            <t xml:space="preserve">H</t>
          </r>
        </is>
      </c>
      <c r="E740" s="24" t="n">
        <v>1.0</v>
      </c>
      <c r="F740" s="25" t="n">
        <v>51.62</v>
      </c>
      <c r="G740" s="25" t="n">
        <f>TRUNC(TRUNC(E740,8)*F740,2)</f>
        <v>51.62</v>
      </c>
    </row>
    <row r="741" customHeight="1" ht="46">
      <c r="A741" s="22" t="inlineStr">
        <is>
          <r>
            <t xml:space="preserve">53831</t>
          </r>
        </is>
      </c>
      <c r="B741" s="23" t="inlineStr">
        <is>
          <r>
            <t xml:space="preserve">CAMINHÃO PIPA 10.000 L TRUCADO, PESO BRUTO TOTAL 23.000 KG, CARGA ÚTIL MÁXIMA 15.935 KG, DISTÂNCIA ENTRE EIXOS 4,8 M, POTÊNCIA 230 CV, INCLUSIVE TANQUE DE AÇO PARA TRANSPORTE DE ÁGUA - MATERIAIS NA OPERAÇÃO. AF_06/2014</t>
          </r>
        </is>
      </c>
      <c r="C741" s="22" t="inlineStr">
        <is>
          <r>
            <t xml:space="preserve">SINAPI</t>
          </r>
        </is>
      </c>
      <c r="D741" s="22" t="inlineStr">
        <is>
          <r>
            <t xml:space="preserve">H</t>
          </r>
        </is>
      </c>
      <c r="E741" s="24" t="n">
        <v>1.0</v>
      </c>
      <c r="F741" s="25" t="n">
        <v>201.0</v>
      </c>
      <c r="G741" s="25" t="n">
        <f>TRUNC(TRUNC(E741,8)*F741,2)</f>
        <v>201.0</v>
      </c>
    </row>
    <row r="742" customHeight="1" ht="15">
      <c r="A742" s="2" t="inlineStr"/>
      <c r="B742" s="2" t="inlineStr"/>
      <c r="C742" s="2" t="inlineStr"/>
      <c r="D742" s="2" t="inlineStr"/>
      <c r="E742" s="26" t="inlineStr">
        <is>
          <r>
            <t xml:space="preserve">TOTAL Serviço:</t>
          </r>
        </is>
      </c>
      <c r="F742" s="26" t="inlineStr"/>
      <c r="G742" s="27" t="n">
        <f>SUM(G737:G741)</f>
        <v>297.52</v>
      </c>
    </row>
    <row r="743" customHeight="1" ht="15">
      <c r="A743" s="2" t="inlineStr"/>
      <c r="B743" s="2" t="inlineStr"/>
      <c r="C743" s="2" t="inlineStr"/>
      <c r="D743" s="2" t="inlineStr"/>
      <c r="E743" s="28" t="inlineStr">
        <is>
          <r>
            <t xml:space="preserve">VALOR:</t>
          </r>
        </is>
      </c>
      <c r="F743" s="28" t="inlineStr"/>
      <c r="G743" s="6" t="n">
        <f>SUM(G735,G742)</f>
        <v>331.92</v>
      </c>
    </row>
    <row r="744" customHeight="1" ht="15">
      <c r="A744" s="2" t="inlineStr"/>
      <c r="B744" s="2" t="inlineStr"/>
      <c r="C744" s="2" t="inlineStr"/>
      <c r="D744" s="2" t="inlineStr"/>
      <c r="E744" s="28" t="inlineStr">
        <is>
          <r>
            <t xml:space="preserve">VALOR BDI (22.23%):</t>
          </r>
        </is>
      </c>
      <c r="F744" s="28" t="inlineStr"/>
      <c r="G744" s="6" t="n">
        <f>ROUND(G743*(22.23/100),2)</f>
        <v>73.79</v>
      </c>
    </row>
    <row r="745" customHeight="1" ht="15">
      <c r="A745" s="2" t="inlineStr"/>
      <c r="B745" s="2" t="inlineStr"/>
      <c r="C745" s="2" t="inlineStr"/>
      <c r="D745" s="2" t="inlineStr"/>
      <c r="E745" s="28" t="inlineStr">
        <is>
          <r>
            <t xml:space="preserve">VALOR COM BDI:</t>
          </r>
        </is>
      </c>
      <c r="F745" s="28" t="inlineStr"/>
      <c r="G745" s="6" t="n">
        <f>G744+G743</f>
        <v>405.71</v>
      </c>
    </row>
    <row r="746" customHeight="1" ht="10">
      <c r="A746" s="2" t="inlineStr"/>
      <c r="B746" s="2" t="inlineStr"/>
      <c r="C746" s="2" t="inlineStr"/>
      <c r="D746" s="2" t="inlineStr"/>
      <c r="E746" s="18" t="inlineStr"/>
      <c r="F746" s="18" t="inlineStr"/>
      <c r="G746" s="18" t="inlineStr"/>
    </row>
    <row r="747" customHeight="1" ht="20">
      <c r="A747" s="19" t="inlineStr">
        <is>
          <r>
            <t xml:space="preserve">91396 CAMINHÃO PIPA 10.000 L TRUCADO, PESO BRUTO TOTAL 23.000 KG, CARGA ÚTIL MÁXIMA 15.935 KG, DISTÂNCIA ENTRE EIXOS 4,8 M, POTÊNCIA 230 CV, INCLUSIVE TANQUE DE AÇO PARA TRANSPORTE DE ÁGUA - DEPRECIAÇÃO. AF_06/2014 (H)</t>
          </r>
        </is>
      </c>
      <c r="B747" s="19" t="inlineStr"/>
      <c r="C747" s="19" t="inlineStr"/>
      <c r="D747" s="19" t="inlineStr"/>
      <c r="E747" s="19" t="inlineStr"/>
      <c r="F747" s="19" t="inlineStr"/>
      <c r="G747" s="19" t="inlineStr"/>
    </row>
    <row r="748" customHeight="1" ht="15">
      <c r="A748" s="20" t="inlineStr">
        <is>
          <r>
            <t xml:space="preserve">Equipamento</t>
          </r>
        </is>
      </c>
      <c r="B748" s="20" t="inlineStr"/>
      <c r="C748" s="21" t="inlineStr">
        <is>
          <r>
            <t xml:space="preserve">FONTE</t>
          </r>
        </is>
      </c>
      <c r="D748" s="21" t="inlineStr">
        <is>
          <r>
            <t xml:space="preserve">UNID</t>
          </r>
        </is>
      </c>
      <c r="E748" s="21" t="inlineStr">
        <is>
          <r>
            <t xml:space="preserve">COEFICIENTE</t>
          </r>
        </is>
      </c>
      <c r="F748" s="21" t="inlineStr">
        <is>
          <r>
            <t xml:space="preserve">PREÇO UNITÁRIO</t>
          </r>
        </is>
      </c>
      <c r="G748" s="21" t="inlineStr">
        <is>
          <r>
            <t xml:space="preserve">TOTAL</t>
          </r>
        </is>
      </c>
    </row>
    <row r="749" customHeight="1" ht="38">
      <c r="A749" s="22" t="inlineStr">
        <is>
          <r>
            <t xml:space="preserve">00037758</t>
          </r>
        </is>
      </c>
      <c r="B749" s="23" t="inlineStr">
        <is>
          <r>
            <t xml:space="preserve">CAMINHAO TRUCADO, PESO BRUTO TOTAL 23000 KG, CARGA UTIL MAXIMA 15285 KG, DISTANCIA ENTRE EIXOS 4,80 M, POTENCIA 326 CV (INCLUI CABINE E CHASSI, NAO INCLUI CARROCERIA)</t>
          </r>
        </is>
      </c>
      <c r="C749" s="22" t="inlineStr">
        <is>
          <r>
            <t xml:space="preserve">SINAPI</t>
          </r>
        </is>
      </c>
      <c r="D749" s="22" t="inlineStr">
        <is>
          <r>
            <t xml:space="preserve">UN</t>
          </r>
        </is>
      </c>
      <c r="E749" s="24" t="n">
        <v>3.43E-5</v>
      </c>
      <c r="F749" s="25" t="n">
        <v>710806.66</v>
      </c>
      <c r="G749" s="25" t="n">
        <f>TRUNC(TRUNC(E749,8)*F749,2)</f>
        <v>24.38</v>
      </c>
    </row>
    <row r="750" customHeight="1" ht="46">
      <c r="A750" s="22" t="inlineStr">
        <is>
          <r>
            <t xml:space="preserve">00037736</t>
          </r>
        </is>
      </c>
      <c r="B750" s="23" t="inlineStr">
        <is>
          <r>
            <t xml:space="preserve">TANQUE DE ACO CARBONO NAO REVESTIDO, PARA TRANSPORTE DE AGUA COM CAPACIDADE DE 10 M3, COM BOMBA CENTRIFUGA POR TOMADA DE FORCA, VAZAO MAXIMA *75* M3/H (INCLUI MONTAGEM, NAO INCLUI CAMINHAO)</t>
          </r>
        </is>
      </c>
      <c r="C750" s="22" t="inlineStr">
        <is>
          <r>
            <t xml:space="preserve">SINAPI</t>
          </r>
        </is>
      </c>
      <c r="D750" s="22" t="inlineStr">
        <is>
          <r>
            <t xml:space="preserve">UN</t>
          </r>
        </is>
      </c>
      <c r="E750" s="24" t="n">
        <v>5.51E-5</v>
      </c>
      <c r="F750" s="25" t="n">
        <v>85950.0</v>
      </c>
      <c r="G750" s="25" t="n">
        <f>TRUNC(TRUNC(E750,8)*F750,2)</f>
        <v>4.73</v>
      </c>
    </row>
    <row r="751" customHeight="1" ht="15">
      <c r="A751" s="2" t="inlineStr"/>
      <c r="B751" s="2" t="inlineStr"/>
      <c r="C751" s="2" t="inlineStr"/>
      <c r="D751" s="2" t="inlineStr"/>
      <c r="E751" s="26" t="inlineStr">
        <is>
          <r>
            <t xml:space="preserve">TOTAL Equipamento:</t>
          </r>
        </is>
      </c>
      <c r="F751" s="26" t="inlineStr"/>
      <c r="G751" s="27" t="n">
        <f>SUM(G749:G750)</f>
        <v>29.11</v>
      </c>
    </row>
    <row r="752" customHeight="1" ht="15">
      <c r="A752" s="2" t="inlineStr"/>
      <c r="B752" s="2" t="inlineStr"/>
      <c r="C752" s="2" t="inlineStr"/>
      <c r="D752" s="2" t="inlineStr"/>
      <c r="E752" s="28" t="inlineStr">
        <is>
          <r>
            <t xml:space="preserve">VALOR:</t>
          </r>
        </is>
      </c>
      <c r="F752" s="28" t="inlineStr"/>
      <c r="G752" s="6" t="n">
        <f>SUM(G751)</f>
        <v>29.11</v>
      </c>
    </row>
    <row r="753" customHeight="1" ht="15">
      <c r="A753" s="2" t="inlineStr"/>
      <c r="B753" s="2" t="inlineStr"/>
      <c r="C753" s="2" t="inlineStr"/>
      <c r="D753" s="2" t="inlineStr"/>
      <c r="E753" s="28" t="inlineStr">
        <is>
          <r>
            <t xml:space="preserve">VALOR BDI (22.23%):</t>
          </r>
        </is>
      </c>
      <c r="F753" s="28" t="inlineStr"/>
      <c r="G753" s="6" t="n">
        <f>ROUND(G752*(22.23/100),2)</f>
        <v>6.47</v>
      </c>
    </row>
    <row r="754" customHeight="1" ht="15">
      <c r="A754" s="2" t="inlineStr"/>
      <c r="B754" s="2" t="inlineStr"/>
      <c r="C754" s="2" t="inlineStr"/>
      <c r="D754" s="2" t="inlineStr"/>
      <c r="E754" s="28" t="inlineStr">
        <is>
          <r>
            <t xml:space="preserve">VALOR COM BDI:</t>
          </r>
        </is>
      </c>
      <c r="F754" s="28" t="inlineStr"/>
      <c r="G754" s="6" t="n">
        <f>G753+G752</f>
        <v>35.58</v>
      </c>
    </row>
    <row r="755" customHeight="1" ht="10">
      <c r="A755" s="2" t="inlineStr"/>
      <c r="B755" s="2" t="inlineStr"/>
      <c r="C755" s="2" t="inlineStr"/>
      <c r="D755" s="2" t="inlineStr"/>
      <c r="E755" s="18" t="inlineStr"/>
      <c r="F755" s="18" t="inlineStr"/>
      <c r="G755" s="18" t="inlineStr"/>
    </row>
    <row r="756" customHeight="1" ht="20">
      <c r="A756" s="19" t="inlineStr">
        <is>
          <r>
            <t xml:space="preserve">91398 CAMINHÃO PIPA 10.000 L TRUCADO, PESO BRUTO TOTAL 23.000 KG, CARGA ÚTIL MÁXIMA 15.935 KG, DISTÂNCIA ENTRE EIXOS 4,8 M, POTÊNCIA 230 CV, INCLUSIVE TANQUE DE AÇO PARA TRANSPORTE DE ÁGUA - IMPOSTOS E SEGUROS. AF_06/2014 (H)</t>
          </r>
        </is>
      </c>
      <c r="B756" s="19" t="inlineStr"/>
      <c r="C756" s="19" t="inlineStr"/>
      <c r="D756" s="19" t="inlineStr"/>
      <c r="E756" s="19" t="inlineStr"/>
      <c r="F756" s="19" t="inlineStr"/>
      <c r="G756" s="19" t="inlineStr"/>
    </row>
    <row r="757" customHeight="1" ht="15">
      <c r="A757" s="20" t="inlineStr">
        <is>
          <r>
            <t xml:space="preserve">Equipamento</t>
          </r>
        </is>
      </c>
      <c r="B757" s="20" t="inlineStr"/>
      <c r="C757" s="21" t="inlineStr">
        <is>
          <r>
            <t xml:space="preserve">FONTE</t>
          </r>
        </is>
      </c>
      <c r="D757" s="21" t="inlineStr">
        <is>
          <r>
            <t xml:space="preserve">UNID</t>
          </r>
        </is>
      </c>
      <c r="E757" s="21" t="inlineStr">
        <is>
          <r>
            <t xml:space="preserve">COEFICIENTE</t>
          </r>
        </is>
      </c>
      <c r="F757" s="21" t="inlineStr">
        <is>
          <r>
            <t xml:space="preserve">PREÇO UNITÁRIO</t>
          </r>
        </is>
      </c>
      <c r="G757" s="21" t="inlineStr">
        <is>
          <r>
            <t xml:space="preserve">TOTAL</t>
          </r>
        </is>
      </c>
    </row>
    <row r="758" customHeight="1" ht="38">
      <c r="A758" s="22" t="inlineStr">
        <is>
          <r>
            <t xml:space="preserve">00037758</t>
          </r>
        </is>
      </c>
      <c r="B758" s="23" t="inlineStr">
        <is>
          <r>
            <t xml:space="preserve">CAMINHAO TRUCADO, PESO BRUTO TOTAL 23000 KG, CARGA UTIL MAXIMA 15285 KG, DISTANCIA ENTRE EIXOS 4,80 M, POTENCIA 326 CV (INCLUI CABINE E CHASSI, NAO INCLUI CARROCERIA)</t>
          </r>
        </is>
      </c>
      <c r="C758" s="22" t="inlineStr">
        <is>
          <r>
            <t xml:space="preserve">SINAPI</t>
          </r>
        </is>
      </c>
      <c r="D758" s="22" t="inlineStr">
        <is>
          <r>
            <t xml:space="preserve">UN</t>
          </r>
        </is>
      </c>
      <c r="E758" s="24" t="n">
        <v>5.7E-6</v>
      </c>
      <c r="F758" s="25" t="n">
        <v>710806.66</v>
      </c>
      <c r="G758" s="25" t="n">
        <f>TRUNC(TRUNC(E758,8)*F758,2)</f>
        <v>4.05</v>
      </c>
    </row>
    <row r="759" customHeight="1" ht="46">
      <c r="A759" s="22" t="inlineStr">
        <is>
          <r>
            <t xml:space="preserve">00037736</t>
          </r>
        </is>
      </c>
      <c r="B759" s="23" t="inlineStr">
        <is>
          <r>
            <t xml:space="preserve">TANQUE DE ACO CARBONO NAO REVESTIDO, PARA TRANSPORTE DE AGUA COM CAPACIDADE DE 10 M3, COM BOMBA CENTRIFUGA POR TOMADA DE FORCA, VAZAO MAXIMA *75* M3/H (INCLUI MONTAGEM, NAO INCLUI CAMINHAO)</t>
          </r>
        </is>
      </c>
      <c r="C759" s="22" t="inlineStr">
        <is>
          <r>
            <t xml:space="preserve">SINAPI</t>
          </r>
        </is>
      </c>
      <c r="D759" s="22" t="inlineStr">
        <is>
          <r>
            <t xml:space="preserve">UN</t>
          </r>
        </is>
      </c>
      <c r="E759" s="24" t="n">
        <v>5.8E-6</v>
      </c>
      <c r="F759" s="25" t="n">
        <v>85950.0</v>
      </c>
      <c r="G759" s="25" t="n">
        <f>TRUNC(TRUNC(E759,8)*F759,2)</f>
        <v>0.49</v>
      </c>
    </row>
    <row r="760" customHeight="1" ht="15">
      <c r="A760" s="2" t="inlineStr"/>
      <c r="B760" s="2" t="inlineStr"/>
      <c r="C760" s="2" t="inlineStr"/>
      <c r="D760" s="2" t="inlineStr"/>
      <c r="E760" s="26" t="inlineStr">
        <is>
          <r>
            <t xml:space="preserve">TOTAL Equipamento:</t>
          </r>
        </is>
      </c>
      <c r="F760" s="26" t="inlineStr"/>
      <c r="G760" s="27" t="n">
        <f>SUM(G758:G759)</f>
        <v>4.54</v>
      </c>
    </row>
    <row r="761" customHeight="1" ht="15">
      <c r="A761" s="2" t="inlineStr"/>
      <c r="B761" s="2" t="inlineStr"/>
      <c r="C761" s="2" t="inlineStr"/>
      <c r="D761" s="2" t="inlineStr"/>
      <c r="E761" s="28" t="inlineStr">
        <is>
          <r>
            <t xml:space="preserve">VALOR:</t>
          </r>
        </is>
      </c>
      <c r="F761" s="28" t="inlineStr"/>
      <c r="G761" s="6" t="n">
        <f>SUM(G760)</f>
        <v>4.54</v>
      </c>
    </row>
    <row r="762" customHeight="1" ht="15">
      <c r="A762" s="2" t="inlineStr"/>
      <c r="B762" s="2" t="inlineStr"/>
      <c r="C762" s="2" t="inlineStr"/>
      <c r="D762" s="2" t="inlineStr"/>
      <c r="E762" s="28" t="inlineStr">
        <is>
          <r>
            <t xml:space="preserve">VALOR BDI (22.23%):</t>
          </r>
        </is>
      </c>
      <c r="F762" s="28" t="inlineStr"/>
      <c r="G762" s="6" t="n">
        <f>ROUND(G761*(22.23/100),2)</f>
        <v>1.01</v>
      </c>
    </row>
    <row r="763" customHeight="1" ht="15">
      <c r="A763" s="2" t="inlineStr"/>
      <c r="B763" s="2" t="inlineStr"/>
      <c r="C763" s="2" t="inlineStr"/>
      <c r="D763" s="2" t="inlineStr"/>
      <c r="E763" s="28" t="inlineStr">
        <is>
          <r>
            <t xml:space="preserve">VALOR COM BDI:</t>
          </r>
        </is>
      </c>
      <c r="F763" s="28" t="inlineStr"/>
      <c r="G763" s="6" t="n">
        <f>G762+G761</f>
        <v>5.55</v>
      </c>
    </row>
    <row r="764" customHeight="1" ht="10">
      <c r="A764" s="2" t="inlineStr"/>
      <c r="B764" s="2" t="inlineStr"/>
      <c r="C764" s="2" t="inlineStr"/>
      <c r="D764" s="2" t="inlineStr"/>
      <c r="E764" s="18" t="inlineStr"/>
      <c r="F764" s="18" t="inlineStr"/>
      <c r="G764" s="18" t="inlineStr"/>
    </row>
    <row r="765" customHeight="1" ht="20">
      <c r="A765" s="19" t="inlineStr">
        <is>
          <r>
            <t xml:space="preserve">91397 CAMINHÃO PIPA 10.000 L TRUCADO, PESO BRUTO TOTAL 23.000 KG, CARGA ÚTIL MÁXIMA 15.935 KG, DISTÂNCIA ENTRE EIXOS 4,8 M, POTÊNCIA 230 CV, INCLUSIVE TANQUE DE AÇO PARA TRANSPORTE DE ÁGUA - JUROS. AF_06/2014 (H)</t>
          </r>
        </is>
      </c>
      <c r="B765" s="19" t="inlineStr"/>
      <c r="C765" s="19" t="inlineStr"/>
      <c r="D765" s="19" t="inlineStr"/>
      <c r="E765" s="19" t="inlineStr"/>
      <c r="F765" s="19" t="inlineStr"/>
      <c r="G765" s="19" t="inlineStr"/>
    </row>
    <row r="766" customHeight="1" ht="15">
      <c r="A766" s="20" t="inlineStr">
        <is>
          <r>
            <t xml:space="preserve">Equipamento</t>
          </r>
        </is>
      </c>
      <c r="B766" s="20" t="inlineStr"/>
      <c r="C766" s="21" t="inlineStr">
        <is>
          <r>
            <t xml:space="preserve">FONTE</t>
          </r>
        </is>
      </c>
      <c r="D766" s="21" t="inlineStr">
        <is>
          <r>
            <t xml:space="preserve">UNID</t>
          </r>
        </is>
      </c>
      <c r="E766" s="21" t="inlineStr">
        <is>
          <r>
            <t xml:space="preserve">COEFICIENTE</t>
          </r>
        </is>
      </c>
      <c r="F766" s="21" t="inlineStr">
        <is>
          <r>
            <t xml:space="preserve">PREÇO UNITÁRIO</t>
          </r>
        </is>
      </c>
      <c r="G766" s="21" t="inlineStr">
        <is>
          <r>
            <t xml:space="preserve">TOTAL</t>
          </r>
        </is>
      </c>
    </row>
    <row r="767" customHeight="1" ht="38">
      <c r="A767" s="22" t="inlineStr">
        <is>
          <r>
            <t xml:space="preserve">00037758</t>
          </r>
        </is>
      </c>
      <c r="B767" s="23" t="inlineStr">
        <is>
          <r>
            <t xml:space="preserve">CAMINHAO TRUCADO, PESO BRUTO TOTAL 23000 KG, CARGA UTIL MAXIMA 15285 KG, DISTANCIA ENTRE EIXOS 4,80 M, POTENCIA 326 CV (INCLUI CABINE E CHASSI, NAO INCLUI CARROCERIA)</t>
          </r>
        </is>
      </c>
      <c r="C767" s="22" t="inlineStr">
        <is>
          <r>
            <t xml:space="preserve">SINAPI</t>
          </r>
        </is>
      </c>
      <c r="D767" s="22" t="inlineStr">
        <is>
          <r>
            <t xml:space="preserve">UN</t>
          </r>
        </is>
      </c>
      <c r="E767" s="24" t="n">
        <v>1.41E-5</v>
      </c>
      <c r="F767" s="25" t="n">
        <v>710806.66</v>
      </c>
      <c r="G767" s="25" t="n">
        <f>TRUNC(TRUNC(E767,8)*F767,2)</f>
        <v>10.02</v>
      </c>
    </row>
    <row r="768" customHeight="1" ht="46">
      <c r="A768" s="22" t="inlineStr">
        <is>
          <r>
            <t xml:space="preserve">00037736</t>
          </r>
        </is>
      </c>
      <c r="B768" s="23" t="inlineStr">
        <is>
          <r>
            <t xml:space="preserve">TANQUE DE ACO CARBONO NAO REVESTIDO, PARA TRANSPORTE DE AGUA COM CAPACIDADE DE 10 M3, COM BOMBA CENTRIFUGA POR TOMADA DE FORCA, VAZAO MAXIMA *75* M3/H (INCLUI MONTAGEM, NAO INCLUI CAMINHAO)</t>
          </r>
        </is>
      </c>
      <c r="C768" s="22" t="inlineStr">
        <is>
          <r>
            <t xml:space="preserve">SINAPI</t>
          </r>
        </is>
      </c>
      <c r="D768" s="22" t="inlineStr">
        <is>
          <r>
            <t xml:space="preserve">UN</t>
          </r>
        </is>
      </c>
      <c r="E768" s="24" t="n">
        <v>1.44E-5</v>
      </c>
      <c r="F768" s="25" t="n">
        <v>85950.0</v>
      </c>
      <c r="G768" s="25" t="n">
        <f>TRUNC(TRUNC(E768,8)*F768,2)</f>
        <v>1.23</v>
      </c>
    </row>
    <row r="769" customHeight="1" ht="15">
      <c r="A769" s="2" t="inlineStr"/>
      <c r="B769" s="2" t="inlineStr"/>
      <c r="C769" s="2" t="inlineStr"/>
      <c r="D769" s="2" t="inlineStr"/>
      <c r="E769" s="26" t="inlineStr">
        <is>
          <r>
            <t xml:space="preserve">TOTAL Equipamento:</t>
          </r>
        </is>
      </c>
      <c r="F769" s="26" t="inlineStr"/>
      <c r="G769" s="27" t="n">
        <f>SUM(G767:G768)</f>
        <v>11.25</v>
      </c>
    </row>
    <row r="770" customHeight="1" ht="15">
      <c r="A770" s="2" t="inlineStr"/>
      <c r="B770" s="2" t="inlineStr"/>
      <c r="C770" s="2" t="inlineStr"/>
      <c r="D770" s="2" t="inlineStr"/>
      <c r="E770" s="28" t="inlineStr">
        <is>
          <r>
            <t xml:space="preserve">VALOR:</t>
          </r>
        </is>
      </c>
      <c r="F770" s="28" t="inlineStr"/>
      <c r="G770" s="6" t="n">
        <f>SUM(G769)</f>
        <v>11.25</v>
      </c>
    </row>
    <row r="771" customHeight="1" ht="15">
      <c r="A771" s="2" t="inlineStr"/>
      <c r="B771" s="2" t="inlineStr"/>
      <c r="C771" s="2" t="inlineStr"/>
      <c r="D771" s="2" t="inlineStr"/>
      <c r="E771" s="28" t="inlineStr">
        <is>
          <r>
            <t xml:space="preserve">VALOR BDI (22.23%):</t>
          </r>
        </is>
      </c>
      <c r="F771" s="28" t="inlineStr"/>
      <c r="G771" s="6" t="n">
        <f>ROUND(G770*(22.23/100),2)</f>
        <v>2.5</v>
      </c>
    </row>
    <row r="772" customHeight="1" ht="15">
      <c r="A772" s="2" t="inlineStr"/>
      <c r="B772" s="2" t="inlineStr"/>
      <c r="C772" s="2" t="inlineStr"/>
      <c r="D772" s="2" t="inlineStr"/>
      <c r="E772" s="28" t="inlineStr">
        <is>
          <r>
            <t xml:space="preserve">VALOR COM BDI:</t>
          </r>
        </is>
      </c>
      <c r="F772" s="28" t="inlineStr"/>
      <c r="G772" s="6" t="n">
        <f>G771+G770</f>
        <v>13.75</v>
      </c>
    </row>
    <row r="773" customHeight="1" ht="10">
      <c r="A773" s="2" t="inlineStr"/>
      <c r="B773" s="2" t="inlineStr"/>
      <c r="C773" s="2" t="inlineStr"/>
      <c r="D773" s="2" t="inlineStr"/>
      <c r="E773" s="18" t="inlineStr"/>
      <c r="F773" s="18" t="inlineStr"/>
      <c r="G773" s="18" t="inlineStr"/>
    </row>
    <row r="774" customHeight="1" ht="20">
      <c r="A774" s="19" t="inlineStr">
        <is>
          <r>
            <t xml:space="preserve">5763 CAMINHÃO PIPA 10.000 L TRUCADO, PESO BRUTO TOTAL 23.000 KG, CARGA ÚTIL MÁXIMA 15.935 KG, DISTÂNCIA ENTRE EIXOS 4,8 M, POTÊNCIA 230 CV, INCLUSIVE TANQUE DE AÇO PARA TRANSPORTE DE ÁGUA - MANUTENÇÃO. AF_06/2014 (H)</t>
          </r>
        </is>
      </c>
      <c r="B774" s="19" t="inlineStr"/>
      <c r="C774" s="19" t="inlineStr"/>
      <c r="D774" s="19" t="inlineStr"/>
      <c r="E774" s="19" t="inlineStr"/>
      <c r="F774" s="19" t="inlineStr"/>
      <c r="G774" s="19" t="inlineStr"/>
    </row>
    <row r="775" customHeight="1" ht="15">
      <c r="A775" s="20" t="inlineStr">
        <is>
          <r>
            <t xml:space="preserve">Equipamento</t>
          </r>
        </is>
      </c>
      <c r="B775" s="20" t="inlineStr"/>
      <c r="C775" s="21" t="inlineStr">
        <is>
          <r>
            <t xml:space="preserve">FONTE</t>
          </r>
        </is>
      </c>
      <c r="D775" s="21" t="inlineStr">
        <is>
          <r>
            <t xml:space="preserve">UNID</t>
          </r>
        </is>
      </c>
      <c r="E775" s="21" t="inlineStr">
        <is>
          <r>
            <t xml:space="preserve">COEFICIENTE</t>
          </r>
        </is>
      </c>
      <c r="F775" s="21" t="inlineStr">
        <is>
          <r>
            <t xml:space="preserve">PREÇO UNITÁRIO</t>
          </r>
        </is>
      </c>
      <c r="G775" s="21" t="inlineStr">
        <is>
          <r>
            <t xml:space="preserve">TOTAL</t>
          </r>
        </is>
      </c>
    </row>
    <row r="776" customHeight="1" ht="38">
      <c r="A776" s="22" t="inlineStr">
        <is>
          <r>
            <t xml:space="preserve">00037758</t>
          </r>
        </is>
      </c>
      <c r="B776" s="23" t="inlineStr">
        <is>
          <r>
            <t xml:space="preserve">CAMINHAO TRUCADO, PESO BRUTO TOTAL 23000 KG, CARGA UTIL MAXIMA 15285 KG, DISTANCIA ENTRE EIXOS 4,80 M, POTENCIA 326 CV (INCLUI CABINE E CHASSI, NAO INCLUI CARROCERIA)</t>
          </r>
        </is>
      </c>
      <c r="C776" s="22" t="inlineStr">
        <is>
          <r>
            <t xml:space="preserve">SINAPI</t>
          </r>
        </is>
      </c>
      <c r="D776" s="22" t="inlineStr">
        <is>
          <r>
            <t xml:space="preserve">UN</t>
          </r>
        </is>
      </c>
      <c r="E776" s="24" t="n">
        <v>6.43E-5</v>
      </c>
      <c r="F776" s="25" t="n">
        <v>710806.66</v>
      </c>
      <c r="G776" s="25" t="n">
        <f>TRUNC(TRUNC(E776,8)*F776,2)</f>
        <v>45.7</v>
      </c>
    </row>
    <row r="777" customHeight="1" ht="46">
      <c r="A777" s="22" t="inlineStr">
        <is>
          <r>
            <t xml:space="preserve">00037736</t>
          </r>
        </is>
      </c>
      <c r="B777" s="23" t="inlineStr">
        <is>
          <r>
            <t xml:space="preserve">TANQUE DE ACO CARBONO NAO REVESTIDO, PARA TRANSPORTE DE AGUA COM CAPACIDADE DE 10 M3, COM BOMBA CENTRIFUGA POR TOMADA DE FORCA, VAZAO MAXIMA *75* M3/H (INCLUI MONTAGEM, NAO INCLUI CAMINHAO)</t>
          </r>
        </is>
      </c>
      <c r="C777" s="22" t="inlineStr">
        <is>
          <r>
            <t xml:space="preserve">SINAPI</t>
          </r>
        </is>
      </c>
      <c r="D777" s="22" t="inlineStr">
        <is>
          <r>
            <t xml:space="preserve">UN</t>
          </r>
        </is>
      </c>
      <c r="E777" s="24" t="n">
        <v>6.89E-5</v>
      </c>
      <c r="F777" s="25" t="n">
        <v>85950.0</v>
      </c>
      <c r="G777" s="25" t="n">
        <f>TRUNC(TRUNC(E777,8)*F777,2)</f>
        <v>5.92</v>
      </c>
    </row>
    <row r="778" customHeight="1" ht="15">
      <c r="A778" s="2" t="inlineStr"/>
      <c r="B778" s="2" t="inlineStr"/>
      <c r="C778" s="2" t="inlineStr"/>
      <c r="D778" s="2" t="inlineStr"/>
      <c r="E778" s="26" t="inlineStr">
        <is>
          <r>
            <t xml:space="preserve">TOTAL Equipamento:</t>
          </r>
        </is>
      </c>
      <c r="F778" s="26" t="inlineStr"/>
      <c r="G778" s="27" t="n">
        <f>SUM(G776:G777)</f>
        <v>51.62</v>
      </c>
    </row>
    <row r="779" customHeight="1" ht="15">
      <c r="A779" s="2" t="inlineStr"/>
      <c r="B779" s="2" t="inlineStr"/>
      <c r="C779" s="2" t="inlineStr"/>
      <c r="D779" s="2" t="inlineStr"/>
      <c r="E779" s="28" t="inlineStr">
        <is>
          <r>
            <t xml:space="preserve">VALOR:</t>
          </r>
        </is>
      </c>
      <c r="F779" s="28" t="inlineStr"/>
      <c r="G779" s="6" t="n">
        <f>SUM(G778)</f>
        <v>51.62</v>
      </c>
    </row>
    <row r="780" customHeight="1" ht="15">
      <c r="A780" s="2" t="inlineStr"/>
      <c r="B780" s="2" t="inlineStr"/>
      <c r="C780" s="2" t="inlineStr"/>
      <c r="D780" s="2" t="inlineStr"/>
      <c r="E780" s="28" t="inlineStr">
        <is>
          <r>
            <t xml:space="preserve">VALOR BDI (22.23%):</t>
          </r>
        </is>
      </c>
      <c r="F780" s="28" t="inlineStr"/>
      <c r="G780" s="6" t="n">
        <f>ROUND(G779*(22.23/100),2)</f>
        <v>11.48</v>
      </c>
    </row>
    <row r="781" customHeight="1" ht="15">
      <c r="A781" s="2" t="inlineStr"/>
      <c r="B781" s="2" t="inlineStr"/>
      <c r="C781" s="2" t="inlineStr"/>
      <c r="D781" s="2" t="inlineStr"/>
      <c r="E781" s="28" t="inlineStr">
        <is>
          <r>
            <t xml:space="preserve">VALOR COM BDI:</t>
          </r>
        </is>
      </c>
      <c r="F781" s="28" t="inlineStr"/>
      <c r="G781" s="6" t="n">
        <f>G780+G779</f>
        <v>63.1</v>
      </c>
    </row>
    <row r="782" customHeight="1" ht="10">
      <c r="A782" s="2" t="inlineStr"/>
      <c r="B782" s="2" t="inlineStr"/>
      <c r="C782" s="2" t="inlineStr"/>
      <c r="D782" s="2" t="inlineStr"/>
      <c r="E782" s="18" t="inlineStr"/>
      <c r="F782" s="18" t="inlineStr"/>
      <c r="G782" s="18" t="inlineStr"/>
    </row>
    <row r="783" customHeight="1" ht="20">
      <c r="A783" s="19" t="inlineStr">
        <is>
          <r>
            <t xml:space="preserve">53831 CAMINHÃO PIPA 10.000 L TRUCADO, PESO BRUTO TOTAL 23.000 KG, CARGA ÚTIL MÁXIMA 15.935 KG, DISTÂNCIA ENTRE EIXOS 4,8 M, POTÊNCIA 230 CV, INCLUSIVE TANQUE DE AÇO PARA TRANSPORTE DE ÁGUA - MATERIAIS NA OPERAÇÃO. AF_06/2014 (H)</t>
          </r>
        </is>
      </c>
      <c r="B783" s="19" t="inlineStr"/>
      <c r="C783" s="19" t="inlineStr"/>
      <c r="D783" s="19" t="inlineStr"/>
      <c r="E783" s="19" t="inlineStr"/>
      <c r="F783" s="19" t="inlineStr"/>
      <c r="G783" s="19" t="inlineStr"/>
    </row>
    <row r="784" customHeight="1" ht="15">
      <c r="A784" s="20" t="inlineStr">
        <is>
          <r>
            <t xml:space="preserve">Material</t>
          </r>
        </is>
      </c>
      <c r="B784" s="20" t="inlineStr"/>
      <c r="C784" s="21" t="inlineStr">
        <is>
          <r>
            <t xml:space="preserve">FONTE</t>
          </r>
        </is>
      </c>
      <c r="D784" s="21" t="inlineStr">
        <is>
          <r>
            <t xml:space="preserve">UNID</t>
          </r>
        </is>
      </c>
      <c r="E784" s="21" t="inlineStr">
        <is>
          <r>
            <t xml:space="preserve">COEFICIENTE</t>
          </r>
        </is>
      </c>
      <c r="F784" s="21" t="inlineStr">
        <is>
          <r>
            <t xml:space="preserve">PREÇO UNITÁRIO</t>
          </r>
        </is>
      </c>
      <c r="G784" s="21" t="inlineStr">
        <is>
          <r>
            <t xml:space="preserve">TOTAL</t>
          </r>
        </is>
      </c>
    </row>
    <row r="785" customHeight="1" ht="21">
      <c r="A785" s="22" t="inlineStr">
        <is>
          <r>
            <t xml:space="preserve">00004221</t>
          </r>
        </is>
      </c>
      <c r="B785" s="23" t="inlineStr">
        <is>
          <r>
            <t xml:space="preserve">OLEO DIESEL COMBUSTIVEL COMUM METROPOLITANO S-10 OU S-500</t>
          </r>
        </is>
      </c>
      <c r="C785" s="22" t="inlineStr">
        <is>
          <r>
            <t xml:space="preserve">SINAPI</t>
          </r>
        </is>
      </c>
      <c r="D785" s="22" t="inlineStr">
        <is>
          <r>
            <t xml:space="preserve">L</t>
          </r>
        </is>
      </c>
      <c r="E785" s="24" t="n">
        <v>32.16</v>
      </c>
      <c r="F785" s="25" t="n">
        <v>6.25</v>
      </c>
      <c r="G785" s="25" t="n">
        <f>TRUNC(TRUNC(E785,8)*F785,2)</f>
        <v>201.0</v>
      </c>
    </row>
    <row r="786" customHeight="1" ht="15">
      <c r="A786" s="2" t="inlineStr"/>
      <c r="B786" s="2" t="inlineStr"/>
      <c r="C786" s="2" t="inlineStr"/>
      <c r="D786" s="2" t="inlineStr"/>
      <c r="E786" s="26" t="inlineStr">
        <is>
          <r>
            <t xml:space="preserve">TOTAL Material:</t>
          </r>
        </is>
      </c>
      <c r="F786" s="26" t="inlineStr"/>
      <c r="G786" s="27" t="n">
        <f>SUM(G785:G785)</f>
        <v>201.0</v>
      </c>
    </row>
    <row r="787" customHeight="1" ht="15">
      <c r="A787" s="2" t="inlineStr"/>
      <c r="B787" s="2" t="inlineStr"/>
      <c r="C787" s="2" t="inlineStr"/>
      <c r="D787" s="2" t="inlineStr"/>
      <c r="E787" s="28" t="inlineStr">
        <is>
          <r>
            <t xml:space="preserve">VALOR:</t>
          </r>
        </is>
      </c>
      <c r="F787" s="28" t="inlineStr"/>
      <c r="G787" s="6" t="n">
        <f>SUM(G786)</f>
        <v>201.0</v>
      </c>
    </row>
    <row r="788" customHeight="1" ht="15">
      <c r="A788" s="2" t="inlineStr"/>
      <c r="B788" s="2" t="inlineStr"/>
      <c r="C788" s="2" t="inlineStr"/>
      <c r="D788" s="2" t="inlineStr"/>
      <c r="E788" s="28" t="inlineStr">
        <is>
          <r>
            <t xml:space="preserve">VALOR BDI (22.23%):</t>
          </r>
        </is>
      </c>
      <c r="F788" s="28" t="inlineStr"/>
      <c r="G788" s="6" t="n">
        <f>ROUND(G787*(22.23/100),2)</f>
        <v>44.68</v>
      </c>
    </row>
    <row r="789" customHeight="1" ht="15">
      <c r="A789" s="2" t="inlineStr"/>
      <c r="B789" s="2" t="inlineStr"/>
      <c r="C789" s="2" t="inlineStr"/>
      <c r="D789" s="2" t="inlineStr"/>
      <c r="E789" s="28" t="inlineStr">
        <is>
          <r>
            <t xml:space="preserve">VALOR COM BDI:</t>
          </r>
        </is>
      </c>
      <c r="F789" s="28" t="inlineStr"/>
      <c r="G789" s="6" t="n">
        <f>G788+G787</f>
        <v>245.68</v>
      </c>
    </row>
    <row r="790" customHeight="1" ht="10">
      <c r="A790" s="2" t="inlineStr"/>
      <c r="B790" s="2" t="inlineStr"/>
      <c r="C790" s="2" t="inlineStr"/>
      <c r="D790" s="2" t="inlineStr"/>
      <c r="E790" s="18" t="inlineStr"/>
      <c r="F790" s="18" t="inlineStr"/>
      <c r="G790" s="18" t="inlineStr"/>
    </row>
    <row r="791" customHeight="1" ht="20">
      <c r="A791" s="19" t="inlineStr">
        <is>
          <r>
            <t xml:space="preserve">88261 CARPINTEIRO DE ESQUADRIA COM ENCARGOS COMPLEMENTARES (H)</t>
          </r>
        </is>
      </c>
      <c r="B791" s="19" t="inlineStr"/>
      <c r="C791" s="19" t="inlineStr"/>
      <c r="D791" s="19" t="inlineStr"/>
      <c r="E791" s="19" t="inlineStr"/>
      <c r="F791" s="19" t="inlineStr"/>
      <c r="G791" s="19" t="inlineStr"/>
    </row>
    <row r="792" customHeight="1" ht="15">
      <c r="A792" s="20" t="inlineStr">
        <is>
          <r>
            <t xml:space="preserve">Encargos Complementares</t>
          </r>
        </is>
      </c>
      <c r="B792" s="20" t="inlineStr"/>
      <c r="C792" s="21" t="inlineStr">
        <is>
          <r>
            <t xml:space="preserve">FONTE</t>
          </r>
        </is>
      </c>
      <c r="D792" s="21" t="inlineStr">
        <is>
          <r>
            <t xml:space="preserve">UNID</t>
          </r>
        </is>
      </c>
      <c r="E792" s="21" t="inlineStr">
        <is>
          <r>
            <t xml:space="preserve">COEFICIENTE</t>
          </r>
        </is>
      </c>
      <c r="F792" s="21" t="inlineStr">
        <is>
          <r>
            <t xml:space="preserve">PREÇO UNITÁRIO</t>
          </r>
        </is>
      </c>
      <c r="G792" s="21" t="inlineStr">
        <is>
          <r>
            <t xml:space="preserve">TOTAL</t>
          </r>
        </is>
      </c>
    </row>
    <row r="793" customHeight="1" ht="21">
      <c r="A793" s="22" t="inlineStr">
        <is>
          <r>
            <t xml:space="preserve">00037370</t>
          </r>
        </is>
      </c>
      <c r="B793" s="23" t="inlineStr">
        <is>
          <r>
            <t xml:space="preserve">ALIMENTACAO - HORISTA (COLETADO CAIXA - ENCARGOS COMPLEMENTARES)</t>
          </r>
        </is>
      </c>
      <c r="C793" s="22" t="inlineStr">
        <is>
          <r>
            <t xml:space="preserve">SINAPI</t>
          </r>
        </is>
      </c>
      <c r="D793" s="22" t="inlineStr">
        <is>
          <r>
            <t xml:space="preserve">H</t>
          </r>
        </is>
      </c>
      <c r="E793" s="24" t="n">
        <v>1.0</v>
      </c>
      <c r="F793" s="25" t="n">
        <v>3.39</v>
      </c>
      <c r="G793" s="25" t="n">
        <f>TRUNC(TRUNC(E793,8)*F793,2)</f>
        <v>3.39</v>
      </c>
    </row>
    <row r="794" customHeight="1" ht="21">
      <c r="A794" s="22" t="inlineStr">
        <is>
          <r>
            <t xml:space="preserve">00043483</t>
          </r>
        </is>
      </c>
      <c r="B794" s="23" t="inlineStr">
        <is>
          <r>
            <t xml:space="preserve">EPI - FAMILIA CARPINTEIRO DE FORMAS - HORISTA (ENCARGOS COMPLEMENTARES - COLETADO CAIXA)</t>
          </r>
        </is>
      </c>
      <c r="C794" s="22" t="inlineStr">
        <is>
          <r>
            <t xml:space="preserve">SINAPI</t>
          </r>
        </is>
      </c>
      <c r="D794" s="22" t="inlineStr">
        <is>
          <r>
            <t xml:space="preserve">H</t>
          </r>
        </is>
      </c>
      <c r="E794" s="24" t="n">
        <v>1.0</v>
      </c>
      <c r="F794" s="25" t="n">
        <v>1.43</v>
      </c>
      <c r="G794" s="25" t="n">
        <f>TRUNC(TRUNC(E794,8)*F794,2)</f>
        <v>1.43</v>
      </c>
    </row>
    <row r="795" customHeight="1" ht="21">
      <c r="A795" s="22" t="inlineStr">
        <is>
          <r>
            <t xml:space="preserve">00037372</t>
          </r>
        </is>
      </c>
      <c r="B795" s="23" t="inlineStr">
        <is>
          <r>
            <t xml:space="preserve">EXAMES - HORISTA (COLETADO CAIXA - ENCARGOS COMPLEMENTARES)</t>
          </r>
        </is>
      </c>
      <c r="C795" s="22" t="inlineStr">
        <is>
          <r>
            <t xml:space="preserve">SINAPI</t>
          </r>
        </is>
      </c>
      <c r="D795" s="22" t="inlineStr">
        <is>
          <r>
            <t xml:space="preserve">H</t>
          </r>
        </is>
      </c>
      <c r="E795" s="24" t="n">
        <v>1.0</v>
      </c>
      <c r="F795" s="25" t="n">
        <v>1.34</v>
      </c>
      <c r="G795" s="25" t="n">
        <f>TRUNC(TRUNC(E795,8)*F795,2)</f>
        <v>1.34</v>
      </c>
    </row>
    <row r="796" customHeight="1" ht="29">
      <c r="A796" s="22" t="inlineStr">
        <is>
          <r>
            <t xml:space="preserve">00043459</t>
          </r>
        </is>
      </c>
      <c r="B796" s="23" t="inlineStr">
        <is>
          <r>
            <t xml:space="preserve">FERRAMENTAS - FAMILIA CARPINTEIRO DE FORMAS - HORISTA (ENCARGOS COMPLEMENTARES - COLETADO CAIXA)</t>
          </r>
        </is>
      </c>
      <c r="C796" s="22" t="inlineStr">
        <is>
          <r>
            <t xml:space="preserve">SINAPI</t>
          </r>
        </is>
      </c>
      <c r="D796" s="22" t="inlineStr">
        <is>
          <r>
            <t xml:space="preserve">H</t>
          </r>
        </is>
      </c>
      <c r="E796" s="24" t="n">
        <v>1.0</v>
      </c>
      <c r="F796" s="25" t="n">
        <v>0.49</v>
      </c>
      <c r="G796" s="25" t="n">
        <f>TRUNC(TRUNC(E796,8)*F796,2)</f>
        <v>0.49</v>
      </c>
    </row>
    <row r="797" customHeight="1" ht="21">
      <c r="A797" s="22" t="inlineStr">
        <is>
          <r>
            <t xml:space="preserve">00037373</t>
          </r>
        </is>
      </c>
      <c r="B797" s="23" t="inlineStr">
        <is>
          <r>
            <t xml:space="preserve">SEGURO - HORISTA (COLETADO CAIXA - ENCARGOS COMPLEMENTARES)</t>
          </r>
        </is>
      </c>
      <c r="C797" s="22" t="inlineStr">
        <is>
          <r>
            <t xml:space="preserve">SINAPI</t>
          </r>
        </is>
      </c>
      <c r="D797" s="22" t="inlineStr">
        <is>
          <r>
            <t xml:space="preserve">H</t>
          </r>
        </is>
      </c>
      <c r="E797" s="24" t="n">
        <v>1.0</v>
      </c>
      <c r="F797" s="25" t="n">
        <v>0.04</v>
      </c>
      <c r="G797" s="25" t="n">
        <f>TRUNC(TRUNC(E797,8)*F797,2)</f>
        <v>0.04</v>
      </c>
    </row>
    <row r="798" customHeight="1" ht="21">
      <c r="A798" s="22" t="inlineStr">
        <is>
          <r>
            <t xml:space="preserve">00037371</t>
          </r>
        </is>
      </c>
      <c r="B798" s="23" t="inlineStr">
        <is>
          <r>
            <t xml:space="preserve">TRANSPORTE - HORISTA (COLETADO CAIXA - ENCARGOS COMPLEMENTARES)</t>
          </r>
        </is>
      </c>
      <c r="C798" s="22" t="inlineStr">
        <is>
          <r>
            <t xml:space="preserve">SINAPI</t>
          </r>
        </is>
      </c>
      <c r="D798" s="22" t="inlineStr">
        <is>
          <r>
            <t xml:space="preserve">H</t>
          </r>
        </is>
      </c>
      <c r="E798" s="24" t="n">
        <v>1.0</v>
      </c>
      <c r="F798" s="25" t="n">
        <v>1.1</v>
      </c>
      <c r="G798" s="25" t="n">
        <f>TRUNC(TRUNC(E798,8)*F798,2)</f>
        <v>1.1</v>
      </c>
    </row>
    <row r="799" customHeight="1" ht="15">
      <c r="A799" s="2" t="inlineStr"/>
      <c r="B799" s="2" t="inlineStr"/>
      <c r="C799" s="2" t="inlineStr"/>
      <c r="D799" s="2" t="inlineStr"/>
      <c r="E799" s="26" t="inlineStr">
        <is>
          <r>
            <t xml:space="preserve">TOTAL Encargos Complementares:</t>
          </r>
        </is>
      </c>
      <c r="F799" s="26" t="inlineStr"/>
      <c r="G799" s="27" t="n">
        <f>SUM(G793:G798)</f>
        <v>7.79</v>
      </c>
    </row>
    <row r="800" customHeight="1" ht="15">
      <c r="A800" s="20" t="inlineStr">
        <is>
          <r>
            <t xml:space="preserve">Mão de Obra</t>
          </r>
        </is>
      </c>
      <c r="B800" s="20" t="inlineStr"/>
      <c r="C800" s="21" t="inlineStr">
        <is>
          <r>
            <t xml:space="preserve">FONTE</t>
          </r>
        </is>
      </c>
      <c r="D800" s="21" t="inlineStr">
        <is>
          <r>
            <t xml:space="preserve">UNID</t>
          </r>
        </is>
      </c>
      <c r="E800" s="21" t="inlineStr">
        <is>
          <r>
            <t xml:space="preserve">COEFICIENTE</t>
          </r>
        </is>
      </c>
      <c r="F800" s="21" t="inlineStr">
        <is>
          <r>
            <t xml:space="preserve">PREÇO UNITÁRIO</t>
          </r>
        </is>
      </c>
      <c r="G800" s="21" t="inlineStr">
        <is>
          <r>
            <t xml:space="preserve">TOTAL</t>
          </r>
        </is>
      </c>
    </row>
    <row r="801" customHeight="1" ht="15">
      <c r="A801" s="22" t="inlineStr">
        <is>
          <r>
            <t xml:space="preserve">00001214</t>
          </r>
        </is>
      </c>
      <c r="B801" s="23" t="inlineStr">
        <is>
          <r>
            <t xml:space="preserve">CARPINTEIRO DE ESQUADRIAS (HORISTA)</t>
          </r>
        </is>
      </c>
      <c r="C801" s="22" t="inlineStr">
        <is>
          <r>
            <t xml:space="preserve">SINAPI</t>
          </r>
        </is>
      </c>
      <c r="D801" s="22" t="inlineStr">
        <is>
          <r>
            <t xml:space="preserve">H</t>
          </r>
        </is>
      </c>
      <c r="E801" s="24" t="n">
        <v>1.0</v>
      </c>
      <c r="F801" s="25" t="n">
        <v>19.5</v>
      </c>
      <c r="G801" s="25" t="n">
        <f>TRUNC(TRUNC(E801,8)*F801,2)</f>
        <v>19.5</v>
      </c>
    </row>
    <row r="802" customHeight="1" ht="15">
      <c r="A802" s="2" t="inlineStr"/>
      <c r="B802" s="2" t="inlineStr"/>
      <c r="C802" s="2" t="inlineStr"/>
      <c r="D802" s="2" t="inlineStr"/>
      <c r="E802" s="26" t="inlineStr">
        <is>
          <r>
            <t xml:space="preserve">TOTAL Mão de Obra:</t>
          </r>
        </is>
      </c>
      <c r="F802" s="26" t="inlineStr"/>
      <c r="G802" s="27" t="n">
        <f>SUM(G801:G801)</f>
        <v>19.5</v>
      </c>
    </row>
    <row r="803" customHeight="1" ht="15">
      <c r="A803" s="20" t="inlineStr">
        <is>
          <r>
            <t xml:space="preserve">Serviço</t>
          </r>
        </is>
      </c>
      <c r="B803" s="20" t="inlineStr"/>
      <c r="C803" s="21" t="inlineStr">
        <is>
          <r>
            <t xml:space="preserve">FONTE</t>
          </r>
        </is>
      </c>
      <c r="D803" s="21" t="inlineStr">
        <is>
          <r>
            <t xml:space="preserve">UNID</t>
          </r>
        </is>
      </c>
      <c r="E803" s="21" t="inlineStr">
        <is>
          <r>
            <t xml:space="preserve">COEFICIENTE</t>
          </r>
        </is>
      </c>
      <c r="F803" s="21" t="inlineStr">
        <is>
          <r>
            <t xml:space="preserve">PREÇO UNITÁRIO</t>
          </r>
        </is>
      </c>
      <c r="G803" s="21" t="inlineStr">
        <is>
          <r>
            <t xml:space="preserve">TOTAL</t>
          </r>
        </is>
      </c>
    </row>
    <row r="804" customHeight="1" ht="21">
      <c r="A804" s="22" t="inlineStr">
        <is>
          <r>
            <t xml:space="preserve">95329</t>
          </r>
        </is>
      </c>
      <c r="B804" s="23" t="inlineStr">
        <is>
          <r>
            <t xml:space="preserve">CURSO DE CAPACITAÇÃO PARA CARPINTEIRO DE ESQUADRIA (ENCARGOS COMPLEMENTARES) - HORISTA</t>
          </r>
        </is>
      </c>
      <c r="C804" s="22" t="inlineStr">
        <is>
          <r>
            <t xml:space="preserve">SINAPI</t>
          </r>
        </is>
      </c>
      <c r="D804" s="22" t="inlineStr">
        <is>
          <r>
            <t xml:space="preserve">H</t>
          </r>
        </is>
      </c>
      <c r="E804" s="24" t="n">
        <v>1.0</v>
      </c>
      <c r="F804" s="25" t="n">
        <v>0.33</v>
      </c>
      <c r="G804" s="25" t="n">
        <f>TRUNC(TRUNC(E804,8)*F804,2)</f>
        <v>0.33</v>
      </c>
    </row>
    <row r="805" customHeight="1" ht="15">
      <c r="A805" s="2" t="inlineStr"/>
      <c r="B805" s="2" t="inlineStr"/>
      <c r="C805" s="2" t="inlineStr"/>
      <c r="D805" s="2" t="inlineStr"/>
      <c r="E805" s="26" t="inlineStr">
        <is>
          <r>
            <t xml:space="preserve">TOTAL Serviço:</t>
          </r>
        </is>
      </c>
      <c r="F805" s="26" t="inlineStr"/>
      <c r="G805" s="27" t="n">
        <f>SUM(G804:G804)</f>
        <v>0.33</v>
      </c>
    </row>
    <row r="806" customHeight="1" ht="15">
      <c r="A806" s="2" t="inlineStr"/>
      <c r="B806" s="2" t="inlineStr"/>
      <c r="C806" s="2" t="inlineStr"/>
      <c r="D806" s="2" t="inlineStr"/>
      <c r="E806" s="28" t="inlineStr">
        <is>
          <r>
            <t xml:space="preserve">VALOR:</t>
          </r>
        </is>
      </c>
      <c r="F806" s="28" t="inlineStr"/>
      <c r="G806" s="6" t="n">
        <f>SUM(G799,G802,G805)</f>
        <v>27.62</v>
      </c>
    </row>
    <row r="807" customHeight="1" ht="15">
      <c r="A807" s="2" t="inlineStr"/>
      <c r="B807" s="2" t="inlineStr"/>
      <c r="C807" s="2" t="inlineStr"/>
      <c r="D807" s="2" t="inlineStr"/>
      <c r="E807" s="28" t="inlineStr">
        <is>
          <r>
            <t xml:space="preserve">VALOR BDI (22.23%):</t>
          </r>
        </is>
      </c>
      <c r="F807" s="28" t="inlineStr"/>
      <c r="G807" s="6" t="n">
        <f>ROUND(G806*(22.23/100),2)</f>
        <v>6.14</v>
      </c>
    </row>
    <row r="808" customHeight="1" ht="15">
      <c r="A808" s="2" t="inlineStr"/>
      <c r="B808" s="2" t="inlineStr"/>
      <c r="C808" s="2" t="inlineStr"/>
      <c r="D808" s="2" t="inlineStr"/>
      <c r="E808" s="28" t="inlineStr">
        <is>
          <r>
            <t xml:space="preserve">VALOR COM BDI:</t>
          </r>
        </is>
      </c>
      <c r="F808" s="28" t="inlineStr"/>
      <c r="G808" s="6" t="n">
        <f>G807+G806</f>
        <v>33.76</v>
      </c>
    </row>
    <row r="809" customHeight="1" ht="10">
      <c r="A809" s="2" t="inlineStr"/>
      <c r="B809" s="2" t="inlineStr"/>
      <c r="C809" s="2" t="inlineStr"/>
      <c r="D809" s="2" t="inlineStr"/>
      <c r="E809" s="18" t="inlineStr"/>
      <c r="F809" s="18" t="inlineStr"/>
      <c r="G809" s="18" t="inlineStr"/>
    </row>
    <row r="810" customHeight="1" ht="20">
      <c r="A810" s="19" t="inlineStr">
        <is>
          <r>
            <t xml:space="preserve">88262 CARPINTEIRO DE FORMAS COM ENCARGOS COMPLEMENTARES (H)</t>
          </r>
        </is>
      </c>
      <c r="B810" s="19" t="inlineStr"/>
      <c r="C810" s="19" t="inlineStr"/>
      <c r="D810" s="19" t="inlineStr"/>
      <c r="E810" s="19" t="inlineStr"/>
      <c r="F810" s="19" t="inlineStr"/>
      <c r="G810" s="19" t="inlineStr"/>
    </row>
    <row r="811" customHeight="1" ht="15">
      <c r="A811" s="20" t="inlineStr">
        <is>
          <r>
            <t xml:space="preserve">Encargos Complementares</t>
          </r>
        </is>
      </c>
      <c r="B811" s="20" t="inlineStr"/>
      <c r="C811" s="21" t="inlineStr">
        <is>
          <r>
            <t xml:space="preserve">FONTE</t>
          </r>
        </is>
      </c>
      <c r="D811" s="21" t="inlineStr">
        <is>
          <r>
            <t xml:space="preserve">UNID</t>
          </r>
        </is>
      </c>
      <c r="E811" s="21" t="inlineStr">
        <is>
          <r>
            <t xml:space="preserve">COEFICIENTE</t>
          </r>
        </is>
      </c>
      <c r="F811" s="21" t="inlineStr">
        <is>
          <r>
            <t xml:space="preserve">PREÇO UNITÁRIO</t>
          </r>
        </is>
      </c>
      <c r="G811" s="21" t="inlineStr">
        <is>
          <r>
            <t xml:space="preserve">TOTAL</t>
          </r>
        </is>
      </c>
    </row>
    <row r="812" customHeight="1" ht="21">
      <c r="A812" s="22" t="inlineStr">
        <is>
          <r>
            <t xml:space="preserve">00037370</t>
          </r>
        </is>
      </c>
      <c r="B812" s="23" t="inlineStr">
        <is>
          <r>
            <t xml:space="preserve">ALIMENTACAO - HORISTA (COLETADO CAIXA - ENCARGOS COMPLEMENTARES)</t>
          </r>
        </is>
      </c>
      <c r="C812" s="22" t="inlineStr">
        <is>
          <r>
            <t xml:space="preserve">SINAPI</t>
          </r>
        </is>
      </c>
      <c r="D812" s="22" t="inlineStr">
        <is>
          <r>
            <t xml:space="preserve">H</t>
          </r>
        </is>
      </c>
      <c r="E812" s="24" t="n">
        <v>1.0</v>
      </c>
      <c r="F812" s="25" t="n">
        <v>3.39</v>
      </c>
      <c r="G812" s="25" t="n">
        <f>TRUNC(TRUNC(E812,8)*F812,2)</f>
        <v>3.39</v>
      </c>
    </row>
    <row r="813" customHeight="1" ht="21">
      <c r="A813" s="22" t="inlineStr">
        <is>
          <r>
            <t xml:space="preserve">00043483</t>
          </r>
        </is>
      </c>
      <c r="B813" s="23" t="inlineStr">
        <is>
          <r>
            <t xml:space="preserve">EPI - FAMILIA CARPINTEIRO DE FORMAS - HORISTA (ENCARGOS COMPLEMENTARES - COLETADO CAIXA)</t>
          </r>
        </is>
      </c>
      <c r="C813" s="22" t="inlineStr">
        <is>
          <r>
            <t xml:space="preserve">SINAPI</t>
          </r>
        </is>
      </c>
      <c r="D813" s="22" t="inlineStr">
        <is>
          <r>
            <t xml:space="preserve">H</t>
          </r>
        </is>
      </c>
      <c r="E813" s="24" t="n">
        <v>1.0</v>
      </c>
      <c r="F813" s="25" t="n">
        <v>1.43</v>
      </c>
      <c r="G813" s="25" t="n">
        <f>TRUNC(TRUNC(E813,8)*F813,2)</f>
        <v>1.43</v>
      </c>
    </row>
    <row r="814" customHeight="1" ht="21">
      <c r="A814" s="22" t="inlineStr">
        <is>
          <r>
            <t xml:space="preserve">00037372</t>
          </r>
        </is>
      </c>
      <c r="B814" s="23" t="inlineStr">
        <is>
          <r>
            <t xml:space="preserve">EXAMES - HORISTA (COLETADO CAIXA - ENCARGOS COMPLEMENTARES)</t>
          </r>
        </is>
      </c>
      <c r="C814" s="22" t="inlineStr">
        <is>
          <r>
            <t xml:space="preserve">SINAPI</t>
          </r>
        </is>
      </c>
      <c r="D814" s="22" t="inlineStr">
        <is>
          <r>
            <t xml:space="preserve">H</t>
          </r>
        </is>
      </c>
      <c r="E814" s="24" t="n">
        <v>1.0</v>
      </c>
      <c r="F814" s="25" t="n">
        <v>1.34</v>
      </c>
      <c r="G814" s="25" t="n">
        <f>TRUNC(TRUNC(E814,8)*F814,2)</f>
        <v>1.34</v>
      </c>
    </row>
    <row r="815" customHeight="1" ht="29">
      <c r="A815" s="22" t="inlineStr">
        <is>
          <r>
            <t xml:space="preserve">00043459</t>
          </r>
        </is>
      </c>
      <c r="B815" s="23" t="inlineStr">
        <is>
          <r>
            <t xml:space="preserve">FERRAMENTAS - FAMILIA CARPINTEIRO DE FORMAS - HORISTA (ENCARGOS COMPLEMENTARES - COLETADO CAIXA)</t>
          </r>
        </is>
      </c>
      <c r="C815" s="22" t="inlineStr">
        <is>
          <r>
            <t xml:space="preserve">SINAPI</t>
          </r>
        </is>
      </c>
      <c r="D815" s="22" t="inlineStr">
        <is>
          <r>
            <t xml:space="preserve">H</t>
          </r>
        </is>
      </c>
      <c r="E815" s="24" t="n">
        <v>1.0</v>
      </c>
      <c r="F815" s="25" t="n">
        <v>0.49</v>
      </c>
      <c r="G815" s="25" t="n">
        <f>TRUNC(TRUNC(E815,8)*F815,2)</f>
        <v>0.49</v>
      </c>
    </row>
    <row r="816" customHeight="1" ht="21">
      <c r="A816" s="22" t="inlineStr">
        <is>
          <r>
            <t xml:space="preserve">00037373</t>
          </r>
        </is>
      </c>
      <c r="B816" s="23" t="inlineStr">
        <is>
          <r>
            <t xml:space="preserve">SEGURO - HORISTA (COLETADO CAIXA - ENCARGOS COMPLEMENTARES)</t>
          </r>
        </is>
      </c>
      <c r="C816" s="22" t="inlineStr">
        <is>
          <r>
            <t xml:space="preserve">SINAPI</t>
          </r>
        </is>
      </c>
      <c r="D816" s="22" t="inlineStr">
        <is>
          <r>
            <t xml:space="preserve">H</t>
          </r>
        </is>
      </c>
      <c r="E816" s="24" t="n">
        <v>1.0</v>
      </c>
      <c r="F816" s="25" t="n">
        <v>0.04</v>
      </c>
      <c r="G816" s="25" t="n">
        <f>TRUNC(TRUNC(E816,8)*F816,2)</f>
        <v>0.04</v>
      </c>
    </row>
    <row r="817" customHeight="1" ht="21">
      <c r="A817" s="22" t="inlineStr">
        <is>
          <r>
            <t xml:space="preserve">00037371</t>
          </r>
        </is>
      </c>
      <c r="B817" s="23" t="inlineStr">
        <is>
          <r>
            <t xml:space="preserve">TRANSPORTE - HORISTA (COLETADO CAIXA - ENCARGOS COMPLEMENTARES)</t>
          </r>
        </is>
      </c>
      <c r="C817" s="22" t="inlineStr">
        <is>
          <r>
            <t xml:space="preserve">SINAPI</t>
          </r>
        </is>
      </c>
      <c r="D817" s="22" t="inlineStr">
        <is>
          <r>
            <t xml:space="preserve">H</t>
          </r>
        </is>
      </c>
      <c r="E817" s="24" t="n">
        <v>1.0</v>
      </c>
      <c r="F817" s="25" t="n">
        <v>1.1</v>
      </c>
      <c r="G817" s="25" t="n">
        <f>TRUNC(TRUNC(E817,8)*F817,2)</f>
        <v>1.1</v>
      </c>
    </row>
    <row r="818" customHeight="1" ht="15">
      <c r="A818" s="2" t="inlineStr"/>
      <c r="B818" s="2" t="inlineStr"/>
      <c r="C818" s="2" t="inlineStr"/>
      <c r="D818" s="2" t="inlineStr"/>
      <c r="E818" s="26" t="inlineStr">
        <is>
          <r>
            <t xml:space="preserve">TOTAL Encargos Complementares:</t>
          </r>
        </is>
      </c>
      <c r="F818" s="26" t="inlineStr"/>
      <c r="G818" s="27" t="n">
        <f>SUM(G812:G817)</f>
        <v>7.79</v>
      </c>
    </row>
    <row r="819" customHeight="1" ht="15">
      <c r="A819" s="20" t="inlineStr">
        <is>
          <r>
            <t xml:space="preserve">Mão de Obra</t>
          </r>
        </is>
      </c>
      <c r="B819" s="20" t="inlineStr"/>
      <c r="C819" s="21" t="inlineStr">
        <is>
          <r>
            <t xml:space="preserve">FONTE</t>
          </r>
        </is>
      </c>
      <c r="D819" s="21" t="inlineStr">
        <is>
          <r>
            <t xml:space="preserve">UNID</t>
          </r>
        </is>
      </c>
      <c r="E819" s="21" t="inlineStr">
        <is>
          <r>
            <t xml:space="preserve">COEFICIENTE</t>
          </r>
        </is>
      </c>
      <c r="F819" s="21" t="inlineStr">
        <is>
          <r>
            <t xml:space="preserve">PREÇO UNITÁRIO</t>
          </r>
        </is>
      </c>
      <c r="G819" s="21" t="inlineStr">
        <is>
          <r>
            <t xml:space="preserve">TOTAL</t>
          </r>
        </is>
      </c>
    </row>
    <row r="820" customHeight="1" ht="15">
      <c r="A820" s="22" t="inlineStr">
        <is>
          <r>
            <t xml:space="preserve">00001213</t>
          </r>
        </is>
      </c>
      <c r="B820" s="23" t="inlineStr">
        <is>
          <r>
            <t xml:space="preserve">CARPINTEIRO DE FORMAS OU OFICIAL (HORISTA)</t>
          </r>
        </is>
      </c>
      <c r="C820" s="22" t="inlineStr">
        <is>
          <r>
            <t xml:space="preserve">SINAPI</t>
          </r>
        </is>
      </c>
      <c r="D820" s="22" t="inlineStr">
        <is>
          <r>
            <t xml:space="preserve">H</t>
          </r>
        </is>
      </c>
      <c r="E820" s="24" t="n">
        <v>1.0</v>
      </c>
      <c r="F820" s="25" t="n">
        <v>20.46</v>
      </c>
      <c r="G820" s="25" t="n">
        <f>TRUNC(TRUNC(E820,8)*F820,2)</f>
        <v>20.46</v>
      </c>
    </row>
    <row r="821" customHeight="1" ht="15">
      <c r="A821" s="2" t="inlineStr"/>
      <c r="B821" s="2" t="inlineStr"/>
      <c r="C821" s="2" t="inlineStr"/>
      <c r="D821" s="2" t="inlineStr"/>
      <c r="E821" s="26" t="inlineStr">
        <is>
          <r>
            <t xml:space="preserve">TOTAL Mão de Obra:</t>
          </r>
        </is>
      </c>
      <c r="F821" s="26" t="inlineStr"/>
      <c r="G821" s="27" t="n">
        <f>SUM(G820:G820)</f>
        <v>20.46</v>
      </c>
    </row>
    <row r="822" customHeight="1" ht="15">
      <c r="A822" s="20" t="inlineStr">
        <is>
          <r>
            <t xml:space="preserve">Serviço</t>
          </r>
        </is>
      </c>
      <c r="B822" s="20" t="inlineStr"/>
      <c r="C822" s="21" t="inlineStr">
        <is>
          <r>
            <t xml:space="preserve">FONTE</t>
          </r>
        </is>
      </c>
      <c r="D822" s="21" t="inlineStr">
        <is>
          <r>
            <t xml:space="preserve">UNID</t>
          </r>
        </is>
      </c>
      <c r="E822" s="21" t="inlineStr">
        <is>
          <r>
            <t xml:space="preserve">COEFICIENTE</t>
          </r>
        </is>
      </c>
      <c r="F822" s="21" t="inlineStr">
        <is>
          <r>
            <t xml:space="preserve">PREÇO UNITÁRIO</t>
          </r>
        </is>
      </c>
      <c r="G822" s="21" t="inlineStr">
        <is>
          <r>
            <t xml:space="preserve">TOTAL</t>
          </r>
        </is>
      </c>
    </row>
    <row r="823" customHeight="1" ht="21">
      <c r="A823" s="22" t="inlineStr">
        <is>
          <r>
            <t xml:space="preserve">95330</t>
          </r>
        </is>
      </c>
      <c r="B823" s="23" t="inlineStr">
        <is>
          <r>
            <t xml:space="preserve">CURSO DE CAPACITAÇÃO PARA CARPINTEIRO DE FÔRMAS (ENCARGOS COMPLEMENTARES) - HORISTA</t>
          </r>
        </is>
      </c>
      <c r="C823" s="22" t="inlineStr">
        <is>
          <r>
            <t xml:space="preserve">SINAPI</t>
          </r>
        </is>
      </c>
      <c r="D823" s="22" t="inlineStr">
        <is>
          <r>
            <t xml:space="preserve">H</t>
          </r>
        </is>
      </c>
      <c r="E823" s="24" t="n">
        <v>1.0</v>
      </c>
      <c r="F823" s="25" t="n">
        <v>0.27</v>
      </c>
      <c r="G823" s="25" t="n">
        <f>TRUNC(TRUNC(E823,8)*F823,2)</f>
        <v>0.27</v>
      </c>
    </row>
    <row r="824" customHeight="1" ht="15">
      <c r="A824" s="2" t="inlineStr"/>
      <c r="B824" s="2" t="inlineStr"/>
      <c r="C824" s="2" t="inlineStr"/>
      <c r="D824" s="2" t="inlineStr"/>
      <c r="E824" s="26" t="inlineStr">
        <is>
          <r>
            <t xml:space="preserve">TOTAL Serviço:</t>
          </r>
        </is>
      </c>
      <c r="F824" s="26" t="inlineStr"/>
      <c r="G824" s="27" t="n">
        <f>SUM(G823:G823)</f>
        <v>0.27</v>
      </c>
    </row>
    <row r="825" customHeight="1" ht="15">
      <c r="A825" s="2" t="inlineStr"/>
      <c r="B825" s="2" t="inlineStr"/>
      <c r="C825" s="2" t="inlineStr"/>
      <c r="D825" s="2" t="inlineStr"/>
      <c r="E825" s="28" t="inlineStr">
        <is>
          <r>
            <t xml:space="preserve">VALOR:</t>
          </r>
        </is>
      </c>
      <c r="F825" s="28" t="inlineStr"/>
      <c r="G825" s="6" t="n">
        <f>SUM(G818,G821,G824)</f>
        <v>28.52</v>
      </c>
    </row>
    <row r="826" customHeight="1" ht="15">
      <c r="A826" s="2" t="inlineStr"/>
      <c r="B826" s="2" t="inlineStr"/>
      <c r="C826" s="2" t="inlineStr"/>
      <c r="D826" s="2" t="inlineStr"/>
      <c r="E826" s="28" t="inlineStr">
        <is>
          <r>
            <t xml:space="preserve">VALOR BDI (22.23%):</t>
          </r>
        </is>
      </c>
      <c r="F826" s="28" t="inlineStr"/>
      <c r="G826" s="6" t="n">
        <f>ROUND(G825*(22.23/100),2)</f>
        <v>6.34</v>
      </c>
    </row>
    <row r="827" customHeight="1" ht="15">
      <c r="A827" s="2" t="inlineStr"/>
      <c r="B827" s="2" t="inlineStr"/>
      <c r="C827" s="2" t="inlineStr"/>
      <c r="D827" s="2" t="inlineStr"/>
      <c r="E827" s="28" t="inlineStr">
        <is>
          <r>
            <t xml:space="preserve">VALOR COM BDI:</t>
          </r>
        </is>
      </c>
      <c r="F827" s="28" t="inlineStr"/>
      <c r="G827" s="6" t="n">
        <f>G826+G825</f>
        <v>34.86</v>
      </c>
    </row>
    <row r="828" customHeight="1" ht="10">
      <c r="A828" s="2" t="inlineStr"/>
      <c r="B828" s="2" t="inlineStr"/>
      <c r="C828" s="2" t="inlineStr"/>
      <c r="D828" s="2" t="inlineStr"/>
      <c r="E828" s="18" t="inlineStr"/>
      <c r="F828" s="18" t="inlineStr"/>
      <c r="G828" s="18" t="inlineStr"/>
    </row>
    <row r="829" customHeight="1" ht="20">
      <c r="A829" s="19" t="inlineStr">
        <is>
          <r>
            <t xml:space="preserve">90466 CHUMBAMENTO LINEAR EM ALVENARIA PARA RAMAIS/DISTRIBUIÇÃO DE INSTALAÇÕES HIDRÁULICAS COM DIÂMETROS MENORES OU IGUAIS A 40 MM. AF_09/2023 (M)</t>
          </r>
        </is>
      </c>
      <c r="B829" s="19" t="inlineStr"/>
      <c r="C829" s="19" t="inlineStr"/>
      <c r="D829" s="19" t="inlineStr"/>
      <c r="E829" s="19" t="inlineStr"/>
      <c r="F829" s="19" t="inlineStr"/>
      <c r="G829" s="19" t="inlineStr"/>
    </row>
    <row r="830" customHeight="1" ht="15">
      <c r="A830" s="20" t="inlineStr">
        <is>
          <r>
            <t xml:space="preserve">Mão de Obra com Encargos Complementares</t>
          </r>
        </is>
      </c>
      <c r="B830" s="20" t="inlineStr"/>
      <c r="C830" s="21" t="inlineStr">
        <is>
          <r>
            <t xml:space="preserve">FONTE</t>
          </r>
        </is>
      </c>
      <c r="D830" s="21" t="inlineStr">
        <is>
          <r>
            <t xml:space="preserve">UNID</t>
          </r>
        </is>
      </c>
      <c r="E830" s="21" t="inlineStr">
        <is>
          <r>
            <t xml:space="preserve">COEFICIENTE</t>
          </r>
        </is>
      </c>
      <c r="F830" s="21" t="inlineStr">
        <is>
          <r>
            <t xml:space="preserve">PREÇO UNITÁRIO</t>
          </r>
        </is>
      </c>
      <c r="G830" s="21" t="inlineStr">
        <is>
          <r>
            <t xml:space="preserve">TOTAL</t>
          </r>
        </is>
      </c>
    </row>
    <row r="831" customHeight="1" ht="21">
      <c r="A831" s="22" t="inlineStr">
        <is>
          <r>
            <t xml:space="preserve">88248</t>
          </r>
        </is>
      </c>
      <c r="B831" s="23" t="inlineStr">
        <is>
          <r>
            <t xml:space="preserve">AUXILIAR DE ENCANADOR OU BOMBEIRO HIDRÁULICO COM ENCARGOS COMPLEMENTARES</t>
          </r>
        </is>
      </c>
      <c r="C831" s="22" t="inlineStr">
        <is>
          <r>
            <t xml:space="preserve">SINAPI</t>
          </r>
        </is>
      </c>
      <c r="D831" s="22" t="inlineStr">
        <is>
          <r>
            <t xml:space="preserve">H</t>
          </r>
        </is>
      </c>
      <c r="E831" s="24" t="n">
        <v>0.083</v>
      </c>
      <c r="F831" s="25" t="n">
        <v>22.64</v>
      </c>
      <c r="G831" s="25" t="n">
        <f>TRUNC(TRUNC(E831,8)*F831,2)</f>
        <v>1.87</v>
      </c>
    </row>
    <row r="832" customHeight="1" ht="21">
      <c r="A832" s="22" t="inlineStr">
        <is>
          <r>
            <t xml:space="preserve">88267</t>
          </r>
        </is>
      </c>
      <c r="B832" s="23" t="inlineStr">
        <is>
          <r>
            <t xml:space="preserve">ENCANADOR OU BOMBEIRO HIDRÁULICO COM ENCARGOS COMPLEMENTARES</t>
          </r>
        </is>
      </c>
      <c r="C832" s="22" t="inlineStr">
        <is>
          <r>
            <t xml:space="preserve">SINAPI</t>
          </r>
        </is>
      </c>
      <c r="D832" s="22" t="inlineStr">
        <is>
          <r>
            <t xml:space="preserve">H</t>
          </r>
        </is>
      </c>
      <c r="E832" s="24" t="n">
        <v>0.365</v>
      </c>
      <c r="F832" s="25" t="n">
        <v>28.12</v>
      </c>
      <c r="G832" s="25" t="n">
        <f>TRUNC(TRUNC(E832,8)*F832,2)</f>
        <v>10.26</v>
      </c>
    </row>
    <row r="833" customHeight="1" ht="18">
      <c r="A833" s="2" t="inlineStr"/>
      <c r="B833" s="2" t="inlineStr"/>
      <c r="C833" s="2" t="inlineStr"/>
      <c r="D833" s="2" t="inlineStr"/>
      <c r="E833" s="26" t="inlineStr">
        <is>
          <r>
            <t xml:space="preserve">TOTAL Mão de Obra com Encargos Complementares:</t>
          </r>
        </is>
      </c>
      <c r="F833" s="26" t="inlineStr"/>
      <c r="G833" s="27" t="n">
        <f>SUM(G831:G832)</f>
        <v>12.13</v>
      </c>
    </row>
    <row r="834" customHeight="1" ht="15">
      <c r="A834" s="20" t="inlineStr">
        <is>
          <r>
            <t xml:space="preserve">Serviço</t>
          </r>
        </is>
      </c>
      <c r="B834" s="20" t="inlineStr"/>
      <c r="C834" s="21" t="inlineStr">
        <is>
          <r>
            <t xml:space="preserve">FONTE</t>
          </r>
        </is>
      </c>
      <c r="D834" s="21" t="inlineStr">
        <is>
          <r>
            <t xml:space="preserve">UNID</t>
          </r>
        </is>
      </c>
      <c r="E834" s="21" t="inlineStr">
        <is>
          <r>
            <t xml:space="preserve">COEFICIENTE</t>
          </r>
        </is>
      </c>
      <c r="F834" s="21" t="inlineStr">
        <is>
          <r>
            <t xml:space="preserve">PREÇO UNITÁRIO</t>
          </r>
        </is>
      </c>
      <c r="G834" s="21" t="inlineStr">
        <is>
          <r>
            <t xml:space="preserve">TOTAL</t>
          </r>
        </is>
      </c>
    </row>
    <row r="835" customHeight="1" ht="21">
      <c r="A835" s="22" t="inlineStr">
        <is>
          <r>
            <t xml:space="preserve">88629</t>
          </r>
        </is>
      </c>
      <c r="B835" s="23" t="inlineStr">
        <is>
          <r>
            <t xml:space="preserve">ARGAMASSA TRAÇO 1:3 (EM VOLUME DE CIMENTO E AREIA MÉDIA ÚMIDA), PREPARO MANUAL. AF_08/2019</t>
          </r>
        </is>
      </c>
      <c r="C835" s="22" t="inlineStr">
        <is>
          <r>
            <t xml:space="preserve">SINAPI</t>
          </r>
        </is>
      </c>
      <c r="D835" s="22" t="inlineStr">
        <is>
          <r>
            <t xml:space="preserve">M3</t>
          </r>
        </is>
      </c>
      <c r="E835" s="24" t="n">
        <v>0.0051</v>
      </c>
      <c r="F835" s="25" t="n">
        <v>676.22</v>
      </c>
      <c r="G835" s="25" t="n">
        <f>TRUNC(TRUNC(E835,8)*F835,2)</f>
        <v>3.44</v>
      </c>
    </row>
    <row r="836" customHeight="1" ht="15">
      <c r="A836" s="2" t="inlineStr"/>
      <c r="B836" s="2" t="inlineStr"/>
      <c r="C836" s="2" t="inlineStr"/>
      <c r="D836" s="2" t="inlineStr"/>
      <c r="E836" s="26" t="inlineStr">
        <is>
          <r>
            <t xml:space="preserve">TOTAL Serviço:</t>
          </r>
        </is>
      </c>
      <c r="F836" s="26" t="inlineStr"/>
      <c r="G836" s="27" t="n">
        <f>SUM(G835:G835)</f>
        <v>3.44</v>
      </c>
    </row>
    <row r="837" customHeight="1" ht="15">
      <c r="A837" s="2" t="inlineStr"/>
      <c r="B837" s="2" t="inlineStr"/>
      <c r="C837" s="2" t="inlineStr"/>
      <c r="D837" s="2" t="inlineStr"/>
      <c r="E837" s="28" t="inlineStr">
        <is>
          <r>
            <t xml:space="preserve">VALOR:</t>
          </r>
        </is>
      </c>
      <c r="F837" s="28" t="inlineStr"/>
      <c r="G837" s="6" t="n">
        <f>SUM(G833,G836)</f>
        <v>15.57</v>
      </c>
    </row>
    <row r="838" customHeight="1" ht="15">
      <c r="A838" s="2" t="inlineStr"/>
      <c r="B838" s="2" t="inlineStr"/>
      <c r="C838" s="2" t="inlineStr"/>
      <c r="D838" s="2" t="inlineStr"/>
      <c r="E838" s="28" t="inlineStr">
        <is>
          <r>
            <t xml:space="preserve">VALOR BDI (22.23%):</t>
          </r>
        </is>
      </c>
      <c r="F838" s="28" t="inlineStr"/>
      <c r="G838" s="6" t="n">
        <f>ROUND(G837*(22.23/100),2)</f>
        <v>3.46</v>
      </c>
    </row>
    <row r="839" customHeight="1" ht="15">
      <c r="A839" s="2" t="inlineStr"/>
      <c r="B839" s="2" t="inlineStr"/>
      <c r="C839" s="2" t="inlineStr"/>
      <c r="D839" s="2" t="inlineStr"/>
      <c r="E839" s="28" t="inlineStr">
        <is>
          <r>
            <t xml:space="preserve">VALOR COM BDI:</t>
          </r>
        </is>
      </c>
      <c r="F839" s="28" t="inlineStr"/>
      <c r="G839" s="6" t="n">
        <f>G838+G837</f>
        <v>19.03</v>
      </c>
    </row>
    <row r="840" customHeight="1" ht="10">
      <c r="A840" s="2" t="inlineStr"/>
      <c r="B840" s="2" t="inlineStr"/>
      <c r="C840" s="2" t="inlineStr"/>
      <c r="D840" s="2" t="inlineStr"/>
      <c r="E840" s="18" t="inlineStr"/>
      <c r="F840" s="18" t="inlineStr"/>
      <c r="G840" s="18" t="inlineStr"/>
    </row>
    <row r="841" customHeight="1" ht="20">
      <c r="A841" s="19" t="inlineStr">
        <is>
          <r>
            <t xml:space="preserve">91534 COMPACTADOR DE SOLOS DE PERCUSSÃO (SOQUETE) COM MOTOR A GASOLINA 4 TEMPOS, POTÊNCIA 4 CV - CHI DIURNO. AF_08/2015 (CHI)</t>
          </r>
        </is>
      </c>
      <c r="B841" s="19" t="inlineStr"/>
      <c r="C841" s="19" t="inlineStr"/>
      <c r="D841" s="19" t="inlineStr"/>
      <c r="E841" s="19" t="inlineStr"/>
      <c r="F841" s="19" t="inlineStr"/>
      <c r="G841" s="19" t="inlineStr"/>
    </row>
    <row r="842" customHeight="1" ht="15">
      <c r="A842" s="20" t="inlineStr">
        <is>
          <r>
            <t xml:space="preserve">Mão de Obra com Encargos Complementares</t>
          </r>
        </is>
      </c>
      <c r="B842" s="20" t="inlineStr"/>
      <c r="C842" s="21" t="inlineStr">
        <is>
          <r>
            <t xml:space="preserve">FONTE</t>
          </r>
        </is>
      </c>
      <c r="D842" s="21" t="inlineStr">
        <is>
          <r>
            <t xml:space="preserve">UNID</t>
          </r>
        </is>
      </c>
      <c r="E842" s="21" t="inlineStr">
        <is>
          <r>
            <t xml:space="preserve">COEFICIENTE</t>
          </r>
        </is>
      </c>
      <c r="F842" s="21" t="inlineStr">
        <is>
          <r>
            <t xml:space="preserve">PREÇO UNITÁRIO</t>
          </r>
        </is>
      </c>
      <c r="G842" s="21" t="inlineStr">
        <is>
          <r>
            <t xml:space="preserve">TOTAL</t>
          </r>
        </is>
      </c>
    </row>
    <row r="843" customHeight="1" ht="21">
      <c r="A843" s="22" t="inlineStr">
        <is>
          <r>
            <t xml:space="preserve">88297</t>
          </r>
        </is>
      </c>
      <c r="B843" s="23" t="inlineStr">
        <is>
          <r>
            <t xml:space="preserve">OPERADOR DE MÁQUINAS E EQUIPAMENTOS COM ENCARGOS COMPLEMENTARES</t>
          </r>
        </is>
      </c>
      <c r="C843" s="22" t="inlineStr">
        <is>
          <r>
            <t xml:space="preserve">SINAPI</t>
          </r>
        </is>
      </c>
      <c r="D843" s="22" t="inlineStr">
        <is>
          <r>
            <t xml:space="preserve">H</t>
          </r>
        </is>
      </c>
      <c r="E843" s="24" t="n">
        <v>1.0</v>
      </c>
      <c r="F843" s="25" t="n">
        <v>32.22</v>
      </c>
      <c r="G843" s="25" t="n">
        <f>TRUNC(TRUNC(E843,8)*F843,2)</f>
        <v>32.22</v>
      </c>
    </row>
    <row r="844" customHeight="1" ht="18">
      <c r="A844" s="2" t="inlineStr"/>
      <c r="B844" s="2" t="inlineStr"/>
      <c r="C844" s="2" t="inlineStr"/>
      <c r="D844" s="2" t="inlineStr"/>
      <c r="E844" s="26" t="inlineStr">
        <is>
          <r>
            <t xml:space="preserve">TOTAL Mão de Obra com Encargos Complementares:</t>
          </r>
        </is>
      </c>
      <c r="F844" s="26" t="inlineStr"/>
      <c r="G844" s="27" t="n">
        <f>SUM(G843:G843)</f>
        <v>32.22</v>
      </c>
    </row>
    <row r="845" customHeight="1" ht="15">
      <c r="A845" s="20" t="inlineStr">
        <is>
          <r>
            <t xml:space="preserve">Serviço</t>
          </r>
        </is>
      </c>
      <c r="B845" s="20" t="inlineStr"/>
      <c r="C845" s="21" t="inlineStr">
        <is>
          <r>
            <t xml:space="preserve">FONTE</t>
          </r>
        </is>
      </c>
      <c r="D845" s="21" t="inlineStr">
        <is>
          <r>
            <t xml:space="preserve">UNID</t>
          </r>
        </is>
      </c>
      <c r="E845" s="21" t="inlineStr">
        <is>
          <r>
            <t xml:space="preserve">COEFICIENTE</t>
          </r>
        </is>
      </c>
      <c r="F845" s="21" t="inlineStr">
        <is>
          <r>
            <t xml:space="preserve">PREÇO UNITÁRIO</t>
          </r>
        </is>
      </c>
      <c r="G845" s="21" t="inlineStr">
        <is>
          <r>
            <t xml:space="preserve">TOTAL</t>
          </r>
        </is>
      </c>
    </row>
    <row r="846" customHeight="1" ht="29">
      <c r="A846" s="22" t="inlineStr">
        <is>
          <r>
            <t xml:space="preserve">91529</t>
          </r>
        </is>
      </c>
      <c r="B846" s="23" t="inlineStr">
        <is>
          <r>
            <t xml:space="preserve">COMPACTADOR DE SOLOS DE PERCUSSÃO (SOQUETE) COM MOTOR A GASOLINA 4 TEMPOS, POTÊNCIA 4 CV - DEPRECIAÇÃO. AF_08/2015</t>
          </r>
        </is>
      </c>
      <c r="C846" s="22" t="inlineStr">
        <is>
          <r>
            <t xml:space="preserve">SINAPI</t>
          </r>
        </is>
      </c>
      <c r="D846" s="22" t="inlineStr">
        <is>
          <r>
            <t xml:space="preserve">H</t>
          </r>
        </is>
      </c>
      <c r="E846" s="24" t="n">
        <v>1.0</v>
      </c>
      <c r="F846" s="25" t="n">
        <v>0.82</v>
      </c>
      <c r="G846" s="25" t="n">
        <f>TRUNC(TRUNC(E846,8)*F846,2)</f>
        <v>0.82</v>
      </c>
    </row>
    <row r="847" customHeight="1" ht="29">
      <c r="A847" s="22" t="inlineStr">
        <is>
          <r>
            <t xml:space="preserve">91530</t>
          </r>
        </is>
      </c>
      <c r="B847" s="23" t="inlineStr">
        <is>
          <r>
            <t xml:space="preserve">COMPACTADOR DE SOLOS DE PERCUSSÃO (SOQUETE) COM MOTOR A GASOLINA 4 TEMPOS, POTÊNCIA 4 CV - JUROS. AF_08/2015</t>
          </r>
        </is>
      </c>
      <c r="C847" s="22" t="inlineStr">
        <is>
          <r>
            <t xml:space="preserve">SINAPI</t>
          </r>
        </is>
      </c>
      <c r="D847" s="22" t="inlineStr">
        <is>
          <r>
            <t xml:space="preserve">H</t>
          </r>
        </is>
      </c>
      <c r="E847" s="24" t="n">
        <v>1.0</v>
      </c>
      <c r="F847" s="25" t="n">
        <v>0.22</v>
      </c>
      <c r="G847" s="25" t="n">
        <f>TRUNC(TRUNC(E847,8)*F847,2)</f>
        <v>0.22</v>
      </c>
    </row>
    <row r="848" customHeight="1" ht="15">
      <c r="A848" s="2" t="inlineStr"/>
      <c r="B848" s="2" t="inlineStr"/>
      <c r="C848" s="2" t="inlineStr"/>
      <c r="D848" s="2" t="inlineStr"/>
      <c r="E848" s="26" t="inlineStr">
        <is>
          <r>
            <t xml:space="preserve">TOTAL Serviço:</t>
          </r>
        </is>
      </c>
      <c r="F848" s="26" t="inlineStr"/>
      <c r="G848" s="27" t="n">
        <f>SUM(G846:G847)</f>
        <v>1.04</v>
      </c>
    </row>
    <row r="849" customHeight="1" ht="15">
      <c r="A849" s="2" t="inlineStr"/>
      <c r="B849" s="2" t="inlineStr"/>
      <c r="C849" s="2" t="inlineStr"/>
      <c r="D849" s="2" t="inlineStr"/>
      <c r="E849" s="28" t="inlineStr">
        <is>
          <r>
            <t xml:space="preserve">VALOR:</t>
          </r>
        </is>
      </c>
      <c r="F849" s="28" t="inlineStr"/>
      <c r="G849" s="6" t="n">
        <f>SUM(G844,G848)</f>
        <v>33.26</v>
      </c>
    </row>
    <row r="850" customHeight="1" ht="15">
      <c r="A850" s="2" t="inlineStr"/>
      <c r="B850" s="2" t="inlineStr"/>
      <c r="C850" s="2" t="inlineStr"/>
      <c r="D850" s="2" t="inlineStr"/>
      <c r="E850" s="28" t="inlineStr">
        <is>
          <r>
            <t xml:space="preserve">VALOR BDI (22.23%):</t>
          </r>
        </is>
      </c>
      <c r="F850" s="28" t="inlineStr"/>
      <c r="G850" s="6" t="n">
        <f>ROUND(G849*(22.23/100),2)</f>
        <v>7.39</v>
      </c>
    </row>
    <row r="851" customHeight="1" ht="15">
      <c r="A851" s="2" t="inlineStr"/>
      <c r="B851" s="2" t="inlineStr"/>
      <c r="C851" s="2" t="inlineStr"/>
      <c r="D851" s="2" t="inlineStr"/>
      <c r="E851" s="28" t="inlineStr">
        <is>
          <r>
            <t xml:space="preserve">VALOR COM BDI:</t>
          </r>
        </is>
      </c>
      <c r="F851" s="28" t="inlineStr"/>
      <c r="G851" s="6" t="n">
        <f>G850+G849</f>
        <v>40.65</v>
      </c>
    </row>
    <row r="852" customHeight="1" ht="10">
      <c r="A852" s="2" t="inlineStr"/>
      <c r="B852" s="2" t="inlineStr"/>
      <c r="C852" s="2" t="inlineStr"/>
      <c r="D852" s="2" t="inlineStr"/>
      <c r="E852" s="18" t="inlineStr"/>
      <c r="F852" s="18" t="inlineStr"/>
      <c r="G852" s="18" t="inlineStr"/>
    </row>
    <row r="853" customHeight="1" ht="20">
      <c r="A853" s="19" t="inlineStr">
        <is>
          <r>
            <t xml:space="preserve">91533 COMPACTADOR DE SOLOS DE PERCUSSÃO (SOQUETE) COM MOTOR A GASOLINA 4 TEMPOS, POTÊNCIA 4 CV - CHP DIURNO. AF_08/2015 (CHP)</t>
          </r>
        </is>
      </c>
      <c r="B853" s="19" t="inlineStr"/>
      <c r="C853" s="19" t="inlineStr"/>
      <c r="D853" s="19" t="inlineStr"/>
      <c r="E853" s="19" t="inlineStr"/>
      <c r="F853" s="19" t="inlineStr"/>
      <c r="G853" s="19" t="inlineStr"/>
    </row>
    <row r="854" customHeight="1" ht="15">
      <c r="A854" s="20" t="inlineStr">
        <is>
          <r>
            <t xml:space="preserve">Mão de Obra com Encargos Complementares</t>
          </r>
        </is>
      </c>
      <c r="B854" s="20" t="inlineStr"/>
      <c r="C854" s="21" t="inlineStr">
        <is>
          <r>
            <t xml:space="preserve">FONTE</t>
          </r>
        </is>
      </c>
      <c r="D854" s="21" t="inlineStr">
        <is>
          <r>
            <t xml:space="preserve">UNID</t>
          </r>
        </is>
      </c>
      <c r="E854" s="21" t="inlineStr">
        <is>
          <r>
            <t xml:space="preserve">COEFICIENTE</t>
          </r>
        </is>
      </c>
      <c r="F854" s="21" t="inlineStr">
        <is>
          <r>
            <t xml:space="preserve">PREÇO UNITÁRIO</t>
          </r>
        </is>
      </c>
      <c r="G854" s="21" t="inlineStr">
        <is>
          <r>
            <t xml:space="preserve">TOTAL</t>
          </r>
        </is>
      </c>
    </row>
    <row r="855" customHeight="1" ht="21">
      <c r="A855" s="22" t="inlineStr">
        <is>
          <r>
            <t xml:space="preserve">88297</t>
          </r>
        </is>
      </c>
      <c r="B855" s="23" t="inlineStr">
        <is>
          <r>
            <t xml:space="preserve">OPERADOR DE MÁQUINAS E EQUIPAMENTOS COM ENCARGOS COMPLEMENTARES</t>
          </r>
        </is>
      </c>
      <c r="C855" s="22" t="inlineStr">
        <is>
          <r>
            <t xml:space="preserve">SINAPI</t>
          </r>
        </is>
      </c>
      <c r="D855" s="22" t="inlineStr">
        <is>
          <r>
            <t xml:space="preserve">H</t>
          </r>
        </is>
      </c>
      <c r="E855" s="24" t="n">
        <v>1.0</v>
      </c>
      <c r="F855" s="25" t="n">
        <v>32.22</v>
      </c>
      <c r="G855" s="25" t="n">
        <f>TRUNC(TRUNC(E855,8)*F855,2)</f>
        <v>32.22</v>
      </c>
    </row>
    <row r="856" customHeight="1" ht="18">
      <c r="A856" s="2" t="inlineStr"/>
      <c r="B856" s="2" t="inlineStr"/>
      <c r="C856" s="2" t="inlineStr"/>
      <c r="D856" s="2" t="inlineStr"/>
      <c r="E856" s="26" t="inlineStr">
        <is>
          <r>
            <t xml:space="preserve">TOTAL Mão de Obra com Encargos Complementares:</t>
          </r>
        </is>
      </c>
      <c r="F856" s="26" t="inlineStr"/>
      <c r="G856" s="27" t="n">
        <f>SUM(G855:G855)</f>
        <v>32.22</v>
      </c>
    </row>
    <row r="857" customHeight="1" ht="15">
      <c r="A857" s="20" t="inlineStr">
        <is>
          <r>
            <t xml:space="preserve">Serviço</t>
          </r>
        </is>
      </c>
      <c r="B857" s="20" t="inlineStr"/>
      <c r="C857" s="21" t="inlineStr">
        <is>
          <r>
            <t xml:space="preserve">FONTE</t>
          </r>
        </is>
      </c>
      <c r="D857" s="21" t="inlineStr">
        <is>
          <r>
            <t xml:space="preserve">UNID</t>
          </r>
        </is>
      </c>
      <c r="E857" s="21" t="inlineStr">
        <is>
          <r>
            <t xml:space="preserve">COEFICIENTE</t>
          </r>
        </is>
      </c>
      <c r="F857" s="21" t="inlineStr">
        <is>
          <r>
            <t xml:space="preserve">PREÇO UNITÁRIO</t>
          </r>
        </is>
      </c>
      <c r="G857" s="21" t="inlineStr">
        <is>
          <r>
            <t xml:space="preserve">TOTAL</t>
          </r>
        </is>
      </c>
    </row>
    <row r="858" customHeight="1" ht="29">
      <c r="A858" s="22" t="inlineStr">
        <is>
          <r>
            <t xml:space="preserve">91529</t>
          </r>
        </is>
      </c>
      <c r="B858" s="23" t="inlineStr">
        <is>
          <r>
            <t xml:space="preserve">COMPACTADOR DE SOLOS DE PERCUSSÃO (SOQUETE) COM MOTOR A GASOLINA 4 TEMPOS, POTÊNCIA 4 CV - DEPRECIAÇÃO. AF_08/2015</t>
          </r>
        </is>
      </c>
      <c r="C858" s="22" t="inlineStr">
        <is>
          <r>
            <t xml:space="preserve">SINAPI</t>
          </r>
        </is>
      </c>
      <c r="D858" s="22" t="inlineStr">
        <is>
          <r>
            <t xml:space="preserve">H</t>
          </r>
        </is>
      </c>
      <c r="E858" s="24" t="n">
        <v>1.0</v>
      </c>
      <c r="F858" s="25" t="n">
        <v>0.82</v>
      </c>
      <c r="G858" s="25" t="n">
        <f>TRUNC(TRUNC(E858,8)*F858,2)</f>
        <v>0.82</v>
      </c>
    </row>
    <row r="859" customHeight="1" ht="29">
      <c r="A859" s="22" t="inlineStr">
        <is>
          <r>
            <t xml:space="preserve">91530</t>
          </r>
        </is>
      </c>
      <c r="B859" s="23" t="inlineStr">
        <is>
          <r>
            <t xml:space="preserve">COMPACTADOR DE SOLOS DE PERCUSSÃO (SOQUETE) COM MOTOR A GASOLINA 4 TEMPOS, POTÊNCIA 4 CV - JUROS. AF_08/2015</t>
          </r>
        </is>
      </c>
      <c r="C859" s="22" t="inlineStr">
        <is>
          <r>
            <t xml:space="preserve">SINAPI</t>
          </r>
        </is>
      </c>
      <c r="D859" s="22" t="inlineStr">
        <is>
          <r>
            <t xml:space="preserve">H</t>
          </r>
        </is>
      </c>
      <c r="E859" s="24" t="n">
        <v>1.0</v>
      </c>
      <c r="F859" s="25" t="n">
        <v>0.22</v>
      </c>
      <c r="G859" s="25" t="n">
        <f>TRUNC(TRUNC(E859,8)*F859,2)</f>
        <v>0.22</v>
      </c>
    </row>
    <row r="860" customHeight="1" ht="29">
      <c r="A860" s="22" t="inlineStr">
        <is>
          <r>
            <t xml:space="preserve">91531</t>
          </r>
        </is>
      </c>
      <c r="B860" s="23" t="inlineStr">
        <is>
          <r>
            <t xml:space="preserve">COMPACTADOR DE SOLOS DE PERCUSSÃO (SOQUETE) COM MOTOR A GASOLINA 4 TEMPOS, POTÊNCIA 4 CV - MANUTENÇÃO. AF_08/2015</t>
          </r>
        </is>
      </c>
      <c r="C860" s="22" t="inlineStr">
        <is>
          <r>
            <t xml:space="preserve">SINAPI</t>
          </r>
        </is>
      </c>
      <c r="D860" s="22" t="inlineStr">
        <is>
          <r>
            <t xml:space="preserve">H</t>
          </r>
        </is>
      </c>
      <c r="E860" s="24" t="n">
        <v>1.0</v>
      </c>
      <c r="F860" s="25" t="n">
        <v>1.03</v>
      </c>
      <c r="G860" s="25" t="n">
        <f>TRUNC(TRUNC(E860,8)*F860,2)</f>
        <v>1.03</v>
      </c>
    </row>
    <row r="861" customHeight="1" ht="29">
      <c r="A861" s="22" t="inlineStr">
        <is>
          <r>
            <t xml:space="preserve">91532</t>
          </r>
        </is>
      </c>
      <c r="B861" s="23" t="inlineStr">
        <is>
          <r>
            <t xml:space="preserve">COMPACTADOR DE SOLOS DE PERCUSSÃO (SOQUETE) COM MOTOR A GASOLINA 4 TEMPOS, POTÊNCIA 4 CV - MATERIAIS NA OPERAÇÃO. AF_08/2015</t>
          </r>
        </is>
      </c>
      <c r="C861" s="22" t="inlineStr">
        <is>
          <r>
            <t xml:space="preserve">SINAPI</t>
          </r>
        </is>
      </c>
      <c r="D861" s="22" t="inlineStr">
        <is>
          <r>
            <t xml:space="preserve">H</t>
          </r>
        </is>
      </c>
      <c r="E861" s="24" t="n">
        <v>1.0</v>
      </c>
      <c r="F861" s="25" t="n">
        <v>6.75</v>
      </c>
      <c r="G861" s="25" t="n">
        <f>TRUNC(TRUNC(E861,8)*F861,2)</f>
        <v>6.75</v>
      </c>
    </row>
    <row r="862" customHeight="1" ht="15">
      <c r="A862" s="2" t="inlineStr"/>
      <c r="B862" s="2" t="inlineStr"/>
      <c r="C862" s="2" t="inlineStr"/>
      <c r="D862" s="2" t="inlineStr"/>
      <c r="E862" s="26" t="inlineStr">
        <is>
          <r>
            <t xml:space="preserve">TOTAL Serviço:</t>
          </r>
        </is>
      </c>
      <c r="F862" s="26" t="inlineStr"/>
      <c r="G862" s="27" t="n">
        <f>SUM(G858:G861)</f>
        <v>8.82</v>
      </c>
    </row>
    <row r="863" customHeight="1" ht="15">
      <c r="A863" s="2" t="inlineStr"/>
      <c r="B863" s="2" t="inlineStr"/>
      <c r="C863" s="2" t="inlineStr"/>
      <c r="D863" s="2" t="inlineStr"/>
      <c r="E863" s="28" t="inlineStr">
        <is>
          <r>
            <t xml:space="preserve">VALOR:</t>
          </r>
        </is>
      </c>
      <c r="F863" s="28" t="inlineStr"/>
      <c r="G863" s="6" t="n">
        <f>SUM(G856,G862)</f>
        <v>41.04</v>
      </c>
    </row>
    <row r="864" customHeight="1" ht="15">
      <c r="A864" s="2" t="inlineStr"/>
      <c r="B864" s="2" t="inlineStr"/>
      <c r="C864" s="2" t="inlineStr"/>
      <c r="D864" s="2" t="inlineStr"/>
      <c r="E864" s="28" t="inlineStr">
        <is>
          <r>
            <t xml:space="preserve">VALOR BDI (22.23%):</t>
          </r>
        </is>
      </c>
      <c r="F864" s="28" t="inlineStr"/>
      <c r="G864" s="6" t="n">
        <f>ROUND(G863*(22.23/100),2)</f>
        <v>9.12</v>
      </c>
    </row>
    <row r="865" customHeight="1" ht="15">
      <c r="A865" s="2" t="inlineStr"/>
      <c r="B865" s="2" t="inlineStr"/>
      <c r="C865" s="2" t="inlineStr"/>
      <c r="D865" s="2" t="inlineStr"/>
      <c r="E865" s="28" t="inlineStr">
        <is>
          <r>
            <t xml:space="preserve">VALOR COM BDI:</t>
          </r>
        </is>
      </c>
      <c r="F865" s="28" t="inlineStr"/>
      <c r="G865" s="6" t="n">
        <f>G864+G863</f>
        <v>50.16</v>
      </c>
    </row>
    <row r="866" customHeight="1" ht="10">
      <c r="A866" s="2" t="inlineStr"/>
      <c r="B866" s="2" t="inlineStr"/>
      <c r="C866" s="2" t="inlineStr"/>
      <c r="D866" s="2" t="inlineStr"/>
      <c r="E866" s="18" t="inlineStr"/>
      <c r="F866" s="18" t="inlineStr"/>
      <c r="G866" s="18" t="inlineStr"/>
    </row>
    <row r="867" customHeight="1" ht="20">
      <c r="A867" s="19" t="inlineStr">
        <is>
          <r>
            <t xml:space="preserve">91529 COMPACTADOR DE SOLOS DE PERCUSSÃO (SOQUETE) COM MOTOR A GASOLINA 4 TEMPOS, POTÊNCIA 4 CV - DEPRECIAÇÃO. AF_08/2015 (H)</t>
          </r>
        </is>
      </c>
      <c r="B867" s="19" t="inlineStr"/>
      <c r="C867" s="19" t="inlineStr"/>
      <c r="D867" s="19" t="inlineStr"/>
      <c r="E867" s="19" t="inlineStr"/>
      <c r="F867" s="19" t="inlineStr"/>
      <c r="G867" s="19" t="inlineStr"/>
    </row>
    <row r="868" customHeight="1" ht="15">
      <c r="A868" s="20" t="inlineStr">
        <is>
          <r>
            <t xml:space="preserve">Equipamento</t>
          </r>
        </is>
      </c>
      <c r="B868" s="20" t="inlineStr"/>
      <c r="C868" s="21" t="inlineStr">
        <is>
          <r>
            <t xml:space="preserve">FONTE</t>
          </r>
        </is>
      </c>
      <c r="D868" s="21" t="inlineStr">
        <is>
          <r>
            <t xml:space="preserve">UNID</t>
          </r>
        </is>
      </c>
      <c r="E868" s="21" t="inlineStr">
        <is>
          <r>
            <t xml:space="preserve">COEFICIENTE</t>
          </r>
        </is>
      </c>
      <c r="F868" s="21" t="inlineStr">
        <is>
          <r>
            <t xml:space="preserve">PREÇO UNITÁRIO</t>
          </r>
        </is>
      </c>
      <c r="G868" s="21" t="inlineStr">
        <is>
          <r>
            <t xml:space="preserve">TOTAL</t>
          </r>
        </is>
      </c>
    </row>
    <row r="869" customHeight="1" ht="21">
      <c r="A869" s="22" t="inlineStr">
        <is>
          <r>
            <t xml:space="preserve">00013458</t>
          </r>
        </is>
      </c>
      <c r="B869" s="23" t="inlineStr">
        <is>
          <r>
            <t xml:space="preserve">COMPACTADOR DE SOLOS DE PERCURSAO (SOQUETE) COM MOTOR A GASOLINA 4 TEMPOS DE 4 HP (4 CV)</t>
          </r>
        </is>
      </c>
      <c r="C869" s="22" t="inlineStr">
        <is>
          <r>
            <t xml:space="preserve">SINAPI</t>
          </r>
        </is>
      </c>
      <c r="D869" s="22" t="inlineStr">
        <is>
          <r>
            <t xml:space="preserve">UN</t>
          </r>
        </is>
      </c>
      <c r="E869" s="24" t="n">
        <v>5.33E-5</v>
      </c>
      <c r="F869" s="25" t="n">
        <v>15517.56</v>
      </c>
      <c r="G869" s="25" t="n">
        <f>TRUNC(TRUNC(E869,8)*F869,2)</f>
        <v>0.82</v>
      </c>
    </row>
    <row r="870" customHeight="1" ht="15">
      <c r="A870" s="2" t="inlineStr"/>
      <c r="B870" s="2" t="inlineStr"/>
      <c r="C870" s="2" t="inlineStr"/>
      <c r="D870" s="2" t="inlineStr"/>
      <c r="E870" s="26" t="inlineStr">
        <is>
          <r>
            <t xml:space="preserve">TOTAL Equipamento:</t>
          </r>
        </is>
      </c>
      <c r="F870" s="26" t="inlineStr"/>
      <c r="G870" s="27" t="n">
        <f>SUM(G869:G869)</f>
        <v>0.82</v>
      </c>
    </row>
    <row r="871" customHeight="1" ht="15">
      <c r="A871" s="2" t="inlineStr"/>
      <c r="B871" s="2" t="inlineStr"/>
      <c r="C871" s="2" t="inlineStr"/>
      <c r="D871" s="2" t="inlineStr"/>
      <c r="E871" s="28" t="inlineStr">
        <is>
          <r>
            <t xml:space="preserve">VALOR:</t>
          </r>
        </is>
      </c>
      <c r="F871" s="28" t="inlineStr"/>
      <c r="G871" s="6" t="n">
        <f>SUM(G870)</f>
        <v>0.82</v>
      </c>
    </row>
    <row r="872" customHeight="1" ht="15">
      <c r="A872" s="2" t="inlineStr"/>
      <c r="B872" s="2" t="inlineStr"/>
      <c r="C872" s="2" t="inlineStr"/>
      <c r="D872" s="2" t="inlineStr"/>
      <c r="E872" s="28" t="inlineStr">
        <is>
          <r>
            <t xml:space="preserve">VALOR BDI (22.23%):</t>
          </r>
        </is>
      </c>
      <c r="F872" s="28" t="inlineStr"/>
      <c r="G872" s="6" t="n">
        <f>ROUND(G871*(22.23/100),2)</f>
        <v>0.18</v>
      </c>
    </row>
    <row r="873" customHeight="1" ht="15">
      <c r="A873" s="2" t="inlineStr"/>
      <c r="B873" s="2" t="inlineStr"/>
      <c r="C873" s="2" t="inlineStr"/>
      <c r="D873" s="2" t="inlineStr"/>
      <c r="E873" s="28" t="inlineStr">
        <is>
          <r>
            <t xml:space="preserve">VALOR COM BDI:</t>
          </r>
        </is>
      </c>
      <c r="F873" s="28" t="inlineStr"/>
      <c r="G873" s="6" t="n">
        <f>G872+G871</f>
        <v>1.0</v>
      </c>
    </row>
    <row r="874" customHeight="1" ht="10">
      <c r="A874" s="2" t="inlineStr"/>
      <c r="B874" s="2" t="inlineStr"/>
      <c r="C874" s="2" t="inlineStr"/>
      <c r="D874" s="2" t="inlineStr"/>
      <c r="E874" s="18" t="inlineStr"/>
      <c r="F874" s="18" t="inlineStr"/>
      <c r="G874" s="18" t="inlineStr"/>
    </row>
    <row r="875" customHeight="1" ht="20">
      <c r="A875" s="19" t="inlineStr">
        <is>
          <r>
            <t xml:space="preserve">91530 COMPACTADOR DE SOLOS DE PERCUSSÃO (SOQUETE) COM MOTOR A GASOLINA 4 TEMPOS, POTÊNCIA 4 CV - JUROS. AF_08/2015 (H)</t>
          </r>
        </is>
      </c>
      <c r="B875" s="19" t="inlineStr"/>
      <c r="C875" s="19" t="inlineStr"/>
      <c r="D875" s="19" t="inlineStr"/>
      <c r="E875" s="19" t="inlineStr"/>
      <c r="F875" s="19" t="inlineStr"/>
      <c r="G875" s="19" t="inlineStr"/>
    </row>
    <row r="876" customHeight="1" ht="15">
      <c r="A876" s="20" t="inlineStr">
        <is>
          <r>
            <t xml:space="preserve">Equipamento</t>
          </r>
        </is>
      </c>
      <c r="B876" s="20" t="inlineStr"/>
      <c r="C876" s="21" t="inlineStr">
        <is>
          <r>
            <t xml:space="preserve">FONTE</t>
          </r>
        </is>
      </c>
      <c r="D876" s="21" t="inlineStr">
        <is>
          <r>
            <t xml:space="preserve">UNID</t>
          </r>
        </is>
      </c>
      <c r="E876" s="21" t="inlineStr">
        <is>
          <r>
            <t xml:space="preserve">COEFICIENTE</t>
          </r>
        </is>
      </c>
      <c r="F876" s="21" t="inlineStr">
        <is>
          <r>
            <t xml:space="preserve">PREÇO UNITÁRIO</t>
          </r>
        </is>
      </c>
      <c r="G876" s="21" t="inlineStr">
        <is>
          <r>
            <t xml:space="preserve">TOTAL</t>
          </r>
        </is>
      </c>
    </row>
    <row r="877" customHeight="1" ht="21">
      <c r="A877" s="22" t="inlineStr">
        <is>
          <r>
            <t xml:space="preserve">00013458</t>
          </r>
        </is>
      </c>
      <c r="B877" s="23" t="inlineStr">
        <is>
          <r>
            <t xml:space="preserve">COMPACTADOR DE SOLOS DE PERCURSAO (SOQUETE) COM MOTOR A GASOLINA 4 TEMPOS DE 4 HP (4 CV)</t>
          </r>
        </is>
      </c>
      <c r="C877" s="22" t="inlineStr">
        <is>
          <r>
            <t xml:space="preserve">SINAPI</t>
          </r>
        </is>
      </c>
      <c r="D877" s="22" t="inlineStr">
        <is>
          <r>
            <t xml:space="preserve">UN</t>
          </r>
        </is>
      </c>
      <c r="E877" s="24" t="n">
        <v>1.43E-5</v>
      </c>
      <c r="F877" s="25" t="n">
        <v>15517.56</v>
      </c>
      <c r="G877" s="25" t="n">
        <f>TRUNC(TRUNC(E877,8)*F877,2)</f>
        <v>0.22</v>
      </c>
    </row>
    <row r="878" customHeight="1" ht="15">
      <c r="A878" s="2" t="inlineStr"/>
      <c r="B878" s="2" t="inlineStr"/>
      <c r="C878" s="2" t="inlineStr"/>
      <c r="D878" s="2" t="inlineStr"/>
      <c r="E878" s="26" t="inlineStr">
        <is>
          <r>
            <t xml:space="preserve">TOTAL Equipamento:</t>
          </r>
        </is>
      </c>
      <c r="F878" s="26" t="inlineStr"/>
      <c r="G878" s="27" t="n">
        <f>SUM(G877:G877)</f>
        <v>0.22</v>
      </c>
    </row>
    <row r="879" customHeight="1" ht="15">
      <c r="A879" s="2" t="inlineStr"/>
      <c r="B879" s="2" t="inlineStr"/>
      <c r="C879" s="2" t="inlineStr"/>
      <c r="D879" s="2" t="inlineStr"/>
      <c r="E879" s="28" t="inlineStr">
        <is>
          <r>
            <t xml:space="preserve">VALOR:</t>
          </r>
        </is>
      </c>
      <c r="F879" s="28" t="inlineStr"/>
      <c r="G879" s="6" t="n">
        <f>SUM(G878)</f>
        <v>0.22</v>
      </c>
    </row>
    <row r="880" customHeight="1" ht="15">
      <c r="A880" s="2" t="inlineStr"/>
      <c r="B880" s="2" t="inlineStr"/>
      <c r="C880" s="2" t="inlineStr"/>
      <c r="D880" s="2" t="inlineStr"/>
      <c r="E880" s="28" t="inlineStr">
        <is>
          <r>
            <t xml:space="preserve">VALOR BDI (22.23%):</t>
          </r>
        </is>
      </c>
      <c r="F880" s="28" t="inlineStr"/>
      <c r="G880" s="6" t="n">
        <f>ROUND(G879*(22.23/100),2)</f>
        <v>0.05</v>
      </c>
    </row>
    <row r="881" customHeight="1" ht="15">
      <c r="A881" s="2" t="inlineStr"/>
      <c r="B881" s="2" t="inlineStr"/>
      <c r="C881" s="2" t="inlineStr"/>
      <c r="D881" s="2" t="inlineStr"/>
      <c r="E881" s="28" t="inlineStr">
        <is>
          <r>
            <t xml:space="preserve">VALOR COM BDI:</t>
          </r>
        </is>
      </c>
      <c r="F881" s="28" t="inlineStr"/>
      <c r="G881" s="6" t="n">
        <f>G880+G879</f>
        <v>0.27</v>
      </c>
    </row>
    <row r="882" customHeight="1" ht="10">
      <c r="A882" s="2" t="inlineStr"/>
      <c r="B882" s="2" t="inlineStr"/>
      <c r="C882" s="2" t="inlineStr"/>
      <c r="D882" s="2" t="inlineStr"/>
      <c r="E882" s="18" t="inlineStr"/>
      <c r="F882" s="18" t="inlineStr"/>
      <c r="G882" s="18" t="inlineStr"/>
    </row>
    <row r="883" customHeight="1" ht="20">
      <c r="A883" s="19" t="inlineStr">
        <is>
          <r>
            <t xml:space="preserve">91531 COMPACTADOR DE SOLOS DE PERCUSSÃO (SOQUETE) COM MOTOR A GASOLINA 4 TEMPOS, POTÊNCIA 4 CV - MANUTENÇÃO. AF_08/2015 (H)</t>
          </r>
        </is>
      </c>
      <c r="B883" s="19" t="inlineStr"/>
      <c r="C883" s="19" t="inlineStr"/>
      <c r="D883" s="19" t="inlineStr"/>
      <c r="E883" s="19" t="inlineStr"/>
      <c r="F883" s="19" t="inlineStr"/>
      <c r="G883" s="19" t="inlineStr"/>
    </row>
    <row r="884" customHeight="1" ht="15">
      <c r="A884" s="20" t="inlineStr">
        <is>
          <r>
            <t xml:space="preserve">Equipamento</t>
          </r>
        </is>
      </c>
      <c r="B884" s="20" t="inlineStr"/>
      <c r="C884" s="21" t="inlineStr">
        <is>
          <r>
            <t xml:space="preserve">FONTE</t>
          </r>
        </is>
      </c>
      <c r="D884" s="21" t="inlineStr">
        <is>
          <r>
            <t xml:space="preserve">UNID</t>
          </r>
        </is>
      </c>
      <c r="E884" s="21" t="inlineStr">
        <is>
          <r>
            <t xml:space="preserve">COEFICIENTE</t>
          </r>
        </is>
      </c>
      <c r="F884" s="21" t="inlineStr">
        <is>
          <r>
            <t xml:space="preserve">PREÇO UNITÁRIO</t>
          </r>
        </is>
      </c>
      <c r="G884" s="21" t="inlineStr">
        <is>
          <r>
            <t xml:space="preserve">TOTAL</t>
          </r>
        </is>
      </c>
    </row>
    <row r="885" customHeight="1" ht="21">
      <c r="A885" s="22" t="inlineStr">
        <is>
          <r>
            <t xml:space="preserve">00013458</t>
          </r>
        </is>
      </c>
      <c r="B885" s="23" t="inlineStr">
        <is>
          <r>
            <t xml:space="preserve">COMPACTADOR DE SOLOS DE PERCURSAO (SOQUETE) COM MOTOR A GASOLINA 4 TEMPOS DE 4 HP (4 CV)</t>
          </r>
        </is>
      </c>
      <c r="C885" s="22" t="inlineStr">
        <is>
          <r>
            <t xml:space="preserve">SINAPI</t>
          </r>
        </is>
      </c>
      <c r="D885" s="22" t="inlineStr">
        <is>
          <r>
            <t xml:space="preserve">UN</t>
          </r>
        </is>
      </c>
      <c r="E885" s="24" t="n">
        <v>6.67E-5</v>
      </c>
      <c r="F885" s="25" t="n">
        <v>15517.56</v>
      </c>
      <c r="G885" s="25" t="n">
        <f>TRUNC(TRUNC(E885,8)*F885,2)</f>
        <v>1.03</v>
      </c>
    </row>
    <row r="886" customHeight="1" ht="15">
      <c r="A886" s="2" t="inlineStr"/>
      <c r="B886" s="2" t="inlineStr"/>
      <c r="C886" s="2" t="inlineStr"/>
      <c r="D886" s="2" t="inlineStr"/>
      <c r="E886" s="26" t="inlineStr">
        <is>
          <r>
            <t xml:space="preserve">TOTAL Equipamento:</t>
          </r>
        </is>
      </c>
      <c r="F886" s="26" t="inlineStr"/>
      <c r="G886" s="27" t="n">
        <f>SUM(G885:G885)</f>
        <v>1.03</v>
      </c>
    </row>
    <row r="887" customHeight="1" ht="15">
      <c r="A887" s="2" t="inlineStr"/>
      <c r="B887" s="2" t="inlineStr"/>
      <c r="C887" s="2" t="inlineStr"/>
      <c r="D887" s="2" t="inlineStr"/>
      <c r="E887" s="28" t="inlineStr">
        <is>
          <r>
            <t xml:space="preserve">VALOR:</t>
          </r>
        </is>
      </c>
      <c r="F887" s="28" t="inlineStr"/>
      <c r="G887" s="6" t="n">
        <f>SUM(G886)</f>
        <v>1.03</v>
      </c>
    </row>
    <row r="888" customHeight="1" ht="15">
      <c r="A888" s="2" t="inlineStr"/>
      <c r="B888" s="2" t="inlineStr"/>
      <c r="C888" s="2" t="inlineStr"/>
      <c r="D888" s="2" t="inlineStr"/>
      <c r="E888" s="28" t="inlineStr">
        <is>
          <r>
            <t xml:space="preserve">VALOR BDI (22.23%):</t>
          </r>
        </is>
      </c>
      <c r="F888" s="28" t="inlineStr"/>
      <c r="G888" s="6" t="n">
        <f>ROUND(G887*(22.23/100),2)</f>
        <v>0.23</v>
      </c>
    </row>
    <row r="889" customHeight="1" ht="15">
      <c r="A889" s="2" t="inlineStr"/>
      <c r="B889" s="2" t="inlineStr"/>
      <c r="C889" s="2" t="inlineStr"/>
      <c r="D889" s="2" t="inlineStr"/>
      <c r="E889" s="28" t="inlineStr">
        <is>
          <r>
            <t xml:space="preserve">VALOR COM BDI:</t>
          </r>
        </is>
      </c>
      <c r="F889" s="28" t="inlineStr"/>
      <c r="G889" s="6" t="n">
        <f>G888+G887</f>
        <v>1.26</v>
      </c>
    </row>
    <row r="890" customHeight="1" ht="10">
      <c r="A890" s="2" t="inlineStr"/>
      <c r="B890" s="2" t="inlineStr"/>
      <c r="C890" s="2" t="inlineStr"/>
      <c r="D890" s="2" t="inlineStr"/>
      <c r="E890" s="18" t="inlineStr"/>
      <c r="F890" s="18" t="inlineStr"/>
      <c r="G890" s="18" t="inlineStr"/>
    </row>
    <row r="891" customHeight="1" ht="20">
      <c r="A891" s="19" t="inlineStr">
        <is>
          <r>
            <t xml:space="preserve">91532 COMPACTADOR DE SOLOS DE PERCUSSÃO (SOQUETE) COM MOTOR A GASOLINA 4 TEMPOS, POTÊNCIA 4 CV - MATERIAIS NA OPERAÇÃO. AF_08/2015 (H)</t>
          </r>
        </is>
      </c>
      <c r="B891" s="19" t="inlineStr"/>
      <c r="C891" s="19" t="inlineStr"/>
      <c r="D891" s="19" t="inlineStr"/>
      <c r="E891" s="19" t="inlineStr"/>
      <c r="F891" s="19" t="inlineStr"/>
      <c r="G891" s="19" t="inlineStr"/>
    </row>
    <row r="892" customHeight="1" ht="15">
      <c r="A892" s="20" t="inlineStr">
        <is>
          <r>
            <t xml:space="preserve">Material</t>
          </r>
        </is>
      </c>
      <c r="B892" s="20" t="inlineStr"/>
      <c r="C892" s="21" t="inlineStr">
        <is>
          <r>
            <t xml:space="preserve">FONTE</t>
          </r>
        </is>
      </c>
      <c r="D892" s="21" t="inlineStr">
        <is>
          <r>
            <t xml:space="preserve">UNID</t>
          </r>
        </is>
      </c>
      <c r="E892" s="21" t="inlineStr">
        <is>
          <r>
            <t xml:space="preserve">COEFICIENTE</t>
          </r>
        </is>
      </c>
      <c r="F892" s="21" t="inlineStr">
        <is>
          <r>
            <t xml:space="preserve">PREÇO UNITÁRIO</t>
          </r>
        </is>
      </c>
      <c r="G892" s="21" t="inlineStr">
        <is>
          <r>
            <t xml:space="preserve">TOTAL</t>
          </r>
        </is>
      </c>
    </row>
    <row r="893" customHeight="1" ht="15">
      <c r="A893" s="22" t="inlineStr">
        <is>
          <r>
            <t xml:space="preserve">00004222</t>
          </r>
        </is>
      </c>
      <c r="B893" s="23" t="inlineStr">
        <is>
          <r>
            <t xml:space="preserve">GASOLINA COMUM</t>
          </r>
        </is>
      </c>
      <c r="C893" s="22" t="inlineStr">
        <is>
          <r>
            <t xml:space="preserve">SINAPI</t>
          </r>
        </is>
      </c>
      <c r="D893" s="22" t="inlineStr">
        <is>
          <r>
            <t xml:space="preserve">L</t>
          </r>
        </is>
      </c>
      <c r="E893" s="24" t="n">
        <v>1.03</v>
      </c>
      <c r="F893" s="25" t="n">
        <v>6.56</v>
      </c>
      <c r="G893" s="25" t="n">
        <f>TRUNC(TRUNC(E893,8)*F893,2)</f>
        <v>6.75</v>
      </c>
    </row>
    <row r="894" customHeight="1" ht="15">
      <c r="A894" s="2" t="inlineStr"/>
      <c r="B894" s="2" t="inlineStr"/>
      <c r="C894" s="2" t="inlineStr"/>
      <c r="D894" s="2" t="inlineStr"/>
      <c r="E894" s="26" t="inlineStr">
        <is>
          <r>
            <t xml:space="preserve">TOTAL Material:</t>
          </r>
        </is>
      </c>
      <c r="F894" s="26" t="inlineStr"/>
      <c r="G894" s="27" t="n">
        <f>SUM(G893:G893)</f>
        <v>6.75</v>
      </c>
    </row>
    <row r="895" customHeight="1" ht="15">
      <c r="A895" s="2" t="inlineStr"/>
      <c r="B895" s="2" t="inlineStr"/>
      <c r="C895" s="2" t="inlineStr"/>
      <c r="D895" s="2" t="inlineStr"/>
      <c r="E895" s="28" t="inlineStr">
        <is>
          <r>
            <t xml:space="preserve">VALOR:</t>
          </r>
        </is>
      </c>
      <c r="F895" s="28" t="inlineStr"/>
      <c r="G895" s="6" t="n">
        <f>SUM(G894)</f>
        <v>6.75</v>
      </c>
    </row>
    <row r="896" customHeight="1" ht="15">
      <c r="A896" s="2" t="inlineStr"/>
      <c r="B896" s="2" t="inlineStr"/>
      <c r="C896" s="2" t="inlineStr"/>
      <c r="D896" s="2" t="inlineStr"/>
      <c r="E896" s="28" t="inlineStr">
        <is>
          <r>
            <t xml:space="preserve">VALOR BDI (22.23%):</t>
          </r>
        </is>
      </c>
      <c r="F896" s="28" t="inlineStr"/>
      <c r="G896" s="6" t="n">
        <f>ROUND(G895*(22.23/100),2)</f>
        <v>1.5</v>
      </c>
    </row>
    <row r="897" customHeight="1" ht="15">
      <c r="A897" s="2" t="inlineStr"/>
      <c r="B897" s="2" t="inlineStr"/>
      <c r="C897" s="2" t="inlineStr"/>
      <c r="D897" s="2" t="inlineStr"/>
      <c r="E897" s="28" t="inlineStr">
        <is>
          <r>
            <t xml:space="preserve">VALOR COM BDI:</t>
          </r>
        </is>
      </c>
      <c r="F897" s="28" t="inlineStr"/>
      <c r="G897" s="6" t="n">
        <f>G896+G895</f>
        <v>8.25</v>
      </c>
    </row>
    <row r="898" customHeight="1" ht="10">
      <c r="A898" s="2" t="inlineStr"/>
      <c r="B898" s="2" t="inlineStr"/>
      <c r="C898" s="2" t="inlineStr"/>
      <c r="D898" s="2" t="inlineStr"/>
      <c r="E898" s="18" t="inlineStr"/>
      <c r="F898" s="18" t="inlineStr"/>
      <c r="G898" s="18" t="inlineStr"/>
    </row>
    <row r="899" customHeight="1" ht="20">
      <c r="A899" s="19" t="inlineStr">
        <is>
          <r>
            <t xml:space="preserve">94970 CONCRETO FCK = 20MPA, TRAÇO 1:2,7:3 (EM MASSA SECA DE CIMENTO/ AREIA MÉDIA/ BRITA 1) - PREPARO MECÂNICO COM BETONEIRA 600 L. AF_05/2021 (M3)</t>
          </r>
        </is>
      </c>
      <c r="B899" s="19" t="inlineStr"/>
      <c r="C899" s="19" t="inlineStr"/>
      <c r="D899" s="19" t="inlineStr"/>
      <c r="E899" s="19" t="inlineStr"/>
      <c r="F899" s="19" t="inlineStr"/>
      <c r="G899" s="19" t="inlineStr"/>
    </row>
    <row r="900" customHeight="1" ht="15">
      <c r="A900" s="20" t="inlineStr">
        <is>
          <r>
            <t xml:space="preserve">Equipamento Custo Horário</t>
          </r>
        </is>
      </c>
      <c r="B900" s="20" t="inlineStr"/>
      <c r="C900" s="21" t="inlineStr">
        <is>
          <r>
            <t xml:space="preserve">FONTE</t>
          </r>
        </is>
      </c>
      <c r="D900" s="21" t="inlineStr">
        <is>
          <r>
            <t xml:space="preserve">UNID</t>
          </r>
        </is>
      </c>
      <c r="E900" s="21" t="inlineStr">
        <is>
          <r>
            <t xml:space="preserve">COEFICIENTE</t>
          </r>
        </is>
      </c>
      <c r="F900" s="21" t="inlineStr">
        <is>
          <r>
            <t xml:space="preserve">PREÇO UNITÁRIO</t>
          </r>
        </is>
      </c>
      <c r="G900" s="21" t="inlineStr">
        <is>
          <r>
            <t xml:space="preserve">TOTAL</t>
          </r>
        </is>
      </c>
    </row>
    <row r="901" customHeight="1" ht="38">
      <c r="A901" s="22" t="inlineStr">
        <is>
          <r>
            <t xml:space="preserve">89226</t>
          </r>
        </is>
      </c>
      <c r="B901" s="23" t="inlineStr">
        <is>
          <r>
            <t xml:space="preserve">BETONEIRA CAPACIDADE NOMINAL DE 600 L, CAPACIDADE DE MISTURA 360 L, MOTOR ELÉTRICO TRIFÁSICO POTÊNCIA DE 4 CV, SEM CARREGADOR - CHI DIURNO. AF_05/2023</t>
          </r>
        </is>
      </c>
      <c r="C901" s="22" t="inlineStr">
        <is>
          <r>
            <t xml:space="preserve">SINAPI</t>
          </r>
        </is>
      </c>
      <c r="D901" s="22" t="inlineStr">
        <is>
          <r>
            <t xml:space="preserve">CHI</t>
          </r>
        </is>
      </c>
      <c r="E901" s="24" t="n">
        <v>0.6197</v>
      </c>
      <c r="F901" s="25" t="n">
        <v>1.45</v>
      </c>
      <c r="G901" s="25" t="n">
        <f>TRUNC(TRUNC(E901,8)*F901,2)</f>
        <v>0.89</v>
      </c>
    </row>
    <row r="902" customHeight="1" ht="38">
      <c r="A902" s="22" t="inlineStr">
        <is>
          <r>
            <t xml:space="preserve">89225</t>
          </r>
        </is>
      </c>
      <c r="B902" s="23" t="inlineStr">
        <is>
          <r>
            <t xml:space="preserve">BETONEIRA CAPACIDADE NOMINAL DE 600 L, CAPACIDADE DE MISTURA 360 L, MOTOR ELÉTRICO TRIFÁSICO POTÊNCIA DE 4 CV, SEM CARREGADOR - CHP DIURNO. AF_05/2023</t>
          </r>
        </is>
      </c>
      <c r="C902" s="22" t="inlineStr">
        <is>
          <r>
            <t xml:space="preserve">SINAPI</t>
          </r>
        </is>
      </c>
      <c r="D902" s="22" t="inlineStr">
        <is>
          <r>
            <t xml:space="preserve">CHP</t>
          </r>
        </is>
      </c>
      <c r="E902" s="24" t="n">
        <v>0.6572</v>
      </c>
      <c r="F902" s="25" t="n">
        <v>5.23</v>
      </c>
      <c r="G902" s="25" t="n">
        <f>TRUNC(TRUNC(E902,8)*F902,2)</f>
        <v>3.43</v>
      </c>
    </row>
    <row r="903" customHeight="1" ht="18">
      <c r="A903" s="2" t="inlineStr"/>
      <c r="B903" s="2" t="inlineStr"/>
      <c r="C903" s="2" t="inlineStr"/>
      <c r="D903" s="2" t="inlineStr"/>
      <c r="E903" s="26" t="inlineStr">
        <is>
          <r>
            <t xml:space="preserve">TOTAL Equipamento Custo Horário:</t>
          </r>
        </is>
      </c>
      <c r="F903" s="26" t="inlineStr"/>
      <c r="G903" s="27" t="n">
        <f>SUM(G901:G902)</f>
        <v>4.32</v>
      </c>
    </row>
    <row r="904" customHeight="1" ht="15">
      <c r="A904" s="20" t="inlineStr">
        <is>
          <r>
            <t xml:space="preserve">Material</t>
          </r>
        </is>
      </c>
      <c r="B904" s="20" t="inlineStr"/>
      <c r="C904" s="21" t="inlineStr">
        <is>
          <r>
            <t xml:space="preserve">FONTE</t>
          </r>
        </is>
      </c>
      <c r="D904" s="21" t="inlineStr">
        <is>
          <r>
            <t xml:space="preserve">UNID</t>
          </r>
        </is>
      </c>
      <c r="E904" s="21" t="inlineStr">
        <is>
          <r>
            <t xml:space="preserve">COEFICIENTE</t>
          </r>
        </is>
      </c>
      <c r="F904" s="21" t="inlineStr">
        <is>
          <r>
            <t xml:space="preserve">PREÇO UNITÁRIO</t>
          </r>
        </is>
      </c>
      <c r="G904" s="21" t="inlineStr">
        <is>
          <r>
            <t xml:space="preserve">TOTAL</t>
          </r>
        </is>
      </c>
    </row>
    <row r="905" customHeight="1" ht="21">
      <c r="A905" s="22" t="inlineStr">
        <is>
          <r>
            <t xml:space="preserve">00000370</t>
          </r>
        </is>
      </c>
      <c r="B905" s="23" t="inlineStr">
        <is>
          <r>
            <t xml:space="preserve">AREIA MEDIA - POSTO JAZIDA/FORNECEDOR (RETIRADO NA JAZIDA, SEM TRANSPORTE)</t>
          </r>
        </is>
      </c>
      <c r="C905" s="22" t="inlineStr">
        <is>
          <r>
            <t xml:space="preserve">SINAPI</t>
          </r>
        </is>
      </c>
      <c r="D905" s="22" t="inlineStr">
        <is>
          <r>
            <t xml:space="preserve">M3</t>
          </r>
        </is>
      </c>
      <c r="E905" s="24" t="n">
        <v>0.7609</v>
      </c>
      <c r="F905" s="25" t="n">
        <v>130.0</v>
      </c>
      <c r="G905" s="25" t="n">
        <f>TRUNC(TRUNC(E905,8)*F905,2)</f>
        <v>98.91</v>
      </c>
    </row>
    <row r="906" customHeight="1" ht="15">
      <c r="A906" s="22" t="inlineStr">
        <is>
          <r>
            <t xml:space="preserve">00001379</t>
          </r>
        </is>
      </c>
      <c r="B906" s="23" t="inlineStr">
        <is>
          <r>
            <t xml:space="preserve">CIMENTO PORTLAND COMPOSTO CP II-32</t>
          </r>
        </is>
      </c>
      <c r="C906" s="22" t="inlineStr">
        <is>
          <r>
            <t xml:space="preserve">SINAPI</t>
          </r>
        </is>
      </c>
      <c r="D906" s="22" t="inlineStr">
        <is>
          <r>
            <t xml:space="preserve">KG</t>
          </r>
        </is>
      </c>
      <c r="E906" s="24" t="n">
        <v>325.1589</v>
      </c>
      <c r="F906" s="25" t="n">
        <v>0.72</v>
      </c>
      <c r="G906" s="25" t="n">
        <f>TRUNC(TRUNC(E906,8)*F906,2)</f>
        <v>234.11</v>
      </c>
    </row>
    <row r="907" customHeight="1" ht="21">
      <c r="A907" s="22" t="inlineStr">
        <is>
          <r>
            <t xml:space="preserve">00004721</t>
          </r>
        </is>
      </c>
      <c r="B907" s="23" t="inlineStr">
        <is>
          <r>
            <t xml:space="preserve">PEDRA BRITADA N. 1 (9,5 A 19 MM) POSTO PEDREIRA/FORNECEDOR, SEM FRETE</t>
          </r>
        </is>
      </c>
      <c r="C907" s="22" t="inlineStr">
        <is>
          <r>
            <t xml:space="preserve">SINAPI</t>
          </r>
        </is>
      </c>
      <c r="D907" s="22" t="inlineStr">
        <is>
          <r>
            <t xml:space="preserve">M3</t>
          </r>
        </is>
      </c>
      <c r="E907" s="24" t="n">
        <v>0.5912</v>
      </c>
      <c r="F907" s="25" t="n">
        <v>115.64</v>
      </c>
      <c r="G907" s="25" t="n">
        <f>TRUNC(TRUNC(E907,8)*F907,2)</f>
        <v>68.36</v>
      </c>
    </row>
    <row r="908" customHeight="1" ht="15">
      <c r="A908" s="2" t="inlineStr"/>
      <c r="B908" s="2" t="inlineStr"/>
      <c r="C908" s="2" t="inlineStr"/>
      <c r="D908" s="2" t="inlineStr"/>
      <c r="E908" s="26" t="inlineStr">
        <is>
          <r>
            <t xml:space="preserve">TOTAL Material:</t>
          </r>
        </is>
      </c>
      <c r="F908" s="26" t="inlineStr"/>
      <c r="G908" s="27" t="n">
        <f>SUM(G905:G907)</f>
        <v>401.38</v>
      </c>
    </row>
    <row r="909" customHeight="1" ht="15">
      <c r="A909" s="20" t="inlineStr">
        <is>
          <r>
            <t xml:space="preserve">Mão de Obra com Encargos Complementares</t>
          </r>
        </is>
      </c>
      <c r="B909" s="20" t="inlineStr"/>
      <c r="C909" s="21" t="inlineStr">
        <is>
          <r>
            <t xml:space="preserve">FONTE</t>
          </r>
        </is>
      </c>
      <c r="D909" s="21" t="inlineStr">
        <is>
          <r>
            <t xml:space="preserve">UNID</t>
          </r>
        </is>
      </c>
      <c r="E909" s="21" t="inlineStr">
        <is>
          <r>
            <t xml:space="preserve">COEFICIENTE</t>
          </r>
        </is>
      </c>
      <c r="F909" s="21" t="inlineStr">
        <is>
          <r>
            <t xml:space="preserve">PREÇO UNITÁRIO</t>
          </r>
        </is>
      </c>
      <c r="G909" s="21" t="inlineStr">
        <is>
          <r>
            <t xml:space="preserve">TOTAL</t>
          </r>
        </is>
      </c>
    </row>
    <row r="910" customHeight="1" ht="21">
      <c r="A910" s="22" t="inlineStr">
        <is>
          <r>
            <t xml:space="preserve">88377</t>
          </r>
        </is>
      </c>
      <c r="B910" s="23" t="inlineStr">
        <is>
          <r>
            <t xml:space="preserve">OPERADOR DE BETONEIRA ESTACIONÁRIA/MISTURADOR COM ENCARGOS COMPLEMENTARES</t>
          </r>
        </is>
      </c>
      <c r="C910" s="22" t="inlineStr">
        <is>
          <r>
            <t xml:space="preserve">SINAPI</t>
          </r>
        </is>
      </c>
      <c r="D910" s="22" t="inlineStr">
        <is>
          <r>
            <t xml:space="preserve">H</t>
          </r>
        </is>
      </c>
      <c r="E910" s="24" t="n">
        <v>1.2768</v>
      </c>
      <c r="F910" s="25" t="n">
        <v>26.7</v>
      </c>
      <c r="G910" s="25" t="n">
        <f>TRUNC(TRUNC(E910,8)*F910,2)</f>
        <v>34.09</v>
      </c>
    </row>
    <row r="911" customHeight="1" ht="15">
      <c r="A911" s="22" t="inlineStr">
        <is>
          <r>
            <t xml:space="preserve">88316</t>
          </r>
        </is>
      </c>
      <c r="B911" s="23" t="inlineStr">
        <is>
          <r>
            <t xml:space="preserve">SERVENTE COM ENCARGOS COMPLEMENTARES</t>
          </r>
        </is>
      </c>
      <c r="C911" s="22" t="inlineStr">
        <is>
          <r>
            <t xml:space="preserve">SINAPI</t>
          </r>
        </is>
      </c>
      <c r="D911" s="22" t="inlineStr">
        <is>
          <r>
            <t xml:space="preserve">H</t>
          </r>
        </is>
      </c>
      <c r="E911" s="24" t="n">
        <v>2.0267</v>
      </c>
      <c r="F911" s="25" t="n">
        <v>22.1</v>
      </c>
      <c r="G911" s="25" t="n">
        <f>TRUNC(TRUNC(E911,8)*F911,2)</f>
        <v>44.79</v>
      </c>
    </row>
    <row r="912" customHeight="1" ht="18">
      <c r="A912" s="2" t="inlineStr"/>
      <c r="B912" s="2" t="inlineStr"/>
      <c r="C912" s="2" t="inlineStr"/>
      <c r="D912" s="2" t="inlineStr"/>
      <c r="E912" s="26" t="inlineStr">
        <is>
          <r>
            <t xml:space="preserve">TOTAL Mão de Obra com Encargos Complementares:</t>
          </r>
        </is>
      </c>
      <c r="F912" s="26" t="inlineStr"/>
      <c r="G912" s="27" t="n">
        <f>SUM(G910:G911)</f>
        <v>78.88</v>
      </c>
    </row>
    <row r="913" customHeight="1" ht="15">
      <c r="A913" s="2" t="inlineStr"/>
      <c r="B913" s="2" t="inlineStr"/>
      <c r="C913" s="2" t="inlineStr"/>
      <c r="D913" s="2" t="inlineStr"/>
      <c r="E913" s="28" t="inlineStr">
        <is>
          <r>
            <t xml:space="preserve">VALOR:</t>
          </r>
        </is>
      </c>
      <c r="F913" s="28" t="inlineStr"/>
      <c r="G913" s="6" t="n">
        <f>SUM(G903,G908,G912)</f>
        <v>484.58</v>
      </c>
    </row>
    <row r="914" customHeight="1" ht="15">
      <c r="A914" s="2" t="inlineStr"/>
      <c r="B914" s="2" t="inlineStr"/>
      <c r="C914" s="2" t="inlineStr"/>
      <c r="D914" s="2" t="inlineStr"/>
      <c r="E914" s="28" t="inlineStr">
        <is>
          <r>
            <t xml:space="preserve">VALOR BDI (22.23%):</t>
          </r>
        </is>
      </c>
      <c r="F914" s="28" t="inlineStr"/>
      <c r="G914" s="6" t="n">
        <f>ROUND(G913*(22.23/100),2)</f>
        <v>107.72</v>
      </c>
    </row>
    <row r="915" customHeight="1" ht="15">
      <c r="A915" s="2" t="inlineStr"/>
      <c r="B915" s="2" t="inlineStr"/>
      <c r="C915" s="2" t="inlineStr"/>
      <c r="D915" s="2" t="inlineStr"/>
      <c r="E915" s="28" t="inlineStr">
        <is>
          <r>
            <t xml:space="preserve">VALOR COM BDI:</t>
          </r>
        </is>
      </c>
      <c r="F915" s="28" t="inlineStr"/>
      <c r="G915" s="6" t="n">
        <f>G914+G913</f>
        <v>592.3</v>
      </c>
    </row>
    <row r="916" customHeight="1" ht="10">
      <c r="A916" s="2" t="inlineStr"/>
      <c r="B916" s="2" t="inlineStr"/>
      <c r="C916" s="2" t="inlineStr"/>
      <c r="D916" s="2" t="inlineStr"/>
      <c r="E916" s="18" t="inlineStr"/>
      <c r="F916" s="18" t="inlineStr"/>
      <c r="G916" s="18" t="inlineStr"/>
    </row>
    <row r="917" customHeight="1" ht="20">
      <c r="A917" s="19" t="inlineStr">
        <is>
          <r>
            <t xml:space="preserve">94972 CONCRETO FCK = 30MPA, TRAÇO 1:2,1:2,5 (EM MASSA SECA DE CIMENTO/ AREIA MÉDIA/ BRITA 1) - PREPARO MECÂNICO COM BETONEIRA 600 L. AF_05/2021 (M3)</t>
          </r>
        </is>
      </c>
      <c r="B917" s="19" t="inlineStr"/>
      <c r="C917" s="19" t="inlineStr"/>
      <c r="D917" s="19" t="inlineStr"/>
      <c r="E917" s="19" t="inlineStr"/>
      <c r="F917" s="19" t="inlineStr"/>
      <c r="G917" s="19" t="inlineStr"/>
    </row>
    <row r="918" customHeight="1" ht="15">
      <c r="A918" s="20" t="inlineStr">
        <is>
          <r>
            <t xml:space="preserve">Equipamento Custo Horário</t>
          </r>
        </is>
      </c>
      <c r="B918" s="20" t="inlineStr"/>
      <c r="C918" s="21" t="inlineStr">
        <is>
          <r>
            <t xml:space="preserve">FONTE</t>
          </r>
        </is>
      </c>
      <c r="D918" s="21" t="inlineStr">
        <is>
          <r>
            <t xml:space="preserve">UNID</t>
          </r>
        </is>
      </c>
      <c r="E918" s="21" t="inlineStr">
        <is>
          <r>
            <t xml:space="preserve">COEFICIENTE</t>
          </r>
        </is>
      </c>
      <c r="F918" s="21" t="inlineStr">
        <is>
          <r>
            <t xml:space="preserve">PREÇO UNITÁRIO</t>
          </r>
        </is>
      </c>
      <c r="G918" s="21" t="inlineStr">
        <is>
          <r>
            <t xml:space="preserve">TOTAL</t>
          </r>
        </is>
      </c>
    </row>
    <row r="919" customHeight="1" ht="38">
      <c r="A919" s="22" t="inlineStr">
        <is>
          <r>
            <t xml:space="preserve">89226</t>
          </r>
        </is>
      </c>
      <c r="B919" s="23" t="inlineStr">
        <is>
          <r>
            <t xml:space="preserve">BETONEIRA CAPACIDADE NOMINAL DE 600 L, CAPACIDADE DE MISTURA 360 L, MOTOR ELÉTRICO TRIFÁSICO POTÊNCIA DE 4 CV, SEM CARREGADOR - CHI DIURNO. AF_05/2023</t>
          </r>
        </is>
      </c>
      <c r="C919" s="22" t="inlineStr">
        <is>
          <r>
            <t xml:space="preserve">SINAPI</t>
          </r>
        </is>
      </c>
      <c r="D919" s="22" t="inlineStr">
        <is>
          <r>
            <t xml:space="preserve">CHI</t>
          </r>
        </is>
      </c>
      <c r="E919" s="24" t="n">
        <v>0.6018</v>
      </c>
      <c r="F919" s="25" t="n">
        <v>1.45</v>
      </c>
      <c r="G919" s="25" t="n">
        <f>TRUNC(TRUNC(E919,8)*F919,2)</f>
        <v>0.87</v>
      </c>
    </row>
    <row r="920" customHeight="1" ht="38">
      <c r="A920" s="22" t="inlineStr">
        <is>
          <r>
            <t xml:space="preserve">89225</t>
          </r>
        </is>
      </c>
      <c r="B920" s="23" t="inlineStr">
        <is>
          <r>
            <t xml:space="preserve">BETONEIRA CAPACIDADE NOMINAL DE 600 L, CAPACIDADE DE MISTURA 360 L, MOTOR ELÉTRICO TRIFÁSICO POTÊNCIA DE 4 CV, SEM CARREGADOR - CHP DIURNO. AF_05/2023</t>
          </r>
        </is>
      </c>
      <c r="C920" s="22" t="inlineStr">
        <is>
          <r>
            <t xml:space="preserve">SINAPI</t>
          </r>
        </is>
      </c>
      <c r="D920" s="22" t="inlineStr">
        <is>
          <r>
            <t xml:space="preserve">CHP</t>
          </r>
        </is>
      </c>
      <c r="E920" s="24" t="n">
        <v>0.6382</v>
      </c>
      <c r="F920" s="25" t="n">
        <v>5.23</v>
      </c>
      <c r="G920" s="25" t="n">
        <f>TRUNC(TRUNC(E920,8)*F920,2)</f>
        <v>3.33</v>
      </c>
    </row>
    <row r="921" customHeight="1" ht="18">
      <c r="A921" s="2" t="inlineStr"/>
      <c r="B921" s="2" t="inlineStr"/>
      <c r="C921" s="2" t="inlineStr"/>
      <c r="D921" s="2" t="inlineStr"/>
      <c r="E921" s="26" t="inlineStr">
        <is>
          <r>
            <t xml:space="preserve">TOTAL Equipamento Custo Horário:</t>
          </r>
        </is>
      </c>
      <c r="F921" s="26" t="inlineStr"/>
      <c r="G921" s="27" t="n">
        <f>SUM(G919:G920)</f>
        <v>4.2</v>
      </c>
    </row>
    <row r="922" customHeight="1" ht="15">
      <c r="A922" s="20" t="inlineStr">
        <is>
          <r>
            <t xml:space="preserve">Material</t>
          </r>
        </is>
      </c>
      <c r="B922" s="20" t="inlineStr"/>
      <c r="C922" s="21" t="inlineStr">
        <is>
          <r>
            <t xml:space="preserve">FONTE</t>
          </r>
        </is>
      </c>
      <c r="D922" s="21" t="inlineStr">
        <is>
          <r>
            <t xml:space="preserve">UNID</t>
          </r>
        </is>
      </c>
      <c r="E922" s="21" t="inlineStr">
        <is>
          <r>
            <t xml:space="preserve">COEFICIENTE</t>
          </r>
        </is>
      </c>
      <c r="F922" s="21" t="inlineStr">
        <is>
          <r>
            <t xml:space="preserve">PREÇO UNITÁRIO</t>
          </r>
        </is>
      </c>
      <c r="G922" s="21" t="inlineStr">
        <is>
          <r>
            <t xml:space="preserve">TOTAL</t>
          </r>
        </is>
      </c>
    </row>
    <row r="923" customHeight="1" ht="21">
      <c r="A923" s="22" t="inlineStr">
        <is>
          <r>
            <t xml:space="preserve">00000370</t>
          </r>
        </is>
      </c>
      <c r="B923" s="23" t="inlineStr">
        <is>
          <r>
            <t xml:space="preserve">AREIA MEDIA - POSTO JAZIDA/FORNECEDOR (RETIRADO NA JAZIDA, SEM TRANSPORTE)</t>
          </r>
        </is>
      </c>
      <c r="C923" s="22" t="inlineStr">
        <is>
          <r>
            <t xml:space="preserve">SINAPI</t>
          </r>
        </is>
      </c>
      <c r="D923" s="22" t="inlineStr">
        <is>
          <r>
            <t xml:space="preserve">M3</t>
          </r>
        </is>
      </c>
      <c r="E923" s="24" t="n">
        <v>0.7119</v>
      </c>
      <c r="F923" s="25" t="n">
        <v>130.0</v>
      </c>
      <c r="G923" s="25" t="n">
        <f>TRUNC(TRUNC(E923,8)*F923,2)</f>
        <v>92.54</v>
      </c>
    </row>
    <row r="924" customHeight="1" ht="15">
      <c r="A924" s="22" t="inlineStr">
        <is>
          <r>
            <t xml:space="preserve">00001379</t>
          </r>
        </is>
      </c>
      <c r="B924" s="23" t="inlineStr">
        <is>
          <r>
            <t xml:space="preserve">CIMENTO PORTLAND COMPOSTO CP II-32</t>
          </r>
        </is>
      </c>
      <c r="C924" s="22" t="inlineStr">
        <is>
          <r>
            <t xml:space="preserve">SINAPI</t>
          </r>
        </is>
      </c>
      <c r="D924" s="22" t="inlineStr">
        <is>
          <r>
            <t xml:space="preserve">KG</t>
          </r>
        </is>
      </c>
      <c r="E924" s="24" t="n">
        <v>391.1663</v>
      </c>
      <c r="F924" s="25" t="n">
        <v>0.72</v>
      </c>
      <c r="G924" s="25" t="n">
        <f>TRUNC(TRUNC(E924,8)*F924,2)</f>
        <v>281.63</v>
      </c>
    </row>
    <row r="925" customHeight="1" ht="21">
      <c r="A925" s="22" t="inlineStr">
        <is>
          <r>
            <t xml:space="preserve">00004721</t>
          </r>
        </is>
      </c>
      <c r="B925" s="23" t="inlineStr">
        <is>
          <r>
            <t xml:space="preserve">PEDRA BRITADA N. 1 (9,5 A 19 MM) POSTO PEDREIRA/FORNECEDOR, SEM FRETE</t>
          </r>
        </is>
      </c>
      <c r="C925" s="22" t="inlineStr">
        <is>
          <r>
            <t xml:space="preserve">SINAPI</t>
          </r>
        </is>
      </c>
      <c r="D925" s="22" t="inlineStr">
        <is>
          <r>
            <t xml:space="preserve">M3</t>
          </r>
        </is>
      </c>
      <c r="E925" s="24" t="n">
        <v>0.5927</v>
      </c>
      <c r="F925" s="25" t="n">
        <v>115.64</v>
      </c>
      <c r="G925" s="25" t="n">
        <f>TRUNC(TRUNC(E925,8)*F925,2)</f>
        <v>68.53</v>
      </c>
    </row>
    <row r="926" customHeight="1" ht="15">
      <c r="A926" s="2" t="inlineStr"/>
      <c r="B926" s="2" t="inlineStr"/>
      <c r="C926" s="2" t="inlineStr"/>
      <c r="D926" s="2" t="inlineStr"/>
      <c r="E926" s="26" t="inlineStr">
        <is>
          <r>
            <t xml:space="preserve">TOTAL Material:</t>
          </r>
        </is>
      </c>
      <c r="F926" s="26" t="inlineStr"/>
      <c r="G926" s="27" t="n">
        <f>SUM(G923:G925)</f>
        <v>442.7</v>
      </c>
    </row>
    <row r="927" customHeight="1" ht="15">
      <c r="A927" s="20" t="inlineStr">
        <is>
          <r>
            <t xml:space="preserve">Mão de Obra com Encargos Complementares</t>
          </r>
        </is>
      </c>
      <c r="B927" s="20" t="inlineStr"/>
      <c r="C927" s="21" t="inlineStr">
        <is>
          <r>
            <t xml:space="preserve">FONTE</t>
          </r>
        </is>
      </c>
      <c r="D927" s="21" t="inlineStr">
        <is>
          <r>
            <t xml:space="preserve">UNID</t>
          </r>
        </is>
      </c>
      <c r="E927" s="21" t="inlineStr">
        <is>
          <r>
            <t xml:space="preserve">COEFICIENTE</t>
          </r>
        </is>
      </c>
      <c r="F927" s="21" t="inlineStr">
        <is>
          <r>
            <t xml:space="preserve">PREÇO UNITÁRIO</t>
          </r>
        </is>
      </c>
      <c r="G927" s="21" t="inlineStr">
        <is>
          <r>
            <t xml:space="preserve">TOTAL</t>
          </r>
        </is>
      </c>
    </row>
    <row r="928" customHeight="1" ht="21">
      <c r="A928" s="22" t="inlineStr">
        <is>
          <r>
            <t xml:space="preserve">88377</t>
          </r>
        </is>
      </c>
      <c r="B928" s="23" t="inlineStr">
        <is>
          <r>
            <t xml:space="preserve">OPERADOR DE BETONEIRA ESTACIONÁRIA/MISTURADOR COM ENCARGOS COMPLEMENTARES</t>
          </r>
        </is>
      </c>
      <c r="C928" s="22" t="inlineStr">
        <is>
          <r>
            <t xml:space="preserve">SINAPI</t>
          </r>
        </is>
      </c>
      <c r="D928" s="22" t="inlineStr">
        <is>
          <r>
            <t xml:space="preserve">H</t>
          </r>
        </is>
      </c>
      <c r="E928" s="24" t="n">
        <v>1.24</v>
      </c>
      <c r="F928" s="25" t="n">
        <v>26.7</v>
      </c>
      <c r="G928" s="25" t="n">
        <f>TRUNC(TRUNC(E928,8)*F928,2)</f>
        <v>33.1</v>
      </c>
    </row>
    <row r="929" customHeight="1" ht="15">
      <c r="A929" s="22" t="inlineStr">
        <is>
          <r>
            <t xml:space="preserve">88316</t>
          </r>
        </is>
      </c>
      <c r="B929" s="23" t="inlineStr">
        <is>
          <r>
            <t xml:space="preserve">SERVENTE COM ENCARGOS COMPLEMENTARES</t>
          </r>
        </is>
      </c>
      <c r="C929" s="22" t="inlineStr">
        <is>
          <r>
            <t xml:space="preserve">SINAPI</t>
          </r>
        </is>
      </c>
      <c r="D929" s="22" t="inlineStr">
        <is>
          <r>
            <t xml:space="preserve">H</t>
          </r>
        </is>
      </c>
      <c r="E929" s="24" t="n">
        <v>1.9633</v>
      </c>
      <c r="F929" s="25" t="n">
        <v>22.1</v>
      </c>
      <c r="G929" s="25" t="n">
        <f>TRUNC(TRUNC(E929,8)*F929,2)</f>
        <v>43.38</v>
      </c>
    </row>
    <row r="930" customHeight="1" ht="18">
      <c r="A930" s="2" t="inlineStr"/>
      <c r="B930" s="2" t="inlineStr"/>
      <c r="C930" s="2" t="inlineStr"/>
      <c r="D930" s="2" t="inlineStr"/>
      <c r="E930" s="26" t="inlineStr">
        <is>
          <r>
            <t xml:space="preserve">TOTAL Mão de Obra com Encargos Complementares:</t>
          </r>
        </is>
      </c>
      <c r="F930" s="26" t="inlineStr"/>
      <c r="G930" s="27" t="n">
        <f>SUM(G928:G929)</f>
        <v>76.48</v>
      </c>
    </row>
    <row r="931" customHeight="1" ht="15">
      <c r="A931" s="2" t="inlineStr"/>
      <c r="B931" s="2" t="inlineStr"/>
      <c r="C931" s="2" t="inlineStr"/>
      <c r="D931" s="2" t="inlineStr"/>
      <c r="E931" s="28" t="inlineStr">
        <is>
          <r>
            <t xml:space="preserve">VALOR:</t>
          </r>
        </is>
      </c>
      <c r="F931" s="28" t="inlineStr"/>
      <c r="G931" s="6" t="n">
        <f>SUM(G921,G926,G930)</f>
        <v>523.38</v>
      </c>
    </row>
    <row r="932" customHeight="1" ht="15">
      <c r="A932" s="2" t="inlineStr"/>
      <c r="B932" s="2" t="inlineStr"/>
      <c r="C932" s="2" t="inlineStr"/>
      <c r="D932" s="2" t="inlineStr"/>
      <c r="E932" s="28" t="inlineStr">
        <is>
          <r>
            <t xml:space="preserve">VALOR BDI (22.23%):</t>
          </r>
        </is>
      </c>
      <c r="F932" s="28" t="inlineStr"/>
      <c r="G932" s="6" t="n">
        <f>ROUND(G931*(22.23/100),2)</f>
        <v>116.35</v>
      </c>
    </row>
    <row r="933" customHeight="1" ht="15">
      <c r="A933" s="2" t="inlineStr"/>
      <c r="B933" s="2" t="inlineStr"/>
      <c r="C933" s="2" t="inlineStr"/>
      <c r="D933" s="2" t="inlineStr"/>
      <c r="E933" s="28" t="inlineStr">
        <is>
          <r>
            <t xml:space="preserve">VALOR COM BDI:</t>
          </r>
        </is>
      </c>
      <c r="F933" s="28" t="inlineStr"/>
      <c r="G933" s="6" t="n">
        <f>G932+G931</f>
        <v>639.73</v>
      </c>
    </row>
    <row r="934" customHeight="1" ht="10">
      <c r="A934" s="2" t="inlineStr"/>
      <c r="B934" s="2" t="inlineStr"/>
      <c r="C934" s="2" t="inlineStr"/>
      <c r="D934" s="2" t="inlineStr"/>
      <c r="E934" s="18" t="inlineStr"/>
      <c r="F934" s="18" t="inlineStr"/>
      <c r="G934" s="18" t="inlineStr"/>
    </row>
    <row r="935" customHeight="1" ht="20">
      <c r="A935" s="19" t="inlineStr">
        <is>
          <r>
            <t xml:space="preserve">94974 CONCRETO MAGRO PARA LASTRO, TRAÇO 1:4,5:4,5 (EM MASSA SECA DE CIMENTO/ AREIA MÉDIA/ BRITA 1) - PREPARO MANUAL. AF_05/2021 (M3)</t>
          </r>
        </is>
      </c>
      <c r="B935" s="19" t="inlineStr"/>
      <c r="C935" s="19" t="inlineStr"/>
      <c r="D935" s="19" t="inlineStr"/>
      <c r="E935" s="19" t="inlineStr"/>
      <c r="F935" s="19" t="inlineStr"/>
      <c r="G935" s="19" t="inlineStr"/>
    </row>
    <row r="936" customHeight="1" ht="15">
      <c r="A936" s="20" t="inlineStr">
        <is>
          <r>
            <t xml:space="preserve">Material</t>
          </r>
        </is>
      </c>
      <c r="B936" s="20" t="inlineStr"/>
      <c r="C936" s="21" t="inlineStr">
        <is>
          <r>
            <t xml:space="preserve">FONTE</t>
          </r>
        </is>
      </c>
      <c r="D936" s="21" t="inlineStr">
        <is>
          <r>
            <t xml:space="preserve">UNID</t>
          </r>
        </is>
      </c>
      <c r="E936" s="21" t="inlineStr">
        <is>
          <r>
            <t xml:space="preserve">COEFICIENTE</t>
          </r>
        </is>
      </c>
      <c r="F936" s="21" t="inlineStr">
        <is>
          <r>
            <t xml:space="preserve">PREÇO UNITÁRIO</t>
          </r>
        </is>
      </c>
      <c r="G936" s="21" t="inlineStr">
        <is>
          <r>
            <t xml:space="preserve">TOTAL</t>
          </r>
        </is>
      </c>
    </row>
    <row r="937" customHeight="1" ht="21">
      <c r="A937" s="22" t="inlineStr">
        <is>
          <r>
            <t xml:space="preserve">00000370</t>
          </r>
        </is>
      </c>
      <c r="B937" s="23" t="inlineStr">
        <is>
          <r>
            <t xml:space="preserve">AREIA MEDIA - POSTO JAZIDA/FORNECEDOR (RETIRADO NA JAZIDA, SEM TRANSPORTE)</t>
          </r>
        </is>
      </c>
      <c r="C937" s="22" t="inlineStr">
        <is>
          <r>
            <t xml:space="preserve">SINAPI</t>
          </r>
        </is>
      </c>
      <c r="D937" s="22" t="inlineStr">
        <is>
          <r>
            <t xml:space="preserve">M3</t>
          </r>
        </is>
      </c>
      <c r="E937" s="24" t="n">
        <v>0.8538</v>
      </c>
      <c r="F937" s="25" t="n">
        <v>130.0</v>
      </c>
      <c r="G937" s="25" t="n">
        <f>TRUNC(TRUNC(E937,8)*F937,2)</f>
        <v>110.99</v>
      </c>
    </row>
    <row r="938" customHeight="1" ht="15">
      <c r="A938" s="22" t="inlineStr">
        <is>
          <r>
            <t xml:space="preserve">00001379</t>
          </r>
        </is>
      </c>
      <c r="B938" s="23" t="inlineStr">
        <is>
          <r>
            <t xml:space="preserve">CIMENTO PORTLAND COMPOSTO CP II-32</t>
          </r>
        </is>
      </c>
      <c r="C938" s="22" t="inlineStr">
        <is>
          <r>
            <t xml:space="preserve">SINAPI</t>
          </r>
        </is>
      </c>
      <c r="D938" s="22" t="inlineStr">
        <is>
          <r>
            <t xml:space="preserve">KG</t>
          </r>
        </is>
      </c>
      <c r="E938" s="24" t="n">
        <v>218.93</v>
      </c>
      <c r="F938" s="25" t="n">
        <v>0.72</v>
      </c>
      <c r="G938" s="25" t="n">
        <f>TRUNC(TRUNC(E938,8)*F938,2)</f>
        <v>157.62</v>
      </c>
    </row>
    <row r="939" customHeight="1" ht="21">
      <c r="A939" s="22" t="inlineStr">
        <is>
          <r>
            <t xml:space="preserve">00004721</t>
          </r>
        </is>
      </c>
      <c r="B939" s="23" t="inlineStr">
        <is>
          <r>
            <t xml:space="preserve">PEDRA BRITADA N. 1 (9,5 A 19 MM) POSTO PEDREIRA/FORNECEDOR, SEM FRETE</t>
          </r>
        </is>
      </c>
      <c r="C939" s="22" t="inlineStr">
        <is>
          <r>
            <t xml:space="preserve">SINAPI</t>
          </r>
        </is>
      </c>
      <c r="D939" s="22" t="inlineStr">
        <is>
          <r>
            <t xml:space="preserve">M3</t>
          </r>
        </is>
      </c>
      <c r="E939" s="24" t="n">
        <v>0.5971</v>
      </c>
      <c r="F939" s="25" t="n">
        <v>115.64</v>
      </c>
      <c r="G939" s="25" t="n">
        <f>TRUNC(TRUNC(E939,8)*F939,2)</f>
        <v>69.04</v>
      </c>
    </row>
    <row r="940" customHeight="1" ht="15">
      <c r="A940" s="2" t="inlineStr"/>
      <c r="B940" s="2" t="inlineStr"/>
      <c r="C940" s="2" t="inlineStr"/>
      <c r="D940" s="2" t="inlineStr"/>
      <c r="E940" s="26" t="inlineStr">
        <is>
          <r>
            <t xml:space="preserve">TOTAL Material:</t>
          </r>
        </is>
      </c>
      <c r="F940" s="26" t="inlineStr"/>
      <c r="G940" s="27" t="n">
        <f>SUM(G937:G939)</f>
        <v>337.65</v>
      </c>
    </row>
    <row r="941" customHeight="1" ht="15">
      <c r="A941" s="20" t="inlineStr">
        <is>
          <r>
            <t xml:space="preserve">Mão de Obra com Encargos Complementares</t>
          </r>
        </is>
      </c>
      <c r="B941" s="20" t="inlineStr"/>
      <c r="C941" s="21" t="inlineStr">
        <is>
          <r>
            <t xml:space="preserve">FONTE</t>
          </r>
        </is>
      </c>
      <c r="D941" s="21" t="inlineStr">
        <is>
          <r>
            <t xml:space="preserve">UNID</t>
          </r>
        </is>
      </c>
      <c r="E941" s="21" t="inlineStr">
        <is>
          <r>
            <t xml:space="preserve">COEFICIENTE</t>
          </r>
        </is>
      </c>
      <c r="F941" s="21" t="inlineStr">
        <is>
          <r>
            <t xml:space="preserve">PREÇO UNITÁRIO</t>
          </r>
        </is>
      </c>
      <c r="G941" s="21" t="inlineStr">
        <is>
          <r>
            <t xml:space="preserve">TOTAL</t>
          </r>
        </is>
      </c>
    </row>
    <row r="942" customHeight="1" ht="15">
      <c r="A942" s="22" t="inlineStr">
        <is>
          <r>
            <t xml:space="preserve">88316</t>
          </r>
        </is>
      </c>
      <c r="B942" s="23" t="inlineStr">
        <is>
          <r>
            <t xml:space="preserve">SERVENTE COM ENCARGOS COMPLEMENTARES</t>
          </r>
        </is>
      </c>
      <c r="C942" s="22" t="inlineStr">
        <is>
          <r>
            <t xml:space="preserve">SINAPI</t>
          </r>
        </is>
      </c>
      <c r="D942" s="22" t="inlineStr">
        <is>
          <r>
            <t xml:space="preserve">H</t>
          </r>
        </is>
      </c>
      <c r="E942" s="24" t="n">
        <v>6.2858</v>
      </c>
      <c r="F942" s="25" t="n">
        <v>22.1</v>
      </c>
      <c r="G942" s="25" t="n">
        <f>TRUNC(TRUNC(E942,8)*F942,2)</f>
        <v>138.91</v>
      </c>
    </row>
    <row r="943" customHeight="1" ht="18">
      <c r="A943" s="2" t="inlineStr"/>
      <c r="B943" s="2" t="inlineStr"/>
      <c r="C943" s="2" t="inlineStr"/>
      <c r="D943" s="2" t="inlineStr"/>
      <c r="E943" s="26" t="inlineStr">
        <is>
          <r>
            <t xml:space="preserve">TOTAL Mão de Obra com Encargos Complementares:</t>
          </r>
        </is>
      </c>
      <c r="F943" s="26" t="inlineStr"/>
      <c r="G943" s="27" t="n">
        <f>SUM(G942:G942)</f>
        <v>138.91</v>
      </c>
    </row>
    <row r="944" customHeight="1" ht="15">
      <c r="A944" s="2" t="inlineStr"/>
      <c r="B944" s="2" t="inlineStr"/>
      <c r="C944" s="2" t="inlineStr"/>
      <c r="D944" s="2" t="inlineStr"/>
      <c r="E944" s="28" t="inlineStr">
        <is>
          <r>
            <t xml:space="preserve">VALOR:</t>
          </r>
        </is>
      </c>
      <c r="F944" s="28" t="inlineStr"/>
      <c r="G944" s="6" t="n">
        <f>SUM(G940,G943)</f>
        <v>476.56</v>
      </c>
    </row>
    <row r="945" customHeight="1" ht="15">
      <c r="A945" s="2" t="inlineStr"/>
      <c r="B945" s="2" t="inlineStr"/>
      <c r="C945" s="2" t="inlineStr"/>
      <c r="D945" s="2" t="inlineStr"/>
      <c r="E945" s="28" t="inlineStr">
        <is>
          <r>
            <t xml:space="preserve">VALOR BDI (22.23%):</t>
          </r>
        </is>
      </c>
      <c r="F945" s="28" t="inlineStr"/>
      <c r="G945" s="6" t="n">
        <f>ROUND(G944*(22.23/100),2)</f>
        <v>105.94</v>
      </c>
    </row>
    <row r="946" customHeight="1" ht="15">
      <c r="A946" s="2" t="inlineStr"/>
      <c r="B946" s="2" t="inlineStr"/>
      <c r="C946" s="2" t="inlineStr"/>
      <c r="D946" s="2" t="inlineStr"/>
      <c r="E946" s="28" t="inlineStr">
        <is>
          <r>
            <t xml:space="preserve">VALOR COM BDI:</t>
          </r>
        </is>
      </c>
      <c r="F946" s="28" t="inlineStr"/>
      <c r="G946" s="6" t="n">
        <f>G945+G944</f>
        <v>582.5</v>
      </c>
    </row>
    <row r="947" customHeight="1" ht="10">
      <c r="A947" s="2" t="inlineStr"/>
      <c r="B947" s="2" t="inlineStr"/>
      <c r="C947" s="2" t="inlineStr"/>
      <c r="D947" s="2" t="inlineStr"/>
      <c r="E947" s="18" t="inlineStr"/>
      <c r="F947" s="18" t="inlineStr"/>
      <c r="G947" s="18" t="inlineStr"/>
    </row>
    <row r="948" customHeight="1" ht="20">
      <c r="A948" s="19" t="inlineStr">
        <is>
          <r>
            <t xml:space="preserve">94968 CONCRETO MAGRO PARA LASTRO, TRAÇO 1:4,5:4,5 (EM MASSA SECA DE CIMENTO/ AREIA MÉDIA/ BRITA 1) - PREPARO MECÂNICO COM BETONEIRA 600 L. AF_05/2021 (M3)</t>
          </r>
        </is>
      </c>
      <c r="B948" s="19" t="inlineStr"/>
      <c r="C948" s="19" t="inlineStr"/>
      <c r="D948" s="19" t="inlineStr"/>
      <c r="E948" s="19" t="inlineStr"/>
      <c r="F948" s="19" t="inlineStr"/>
      <c r="G948" s="19" t="inlineStr"/>
    </row>
    <row r="949" customHeight="1" ht="15">
      <c r="A949" s="20" t="inlineStr">
        <is>
          <r>
            <t xml:space="preserve">Equipamento Custo Horário</t>
          </r>
        </is>
      </c>
      <c r="B949" s="20" t="inlineStr"/>
      <c r="C949" s="21" t="inlineStr">
        <is>
          <r>
            <t xml:space="preserve">FONTE</t>
          </r>
        </is>
      </c>
      <c r="D949" s="21" t="inlineStr">
        <is>
          <r>
            <t xml:space="preserve">UNID</t>
          </r>
        </is>
      </c>
      <c r="E949" s="21" t="inlineStr">
        <is>
          <r>
            <t xml:space="preserve">COEFICIENTE</t>
          </r>
        </is>
      </c>
      <c r="F949" s="21" t="inlineStr">
        <is>
          <r>
            <t xml:space="preserve">PREÇO UNITÁRIO</t>
          </r>
        </is>
      </c>
      <c r="G949" s="21" t="inlineStr">
        <is>
          <r>
            <t xml:space="preserve">TOTAL</t>
          </r>
        </is>
      </c>
    </row>
    <row r="950" customHeight="1" ht="38">
      <c r="A950" s="22" t="inlineStr">
        <is>
          <r>
            <t xml:space="preserve">89226</t>
          </r>
        </is>
      </c>
      <c r="B950" s="23" t="inlineStr">
        <is>
          <r>
            <t xml:space="preserve">BETONEIRA CAPACIDADE NOMINAL DE 600 L, CAPACIDADE DE MISTURA 360 L, MOTOR ELÉTRICO TRIFÁSICO POTÊNCIA DE 4 CV, SEM CARREGADOR - CHI DIURNO. AF_05/2023</t>
          </r>
        </is>
      </c>
      <c r="C950" s="22" t="inlineStr">
        <is>
          <r>
            <t xml:space="preserve">SINAPI</t>
          </r>
        </is>
      </c>
      <c r="D950" s="22" t="inlineStr">
        <is>
          <r>
            <t xml:space="preserve">CHI</t>
          </r>
        </is>
      </c>
      <c r="E950" s="24" t="n">
        <v>0.6462</v>
      </c>
      <c r="F950" s="25" t="n">
        <v>1.45</v>
      </c>
      <c r="G950" s="25" t="n">
        <f>TRUNC(TRUNC(E950,8)*F950,2)</f>
        <v>0.93</v>
      </c>
    </row>
    <row r="951" customHeight="1" ht="38">
      <c r="A951" s="22" t="inlineStr">
        <is>
          <r>
            <t xml:space="preserve">89225</t>
          </r>
        </is>
      </c>
      <c r="B951" s="23" t="inlineStr">
        <is>
          <r>
            <t xml:space="preserve">BETONEIRA CAPACIDADE NOMINAL DE 600 L, CAPACIDADE DE MISTURA 360 L, MOTOR ELÉTRICO TRIFÁSICO POTÊNCIA DE 4 CV, SEM CARREGADOR - CHP DIURNO. AF_05/2023</t>
          </r>
        </is>
      </c>
      <c r="C951" s="22" t="inlineStr">
        <is>
          <r>
            <t xml:space="preserve">SINAPI</t>
          </r>
        </is>
      </c>
      <c r="D951" s="22" t="inlineStr">
        <is>
          <r>
            <t xml:space="preserve">CHP</t>
          </r>
        </is>
      </c>
      <c r="E951" s="24" t="n">
        <v>0.6853</v>
      </c>
      <c r="F951" s="25" t="n">
        <v>5.23</v>
      </c>
      <c r="G951" s="25" t="n">
        <f>TRUNC(TRUNC(E951,8)*F951,2)</f>
        <v>3.58</v>
      </c>
    </row>
    <row r="952" customHeight="1" ht="18">
      <c r="A952" s="2" t="inlineStr"/>
      <c r="B952" s="2" t="inlineStr"/>
      <c r="C952" s="2" t="inlineStr"/>
      <c r="D952" s="2" t="inlineStr"/>
      <c r="E952" s="26" t="inlineStr">
        <is>
          <r>
            <t xml:space="preserve">TOTAL Equipamento Custo Horário:</t>
          </r>
        </is>
      </c>
      <c r="F952" s="26" t="inlineStr"/>
      <c r="G952" s="27" t="n">
        <f>SUM(G950:G951)</f>
        <v>4.51</v>
      </c>
    </row>
    <row r="953" customHeight="1" ht="15">
      <c r="A953" s="20" t="inlineStr">
        <is>
          <r>
            <t xml:space="preserve">Material</t>
          </r>
        </is>
      </c>
      <c r="B953" s="20" t="inlineStr"/>
      <c r="C953" s="21" t="inlineStr">
        <is>
          <r>
            <t xml:space="preserve">FONTE</t>
          </r>
        </is>
      </c>
      <c r="D953" s="21" t="inlineStr">
        <is>
          <r>
            <t xml:space="preserve">UNID</t>
          </r>
        </is>
      </c>
      <c r="E953" s="21" t="inlineStr">
        <is>
          <r>
            <t xml:space="preserve">COEFICIENTE</t>
          </r>
        </is>
      </c>
      <c r="F953" s="21" t="inlineStr">
        <is>
          <r>
            <t xml:space="preserve">PREÇO UNITÁRIO</t>
          </r>
        </is>
      </c>
      <c r="G953" s="21" t="inlineStr">
        <is>
          <r>
            <t xml:space="preserve">TOTAL</t>
          </r>
        </is>
      </c>
    </row>
    <row r="954" customHeight="1" ht="21">
      <c r="A954" s="22" t="inlineStr">
        <is>
          <r>
            <t xml:space="preserve">00000370</t>
          </r>
        </is>
      </c>
      <c r="B954" s="23" t="inlineStr">
        <is>
          <r>
            <t xml:space="preserve">AREIA MEDIA - POSTO JAZIDA/FORNECEDOR (RETIRADO NA JAZIDA, SEM TRANSPORTE)</t>
          </r>
        </is>
      </c>
      <c r="C954" s="22" t="inlineStr">
        <is>
          <r>
            <t xml:space="preserve">SINAPI</t>
          </r>
        </is>
      </c>
      <c r="D954" s="22" t="inlineStr">
        <is>
          <r>
            <t xml:space="preserve">M3</t>
          </r>
        </is>
      </c>
      <c r="E954" s="24" t="n">
        <v>0.8325</v>
      </c>
      <c r="F954" s="25" t="n">
        <v>130.0</v>
      </c>
      <c r="G954" s="25" t="n">
        <f>TRUNC(TRUNC(E954,8)*F954,2)</f>
        <v>108.22</v>
      </c>
    </row>
    <row r="955" customHeight="1" ht="15">
      <c r="A955" s="22" t="inlineStr">
        <is>
          <r>
            <t xml:space="preserve">00001379</t>
          </r>
        </is>
      </c>
      <c r="B955" s="23" t="inlineStr">
        <is>
          <r>
            <t xml:space="preserve">CIMENTO PORTLAND COMPOSTO CP II-32</t>
          </r>
        </is>
      </c>
      <c r="C955" s="22" t="inlineStr">
        <is>
          <r>
            <t xml:space="preserve">SINAPI</t>
          </r>
        </is>
      </c>
      <c r="D955" s="22" t="inlineStr">
        <is>
          <r>
            <t xml:space="preserve">KG</t>
          </r>
        </is>
      </c>
      <c r="E955" s="24" t="n">
        <v>213.4531</v>
      </c>
      <c r="F955" s="25" t="n">
        <v>0.72</v>
      </c>
      <c r="G955" s="25" t="n">
        <f>TRUNC(TRUNC(E955,8)*F955,2)</f>
        <v>153.68</v>
      </c>
    </row>
    <row r="956" customHeight="1" ht="21">
      <c r="A956" s="22" t="inlineStr">
        <is>
          <r>
            <t xml:space="preserve">00004721</t>
          </r>
        </is>
      </c>
      <c r="B956" s="23" t="inlineStr">
        <is>
          <r>
            <t xml:space="preserve">PEDRA BRITADA N. 1 (9,5 A 19 MM) POSTO PEDREIRA/FORNECEDOR, SEM FRETE</t>
          </r>
        </is>
      </c>
      <c r="C956" s="22" t="inlineStr">
        <is>
          <r>
            <t xml:space="preserve">SINAPI</t>
          </r>
        </is>
      </c>
      <c r="D956" s="22" t="inlineStr">
        <is>
          <r>
            <t xml:space="preserve">M3</t>
          </r>
        </is>
      </c>
      <c r="E956" s="24" t="n">
        <v>0.5821</v>
      </c>
      <c r="F956" s="25" t="n">
        <v>115.64</v>
      </c>
      <c r="G956" s="25" t="n">
        <f>TRUNC(TRUNC(E956,8)*F956,2)</f>
        <v>67.31</v>
      </c>
    </row>
    <row r="957" customHeight="1" ht="15">
      <c r="A957" s="2" t="inlineStr"/>
      <c r="B957" s="2" t="inlineStr"/>
      <c r="C957" s="2" t="inlineStr"/>
      <c r="D957" s="2" t="inlineStr"/>
      <c r="E957" s="26" t="inlineStr">
        <is>
          <r>
            <t xml:space="preserve">TOTAL Material:</t>
          </r>
        </is>
      </c>
      <c r="F957" s="26" t="inlineStr"/>
      <c r="G957" s="27" t="n">
        <f>SUM(G954:G956)</f>
        <v>329.21</v>
      </c>
    </row>
    <row r="958" customHeight="1" ht="15">
      <c r="A958" s="20" t="inlineStr">
        <is>
          <r>
            <t xml:space="preserve">Mão de Obra com Encargos Complementares</t>
          </r>
        </is>
      </c>
      <c r="B958" s="20" t="inlineStr"/>
      <c r="C958" s="21" t="inlineStr">
        <is>
          <r>
            <t xml:space="preserve">FONTE</t>
          </r>
        </is>
      </c>
      <c r="D958" s="21" t="inlineStr">
        <is>
          <r>
            <t xml:space="preserve">UNID</t>
          </r>
        </is>
      </c>
      <c r="E958" s="21" t="inlineStr">
        <is>
          <r>
            <t xml:space="preserve">COEFICIENTE</t>
          </r>
        </is>
      </c>
      <c r="F958" s="21" t="inlineStr">
        <is>
          <r>
            <t xml:space="preserve">PREÇO UNITÁRIO</t>
          </r>
        </is>
      </c>
      <c r="G958" s="21" t="inlineStr">
        <is>
          <r>
            <t xml:space="preserve">TOTAL</t>
          </r>
        </is>
      </c>
    </row>
    <row r="959" customHeight="1" ht="21">
      <c r="A959" s="22" t="inlineStr">
        <is>
          <r>
            <t xml:space="preserve">88377</t>
          </r>
        </is>
      </c>
      <c r="B959" s="23" t="inlineStr">
        <is>
          <r>
            <t xml:space="preserve">OPERADOR DE BETONEIRA ESTACIONÁRIA/MISTURADOR COM ENCARGOS COMPLEMENTARES</t>
          </r>
        </is>
      </c>
      <c r="C959" s="22" t="inlineStr">
        <is>
          <r>
            <t xml:space="preserve">SINAPI</t>
          </r>
        </is>
      </c>
      <c r="D959" s="22" t="inlineStr">
        <is>
          <r>
            <t xml:space="preserve">H</t>
          </r>
        </is>
      </c>
      <c r="E959" s="24" t="n">
        <v>1.3315</v>
      </c>
      <c r="F959" s="25" t="n">
        <v>26.7</v>
      </c>
      <c r="G959" s="25" t="n">
        <f>TRUNC(TRUNC(E959,8)*F959,2)</f>
        <v>35.55</v>
      </c>
    </row>
    <row r="960" customHeight="1" ht="15">
      <c r="A960" s="22" t="inlineStr">
        <is>
          <r>
            <t xml:space="preserve">88316</t>
          </r>
        </is>
      </c>
      <c r="B960" s="23" t="inlineStr">
        <is>
          <r>
            <t xml:space="preserve">SERVENTE COM ENCARGOS COMPLEMENTARES</t>
          </r>
        </is>
      </c>
      <c r="C960" s="22" t="inlineStr">
        <is>
          <r>
            <t xml:space="preserve">SINAPI</t>
          </r>
        </is>
      </c>
      <c r="D960" s="22" t="inlineStr">
        <is>
          <r>
            <t xml:space="preserve">H</t>
          </r>
        </is>
      </c>
      <c r="E960" s="24" t="n">
        <v>2.1058</v>
      </c>
      <c r="F960" s="25" t="n">
        <v>22.1</v>
      </c>
      <c r="G960" s="25" t="n">
        <f>TRUNC(TRUNC(E960,8)*F960,2)</f>
        <v>46.53</v>
      </c>
    </row>
    <row r="961" customHeight="1" ht="18">
      <c r="A961" s="2" t="inlineStr"/>
      <c r="B961" s="2" t="inlineStr"/>
      <c r="C961" s="2" t="inlineStr"/>
      <c r="D961" s="2" t="inlineStr"/>
      <c r="E961" s="26" t="inlineStr">
        <is>
          <r>
            <t xml:space="preserve">TOTAL Mão de Obra com Encargos Complementares:</t>
          </r>
        </is>
      </c>
      <c r="F961" s="26" t="inlineStr"/>
      <c r="G961" s="27" t="n">
        <f>SUM(G959:G960)</f>
        <v>82.08</v>
      </c>
    </row>
    <row r="962" customHeight="1" ht="15">
      <c r="A962" s="2" t="inlineStr"/>
      <c r="B962" s="2" t="inlineStr"/>
      <c r="C962" s="2" t="inlineStr"/>
      <c r="D962" s="2" t="inlineStr"/>
      <c r="E962" s="28" t="inlineStr">
        <is>
          <r>
            <t xml:space="preserve">VALOR:</t>
          </r>
        </is>
      </c>
      <c r="F962" s="28" t="inlineStr"/>
      <c r="G962" s="6" t="n">
        <f>SUM(G952,G957,G961)</f>
        <v>415.8</v>
      </c>
    </row>
    <row r="963" customHeight="1" ht="15">
      <c r="A963" s="2" t="inlineStr"/>
      <c r="B963" s="2" t="inlineStr"/>
      <c r="C963" s="2" t="inlineStr"/>
      <c r="D963" s="2" t="inlineStr"/>
      <c r="E963" s="28" t="inlineStr">
        <is>
          <r>
            <t xml:space="preserve">VALOR BDI (22.23%):</t>
          </r>
        </is>
      </c>
      <c r="F963" s="28" t="inlineStr"/>
      <c r="G963" s="6" t="n">
        <f>ROUND(G962*(22.23/100),2)</f>
        <v>92.43</v>
      </c>
    </row>
    <row r="964" customHeight="1" ht="15">
      <c r="A964" s="2" t="inlineStr"/>
      <c r="B964" s="2" t="inlineStr"/>
      <c r="C964" s="2" t="inlineStr"/>
      <c r="D964" s="2" t="inlineStr"/>
      <c r="E964" s="28" t="inlineStr">
        <is>
          <r>
            <t xml:space="preserve">VALOR COM BDI:</t>
          </r>
        </is>
      </c>
      <c r="F964" s="28" t="inlineStr"/>
      <c r="G964" s="6" t="n">
        <f>G963+G962</f>
        <v>508.23</v>
      </c>
    </row>
    <row r="965" customHeight="1" ht="10">
      <c r="A965" s="2" t="inlineStr"/>
      <c r="B965" s="2" t="inlineStr"/>
      <c r="C965" s="2" t="inlineStr"/>
      <c r="D965" s="2" t="inlineStr"/>
      <c r="E965" s="18" t="inlineStr"/>
      <c r="F965" s="18" t="inlineStr"/>
      <c r="G965" s="18" t="inlineStr"/>
    </row>
    <row r="966" customHeight="1" ht="20">
      <c r="A966" s="19" t="inlineStr">
        <is>
          <r>
            <t xml:space="preserve">C0836 CONCRETO NÃO ESTRUTURAL PREPARO MANUAL (M3)</t>
          </r>
        </is>
      </c>
      <c r="B966" s="19" t="inlineStr"/>
      <c r="C966" s="19" t="inlineStr"/>
      <c r="D966" s="19" t="inlineStr"/>
      <c r="E966" s="19" t="inlineStr"/>
      <c r="F966" s="19" t="inlineStr"/>
      <c r="G966" s="19" t="inlineStr"/>
    </row>
    <row r="967" customHeight="1" ht="15">
      <c r="A967" s="20" t="inlineStr">
        <is>
          <r>
            <t xml:space="preserve">Material</t>
          </r>
        </is>
      </c>
      <c r="B967" s="20" t="inlineStr"/>
      <c r="C967" s="21" t="inlineStr">
        <is>
          <r>
            <t xml:space="preserve">FONTE</t>
          </r>
        </is>
      </c>
      <c r="D967" s="21" t="inlineStr">
        <is>
          <r>
            <t xml:space="preserve">UNID</t>
          </r>
        </is>
      </c>
      <c r="E967" s="21" t="inlineStr">
        <is>
          <r>
            <t xml:space="preserve">COEFICIENTE</t>
          </r>
        </is>
      </c>
      <c r="F967" s="21" t="inlineStr">
        <is>
          <r>
            <t xml:space="preserve">PREÇO UNITÁRIO</t>
          </r>
        </is>
      </c>
      <c r="G967" s="21" t="inlineStr">
        <is>
          <r>
            <t xml:space="preserve">TOTAL</t>
          </r>
        </is>
      </c>
    </row>
    <row r="968" customHeight="1" ht="15">
      <c r="A968" s="22" t="inlineStr">
        <is>
          <r>
            <t xml:space="preserve">I0109</t>
          </r>
        </is>
      </c>
      <c r="B968" s="23" t="inlineStr">
        <is>
          <r>
            <t xml:space="preserve">AREIA MEDIA</t>
          </r>
        </is>
      </c>
      <c r="C968" s="22" t="inlineStr">
        <is>
          <r>
            <t xml:space="preserve">SEINFRA</t>
          </r>
        </is>
      </c>
      <c r="D968" s="22" t="inlineStr">
        <is>
          <r>
            <t xml:space="preserve">M3</t>
          </r>
        </is>
      </c>
      <c r="E968" s="24" t="n">
        <v>0.778</v>
      </c>
      <c r="F968" s="29" t="n">
        <v>83.58</v>
      </c>
      <c r="G968" s="29" t="n">
        <f>ROUND(ROUND(E968,8)*F968,4)</f>
        <v>65.0252</v>
      </c>
    </row>
    <row r="969" customHeight="1" ht="15">
      <c r="A969" s="22" t="inlineStr">
        <is>
          <r>
            <t xml:space="preserve">I0280</t>
          </r>
        </is>
      </c>
      <c r="B969" s="23" t="inlineStr">
        <is>
          <r>
            <t xml:space="preserve">BRITA</t>
          </r>
        </is>
      </c>
      <c r="C969" s="22" t="inlineStr">
        <is>
          <r>
            <t xml:space="preserve">SEINFRA</t>
          </r>
        </is>
      </c>
      <c r="D969" s="22" t="inlineStr">
        <is>
          <r>
            <t xml:space="preserve">M3</t>
          </r>
        </is>
      </c>
      <c r="E969" s="24" t="n">
        <v>0.9658</v>
      </c>
      <c r="F969" s="29" t="n">
        <v>100.5</v>
      </c>
      <c r="G969" s="29" t="n">
        <f>ROUND(ROUND(E969,8)*F969,4)</f>
        <v>97.0629</v>
      </c>
    </row>
    <row r="970" customHeight="1" ht="15">
      <c r="A970" s="22" t="inlineStr">
        <is>
          <r>
            <t xml:space="preserve">I0805</t>
          </r>
        </is>
      </c>
      <c r="B970" s="23" t="inlineStr">
        <is>
          <r>
            <t xml:space="preserve">CIMENTO PORTLAND</t>
          </r>
        </is>
      </c>
      <c r="C970" s="22" t="inlineStr">
        <is>
          <r>
            <t xml:space="preserve">SEINFRA</t>
          </r>
        </is>
      </c>
      <c r="D970" s="22" t="inlineStr">
        <is>
          <r>
            <t xml:space="preserve">KG</t>
          </r>
        </is>
      </c>
      <c r="E970" s="24" t="n">
        <v>220.0</v>
      </c>
      <c r="F970" s="29" t="n">
        <v>0.71</v>
      </c>
      <c r="G970" s="29" t="n">
        <f>ROUND(ROUND(E970,8)*F970,4)</f>
        <v>156.2</v>
      </c>
    </row>
    <row r="971" customHeight="1" ht="15">
      <c r="A971" s="2" t="inlineStr"/>
      <c r="B971" s="2" t="inlineStr"/>
      <c r="C971" s="2" t="inlineStr"/>
      <c r="D971" s="2" t="inlineStr"/>
      <c r="E971" s="26" t="inlineStr">
        <is>
          <r>
            <t xml:space="preserve">TOTAL Material:</t>
          </r>
        </is>
      </c>
      <c r="F971" s="26" t="inlineStr"/>
      <c r="G971" s="30" t="n">
        <f>SUM(G968:G970)</f>
        <v>318.2881</v>
      </c>
    </row>
    <row r="972" customHeight="1" ht="15">
      <c r="A972" s="20" t="inlineStr">
        <is>
          <r>
            <t xml:space="preserve">Mão de Obra</t>
          </r>
        </is>
      </c>
      <c r="B972" s="20" t="inlineStr"/>
      <c r="C972" s="21" t="inlineStr">
        <is>
          <r>
            <t xml:space="preserve">FONTE</t>
          </r>
        </is>
      </c>
      <c r="D972" s="21" t="inlineStr">
        <is>
          <r>
            <t xml:space="preserve">UNID</t>
          </r>
        </is>
      </c>
      <c r="E972" s="21" t="inlineStr">
        <is>
          <r>
            <t xml:space="preserve">COEFICIENTE</t>
          </r>
        </is>
      </c>
      <c r="F972" s="21" t="inlineStr">
        <is>
          <r>
            <t xml:space="preserve">PREÇO UNITÁRIO</t>
          </r>
        </is>
      </c>
      <c r="G972" s="21" t="inlineStr">
        <is>
          <r>
            <t xml:space="preserve">TOTAL</t>
          </r>
        </is>
      </c>
    </row>
    <row r="973" customHeight="1" ht="15">
      <c r="A973" s="22" t="inlineStr">
        <is>
          <r>
            <t xml:space="preserve">I2543</t>
          </r>
        </is>
      </c>
      <c r="B973" s="23" t="inlineStr">
        <is>
          <r>
            <t xml:space="preserve">SERVENTE</t>
          </r>
        </is>
      </c>
      <c r="C973" s="22" t="inlineStr">
        <is>
          <r>
            <t xml:space="preserve">SEINFRA</t>
          </r>
        </is>
      </c>
      <c r="D973" s="22" t="inlineStr">
        <is>
          <r>
            <t xml:space="preserve">H</t>
          </r>
        </is>
      </c>
      <c r="E973" s="24" t="n">
        <v>10.0</v>
      </c>
      <c r="F973" s="29" t="n">
        <v>20.26</v>
      </c>
      <c r="G973" s="29" t="n">
        <f>ROUND(ROUND(E973,8)*F973,4)</f>
        <v>202.6</v>
      </c>
    </row>
    <row r="974" customHeight="1" ht="15">
      <c r="A974" s="2" t="inlineStr"/>
      <c r="B974" s="2" t="inlineStr"/>
      <c r="C974" s="2" t="inlineStr"/>
      <c r="D974" s="2" t="inlineStr"/>
      <c r="E974" s="26" t="inlineStr">
        <is>
          <r>
            <t xml:space="preserve">TOTAL Mão de Obra:</t>
          </r>
        </is>
      </c>
      <c r="F974" s="26" t="inlineStr"/>
      <c r="G974" s="30" t="n">
        <f>SUM(G973:G973)</f>
        <v>202.6</v>
      </c>
    </row>
    <row r="975" customHeight="1" ht="15">
      <c r="A975" s="2" t="inlineStr"/>
      <c r="B975" s="2" t="inlineStr"/>
      <c r="C975" s="2" t="inlineStr"/>
      <c r="D975" s="2" t="inlineStr"/>
      <c r="E975" s="28" t="inlineStr">
        <is>
          <r>
            <t xml:space="preserve">VALOR:</t>
          </r>
        </is>
      </c>
      <c r="F975" s="28" t="inlineStr"/>
      <c r="G975" s="6" t="n">
        <f>SUM(G971,G974)</f>
        <v>520.89</v>
      </c>
    </row>
    <row r="976" customHeight="1" ht="15">
      <c r="A976" s="2" t="inlineStr"/>
      <c r="B976" s="2" t="inlineStr"/>
      <c r="C976" s="2" t="inlineStr"/>
      <c r="D976" s="2" t="inlineStr"/>
      <c r="E976" s="28" t="inlineStr">
        <is>
          <r>
            <t xml:space="preserve">VALOR BDI (22.23%):</t>
          </r>
        </is>
      </c>
      <c r="F976" s="28" t="inlineStr"/>
      <c r="G976" s="6" t="n">
        <f>ROUND(G975*(22.23/100),2)</f>
        <v>115.79</v>
      </c>
    </row>
    <row r="977" customHeight="1" ht="15">
      <c r="A977" s="2" t="inlineStr"/>
      <c r="B977" s="2" t="inlineStr"/>
      <c r="C977" s="2" t="inlineStr"/>
      <c r="D977" s="2" t="inlineStr"/>
      <c r="E977" s="28" t="inlineStr">
        <is>
          <r>
            <t xml:space="preserve">VALOR COM BDI:</t>
          </r>
        </is>
      </c>
      <c r="F977" s="28" t="inlineStr"/>
      <c r="G977" s="6" t="n">
        <f>G976+G975</f>
        <v>636.68</v>
      </c>
    </row>
    <row r="978" customHeight="1" ht="10">
      <c r="A978" s="2" t="inlineStr"/>
      <c r="B978" s="2" t="inlineStr"/>
      <c r="C978" s="2" t="inlineStr"/>
      <c r="D978" s="2" t="inlineStr"/>
      <c r="E978" s="18" t="inlineStr"/>
      <c r="F978" s="18" t="inlineStr"/>
      <c r="G978" s="18" t="inlineStr"/>
    </row>
    <row r="979" customHeight="1" ht="20">
      <c r="A979" s="19" t="inlineStr">
        <is>
          <r>
            <t xml:space="preserve">95805 CONDULETE DE PVC, TIPO B, PARA ELETRODUTO DE PVC SOLDÁVEL DN 25 MM (3/4''), APARENTE - FORNECIMENTO E INSTALAÇÃO. AF_10/2022 (UN)</t>
          </r>
        </is>
      </c>
      <c r="B979" s="19" t="inlineStr"/>
      <c r="C979" s="19" t="inlineStr"/>
      <c r="D979" s="19" t="inlineStr"/>
      <c r="E979" s="19" t="inlineStr"/>
      <c r="F979" s="19" t="inlineStr"/>
      <c r="G979" s="19" t="inlineStr"/>
    </row>
    <row r="980" customHeight="1" ht="15">
      <c r="A980" s="20" t="inlineStr">
        <is>
          <r>
            <t xml:space="preserve">Material</t>
          </r>
        </is>
      </c>
      <c r="B980" s="20" t="inlineStr"/>
      <c r="C980" s="21" t="inlineStr">
        <is>
          <r>
            <t xml:space="preserve">FONTE</t>
          </r>
        </is>
      </c>
      <c r="D980" s="21" t="inlineStr">
        <is>
          <r>
            <t xml:space="preserve">UNID</t>
          </r>
        </is>
      </c>
      <c r="E980" s="21" t="inlineStr">
        <is>
          <r>
            <t xml:space="preserve">COEFICIENTE</t>
          </r>
        </is>
      </c>
      <c r="F980" s="21" t="inlineStr">
        <is>
          <r>
            <t xml:space="preserve">PREÇO UNITÁRIO</t>
          </r>
        </is>
      </c>
      <c r="G980" s="21" t="inlineStr">
        <is>
          <r>
            <t xml:space="preserve">TOTAL</t>
          </r>
        </is>
      </c>
    </row>
    <row r="981" customHeight="1" ht="29">
      <c r="A981" s="22" t="inlineStr">
        <is>
          <r>
            <t xml:space="preserve">00011950</t>
          </r>
        </is>
      </c>
      <c r="B981" s="23" t="inlineStr">
        <is>
          <r>
            <t xml:space="preserve">BUCHA DE NYLON SEM ABA S6, COM PARAFUSO DE 4,20 X 40 MM EM ACO ZINCADO COM ROSCA SOBERBA, CABECA CHATA E FENDA PHILLIPS</t>
          </r>
        </is>
      </c>
      <c r="C981" s="22" t="inlineStr">
        <is>
          <r>
            <t xml:space="preserve">SINAPI</t>
          </r>
        </is>
      </c>
      <c r="D981" s="22" t="inlineStr">
        <is>
          <r>
            <t xml:space="preserve">UN</t>
          </r>
        </is>
      </c>
      <c r="E981" s="24" t="n">
        <v>2.0</v>
      </c>
      <c r="F981" s="25" t="n">
        <v>0.31</v>
      </c>
      <c r="G981" s="25" t="n">
        <f>TRUNC(TRUNC(E981,8)*F981,2)</f>
        <v>0.62</v>
      </c>
    </row>
    <row r="982" customHeight="1" ht="21">
      <c r="A982" s="22" t="inlineStr">
        <is>
          <r>
            <t xml:space="preserve">00012010</t>
          </r>
        </is>
      </c>
      <c r="B982" s="23" t="inlineStr">
        <is>
          <r>
            <t xml:space="preserve">CONDULETE EM PVC, TIPO "B", SEM TAMPA, DE 1/2" OU 3/4"</t>
          </r>
        </is>
      </c>
      <c r="C982" s="22" t="inlineStr">
        <is>
          <r>
            <t xml:space="preserve">SINAPI</t>
          </r>
        </is>
      </c>
      <c r="D982" s="22" t="inlineStr">
        <is>
          <r>
            <t xml:space="preserve">UN</t>
          </r>
        </is>
      </c>
      <c r="E982" s="24" t="n">
        <v>1.0</v>
      </c>
      <c r="F982" s="25" t="n">
        <v>8.23</v>
      </c>
      <c r="G982" s="25" t="n">
        <f>TRUNC(TRUNC(E982,8)*F982,2)</f>
        <v>8.23</v>
      </c>
    </row>
    <row r="983" customHeight="1" ht="15">
      <c r="A983" s="2" t="inlineStr"/>
      <c r="B983" s="2" t="inlineStr"/>
      <c r="C983" s="2" t="inlineStr"/>
      <c r="D983" s="2" t="inlineStr"/>
      <c r="E983" s="26" t="inlineStr">
        <is>
          <r>
            <t xml:space="preserve">TOTAL Material:</t>
          </r>
        </is>
      </c>
      <c r="F983" s="26" t="inlineStr"/>
      <c r="G983" s="27" t="n">
        <f>SUM(G981:G982)</f>
        <v>8.85</v>
      </c>
    </row>
    <row r="984" customHeight="1" ht="15">
      <c r="A984" s="20" t="inlineStr">
        <is>
          <r>
            <t xml:space="preserve">Mão de Obra com Encargos Complementares</t>
          </r>
        </is>
      </c>
      <c r="B984" s="20" t="inlineStr"/>
      <c r="C984" s="21" t="inlineStr">
        <is>
          <r>
            <t xml:space="preserve">FONTE</t>
          </r>
        </is>
      </c>
      <c r="D984" s="21" t="inlineStr">
        <is>
          <r>
            <t xml:space="preserve">UNID</t>
          </r>
        </is>
      </c>
      <c r="E984" s="21" t="inlineStr">
        <is>
          <r>
            <t xml:space="preserve">COEFICIENTE</t>
          </r>
        </is>
      </c>
      <c r="F984" s="21" t="inlineStr">
        <is>
          <r>
            <t xml:space="preserve">PREÇO UNITÁRIO</t>
          </r>
        </is>
      </c>
      <c r="G984" s="21" t="inlineStr">
        <is>
          <r>
            <t xml:space="preserve">TOTAL</t>
          </r>
        </is>
      </c>
    </row>
    <row r="985" customHeight="1" ht="21">
      <c r="A985" s="22" t="inlineStr">
        <is>
          <r>
            <t xml:space="preserve">88247</t>
          </r>
        </is>
      </c>
      <c r="B985" s="23" t="inlineStr">
        <is>
          <r>
            <t xml:space="preserve">AUXILIAR DE ELETRICISTA COM ENCARGOS COMPLEMENTARES</t>
          </r>
        </is>
      </c>
      <c r="C985" s="22" t="inlineStr">
        <is>
          <r>
            <t xml:space="preserve">SINAPI</t>
          </r>
        </is>
      </c>
      <c r="D985" s="22" t="inlineStr">
        <is>
          <r>
            <t xml:space="preserve">H</t>
          </r>
        </is>
      </c>
      <c r="E985" s="24" t="n">
        <v>0.2397</v>
      </c>
      <c r="F985" s="25" t="n">
        <v>23.65</v>
      </c>
      <c r="G985" s="25" t="n">
        <f>TRUNC(TRUNC(E985,8)*F985,2)</f>
        <v>5.66</v>
      </c>
    </row>
    <row r="986" customHeight="1" ht="15">
      <c r="A986" s="22" t="inlineStr">
        <is>
          <r>
            <t xml:space="preserve">88264</t>
          </r>
        </is>
      </c>
      <c r="B986" s="23" t="inlineStr">
        <is>
          <r>
            <t xml:space="preserve">ELETRICISTA COM ENCARGOS COMPLEMENTARES</t>
          </r>
        </is>
      </c>
      <c r="C986" s="22" t="inlineStr">
        <is>
          <r>
            <t xml:space="preserve">SINAPI</t>
          </r>
        </is>
      </c>
      <c r="D986" s="22" t="inlineStr">
        <is>
          <r>
            <t xml:space="preserve">H</t>
          </r>
        </is>
      </c>
      <c r="E986" s="24" t="n">
        <v>0.2397</v>
      </c>
      <c r="F986" s="25" t="n">
        <v>29.25</v>
      </c>
      <c r="G986" s="25" t="n">
        <f>TRUNC(TRUNC(E986,8)*F986,2)</f>
        <v>7.01</v>
      </c>
    </row>
    <row r="987" customHeight="1" ht="18">
      <c r="A987" s="2" t="inlineStr"/>
      <c r="B987" s="2" t="inlineStr"/>
      <c r="C987" s="2" t="inlineStr"/>
      <c r="D987" s="2" t="inlineStr"/>
      <c r="E987" s="26" t="inlineStr">
        <is>
          <r>
            <t xml:space="preserve">TOTAL Mão de Obra com Encargos Complementares:</t>
          </r>
        </is>
      </c>
      <c r="F987" s="26" t="inlineStr"/>
      <c r="G987" s="27" t="n">
        <f>SUM(G985:G986)</f>
        <v>12.67</v>
      </c>
    </row>
    <row r="988" customHeight="1" ht="15">
      <c r="A988" s="2" t="inlineStr"/>
      <c r="B988" s="2" t="inlineStr"/>
      <c r="C988" s="2" t="inlineStr"/>
      <c r="D988" s="2" t="inlineStr"/>
      <c r="E988" s="28" t="inlineStr">
        <is>
          <r>
            <t xml:space="preserve">VALOR:</t>
          </r>
        </is>
      </c>
      <c r="F988" s="28" t="inlineStr"/>
      <c r="G988" s="6" t="n">
        <f>SUM(G983,G987)</f>
        <v>21.52</v>
      </c>
    </row>
    <row r="989" customHeight="1" ht="15">
      <c r="A989" s="2" t="inlineStr"/>
      <c r="B989" s="2" t="inlineStr"/>
      <c r="C989" s="2" t="inlineStr"/>
      <c r="D989" s="2" t="inlineStr"/>
      <c r="E989" s="28" t="inlineStr">
        <is>
          <r>
            <t xml:space="preserve">VALOR BDI (22.23%):</t>
          </r>
        </is>
      </c>
      <c r="F989" s="28" t="inlineStr"/>
      <c r="G989" s="6" t="n">
        <f>ROUND(G988*(22.23/100),2)</f>
        <v>4.78</v>
      </c>
    </row>
    <row r="990" customHeight="1" ht="15">
      <c r="A990" s="2" t="inlineStr"/>
      <c r="B990" s="2" t="inlineStr"/>
      <c r="C990" s="2" t="inlineStr"/>
      <c r="D990" s="2" t="inlineStr"/>
      <c r="E990" s="28" t="inlineStr">
        <is>
          <r>
            <t xml:space="preserve">VALOR COM BDI:</t>
          </r>
        </is>
      </c>
      <c r="F990" s="28" t="inlineStr"/>
      <c r="G990" s="6" t="n">
        <f>G989+G988</f>
        <v>26.3</v>
      </c>
    </row>
    <row r="991" customHeight="1" ht="10">
      <c r="A991" s="2" t="inlineStr"/>
      <c r="B991" s="2" t="inlineStr"/>
      <c r="C991" s="2" t="inlineStr"/>
      <c r="D991" s="2" t="inlineStr"/>
      <c r="E991" s="18" t="inlineStr"/>
      <c r="F991" s="18" t="inlineStr"/>
      <c r="G991" s="18" t="inlineStr"/>
    </row>
    <row r="992" customHeight="1" ht="20">
      <c r="A992" s="19" t="inlineStr">
        <is>
          <r>
            <t xml:space="preserve">95811 CONDULETE DE PVC, TIPO LB, PARA ELETRODUTO DE PVC SOLDÁVEL DN 25 MM (3/4''), APARENTE - FORNECIMENTO E INSTALAÇÃO. AF_10/2022 (UN)</t>
          </r>
        </is>
      </c>
      <c r="B992" s="19" t="inlineStr"/>
      <c r="C992" s="19" t="inlineStr"/>
      <c r="D992" s="19" t="inlineStr"/>
      <c r="E992" s="19" t="inlineStr"/>
      <c r="F992" s="19" t="inlineStr"/>
      <c r="G992" s="19" t="inlineStr"/>
    </row>
    <row r="993" customHeight="1" ht="15">
      <c r="A993" s="20" t="inlineStr">
        <is>
          <r>
            <t xml:space="preserve">Material</t>
          </r>
        </is>
      </c>
      <c r="B993" s="20" t="inlineStr"/>
      <c r="C993" s="21" t="inlineStr">
        <is>
          <r>
            <t xml:space="preserve">FONTE</t>
          </r>
        </is>
      </c>
      <c r="D993" s="21" t="inlineStr">
        <is>
          <r>
            <t xml:space="preserve">UNID</t>
          </r>
        </is>
      </c>
      <c r="E993" s="21" t="inlineStr">
        <is>
          <r>
            <t xml:space="preserve">COEFICIENTE</t>
          </r>
        </is>
      </c>
      <c r="F993" s="21" t="inlineStr">
        <is>
          <r>
            <t xml:space="preserve">PREÇO UNITÁRIO</t>
          </r>
        </is>
      </c>
      <c r="G993" s="21" t="inlineStr">
        <is>
          <r>
            <t xml:space="preserve">TOTAL</t>
          </r>
        </is>
      </c>
    </row>
    <row r="994" customHeight="1" ht="21">
      <c r="A994" s="22" t="inlineStr">
        <is>
          <r>
            <t xml:space="preserve">00012016</t>
          </r>
        </is>
      </c>
      <c r="B994" s="23" t="inlineStr">
        <is>
          <r>
            <t xml:space="preserve">CONDULETE EM PVC, TIPO "LB", SEM TAMPA, DE 1/2" OU 3/4"</t>
          </r>
        </is>
      </c>
      <c r="C994" s="22" t="inlineStr">
        <is>
          <r>
            <t xml:space="preserve">SINAPI</t>
          </r>
        </is>
      </c>
      <c r="D994" s="22" t="inlineStr">
        <is>
          <r>
            <t xml:space="preserve">UN</t>
          </r>
        </is>
      </c>
      <c r="E994" s="24" t="n">
        <v>1.0</v>
      </c>
      <c r="F994" s="25" t="n">
        <v>9.07</v>
      </c>
      <c r="G994" s="25" t="n">
        <f>TRUNC(TRUNC(E994,8)*F994,2)</f>
        <v>9.07</v>
      </c>
    </row>
    <row r="995" customHeight="1" ht="15">
      <c r="A995" s="2" t="inlineStr"/>
      <c r="B995" s="2" t="inlineStr"/>
      <c r="C995" s="2" t="inlineStr"/>
      <c r="D995" s="2" t="inlineStr"/>
      <c r="E995" s="26" t="inlineStr">
        <is>
          <r>
            <t xml:space="preserve">TOTAL Material:</t>
          </r>
        </is>
      </c>
      <c r="F995" s="26" t="inlineStr"/>
      <c r="G995" s="27" t="n">
        <f>SUM(G994:G994)</f>
        <v>9.07</v>
      </c>
    </row>
    <row r="996" customHeight="1" ht="15">
      <c r="A996" s="20" t="inlineStr">
        <is>
          <r>
            <t xml:space="preserve">Mão de Obra com Encargos Complementares</t>
          </r>
        </is>
      </c>
      <c r="B996" s="20" t="inlineStr"/>
      <c r="C996" s="21" t="inlineStr">
        <is>
          <r>
            <t xml:space="preserve">FONTE</t>
          </r>
        </is>
      </c>
      <c r="D996" s="21" t="inlineStr">
        <is>
          <r>
            <t xml:space="preserve">UNID</t>
          </r>
        </is>
      </c>
      <c r="E996" s="21" t="inlineStr">
        <is>
          <r>
            <t xml:space="preserve">COEFICIENTE</t>
          </r>
        </is>
      </c>
      <c r="F996" s="21" t="inlineStr">
        <is>
          <r>
            <t xml:space="preserve">PREÇO UNITÁRIO</t>
          </r>
        </is>
      </c>
      <c r="G996" s="21" t="inlineStr">
        <is>
          <r>
            <t xml:space="preserve">TOTAL</t>
          </r>
        </is>
      </c>
    </row>
    <row r="997" customHeight="1" ht="21">
      <c r="A997" s="22" t="inlineStr">
        <is>
          <r>
            <t xml:space="preserve">88247</t>
          </r>
        </is>
      </c>
      <c r="B997" s="23" t="inlineStr">
        <is>
          <r>
            <t xml:space="preserve">AUXILIAR DE ELETRICISTA COM ENCARGOS COMPLEMENTARES</t>
          </r>
        </is>
      </c>
      <c r="C997" s="22" t="inlineStr">
        <is>
          <r>
            <t xml:space="preserve">SINAPI</t>
          </r>
        </is>
      </c>
      <c r="D997" s="22" t="inlineStr">
        <is>
          <r>
            <t xml:space="preserve">H</t>
          </r>
        </is>
      </c>
      <c r="E997" s="24" t="n">
        <v>0.157</v>
      </c>
      <c r="F997" s="25" t="n">
        <v>23.65</v>
      </c>
      <c r="G997" s="25" t="n">
        <f>TRUNC(TRUNC(E997,8)*F997,2)</f>
        <v>3.71</v>
      </c>
    </row>
    <row r="998" customHeight="1" ht="15">
      <c r="A998" s="22" t="inlineStr">
        <is>
          <r>
            <t xml:space="preserve">88264</t>
          </r>
        </is>
      </c>
      <c r="B998" s="23" t="inlineStr">
        <is>
          <r>
            <t xml:space="preserve">ELETRICISTA COM ENCARGOS COMPLEMENTARES</t>
          </r>
        </is>
      </c>
      <c r="C998" s="22" t="inlineStr">
        <is>
          <r>
            <t xml:space="preserve">SINAPI</t>
          </r>
        </is>
      </c>
      <c r="D998" s="22" t="inlineStr">
        <is>
          <r>
            <t xml:space="preserve">H</t>
          </r>
        </is>
      </c>
      <c r="E998" s="24" t="n">
        <v>0.157</v>
      </c>
      <c r="F998" s="25" t="n">
        <v>29.25</v>
      </c>
      <c r="G998" s="25" t="n">
        <f>TRUNC(TRUNC(E998,8)*F998,2)</f>
        <v>4.59</v>
      </c>
    </row>
    <row r="999" customHeight="1" ht="18">
      <c r="A999" s="2" t="inlineStr"/>
      <c r="B999" s="2" t="inlineStr"/>
      <c r="C999" s="2" t="inlineStr"/>
      <c r="D999" s="2" t="inlineStr"/>
      <c r="E999" s="26" t="inlineStr">
        <is>
          <r>
            <t xml:space="preserve">TOTAL Mão de Obra com Encargos Complementares:</t>
          </r>
        </is>
      </c>
      <c r="F999" s="26" t="inlineStr"/>
      <c r="G999" s="27" t="n">
        <f>SUM(G997:G998)</f>
        <v>8.3</v>
      </c>
    </row>
    <row r="1000" customHeight="1" ht="15">
      <c r="A1000" s="2" t="inlineStr"/>
      <c r="B1000" s="2" t="inlineStr"/>
      <c r="C1000" s="2" t="inlineStr"/>
      <c r="D1000" s="2" t="inlineStr"/>
      <c r="E1000" s="28" t="inlineStr">
        <is>
          <r>
            <t xml:space="preserve">VALOR:</t>
          </r>
        </is>
      </c>
      <c r="F1000" s="28" t="inlineStr"/>
      <c r="G1000" s="6" t="n">
        <f>SUM(G995,G999)</f>
        <v>17.37</v>
      </c>
    </row>
    <row r="1001" customHeight="1" ht="15">
      <c r="A1001" s="2" t="inlineStr"/>
      <c r="B1001" s="2" t="inlineStr"/>
      <c r="C1001" s="2" t="inlineStr"/>
      <c r="D1001" s="2" t="inlineStr"/>
      <c r="E1001" s="28" t="inlineStr">
        <is>
          <r>
            <t xml:space="preserve">VALOR BDI (22.23%):</t>
          </r>
        </is>
      </c>
      <c r="F1001" s="28" t="inlineStr"/>
      <c r="G1001" s="6" t="n">
        <f>ROUND(G1000*(22.23/100),2)</f>
        <v>3.86</v>
      </c>
    </row>
    <row r="1002" customHeight="1" ht="15">
      <c r="A1002" s="2" t="inlineStr"/>
      <c r="B1002" s="2" t="inlineStr"/>
      <c r="C1002" s="2" t="inlineStr"/>
      <c r="D1002" s="2" t="inlineStr"/>
      <c r="E1002" s="28" t="inlineStr">
        <is>
          <r>
            <t xml:space="preserve">VALOR COM BDI:</t>
          </r>
        </is>
      </c>
      <c r="F1002" s="28" t="inlineStr"/>
      <c r="G1002" s="6" t="n">
        <f>G1001+G1000</f>
        <v>21.23</v>
      </c>
    </row>
    <row r="1003" customHeight="1" ht="10">
      <c r="A1003" s="2" t="inlineStr"/>
      <c r="B1003" s="2" t="inlineStr"/>
      <c r="C1003" s="2" t="inlineStr"/>
      <c r="D1003" s="2" t="inlineStr"/>
      <c r="E1003" s="18" t="inlineStr"/>
      <c r="F1003" s="18" t="inlineStr"/>
      <c r="G1003" s="18" t="inlineStr"/>
    </row>
    <row r="1004" customHeight="1" ht="20">
      <c r="A1004" s="19" t="inlineStr">
        <is>
          <r>
            <t xml:space="preserve">104749 CONECTOR GRAMPO METÁLICO TIPO OLHAL, PARA SPDA, PARA HASTE DE ATERRAMENTO DE 3/4'' E CABOS DE 10 A 50 MM2 - FORNECIMENTO E INSTALAÇÃO. AF_08/2023 (UN)</t>
          </r>
        </is>
      </c>
      <c r="B1004" s="19" t="inlineStr"/>
      <c r="C1004" s="19" t="inlineStr"/>
      <c r="D1004" s="19" t="inlineStr"/>
      <c r="E1004" s="19" t="inlineStr"/>
      <c r="F1004" s="19" t="inlineStr"/>
      <c r="G1004" s="19" t="inlineStr"/>
    </row>
    <row r="1005" customHeight="1" ht="15">
      <c r="A1005" s="20" t="inlineStr">
        <is>
          <r>
            <t xml:space="preserve">Material</t>
          </r>
        </is>
      </c>
      <c r="B1005" s="20" t="inlineStr"/>
      <c r="C1005" s="21" t="inlineStr">
        <is>
          <r>
            <t xml:space="preserve">FONTE</t>
          </r>
        </is>
      </c>
      <c r="D1005" s="21" t="inlineStr">
        <is>
          <r>
            <t xml:space="preserve">UNID</t>
          </r>
        </is>
      </c>
      <c r="E1005" s="21" t="inlineStr">
        <is>
          <r>
            <t xml:space="preserve">COEFICIENTE</t>
          </r>
        </is>
      </c>
      <c r="F1005" s="21" t="inlineStr">
        <is>
          <r>
            <t xml:space="preserve">PREÇO UNITÁRIO</t>
          </r>
        </is>
      </c>
      <c r="G1005" s="21" t="inlineStr">
        <is>
          <r>
            <t xml:space="preserve">TOTAL</t>
          </r>
        </is>
      </c>
    </row>
    <row r="1006" customHeight="1" ht="21">
      <c r="A1006" s="22" t="inlineStr">
        <is>
          <r>
            <t xml:space="preserve">00000416</t>
          </r>
        </is>
      </c>
      <c r="B1006" s="23" t="inlineStr">
        <is>
          <r>
            <t xml:space="preserve">GRAMPO METALICO TIPO OLHAL PARA HASTE DE ATERRAMENTO DE 3/4", CONDUTOR DE *10* A 50 MM2</t>
          </r>
        </is>
      </c>
      <c r="C1006" s="22" t="inlineStr">
        <is>
          <r>
            <t xml:space="preserve">SINAPI</t>
          </r>
        </is>
      </c>
      <c r="D1006" s="22" t="inlineStr">
        <is>
          <r>
            <t xml:space="preserve">UN</t>
          </r>
        </is>
      </c>
      <c r="E1006" s="24" t="n">
        <v>1.0</v>
      </c>
      <c r="F1006" s="25" t="n">
        <v>8.33</v>
      </c>
      <c r="G1006" s="25" t="n">
        <f>TRUNC(TRUNC(E1006,8)*F1006,2)</f>
        <v>8.33</v>
      </c>
    </row>
    <row r="1007" customHeight="1" ht="15">
      <c r="A1007" s="2" t="inlineStr"/>
      <c r="B1007" s="2" t="inlineStr"/>
      <c r="C1007" s="2" t="inlineStr"/>
      <c r="D1007" s="2" t="inlineStr"/>
      <c r="E1007" s="26" t="inlineStr">
        <is>
          <r>
            <t xml:space="preserve">TOTAL Material:</t>
          </r>
        </is>
      </c>
      <c r="F1007" s="26" t="inlineStr"/>
      <c r="G1007" s="27" t="n">
        <f>SUM(G1006:G1006)</f>
        <v>8.33</v>
      </c>
    </row>
    <row r="1008" customHeight="1" ht="15">
      <c r="A1008" s="20" t="inlineStr">
        <is>
          <r>
            <t xml:space="preserve">Mão de Obra com Encargos Complementares</t>
          </r>
        </is>
      </c>
      <c r="B1008" s="20" t="inlineStr"/>
      <c r="C1008" s="21" t="inlineStr">
        <is>
          <r>
            <t xml:space="preserve">FONTE</t>
          </r>
        </is>
      </c>
      <c r="D1008" s="21" t="inlineStr">
        <is>
          <r>
            <t xml:space="preserve">UNID</t>
          </r>
        </is>
      </c>
      <c r="E1008" s="21" t="inlineStr">
        <is>
          <r>
            <t xml:space="preserve">COEFICIENTE</t>
          </r>
        </is>
      </c>
      <c r="F1008" s="21" t="inlineStr">
        <is>
          <r>
            <t xml:space="preserve">PREÇO UNITÁRIO</t>
          </r>
        </is>
      </c>
      <c r="G1008" s="21" t="inlineStr">
        <is>
          <r>
            <t xml:space="preserve">TOTAL</t>
          </r>
        </is>
      </c>
    </row>
    <row r="1009" customHeight="1" ht="21">
      <c r="A1009" s="22" t="inlineStr">
        <is>
          <r>
            <t xml:space="preserve">88247</t>
          </r>
        </is>
      </c>
      <c r="B1009" s="23" t="inlineStr">
        <is>
          <r>
            <t xml:space="preserve">AUXILIAR DE ELETRICISTA COM ENCARGOS COMPLEMENTARES</t>
          </r>
        </is>
      </c>
      <c r="C1009" s="22" t="inlineStr">
        <is>
          <r>
            <t xml:space="preserve">SINAPI</t>
          </r>
        </is>
      </c>
      <c r="D1009" s="22" t="inlineStr">
        <is>
          <r>
            <t xml:space="preserve">H</t>
          </r>
        </is>
      </c>
      <c r="E1009" s="24" t="n">
        <v>0.1863</v>
      </c>
      <c r="F1009" s="25" t="n">
        <v>23.65</v>
      </c>
      <c r="G1009" s="25" t="n">
        <f>TRUNC(TRUNC(E1009,8)*F1009,2)</f>
        <v>4.4</v>
      </c>
    </row>
    <row r="1010" customHeight="1" ht="15">
      <c r="A1010" s="22" t="inlineStr">
        <is>
          <r>
            <t xml:space="preserve">88264</t>
          </r>
        </is>
      </c>
      <c r="B1010" s="23" t="inlineStr">
        <is>
          <r>
            <t xml:space="preserve">ELETRICISTA COM ENCARGOS COMPLEMENTARES</t>
          </r>
        </is>
      </c>
      <c r="C1010" s="22" t="inlineStr">
        <is>
          <r>
            <t xml:space="preserve">SINAPI</t>
          </r>
        </is>
      </c>
      <c r="D1010" s="22" t="inlineStr">
        <is>
          <r>
            <t xml:space="preserve">H</t>
          </r>
        </is>
      </c>
      <c r="E1010" s="24" t="n">
        <v>0.1863</v>
      </c>
      <c r="F1010" s="25" t="n">
        <v>29.25</v>
      </c>
      <c r="G1010" s="25" t="n">
        <f>TRUNC(TRUNC(E1010,8)*F1010,2)</f>
        <v>5.44</v>
      </c>
    </row>
    <row r="1011" customHeight="1" ht="18">
      <c r="A1011" s="2" t="inlineStr"/>
      <c r="B1011" s="2" t="inlineStr"/>
      <c r="C1011" s="2" t="inlineStr"/>
      <c r="D1011" s="2" t="inlineStr"/>
      <c r="E1011" s="26" t="inlineStr">
        <is>
          <r>
            <t xml:space="preserve">TOTAL Mão de Obra com Encargos Complementares:</t>
          </r>
        </is>
      </c>
      <c r="F1011" s="26" t="inlineStr"/>
      <c r="G1011" s="27" t="n">
        <f>SUM(G1009:G1010)</f>
        <v>9.84</v>
      </c>
    </row>
    <row r="1012" customHeight="1" ht="15">
      <c r="A1012" s="2" t="inlineStr"/>
      <c r="B1012" s="2" t="inlineStr"/>
      <c r="C1012" s="2" t="inlineStr"/>
      <c r="D1012" s="2" t="inlineStr"/>
      <c r="E1012" s="28" t="inlineStr">
        <is>
          <r>
            <t xml:space="preserve">VALOR:</t>
          </r>
        </is>
      </c>
      <c r="F1012" s="28" t="inlineStr"/>
      <c r="G1012" s="6" t="n">
        <f>SUM(G1007,G1011)</f>
        <v>18.17</v>
      </c>
    </row>
    <row r="1013" customHeight="1" ht="15">
      <c r="A1013" s="2" t="inlineStr"/>
      <c r="B1013" s="2" t="inlineStr"/>
      <c r="C1013" s="2" t="inlineStr"/>
      <c r="D1013" s="2" t="inlineStr"/>
      <c r="E1013" s="28" t="inlineStr">
        <is>
          <r>
            <t xml:space="preserve">VALOR BDI (22.23%):</t>
          </r>
        </is>
      </c>
      <c r="F1013" s="28" t="inlineStr"/>
      <c r="G1013" s="6" t="n">
        <f>ROUND(G1012*(22.23/100),2)</f>
        <v>4.04</v>
      </c>
    </row>
    <row r="1014" customHeight="1" ht="15">
      <c r="A1014" s="2" t="inlineStr"/>
      <c r="B1014" s="2" t="inlineStr"/>
      <c r="C1014" s="2" t="inlineStr"/>
      <c r="D1014" s="2" t="inlineStr"/>
      <c r="E1014" s="28" t="inlineStr">
        <is>
          <r>
            <t xml:space="preserve">VALOR COM BDI:</t>
          </r>
        </is>
      </c>
      <c r="F1014" s="28" t="inlineStr"/>
      <c r="G1014" s="6" t="n">
        <f>G1013+G1012</f>
        <v>22.21</v>
      </c>
    </row>
    <row r="1015" customHeight="1" ht="10">
      <c r="A1015" s="2" t="inlineStr"/>
      <c r="B1015" s="2" t="inlineStr"/>
      <c r="C1015" s="2" t="inlineStr"/>
      <c r="D1015" s="2" t="inlineStr"/>
      <c r="E1015" s="18" t="inlineStr"/>
      <c r="F1015" s="18" t="inlineStr"/>
      <c r="G1015" s="18" t="inlineStr"/>
    </row>
    <row r="1016" customHeight="1" ht="20">
      <c r="A1016" s="19" t="inlineStr">
        <is>
          <r>
            <t xml:space="preserve">SBC014025 COPIAS DE PROJETOS POR PLOTAGEM ELETRONICA (UN)</t>
          </r>
        </is>
      </c>
      <c r="B1016" s="19" t="inlineStr"/>
      <c r="C1016" s="19" t="inlineStr"/>
      <c r="D1016" s="19" t="inlineStr"/>
      <c r="E1016" s="19" t="inlineStr"/>
      <c r="F1016" s="19" t="inlineStr"/>
      <c r="G1016" s="19" t="inlineStr"/>
    </row>
    <row r="1017" customHeight="1" ht="15">
      <c r="A1017" s="20" t="inlineStr">
        <is>
          <r>
            <t xml:space="preserve">Material</t>
          </r>
        </is>
      </c>
      <c r="B1017" s="20" t="inlineStr"/>
      <c r="C1017" s="21" t="inlineStr">
        <is>
          <r>
            <t xml:space="preserve">FONTE</t>
          </r>
        </is>
      </c>
      <c r="D1017" s="21" t="inlineStr">
        <is>
          <r>
            <t xml:space="preserve">UNID</t>
          </r>
        </is>
      </c>
      <c r="E1017" s="21" t="inlineStr">
        <is>
          <r>
            <t xml:space="preserve">COEFICIENTE</t>
          </r>
        </is>
      </c>
      <c r="F1017" s="21" t="inlineStr">
        <is>
          <r>
            <t xml:space="preserve">PREÇO UNITÁRIO</t>
          </r>
        </is>
      </c>
      <c r="G1017" s="21" t="inlineStr">
        <is>
          <r>
            <t xml:space="preserve">TOTAL</t>
          </r>
        </is>
      </c>
    </row>
    <row r="1018" customHeight="1" ht="15">
      <c r="A1018" s="22" t="inlineStr">
        <is>
          <r>
            <t xml:space="preserve">SBC008824</t>
          </r>
        </is>
      </c>
      <c r="B1018" s="23" t="inlineStr">
        <is>
          <r>
            <t xml:space="preserve">COPIAS DE PROJETOS POR PLOTAGEM ELETRÔNICA</t>
          </r>
        </is>
      </c>
      <c r="C1018" s="22" t="inlineStr">
        <is>
          <r>
            <t xml:space="preserve">Composições </t>
          </r>
        </is>
      </c>
      <c r="D1018" s="22" t="inlineStr">
        <is>
          <r>
            <t xml:space="preserve">UN</t>
          </r>
        </is>
      </c>
      <c r="E1018" s="24" t="n">
        <v>1.0</v>
      </c>
      <c r="F1018" s="25" t="n">
        <v>16.0</v>
      </c>
      <c r="G1018" s="25" t="n">
        <f>ROUND(ROUND(E1018,8)*F1018,2)</f>
        <v>16.0</v>
      </c>
    </row>
    <row r="1019" customHeight="1" ht="15">
      <c r="A1019" s="2" t="inlineStr"/>
      <c r="B1019" s="2" t="inlineStr"/>
      <c r="C1019" s="2" t="inlineStr"/>
      <c r="D1019" s="2" t="inlineStr"/>
      <c r="E1019" s="26" t="inlineStr">
        <is>
          <r>
            <t xml:space="preserve">TOTAL Material:</t>
          </r>
        </is>
      </c>
      <c r="F1019" s="26" t="inlineStr"/>
      <c r="G1019" s="27" t="n">
        <f>SUM(G1018:G1018)</f>
        <v>16.0</v>
      </c>
    </row>
    <row r="1020" customHeight="1" ht="15">
      <c r="A1020" s="2" t="inlineStr"/>
      <c r="B1020" s="2" t="inlineStr"/>
      <c r="C1020" s="2" t="inlineStr"/>
      <c r="D1020" s="2" t="inlineStr"/>
      <c r="E1020" s="28" t="inlineStr">
        <is>
          <r>
            <t xml:space="preserve">VALOR:</t>
          </r>
        </is>
      </c>
      <c r="F1020" s="28" t="inlineStr"/>
      <c r="G1020" s="6" t="n">
        <f>SUM(G1019)</f>
        <v>16.0</v>
      </c>
    </row>
    <row r="1021" customHeight="1" ht="15">
      <c r="A1021" s="2" t="inlineStr"/>
      <c r="B1021" s="2" t="inlineStr"/>
      <c r="C1021" s="2" t="inlineStr"/>
      <c r="D1021" s="2" t="inlineStr"/>
      <c r="E1021" s="28" t="inlineStr">
        <is>
          <r>
            <t xml:space="preserve">VALOR BDI (22.23%):</t>
          </r>
        </is>
      </c>
      <c r="F1021" s="28" t="inlineStr"/>
      <c r="G1021" s="6" t="n">
        <f>ROUND(G1020*(22.23/100),2)</f>
        <v>3.56</v>
      </c>
    </row>
    <row r="1022" customHeight="1" ht="15">
      <c r="A1022" s="2" t="inlineStr"/>
      <c r="B1022" s="2" t="inlineStr"/>
      <c r="C1022" s="2" t="inlineStr"/>
      <c r="D1022" s="2" t="inlineStr"/>
      <c r="E1022" s="28" t="inlineStr">
        <is>
          <r>
            <t xml:space="preserve">VALOR COM BDI:</t>
          </r>
        </is>
      </c>
      <c r="F1022" s="28" t="inlineStr"/>
      <c r="G1022" s="6" t="n">
        <f>G1021+G1020</f>
        <v>19.56</v>
      </c>
    </row>
    <row r="1023" customHeight="1" ht="10">
      <c r="A1023" s="2" t="inlineStr"/>
      <c r="B1023" s="2" t="inlineStr"/>
      <c r="C1023" s="2" t="inlineStr"/>
      <c r="D1023" s="2" t="inlineStr"/>
      <c r="E1023" s="18" t="inlineStr"/>
      <c r="F1023" s="18" t="inlineStr"/>
      <c r="G1023" s="18" t="inlineStr"/>
    </row>
    <row r="1024" customHeight="1" ht="20">
      <c r="A1024" s="19" t="inlineStr">
        <is>
          <r>
            <t xml:space="preserve">96977 CORDOALHA DE COBRE NU 50 MM², ENTERRADA - FORNECIMENTO E INSTALAÇÃO. AF_08/2023 (M)</t>
          </r>
        </is>
      </c>
      <c r="B1024" s="19" t="inlineStr"/>
      <c r="C1024" s="19" t="inlineStr"/>
      <c r="D1024" s="19" t="inlineStr"/>
      <c r="E1024" s="19" t="inlineStr"/>
      <c r="F1024" s="19" t="inlineStr"/>
      <c r="G1024" s="19" t="inlineStr"/>
    </row>
    <row r="1025" customHeight="1" ht="15">
      <c r="A1025" s="20" t="inlineStr">
        <is>
          <r>
            <t xml:space="preserve">Material</t>
          </r>
        </is>
      </c>
      <c r="B1025" s="20" t="inlineStr"/>
      <c r="C1025" s="21" t="inlineStr">
        <is>
          <r>
            <t xml:space="preserve">FONTE</t>
          </r>
        </is>
      </c>
      <c r="D1025" s="21" t="inlineStr">
        <is>
          <r>
            <t xml:space="preserve">UNID</t>
          </r>
        </is>
      </c>
      <c r="E1025" s="21" t="inlineStr">
        <is>
          <r>
            <t xml:space="preserve">COEFICIENTE</t>
          </r>
        </is>
      </c>
      <c r="F1025" s="21" t="inlineStr">
        <is>
          <r>
            <t xml:space="preserve">PREÇO UNITÁRIO</t>
          </r>
        </is>
      </c>
      <c r="G1025" s="21" t="inlineStr">
        <is>
          <r>
            <t xml:space="preserve">TOTAL</t>
          </r>
        </is>
      </c>
    </row>
    <row r="1026" customHeight="1" ht="15">
      <c r="A1026" s="22" t="inlineStr">
        <is>
          <r>
            <t xml:space="preserve">00000867</t>
          </r>
        </is>
      </c>
      <c r="B1026" s="23" t="inlineStr">
        <is>
          <r>
            <t xml:space="preserve">CABO DE COBRE NU 50 MM2 MEIO-DURO</t>
          </r>
        </is>
      </c>
      <c r="C1026" s="22" t="inlineStr">
        <is>
          <r>
            <t xml:space="preserve">SINAPI</t>
          </r>
        </is>
      </c>
      <c r="D1026" s="22" t="inlineStr">
        <is>
          <r>
            <t xml:space="preserve">M</t>
          </r>
        </is>
      </c>
      <c r="E1026" s="24" t="n">
        <v>1.05</v>
      </c>
      <c r="F1026" s="25" t="n">
        <v>56.84</v>
      </c>
      <c r="G1026" s="25" t="n">
        <f>TRUNC(TRUNC(E1026,8)*F1026,2)</f>
        <v>59.68</v>
      </c>
    </row>
    <row r="1027" customHeight="1" ht="15">
      <c r="A1027" s="2" t="inlineStr"/>
      <c r="B1027" s="2" t="inlineStr"/>
      <c r="C1027" s="2" t="inlineStr"/>
      <c r="D1027" s="2" t="inlineStr"/>
      <c r="E1027" s="26" t="inlineStr">
        <is>
          <r>
            <t xml:space="preserve">TOTAL Material:</t>
          </r>
        </is>
      </c>
      <c r="F1027" s="26" t="inlineStr"/>
      <c r="G1027" s="27" t="n">
        <f>SUM(G1026:G1026)</f>
        <v>59.68</v>
      </c>
    </row>
    <row r="1028" customHeight="1" ht="15">
      <c r="A1028" s="20" t="inlineStr">
        <is>
          <r>
            <t xml:space="preserve">Mão de Obra com Encargos Complementares</t>
          </r>
        </is>
      </c>
      <c r="B1028" s="20" t="inlineStr"/>
      <c r="C1028" s="21" t="inlineStr">
        <is>
          <r>
            <t xml:space="preserve">FONTE</t>
          </r>
        </is>
      </c>
      <c r="D1028" s="21" t="inlineStr">
        <is>
          <r>
            <t xml:space="preserve">UNID</t>
          </r>
        </is>
      </c>
      <c r="E1028" s="21" t="inlineStr">
        <is>
          <r>
            <t xml:space="preserve">COEFICIENTE</t>
          </r>
        </is>
      </c>
      <c r="F1028" s="21" t="inlineStr">
        <is>
          <r>
            <t xml:space="preserve">PREÇO UNITÁRIO</t>
          </r>
        </is>
      </c>
      <c r="G1028" s="21" t="inlineStr">
        <is>
          <r>
            <t xml:space="preserve">TOTAL</t>
          </r>
        </is>
      </c>
    </row>
    <row r="1029" customHeight="1" ht="21">
      <c r="A1029" s="22" t="inlineStr">
        <is>
          <r>
            <t xml:space="preserve">88247</t>
          </r>
        </is>
      </c>
      <c r="B1029" s="23" t="inlineStr">
        <is>
          <r>
            <t xml:space="preserve">AUXILIAR DE ELETRICISTA COM ENCARGOS COMPLEMENTARES</t>
          </r>
        </is>
      </c>
      <c r="C1029" s="22" t="inlineStr">
        <is>
          <r>
            <t xml:space="preserve">SINAPI</t>
          </r>
        </is>
      </c>
      <c r="D1029" s="22" t="inlineStr">
        <is>
          <r>
            <t xml:space="preserve">H</t>
          </r>
        </is>
      </c>
      <c r="E1029" s="24" t="n">
        <v>0.0331</v>
      </c>
      <c r="F1029" s="25" t="n">
        <v>23.65</v>
      </c>
      <c r="G1029" s="25" t="n">
        <f>TRUNC(TRUNC(E1029,8)*F1029,2)</f>
        <v>0.78</v>
      </c>
    </row>
    <row r="1030" customHeight="1" ht="15">
      <c r="A1030" s="22" t="inlineStr">
        <is>
          <r>
            <t xml:space="preserve">88264</t>
          </r>
        </is>
      </c>
      <c r="B1030" s="23" t="inlineStr">
        <is>
          <r>
            <t xml:space="preserve">ELETRICISTA COM ENCARGOS COMPLEMENTARES</t>
          </r>
        </is>
      </c>
      <c r="C1030" s="22" t="inlineStr">
        <is>
          <r>
            <t xml:space="preserve">SINAPI</t>
          </r>
        </is>
      </c>
      <c r="D1030" s="22" t="inlineStr">
        <is>
          <r>
            <t xml:space="preserve">H</t>
          </r>
        </is>
      </c>
      <c r="E1030" s="24" t="n">
        <v>0.0331</v>
      </c>
      <c r="F1030" s="25" t="n">
        <v>29.25</v>
      </c>
      <c r="G1030" s="25" t="n">
        <f>TRUNC(TRUNC(E1030,8)*F1030,2)</f>
        <v>0.96</v>
      </c>
    </row>
    <row r="1031" customHeight="1" ht="18">
      <c r="A1031" s="2" t="inlineStr"/>
      <c r="B1031" s="2" t="inlineStr"/>
      <c r="C1031" s="2" t="inlineStr"/>
      <c r="D1031" s="2" t="inlineStr"/>
      <c r="E1031" s="26" t="inlineStr">
        <is>
          <r>
            <t xml:space="preserve">TOTAL Mão de Obra com Encargos Complementares:</t>
          </r>
        </is>
      </c>
      <c r="F1031" s="26" t="inlineStr"/>
      <c r="G1031" s="27" t="n">
        <f>SUM(G1029:G1030)</f>
        <v>1.74</v>
      </c>
    </row>
    <row r="1032" customHeight="1" ht="15">
      <c r="A1032" s="2" t="inlineStr"/>
      <c r="B1032" s="2" t="inlineStr"/>
      <c r="C1032" s="2" t="inlineStr"/>
      <c r="D1032" s="2" t="inlineStr"/>
      <c r="E1032" s="28" t="inlineStr">
        <is>
          <r>
            <t xml:space="preserve">VALOR:</t>
          </r>
        </is>
      </c>
      <c r="F1032" s="28" t="inlineStr"/>
      <c r="G1032" s="6" t="n">
        <f>SUM(G1027,G1031)</f>
        <v>61.42</v>
      </c>
    </row>
    <row r="1033" customHeight="1" ht="15">
      <c r="A1033" s="2" t="inlineStr"/>
      <c r="B1033" s="2" t="inlineStr"/>
      <c r="C1033" s="2" t="inlineStr"/>
      <c r="D1033" s="2" t="inlineStr"/>
      <c r="E1033" s="28" t="inlineStr">
        <is>
          <r>
            <t xml:space="preserve">VALOR BDI (22.23%):</t>
          </r>
        </is>
      </c>
      <c r="F1033" s="28" t="inlineStr"/>
      <c r="G1033" s="6" t="n">
        <f>ROUND(G1032*(22.23/100),2)</f>
        <v>13.65</v>
      </c>
    </row>
    <row r="1034" customHeight="1" ht="15">
      <c r="A1034" s="2" t="inlineStr"/>
      <c r="B1034" s="2" t="inlineStr"/>
      <c r="C1034" s="2" t="inlineStr"/>
      <c r="D1034" s="2" t="inlineStr"/>
      <c r="E1034" s="28" t="inlineStr">
        <is>
          <r>
            <t xml:space="preserve">VALOR COM BDI:</t>
          </r>
        </is>
      </c>
      <c r="F1034" s="28" t="inlineStr"/>
      <c r="G1034" s="6" t="n">
        <f>G1033+G1032</f>
        <v>75.07</v>
      </c>
    </row>
    <row r="1035" customHeight="1" ht="10">
      <c r="A1035" s="2" t="inlineStr"/>
      <c r="B1035" s="2" t="inlineStr"/>
      <c r="C1035" s="2" t="inlineStr"/>
      <c r="D1035" s="2" t="inlineStr"/>
      <c r="E1035" s="18" t="inlineStr"/>
      <c r="F1035" s="18" t="inlineStr"/>
      <c r="G1035" s="18" t="inlineStr"/>
    </row>
    <row r="1036" customHeight="1" ht="20">
      <c r="A1036" s="19" t="inlineStr">
        <is>
          <r>
            <t xml:space="preserve">92803 CORTE E DOBRA DE AÇO CA-50, DIÂMETRO DE 10,0 MM. AF_06/2022 (KG)</t>
          </r>
        </is>
      </c>
      <c r="B1036" s="19" t="inlineStr"/>
      <c r="C1036" s="19" t="inlineStr"/>
      <c r="D1036" s="19" t="inlineStr"/>
      <c r="E1036" s="19" t="inlineStr"/>
      <c r="F1036" s="19" t="inlineStr"/>
      <c r="G1036" s="19" t="inlineStr"/>
    </row>
    <row r="1037" customHeight="1" ht="15">
      <c r="A1037" s="20" t="inlineStr">
        <is>
          <r>
            <t xml:space="preserve">Material</t>
          </r>
        </is>
      </c>
      <c r="B1037" s="20" t="inlineStr"/>
      <c r="C1037" s="21" t="inlineStr">
        <is>
          <r>
            <t xml:space="preserve">FONTE</t>
          </r>
        </is>
      </c>
      <c r="D1037" s="21" t="inlineStr">
        <is>
          <r>
            <t xml:space="preserve">UNID</t>
          </r>
        </is>
      </c>
      <c r="E1037" s="21" t="inlineStr">
        <is>
          <r>
            <t xml:space="preserve">COEFICIENTE</t>
          </r>
        </is>
      </c>
      <c r="F1037" s="21" t="inlineStr">
        <is>
          <r>
            <t xml:space="preserve">PREÇO UNITÁRIO</t>
          </r>
        </is>
      </c>
      <c r="G1037" s="21" t="inlineStr">
        <is>
          <r>
            <t xml:space="preserve">TOTAL</t>
          </r>
        </is>
      </c>
    </row>
    <row r="1038" customHeight="1" ht="15">
      <c r="A1038" s="22" t="inlineStr">
        <is>
          <r>
            <t xml:space="preserve">00000034</t>
          </r>
        </is>
      </c>
      <c r="B1038" s="23" t="inlineStr">
        <is>
          <r>
            <t xml:space="preserve">ACO CA-50, 10,0 MM, VERGALHAO</t>
          </r>
        </is>
      </c>
      <c r="C1038" s="22" t="inlineStr">
        <is>
          <r>
            <t xml:space="preserve">SINAPI</t>
          </r>
        </is>
      </c>
      <c r="D1038" s="22" t="inlineStr">
        <is>
          <r>
            <t xml:space="preserve">KG</t>
          </r>
        </is>
      </c>
      <c r="E1038" s="24" t="n">
        <v>1.11</v>
      </c>
      <c r="F1038" s="25" t="n">
        <v>8.03</v>
      </c>
      <c r="G1038" s="25" t="n">
        <f>TRUNC(TRUNC(E1038,8)*F1038,2)</f>
        <v>8.91</v>
      </c>
    </row>
    <row r="1039" customHeight="1" ht="15">
      <c r="A1039" s="2" t="inlineStr"/>
      <c r="B1039" s="2" t="inlineStr"/>
      <c r="C1039" s="2" t="inlineStr"/>
      <c r="D1039" s="2" t="inlineStr"/>
      <c r="E1039" s="26" t="inlineStr">
        <is>
          <r>
            <t xml:space="preserve">TOTAL Material:</t>
          </r>
        </is>
      </c>
      <c r="F1039" s="26" t="inlineStr"/>
      <c r="G1039" s="27" t="n">
        <f>SUM(G1038:G1038)</f>
        <v>8.91</v>
      </c>
    </row>
    <row r="1040" customHeight="1" ht="15">
      <c r="A1040" s="20" t="inlineStr">
        <is>
          <r>
            <t xml:space="preserve">Mão de Obra com Encargos Complementares</t>
          </r>
        </is>
      </c>
      <c r="B1040" s="20" t="inlineStr"/>
      <c r="C1040" s="21" t="inlineStr">
        <is>
          <r>
            <t xml:space="preserve">FONTE</t>
          </r>
        </is>
      </c>
      <c r="D1040" s="21" t="inlineStr">
        <is>
          <r>
            <t xml:space="preserve">UNID</t>
          </r>
        </is>
      </c>
      <c r="E1040" s="21" t="inlineStr">
        <is>
          <r>
            <t xml:space="preserve">COEFICIENTE</t>
          </r>
        </is>
      </c>
      <c r="F1040" s="21" t="inlineStr">
        <is>
          <r>
            <t xml:space="preserve">PREÇO UNITÁRIO</t>
          </r>
        </is>
      </c>
      <c r="G1040" s="21" t="inlineStr">
        <is>
          <r>
            <t xml:space="preserve">TOTAL</t>
          </r>
        </is>
      </c>
    </row>
    <row r="1041" customHeight="1" ht="21">
      <c r="A1041" s="22" t="inlineStr">
        <is>
          <r>
            <t xml:space="preserve">88238</t>
          </r>
        </is>
      </c>
      <c r="B1041" s="23" t="inlineStr">
        <is>
          <r>
            <t xml:space="preserve">AJUDANTE DE ARMADOR COM ENCARGOS COMPLEMENTARES</t>
          </r>
        </is>
      </c>
      <c r="C1041" s="22" t="inlineStr">
        <is>
          <r>
            <t xml:space="preserve">SINAPI</t>
          </r>
        </is>
      </c>
      <c r="D1041" s="22" t="inlineStr">
        <is>
          <r>
            <t xml:space="preserve">H</t>
          </r>
        </is>
      </c>
      <c r="E1041" s="24" t="n">
        <v>0.0014</v>
      </c>
      <c r="F1041" s="25" t="n">
        <v>23.22</v>
      </c>
      <c r="G1041" s="25" t="n">
        <f>TRUNC(TRUNC(E1041,8)*F1041,2)</f>
        <v>0.03</v>
      </c>
    </row>
    <row r="1042" customHeight="1" ht="15">
      <c r="A1042" s="22" t="inlineStr">
        <is>
          <r>
            <t xml:space="preserve">88245</t>
          </r>
        </is>
      </c>
      <c r="B1042" s="23" t="inlineStr">
        <is>
          <r>
            <t xml:space="preserve">ARMADOR COM ENCARGOS COMPLEMENTARES</t>
          </r>
        </is>
      </c>
      <c r="C1042" s="22" t="inlineStr">
        <is>
          <r>
            <t xml:space="preserve">SINAPI</t>
          </r>
        </is>
      </c>
      <c r="D1042" s="22" t="inlineStr">
        <is>
          <r>
            <t xml:space="preserve">H</t>
          </r>
        </is>
      </c>
      <c r="E1042" s="24" t="n">
        <v>0.0088</v>
      </c>
      <c r="F1042" s="25" t="n">
        <v>28.73</v>
      </c>
      <c r="G1042" s="25" t="n">
        <f>TRUNC(TRUNC(E1042,8)*F1042,2)</f>
        <v>0.25</v>
      </c>
    </row>
    <row r="1043" customHeight="1" ht="18">
      <c r="A1043" s="2" t="inlineStr"/>
      <c r="B1043" s="2" t="inlineStr"/>
      <c r="C1043" s="2" t="inlineStr"/>
      <c r="D1043" s="2" t="inlineStr"/>
      <c r="E1043" s="26" t="inlineStr">
        <is>
          <r>
            <t xml:space="preserve">TOTAL Mão de Obra com Encargos Complementares:</t>
          </r>
        </is>
      </c>
      <c r="F1043" s="26" t="inlineStr"/>
      <c r="G1043" s="27" t="n">
        <f>SUM(G1041:G1042)</f>
        <v>0.28</v>
      </c>
    </row>
    <row r="1044" customHeight="1" ht="15">
      <c r="A1044" s="2" t="inlineStr"/>
      <c r="B1044" s="2" t="inlineStr"/>
      <c r="C1044" s="2" t="inlineStr"/>
      <c r="D1044" s="2" t="inlineStr"/>
      <c r="E1044" s="28" t="inlineStr">
        <is>
          <r>
            <t xml:space="preserve">VALOR:</t>
          </r>
        </is>
      </c>
      <c r="F1044" s="28" t="inlineStr"/>
      <c r="G1044" s="6" t="n">
        <f>SUM(G1039,G1043)</f>
        <v>9.19</v>
      </c>
    </row>
    <row r="1045" customHeight="1" ht="15">
      <c r="A1045" s="2" t="inlineStr"/>
      <c r="B1045" s="2" t="inlineStr"/>
      <c r="C1045" s="2" t="inlineStr"/>
      <c r="D1045" s="2" t="inlineStr"/>
      <c r="E1045" s="28" t="inlineStr">
        <is>
          <r>
            <t xml:space="preserve">VALOR BDI (22.23%):</t>
          </r>
        </is>
      </c>
      <c r="F1045" s="28" t="inlineStr"/>
      <c r="G1045" s="6" t="n">
        <f>ROUND(G1044*(22.23/100),2)</f>
        <v>2.04</v>
      </c>
    </row>
    <row r="1046" customHeight="1" ht="15">
      <c r="A1046" s="2" t="inlineStr"/>
      <c r="B1046" s="2" t="inlineStr"/>
      <c r="C1046" s="2" t="inlineStr"/>
      <c r="D1046" s="2" t="inlineStr"/>
      <c r="E1046" s="28" t="inlineStr">
        <is>
          <r>
            <t xml:space="preserve">VALOR COM BDI:</t>
          </r>
        </is>
      </c>
      <c r="F1046" s="28" t="inlineStr"/>
      <c r="G1046" s="6" t="n">
        <f>G1045+G1044</f>
        <v>11.23</v>
      </c>
    </row>
    <row r="1047" customHeight="1" ht="10">
      <c r="A1047" s="2" t="inlineStr"/>
      <c r="B1047" s="2" t="inlineStr"/>
      <c r="C1047" s="2" t="inlineStr"/>
      <c r="D1047" s="2" t="inlineStr"/>
      <c r="E1047" s="18" t="inlineStr"/>
      <c r="F1047" s="18" t="inlineStr"/>
      <c r="G1047" s="18" t="inlineStr"/>
    </row>
    <row r="1048" customHeight="1" ht="20">
      <c r="A1048" s="19" t="inlineStr">
        <is>
          <r>
            <t xml:space="preserve">92804 CORTE E DOBRA DE AÇO CA-50, DIÂMETRO DE 12,5 MM. AF_06/2022 (KG)</t>
          </r>
        </is>
      </c>
      <c r="B1048" s="19" t="inlineStr"/>
      <c r="C1048" s="19" t="inlineStr"/>
      <c r="D1048" s="19" t="inlineStr"/>
      <c r="E1048" s="19" t="inlineStr"/>
      <c r="F1048" s="19" t="inlineStr"/>
      <c r="G1048" s="19" t="inlineStr"/>
    </row>
    <row r="1049" customHeight="1" ht="15">
      <c r="A1049" s="20" t="inlineStr">
        <is>
          <r>
            <t xml:space="preserve">Material</t>
          </r>
        </is>
      </c>
      <c r="B1049" s="20" t="inlineStr"/>
      <c r="C1049" s="21" t="inlineStr">
        <is>
          <r>
            <t xml:space="preserve">FONTE</t>
          </r>
        </is>
      </c>
      <c r="D1049" s="21" t="inlineStr">
        <is>
          <r>
            <t xml:space="preserve">UNID</t>
          </r>
        </is>
      </c>
      <c r="E1049" s="21" t="inlineStr">
        <is>
          <r>
            <t xml:space="preserve">COEFICIENTE</t>
          </r>
        </is>
      </c>
      <c r="F1049" s="21" t="inlineStr">
        <is>
          <r>
            <t xml:space="preserve">PREÇO UNITÁRIO</t>
          </r>
        </is>
      </c>
      <c r="G1049" s="21" t="inlineStr">
        <is>
          <r>
            <t xml:space="preserve">TOTAL</t>
          </r>
        </is>
      </c>
    </row>
    <row r="1050" customHeight="1" ht="15">
      <c r="A1050" s="22" t="inlineStr">
        <is>
          <r>
            <t xml:space="preserve">00043055</t>
          </r>
        </is>
      </c>
      <c r="B1050" s="23" t="inlineStr">
        <is>
          <r>
            <t xml:space="preserve">ACO CA-50, 12,5 MM OU 16,0 MM, VERGALHAO</t>
          </r>
        </is>
      </c>
      <c r="C1050" s="22" t="inlineStr">
        <is>
          <r>
            <t xml:space="preserve">SINAPI</t>
          </r>
        </is>
      </c>
      <c r="D1050" s="22" t="inlineStr">
        <is>
          <r>
            <t xml:space="preserve">KG</t>
          </r>
        </is>
      </c>
      <c r="E1050" s="24" t="n">
        <v>1.11</v>
      </c>
      <c r="F1050" s="25" t="n">
        <v>6.96</v>
      </c>
      <c r="G1050" s="25" t="n">
        <f>TRUNC(TRUNC(E1050,8)*F1050,2)</f>
        <v>7.72</v>
      </c>
    </row>
    <row r="1051" customHeight="1" ht="15">
      <c r="A1051" s="2" t="inlineStr"/>
      <c r="B1051" s="2" t="inlineStr"/>
      <c r="C1051" s="2" t="inlineStr"/>
      <c r="D1051" s="2" t="inlineStr"/>
      <c r="E1051" s="26" t="inlineStr">
        <is>
          <r>
            <t xml:space="preserve">TOTAL Material:</t>
          </r>
        </is>
      </c>
      <c r="F1051" s="26" t="inlineStr"/>
      <c r="G1051" s="27" t="n">
        <f>SUM(G1050:G1050)</f>
        <v>7.72</v>
      </c>
    </row>
    <row r="1052" customHeight="1" ht="15">
      <c r="A1052" s="20" t="inlineStr">
        <is>
          <r>
            <t xml:space="preserve">Mão de Obra com Encargos Complementares</t>
          </r>
        </is>
      </c>
      <c r="B1052" s="20" t="inlineStr"/>
      <c r="C1052" s="21" t="inlineStr">
        <is>
          <r>
            <t xml:space="preserve">FONTE</t>
          </r>
        </is>
      </c>
      <c r="D1052" s="21" t="inlineStr">
        <is>
          <r>
            <t xml:space="preserve">UNID</t>
          </r>
        </is>
      </c>
      <c r="E1052" s="21" t="inlineStr">
        <is>
          <r>
            <t xml:space="preserve">COEFICIENTE</t>
          </r>
        </is>
      </c>
      <c r="F1052" s="21" t="inlineStr">
        <is>
          <r>
            <t xml:space="preserve">PREÇO UNITÁRIO</t>
          </r>
        </is>
      </c>
      <c r="G1052" s="21" t="inlineStr">
        <is>
          <r>
            <t xml:space="preserve">TOTAL</t>
          </r>
        </is>
      </c>
    </row>
    <row r="1053" customHeight="1" ht="21">
      <c r="A1053" s="22" t="inlineStr">
        <is>
          <r>
            <t xml:space="preserve">88238</t>
          </r>
        </is>
      </c>
      <c r="B1053" s="23" t="inlineStr">
        <is>
          <r>
            <t xml:space="preserve">AJUDANTE DE ARMADOR COM ENCARGOS COMPLEMENTARES</t>
          </r>
        </is>
      </c>
      <c r="C1053" s="22" t="inlineStr">
        <is>
          <r>
            <t xml:space="preserve">SINAPI</t>
          </r>
        </is>
      </c>
      <c r="D1053" s="22" t="inlineStr">
        <is>
          <r>
            <t xml:space="preserve">H</t>
          </r>
        </is>
      </c>
      <c r="E1053" s="24" t="n">
        <v>8.0E-4</v>
      </c>
      <c r="F1053" s="25" t="n">
        <v>23.22</v>
      </c>
      <c r="G1053" s="25" t="n">
        <f>TRUNC(TRUNC(E1053,8)*F1053,2)</f>
        <v>0.01</v>
      </c>
    </row>
    <row r="1054" customHeight="1" ht="15">
      <c r="A1054" s="22" t="inlineStr">
        <is>
          <r>
            <t xml:space="preserve">88245</t>
          </r>
        </is>
      </c>
      <c r="B1054" s="23" t="inlineStr">
        <is>
          <r>
            <t xml:space="preserve">ARMADOR COM ENCARGOS COMPLEMENTARES</t>
          </r>
        </is>
      </c>
      <c r="C1054" s="22" t="inlineStr">
        <is>
          <r>
            <t xml:space="preserve">SINAPI</t>
          </r>
        </is>
      </c>
      <c r="D1054" s="22" t="inlineStr">
        <is>
          <r>
            <t xml:space="preserve">H</t>
          </r>
        </is>
      </c>
      <c r="E1054" s="24" t="n">
        <v>0.0048</v>
      </c>
      <c r="F1054" s="25" t="n">
        <v>28.73</v>
      </c>
      <c r="G1054" s="25" t="n">
        <f>TRUNC(TRUNC(E1054,8)*F1054,2)</f>
        <v>0.13</v>
      </c>
    </row>
    <row r="1055" customHeight="1" ht="18">
      <c r="A1055" s="2" t="inlineStr"/>
      <c r="B1055" s="2" t="inlineStr"/>
      <c r="C1055" s="2" t="inlineStr"/>
      <c r="D1055" s="2" t="inlineStr"/>
      <c r="E1055" s="26" t="inlineStr">
        <is>
          <r>
            <t xml:space="preserve">TOTAL Mão de Obra com Encargos Complementares:</t>
          </r>
        </is>
      </c>
      <c r="F1055" s="26" t="inlineStr"/>
      <c r="G1055" s="27" t="n">
        <f>SUM(G1053:G1054)</f>
        <v>0.14</v>
      </c>
    </row>
    <row r="1056" customHeight="1" ht="15">
      <c r="A1056" s="2" t="inlineStr"/>
      <c r="B1056" s="2" t="inlineStr"/>
      <c r="C1056" s="2" t="inlineStr"/>
      <c r="D1056" s="2" t="inlineStr"/>
      <c r="E1056" s="28" t="inlineStr">
        <is>
          <r>
            <t xml:space="preserve">VALOR:</t>
          </r>
        </is>
      </c>
      <c r="F1056" s="28" t="inlineStr"/>
      <c r="G1056" s="6" t="n">
        <f>SUM(G1051,G1055)</f>
        <v>7.86</v>
      </c>
    </row>
    <row r="1057" customHeight="1" ht="15">
      <c r="A1057" s="2" t="inlineStr"/>
      <c r="B1057" s="2" t="inlineStr"/>
      <c r="C1057" s="2" t="inlineStr"/>
      <c r="D1057" s="2" t="inlineStr"/>
      <c r="E1057" s="28" t="inlineStr">
        <is>
          <r>
            <t xml:space="preserve">VALOR BDI (22.23%):</t>
          </r>
        </is>
      </c>
      <c r="F1057" s="28" t="inlineStr"/>
      <c r="G1057" s="6" t="n">
        <f>ROUND(G1056*(22.23/100),2)</f>
        <v>1.75</v>
      </c>
    </row>
    <row r="1058" customHeight="1" ht="15">
      <c r="A1058" s="2" t="inlineStr"/>
      <c r="B1058" s="2" t="inlineStr"/>
      <c r="C1058" s="2" t="inlineStr"/>
      <c r="D1058" s="2" t="inlineStr"/>
      <c r="E1058" s="28" t="inlineStr">
        <is>
          <r>
            <t xml:space="preserve">VALOR COM BDI:</t>
          </r>
        </is>
      </c>
      <c r="F1058" s="28" t="inlineStr"/>
      <c r="G1058" s="6" t="n">
        <f>G1057+G1056</f>
        <v>9.61</v>
      </c>
    </row>
    <row r="1059" customHeight="1" ht="10">
      <c r="A1059" s="2" t="inlineStr"/>
      <c r="B1059" s="2" t="inlineStr"/>
      <c r="C1059" s="2" t="inlineStr"/>
      <c r="D1059" s="2" t="inlineStr"/>
      <c r="E1059" s="18" t="inlineStr"/>
      <c r="F1059" s="18" t="inlineStr"/>
      <c r="G1059" s="18" t="inlineStr"/>
    </row>
    <row r="1060" customHeight="1" ht="20">
      <c r="A1060" s="19" t="inlineStr">
        <is>
          <r>
            <t xml:space="preserve">92802 CORTE E DOBRA DE AÇO CA-50, DIÂMETRO DE 8,0 MM. AF_06/2022 (KG)</t>
          </r>
        </is>
      </c>
      <c r="B1060" s="19" t="inlineStr"/>
      <c r="C1060" s="19" t="inlineStr"/>
      <c r="D1060" s="19" t="inlineStr"/>
      <c r="E1060" s="19" t="inlineStr"/>
      <c r="F1060" s="19" t="inlineStr"/>
      <c r="G1060" s="19" t="inlineStr"/>
    </row>
    <row r="1061" customHeight="1" ht="15">
      <c r="A1061" s="20" t="inlineStr">
        <is>
          <r>
            <t xml:space="preserve">Material</t>
          </r>
        </is>
      </c>
      <c r="B1061" s="20" t="inlineStr"/>
      <c r="C1061" s="21" t="inlineStr">
        <is>
          <r>
            <t xml:space="preserve">FONTE</t>
          </r>
        </is>
      </c>
      <c r="D1061" s="21" t="inlineStr">
        <is>
          <r>
            <t xml:space="preserve">UNID</t>
          </r>
        </is>
      </c>
      <c r="E1061" s="21" t="inlineStr">
        <is>
          <r>
            <t xml:space="preserve">COEFICIENTE</t>
          </r>
        </is>
      </c>
      <c r="F1061" s="21" t="inlineStr">
        <is>
          <r>
            <t xml:space="preserve">PREÇO UNITÁRIO</t>
          </r>
        </is>
      </c>
      <c r="G1061" s="21" t="inlineStr">
        <is>
          <r>
            <t xml:space="preserve">TOTAL</t>
          </r>
        </is>
      </c>
    </row>
    <row r="1062" customHeight="1" ht="15">
      <c r="A1062" s="22" t="inlineStr">
        <is>
          <r>
            <t xml:space="preserve">00000033</t>
          </r>
        </is>
      </c>
      <c r="B1062" s="23" t="inlineStr">
        <is>
          <r>
            <t xml:space="preserve">ACO CA-50, 8,0 MM, VERGALHAO</t>
          </r>
        </is>
      </c>
      <c r="C1062" s="22" t="inlineStr">
        <is>
          <r>
            <t xml:space="preserve">SINAPI</t>
          </r>
        </is>
      </c>
      <c r="D1062" s="22" t="inlineStr">
        <is>
          <r>
            <t xml:space="preserve">KG</t>
          </r>
        </is>
      </c>
      <c r="E1062" s="24" t="n">
        <v>1.11</v>
      </c>
      <c r="F1062" s="25" t="n">
        <v>8.52</v>
      </c>
      <c r="G1062" s="25" t="n">
        <f>TRUNC(TRUNC(E1062,8)*F1062,2)</f>
        <v>9.45</v>
      </c>
    </row>
    <row r="1063" customHeight="1" ht="15">
      <c r="A1063" s="2" t="inlineStr"/>
      <c r="B1063" s="2" t="inlineStr"/>
      <c r="C1063" s="2" t="inlineStr"/>
      <c r="D1063" s="2" t="inlineStr"/>
      <c r="E1063" s="26" t="inlineStr">
        <is>
          <r>
            <t xml:space="preserve">TOTAL Material:</t>
          </r>
        </is>
      </c>
      <c r="F1063" s="26" t="inlineStr"/>
      <c r="G1063" s="27" t="n">
        <f>SUM(G1062:G1062)</f>
        <v>9.45</v>
      </c>
    </row>
    <row r="1064" customHeight="1" ht="15">
      <c r="A1064" s="20" t="inlineStr">
        <is>
          <r>
            <t xml:space="preserve">Mão de Obra com Encargos Complementares</t>
          </r>
        </is>
      </c>
      <c r="B1064" s="20" t="inlineStr"/>
      <c r="C1064" s="21" t="inlineStr">
        <is>
          <r>
            <t xml:space="preserve">FONTE</t>
          </r>
        </is>
      </c>
      <c r="D1064" s="21" t="inlineStr">
        <is>
          <r>
            <t xml:space="preserve">UNID</t>
          </r>
        </is>
      </c>
      <c r="E1064" s="21" t="inlineStr">
        <is>
          <r>
            <t xml:space="preserve">COEFICIENTE</t>
          </r>
        </is>
      </c>
      <c r="F1064" s="21" t="inlineStr">
        <is>
          <r>
            <t xml:space="preserve">PREÇO UNITÁRIO</t>
          </r>
        </is>
      </c>
      <c r="G1064" s="21" t="inlineStr">
        <is>
          <r>
            <t xml:space="preserve">TOTAL</t>
          </r>
        </is>
      </c>
    </row>
    <row r="1065" customHeight="1" ht="21">
      <c r="A1065" s="22" t="inlineStr">
        <is>
          <r>
            <t xml:space="preserve">88238</t>
          </r>
        </is>
      </c>
      <c r="B1065" s="23" t="inlineStr">
        <is>
          <r>
            <t xml:space="preserve">AJUDANTE DE ARMADOR COM ENCARGOS COMPLEMENTARES</t>
          </r>
        </is>
      </c>
      <c r="C1065" s="22" t="inlineStr">
        <is>
          <r>
            <t xml:space="preserve">SINAPI</t>
          </r>
        </is>
      </c>
      <c r="D1065" s="22" t="inlineStr">
        <is>
          <r>
            <t xml:space="preserve">H</t>
          </r>
        </is>
      </c>
      <c r="E1065" s="24" t="n">
        <v>0.0026</v>
      </c>
      <c r="F1065" s="25" t="n">
        <v>23.22</v>
      </c>
      <c r="G1065" s="25" t="n">
        <f>TRUNC(TRUNC(E1065,8)*F1065,2)</f>
        <v>0.06</v>
      </c>
    </row>
    <row r="1066" customHeight="1" ht="15">
      <c r="A1066" s="22" t="inlineStr">
        <is>
          <r>
            <t xml:space="preserve">88245</t>
          </r>
        </is>
      </c>
      <c r="B1066" s="23" t="inlineStr">
        <is>
          <r>
            <t xml:space="preserve">ARMADOR COM ENCARGOS COMPLEMENTARES</t>
          </r>
        </is>
      </c>
      <c r="C1066" s="22" t="inlineStr">
        <is>
          <r>
            <t xml:space="preserve">SINAPI</t>
          </r>
        </is>
      </c>
      <c r="D1066" s="22" t="inlineStr">
        <is>
          <r>
            <t xml:space="preserve">H</t>
          </r>
        </is>
      </c>
      <c r="E1066" s="24" t="n">
        <v>0.0162</v>
      </c>
      <c r="F1066" s="25" t="n">
        <v>28.73</v>
      </c>
      <c r="G1066" s="25" t="n">
        <f>TRUNC(TRUNC(E1066,8)*F1066,2)</f>
        <v>0.46</v>
      </c>
    </row>
    <row r="1067" customHeight="1" ht="18">
      <c r="A1067" s="2" t="inlineStr"/>
      <c r="B1067" s="2" t="inlineStr"/>
      <c r="C1067" s="2" t="inlineStr"/>
      <c r="D1067" s="2" t="inlineStr"/>
      <c r="E1067" s="26" t="inlineStr">
        <is>
          <r>
            <t xml:space="preserve">TOTAL Mão de Obra com Encargos Complementares:</t>
          </r>
        </is>
      </c>
      <c r="F1067" s="26" t="inlineStr"/>
      <c r="G1067" s="27" t="n">
        <f>SUM(G1065:G1066)</f>
        <v>0.52</v>
      </c>
    </row>
    <row r="1068" customHeight="1" ht="15">
      <c r="A1068" s="2" t="inlineStr"/>
      <c r="B1068" s="2" t="inlineStr"/>
      <c r="C1068" s="2" t="inlineStr"/>
      <c r="D1068" s="2" t="inlineStr"/>
      <c r="E1068" s="28" t="inlineStr">
        <is>
          <r>
            <t xml:space="preserve">VALOR:</t>
          </r>
        </is>
      </c>
      <c r="F1068" s="28" t="inlineStr"/>
      <c r="G1068" s="6" t="n">
        <f>SUM(G1063,G1067)</f>
        <v>9.97</v>
      </c>
    </row>
    <row r="1069" customHeight="1" ht="15">
      <c r="A1069" s="2" t="inlineStr"/>
      <c r="B1069" s="2" t="inlineStr"/>
      <c r="C1069" s="2" t="inlineStr"/>
      <c r="D1069" s="2" t="inlineStr"/>
      <c r="E1069" s="28" t="inlineStr">
        <is>
          <r>
            <t xml:space="preserve">VALOR BDI (22.23%):</t>
          </r>
        </is>
      </c>
      <c r="F1069" s="28" t="inlineStr"/>
      <c r="G1069" s="6" t="n">
        <f>ROUND(G1068*(22.23/100),2)</f>
        <v>2.22</v>
      </c>
    </row>
    <row r="1070" customHeight="1" ht="15">
      <c r="A1070" s="2" t="inlineStr"/>
      <c r="B1070" s="2" t="inlineStr"/>
      <c r="C1070" s="2" t="inlineStr"/>
      <c r="D1070" s="2" t="inlineStr"/>
      <c r="E1070" s="28" t="inlineStr">
        <is>
          <r>
            <t xml:space="preserve">VALOR COM BDI:</t>
          </r>
        </is>
      </c>
      <c r="F1070" s="28" t="inlineStr"/>
      <c r="G1070" s="6" t="n">
        <f>G1069+G1068</f>
        <v>12.19</v>
      </c>
    </row>
    <row r="1071" customHeight="1" ht="10">
      <c r="A1071" s="2" t="inlineStr"/>
      <c r="B1071" s="2" t="inlineStr"/>
      <c r="C1071" s="2" t="inlineStr"/>
      <c r="D1071" s="2" t="inlineStr"/>
      <c r="E1071" s="18" t="inlineStr"/>
      <c r="F1071" s="18" t="inlineStr"/>
      <c r="G1071" s="18" t="inlineStr"/>
    </row>
    <row r="1072" customHeight="1" ht="20">
      <c r="A1072" s="19" t="inlineStr">
        <is>
          <r>
            <t xml:space="preserve">92799 CORTE E DOBRA DE AÇO CA-60, DIÂMETRO DE 4,2 MM. AF_06/2022 (KG)</t>
          </r>
        </is>
      </c>
      <c r="B1072" s="19" t="inlineStr"/>
      <c r="C1072" s="19" t="inlineStr"/>
      <c r="D1072" s="19" t="inlineStr"/>
      <c r="E1072" s="19" t="inlineStr"/>
      <c r="F1072" s="19" t="inlineStr"/>
      <c r="G1072" s="19" t="inlineStr"/>
    </row>
    <row r="1073" customHeight="1" ht="15">
      <c r="A1073" s="20" t="inlineStr">
        <is>
          <r>
            <t xml:space="preserve">Material</t>
          </r>
        </is>
      </c>
      <c r="B1073" s="20" t="inlineStr"/>
      <c r="C1073" s="21" t="inlineStr">
        <is>
          <r>
            <t xml:space="preserve">FONTE</t>
          </r>
        </is>
      </c>
      <c r="D1073" s="21" t="inlineStr">
        <is>
          <r>
            <t xml:space="preserve">UNID</t>
          </r>
        </is>
      </c>
      <c r="E1073" s="21" t="inlineStr">
        <is>
          <r>
            <t xml:space="preserve">COEFICIENTE</t>
          </r>
        </is>
      </c>
      <c r="F1073" s="21" t="inlineStr">
        <is>
          <r>
            <t xml:space="preserve">PREÇO UNITÁRIO</t>
          </r>
        </is>
      </c>
      <c r="G1073" s="21" t="inlineStr">
        <is>
          <r>
            <t xml:space="preserve">TOTAL</t>
          </r>
        </is>
      </c>
    </row>
    <row r="1074" customHeight="1" ht="21">
      <c r="A1074" s="22" t="inlineStr">
        <is>
          <r>
            <t xml:space="preserve">00043059</t>
          </r>
        </is>
      </c>
      <c r="B1074" s="23" t="inlineStr">
        <is>
          <r>
            <t xml:space="preserve">ACO CA-60, 4,2 MM, OU 5,0 MM, OU 6,0 MM, OU 7,0 MM, VERGALHAO</t>
          </r>
        </is>
      </c>
      <c r="C1074" s="22" t="inlineStr">
        <is>
          <r>
            <t xml:space="preserve">SINAPI</t>
          </r>
        </is>
      </c>
      <c r="D1074" s="22" t="inlineStr">
        <is>
          <r>
            <t xml:space="preserve">KG</t>
          </r>
        </is>
      </c>
      <c r="E1074" s="24" t="n">
        <v>1.07</v>
      </c>
      <c r="F1074" s="25" t="n">
        <v>7.6</v>
      </c>
      <c r="G1074" s="25" t="n">
        <f>TRUNC(TRUNC(E1074,8)*F1074,2)</f>
        <v>8.13</v>
      </c>
    </row>
    <row r="1075" customHeight="1" ht="15">
      <c r="A1075" s="2" t="inlineStr"/>
      <c r="B1075" s="2" t="inlineStr"/>
      <c r="C1075" s="2" t="inlineStr"/>
      <c r="D1075" s="2" t="inlineStr"/>
      <c r="E1075" s="26" t="inlineStr">
        <is>
          <r>
            <t xml:space="preserve">TOTAL Material:</t>
          </r>
        </is>
      </c>
      <c r="F1075" s="26" t="inlineStr"/>
      <c r="G1075" s="27" t="n">
        <f>SUM(G1074:G1074)</f>
        <v>8.13</v>
      </c>
    </row>
    <row r="1076" customHeight="1" ht="15">
      <c r="A1076" s="20" t="inlineStr">
        <is>
          <r>
            <t xml:space="preserve">Mão de Obra com Encargos Complementares</t>
          </r>
        </is>
      </c>
      <c r="B1076" s="20" t="inlineStr"/>
      <c r="C1076" s="21" t="inlineStr">
        <is>
          <r>
            <t xml:space="preserve">FONTE</t>
          </r>
        </is>
      </c>
      <c r="D1076" s="21" t="inlineStr">
        <is>
          <r>
            <t xml:space="preserve">UNID</t>
          </r>
        </is>
      </c>
      <c r="E1076" s="21" t="inlineStr">
        <is>
          <r>
            <t xml:space="preserve">COEFICIENTE</t>
          </r>
        </is>
      </c>
      <c r="F1076" s="21" t="inlineStr">
        <is>
          <r>
            <t xml:space="preserve">PREÇO UNITÁRIO</t>
          </r>
        </is>
      </c>
      <c r="G1076" s="21" t="inlineStr">
        <is>
          <r>
            <t xml:space="preserve">TOTAL</t>
          </r>
        </is>
      </c>
    </row>
    <row r="1077" customHeight="1" ht="21">
      <c r="A1077" s="22" t="inlineStr">
        <is>
          <r>
            <t xml:space="preserve">88238</t>
          </r>
        </is>
      </c>
      <c r="B1077" s="23" t="inlineStr">
        <is>
          <r>
            <t xml:space="preserve">AJUDANTE DE ARMADOR COM ENCARGOS COMPLEMENTARES</t>
          </r>
        </is>
      </c>
      <c r="C1077" s="22" t="inlineStr">
        <is>
          <r>
            <t xml:space="preserve">SINAPI</t>
          </r>
        </is>
      </c>
      <c r="D1077" s="22" t="inlineStr">
        <is>
          <r>
            <t xml:space="preserve">H</t>
          </r>
        </is>
      </c>
      <c r="E1077" s="24" t="n">
        <v>0.0152</v>
      </c>
      <c r="F1077" s="25" t="n">
        <v>23.22</v>
      </c>
      <c r="G1077" s="25" t="n">
        <f>TRUNC(TRUNC(E1077,8)*F1077,2)</f>
        <v>0.35</v>
      </c>
    </row>
    <row r="1078" customHeight="1" ht="15">
      <c r="A1078" s="22" t="inlineStr">
        <is>
          <r>
            <t xml:space="preserve">88245</t>
          </r>
        </is>
      </c>
      <c r="B1078" s="23" t="inlineStr">
        <is>
          <r>
            <t xml:space="preserve">ARMADOR COM ENCARGOS COMPLEMENTARES</t>
          </r>
        </is>
      </c>
      <c r="C1078" s="22" t="inlineStr">
        <is>
          <r>
            <t xml:space="preserve">SINAPI</t>
          </r>
        </is>
      </c>
      <c r="D1078" s="22" t="inlineStr">
        <is>
          <r>
            <t xml:space="preserve">H</t>
          </r>
        </is>
      </c>
      <c r="E1078" s="24" t="n">
        <v>0.0933</v>
      </c>
      <c r="F1078" s="25" t="n">
        <v>28.73</v>
      </c>
      <c r="G1078" s="25" t="n">
        <f>TRUNC(TRUNC(E1078,8)*F1078,2)</f>
        <v>2.68</v>
      </c>
    </row>
    <row r="1079" customHeight="1" ht="18">
      <c r="A1079" s="2" t="inlineStr"/>
      <c r="B1079" s="2" t="inlineStr"/>
      <c r="C1079" s="2" t="inlineStr"/>
      <c r="D1079" s="2" t="inlineStr"/>
      <c r="E1079" s="26" t="inlineStr">
        <is>
          <r>
            <t xml:space="preserve">TOTAL Mão de Obra com Encargos Complementares:</t>
          </r>
        </is>
      </c>
      <c r="F1079" s="26" t="inlineStr"/>
      <c r="G1079" s="27" t="n">
        <f>SUM(G1077:G1078)</f>
        <v>3.03</v>
      </c>
    </row>
    <row r="1080" customHeight="1" ht="15">
      <c r="A1080" s="2" t="inlineStr"/>
      <c r="B1080" s="2" t="inlineStr"/>
      <c r="C1080" s="2" t="inlineStr"/>
      <c r="D1080" s="2" t="inlineStr"/>
      <c r="E1080" s="28" t="inlineStr">
        <is>
          <r>
            <t xml:space="preserve">VALOR:</t>
          </r>
        </is>
      </c>
      <c r="F1080" s="28" t="inlineStr"/>
      <c r="G1080" s="6" t="n">
        <f>SUM(G1075,G1079)</f>
        <v>11.16</v>
      </c>
    </row>
    <row r="1081" customHeight="1" ht="15">
      <c r="A1081" s="2" t="inlineStr"/>
      <c r="B1081" s="2" t="inlineStr"/>
      <c r="C1081" s="2" t="inlineStr"/>
      <c r="D1081" s="2" t="inlineStr"/>
      <c r="E1081" s="28" t="inlineStr">
        <is>
          <r>
            <t xml:space="preserve">VALOR BDI (22.23%):</t>
          </r>
        </is>
      </c>
      <c r="F1081" s="28" t="inlineStr"/>
      <c r="G1081" s="6" t="n">
        <f>ROUND(G1080*(22.23/100),2)</f>
        <v>2.48</v>
      </c>
    </row>
    <row r="1082" customHeight="1" ht="15">
      <c r="A1082" s="2" t="inlineStr"/>
      <c r="B1082" s="2" t="inlineStr"/>
      <c r="C1082" s="2" t="inlineStr"/>
      <c r="D1082" s="2" t="inlineStr"/>
      <c r="E1082" s="28" t="inlineStr">
        <is>
          <r>
            <t xml:space="preserve">VALOR COM BDI:</t>
          </r>
        </is>
      </c>
      <c r="F1082" s="28" t="inlineStr"/>
      <c r="G1082" s="6" t="n">
        <f>G1081+G1080</f>
        <v>13.64</v>
      </c>
    </row>
    <row r="1083" customHeight="1" ht="10">
      <c r="A1083" s="2" t="inlineStr"/>
      <c r="B1083" s="2" t="inlineStr"/>
      <c r="C1083" s="2" t="inlineStr"/>
      <c r="D1083" s="2" t="inlineStr"/>
      <c r="E1083" s="18" t="inlineStr"/>
      <c r="F1083" s="18" t="inlineStr"/>
      <c r="G1083" s="18" t="inlineStr"/>
    </row>
    <row r="1084" customHeight="1" ht="20">
      <c r="A1084" s="19" t="inlineStr">
        <is>
          <r>
            <t xml:space="preserve">86901 CUBA DE EMBUTIR OVAL EM LOUÇA BRANCA, 35 X 50CM OU EQUIVALENTE - FORNECIMENTO E INSTALAÇÃO. AF_01/2020 (UN)</t>
          </r>
        </is>
      </c>
      <c r="B1084" s="19" t="inlineStr"/>
      <c r="C1084" s="19" t="inlineStr"/>
      <c r="D1084" s="19" t="inlineStr"/>
      <c r="E1084" s="19" t="inlineStr"/>
      <c r="F1084" s="19" t="inlineStr"/>
      <c r="G1084" s="19" t="inlineStr"/>
    </row>
    <row r="1085" customHeight="1" ht="15">
      <c r="A1085" s="20" t="inlineStr">
        <is>
          <r>
            <t xml:space="preserve">Material</t>
          </r>
        </is>
      </c>
      <c r="B1085" s="20" t="inlineStr"/>
      <c r="C1085" s="21" t="inlineStr">
        <is>
          <r>
            <t xml:space="preserve">FONTE</t>
          </r>
        </is>
      </c>
      <c r="D1085" s="21" t="inlineStr">
        <is>
          <r>
            <t xml:space="preserve">UNID</t>
          </r>
        </is>
      </c>
      <c r="E1085" s="21" t="inlineStr">
        <is>
          <r>
            <t xml:space="preserve">COEFICIENTE</t>
          </r>
        </is>
      </c>
      <c r="F1085" s="21" t="inlineStr">
        <is>
          <r>
            <t xml:space="preserve">PREÇO UNITÁRIO</t>
          </r>
        </is>
      </c>
      <c r="G1085" s="21" t="inlineStr">
        <is>
          <r>
            <t xml:space="preserve">TOTAL</t>
          </r>
        </is>
      </c>
    </row>
    <row r="1086" customHeight="1" ht="21">
      <c r="A1086" s="22" t="inlineStr">
        <is>
          <r>
            <t xml:space="preserve">00020269</t>
          </r>
        </is>
      </c>
      <c r="B1086" s="23" t="inlineStr">
        <is>
          <r>
            <t xml:space="preserve">LAVATORIO / CUBA DE EMBUTIR, OVAL, DE LOUCA BRANCA, SEM LADRAO, DIMENSOES *50 X 35* CM (L X C)</t>
          </r>
        </is>
      </c>
      <c r="C1086" s="22" t="inlineStr">
        <is>
          <r>
            <t xml:space="preserve">SINAPI</t>
          </r>
        </is>
      </c>
      <c r="D1086" s="22" t="inlineStr">
        <is>
          <r>
            <t xml:space="preserve">UN</t>
          </r>
        </is>
      </c>
      <c r="E1086" s="24" t="n">
        <v>1.0</v>
      </c>
      <c r="F1086" s="25" t="n">
        <v>98.79</v>
      </c>
      <c r="G1086" s="25" t="n">
        <f>TRUNC(TRUNC(E1086,8)*F1086,2)</f>
        <v>98.79</v>
      </c>
    </row>
    <row r="1087" customHeight="1" ht="15">
      <c r="A1087" s="22" t="inlineStr">
        <is>
          <r>
            <t xml:space="preserve">00004823</t>
          </r>
        </is>
      </c>
      <c r="B1087" s="23" t="inlineStr">
        <is>
          <r>
            <t xml:space="preserve">MASSA PLASTICA PARA MARMORE/GRANITO</t>
          </r>
        </is>
      </c>
      <c r="C1087" s="22" t="inlineStr">
        <is>
          <r>
            <t xml:space="preserve">SINAPI</t>
          </r>
        </is>
      </c>
      <c r="D1087" s="22" t="inlineStr">
        <is>
          <r>
            <t xml:space="preserve">KG</t>
          </r>
        </is>
      </c>
      <c r="E1087" s="24" t="n">
        <v>0.5271</v>
      </c>
      <c r="F1087" s="25" t="n">
        <v>45.97</v>
      </c>
      <c r="G1087" s="25" t="n">
        <f>TRUNC(TRUNC(E1087,8)*F1087,2)</f>
        <v>24.23</v>
      </c>
    </row>
    <row r="1088" customHeight="1" ht="15">
      <c r="A1088" s="2" t="inlineStr"/>
      <c r="B1088" s="2" t="inlineStr"/>
      <c r="C1088" s="2" t="inlineStr"/>
      <c r="D1088" s="2" t="inlineStr"/>
      <c r="E1088" s="26" t="inlineStr">
        <is>
          <r>
            <t xml:space="preserve">TOTAL Material:</t>
          </r>
        </is>
      </c>
      <c r="F1088" s="26" t="inlineStr"/>
      <c r="G1088" s="27" t="n">
        <f>SUM(G1086:G1087)</f>
        <v>123.02</v>
      </c>
    </row>
    <row r="1089" customHeight="1" ht="15">
      <c r="A1089" s="20" t="inlineStr">
        <is>
          <r>
            <t xml:space="preserve">Mão de Obra com Encargos Complementares</t>
          </r>
        </is>
      </c>
      <c r="B1089" s="20" t="inlineStr"/>
      <c r="C1089" s="21" t="inlineStr">
        <is>
          <r>
            <t xml:space="preserve">FONTE</t>
          </r>
        </is>
      </c>
      <c r="D1089" s="21" t="inlineStr">
        <is>
          <r>
            <t xml:space="preserve">UNID</t>
          </r>
        </is>
      </c>
      <c r="E1089" s="21" t="inlineStr">
        <is>
          <r>
            <t xml:space="preserve">COEFICIENTE</t>
          </r>
        </is>
      </c>
      <c r="F1089" s="21" t="inlineStr">
        <is>
          <r>
            <t xml:space="preserve">PREÇO UNITÁRIO</t>
          </r>
        </is>
      </c>
      <c r="G1089" s="21" t="inlineStr">
        <is>
          <r>
            <t xml:space="preserve">TOTAL</t>
          </r>
        </is>
      </c>
    </row>
    <row r="1090" customHeight="1" ht="21">
      <c r="A1090" s="22" t="inlineStr">
        <is>
          <r>
            <t xml:space="preserve">88274</t>
          </r>
        </is>
      </c>
      <c r="B1090" s="23" t="inlineStr">
        <is>
          <r>
            <t xml:space="preserve">MARMORISTA/GRANITEIRO COM ENCARGOS COMPLEMENTARES</t>
          </r>
        </is>
      </c>
      <c r="C1090" s="22" t="inlineStr">
        <is>
          <r>
            <t xml:space="preserve">SINAPI</t>
          </r>
        </is>
      </c>
      <c r="D1090" s="22" t="inlineStr">
        <is>
          <r>
            <t xml:space="preserve">H</t>
          </r>
        </is>
      </c>
      <c r="E1090" s="24" t="n">
        <v>0.8458</v>
      </c>
      <c r="F1090" s="25" t="n">
        <v>28.27</v>
      </c>
      <c r="G1090" s="25" t="n">
        <f>TRUNC(TRUNC(E1090,8)*F1090,2)</f>
        <v>23.91</v>
      </c>
    </row>
    <row r="1091" customHeight="1" ht="15">
      <c r="A1091" s="22" t="inlineStr">
        <is>
          <r>
            <t xml:space="preserve">88316</t>
          </r>
        </is>
      </c>
      <c r="B1091" s="23" t="inlineStr">
        <is>
          <r>
            <t xml:space="preserve">SERVENTE COM ENCARGOS COMPLEMENTARES</t>
          </r>
        </is>
      </c>
      <c r="C1091" s="22" t="inlineStr">
        <is>
          <r>
            <t xml:space="preserve">SINAPI</t>
          </r>
        </is>
      </c>
      <c r="D1091" s="22" t="inlineStr">
        <is>
          <r>
            <t xml:space="preserve">H</t>
          </r>
        </is>
      </c>
      <c r="E1091" s="24" t="n">
        <v>0.2665</v>
      </c>
      <c r="F1091" s="25" t="n">
        <v>22.1</v>
      </c>
      <c r="G1091" s="25" t="n">
        <f>TRUNC(TRUNC(E1091,8)*F1091,2)</f>
        <v>5.88</v>
      </c>
    </row>
    <row r="1092" customHeight="1" ht="18">
      <c r="A1092" s="2" t="inlineStr"/>
      <c r="B1092" s="2" t="inlineStr"/>
      <c r="C1092" s="2" t="inlineStr"/>
      <c r="D1092" s="2" t="inlineStr"/>
      <c r="E1092" s="26" t="inlineStr">
        <is>
          <r>
            <t xml:space="preserve">TOTAL Mão de Obra com Encargos Complementares:</t>
          </r>
        </is>
      </c>
      <c r="F1092" s="26" t="inlineStr"/>
      <c r="G1092" s="27" t="n">
        <f>SUM(G1090:G1091)</f>
        <v>29.79</v>
      </c>
    </row>
    <row r="1093" customHeight="1" ht="15">
      <c r="A1093" s="2" t="inlineStr"/>
      <c r="B1093" s="2" t="inlineStr"/>
      <c r="C1093" s="2" t="inlineStr"/>
      <c r="D1093" s="2" t="inlineStr"/>
      <c r="E1093" s="28" t="inlineStr">
        <is>
          <r>
            <t xml:space="preserve">VALOR:</t>
          </r>
        </is>
      </c>
      <c r="F1093" s="28" t="inlineStr"/>
      <c r="G1093" s="6" t="n">
        <f>SUM(G1088,G1092)</f>
        <v>152.81</v>
      </c>
    </row>
    <row r="1094" customHeight="1" ht="15">
      <c r="A1094" s="2" t="inlineStr"/>
      <c r="B1094" s="2" t="inlineStr"/>
      <c r="C1094" s="2" t="inlineStr"/>
      <c r="D1094" s="2" t="inlineStr"/>
      <c r="E1094" s="28" t="inlineStr">
        <is>
          <r>
            <t xml:space="preserve">VALOR BDI (22.23%):</t>
          </r>
        </is>
      </c>
      <c r="F1094" s="28" t="inlineStr"/>
      <c r="G1094" s="6" t="n">
        <f>ROUND(G1093*(22.23/100),2)</f>
        <v>33.97</v>
      </c>
    </row>
    <row r="1095" customHeight="1" ht="15">
      <c r="A1095" s="2" t="inlineStr"/>
      <c r="B1095" s="2" t="inlineStr"/>
      <c r="C1095" s="2" t="inlineStr"/>
      <c r="D1095" s="2" t="inlineStr"/>
      <c r="E1095" s="28" t="inlineStr">
        <is>
          <r>
            <t xml:space="preserve">VALOR COM BDI:</t>
          </r>
        </is>
      </c>
      <c r="F1095" s="28" t="inlineStr"/>
      <c r="G1095" s="6" t="n">
        <f>G1094+G1093</f>
        <v>186.78</v>
      </c>
    </row>
    <row r="1096" customHeight="1" ht="10">
      <c r="A1096" s="2" t="inlineStr"/>
      <c r="B1096" s="2" t="inlineStr"/>
      <c r="C1096" s="2" t="inlineStr"/>
      <c r="D1096" s="2" t="inlineStr"/>
      <c r="E1096" s="18" t="inlineStr"/>
      <c r="F1096" s="18" t="inlineStr"/>
      <c r="G1096" s="18" t="inlineStr"/>
    </row>
    <row r="1097" customHeight="1" ht="20">
      <c r="A1097" s="19" t="inlineStr">
        <is>
          <r>
            <t xml:space="preserve">95308 CURSO DE CAPACITAÇÃO PARA AJUDANTE DE ARMADOR (ENCARGOS COMPLEMENTARES) - HORISTA (H)</t>
          </r>
        </is>
      </c>
      <c r="B1097" s="19" t="inlineStr"/>
      <c r="C1097" s="19" t="inlineStr"/>
      <c r="D1097" s="19" t="inlineStr"/>
      <c r="E1097" s="19" t="inlineStr"/>
      <c r="F1097" s="19" t="inlineStr"/>
      <c r="G1097" s="19" t="inlineStr"/>
    </row>
    <row r="1098" customHeight="1" ht="15">
      <c r="A1098" s="20" t="inlineStr">
        <is>
          <r>
            <t xml:space="preserve">Mão de Obra</t>
          </r>
        </is>
      </c>
      <c r="B1098" s="20" t="inlineStr"/>
      <c r="C1098" s="21" t="inlineStr">
        <is>
          <r>
            <t xml:space="preserve">FONTE</t>
          </r>
        </is>
      </c>
      <c r="D1098" s="21" t="inlineStr">
        <is>
          <r>
            <t xml:space="preserve">UNID</t>
          </r>
        </is>
      </c>
      <c r="E1098" s="21" t="inlineStr">
        <is>
          <r>
            <t xml:space="preserve">COEFICIENTE</t>
          </r>
        </is>
      </c>
      <c r="F1098" s="21" t="inlineStr">
        <is>
          <r>
            <t xml:space="preserve">PREÇO UNITÁRIO</t>
          </r>
        </is>
      </c>
      <c r="G1098" s="21" t="inlineStr">
        <is>
          <r>
            <t xml:space="preserve">TOTAL</t>
          </r>
        </is>
      </c>
    </row>
    <row r="1099" customHeight="1" ht="15">
      <c r="A1099" s="22" t="inlineStr">
        <is>
          <r>
            <t xml:space="preserve">00006114</t>
          </r>
        </is>
      </c>
      <c r="B1099" s="23" t="inlineStr">
        <is>
          <r>
            <t xml:space="preserve">AJUDANTE DE ARMADOR (HORISTA)</t>
          </r>
        </is>
      </c>
      <c r="C1099" s="22" t="inlineStr">
        <is>
          <r>
            <t xml:space="preserve">SINAPI</t>
          </r>
        </is>
      </c>
      <c r="D1099" s="22" t="inlineStr">
        <is>
          <r>
            <t xml:space="preserve">H</t>
          </r>
        </is>
      </c>
      <c r="E1099" s="24" t="n">
        <v>0.01328</v>
      </c>
      <c r="F1099" s="25" t="n">
        <v>15.09</v>
      </c>
      <c r="G1099" s="25" t="n">
        <f>TRUNC(TRUNC(E1099,8)*F1099,2)</f>
        <v>0.2</v>
      </c>
    </row>
    <row r="1100" customHeight="1" ht="15">
      <c r="A1100" s="2" t="inlineStr"/>
      <c r="B1100" s="2" t="inlineStr"/>
      <c r="C1100" s="2" t="inlineStr"/>
      <c r="D1100" s="2" t="inlineStr"/>
      <c r="E1100" s="26" t="inlineStr">
        <is>
          <r>
            <t xml:space="preserve">TOTAL Mão de Obra:</t>
          </r>
        </is>
      </c>
      <c r="F1100" s="26" t="inlineStr"/>
      <c r="G1100" s="27" t="n">
        <f>SUM(G1099:G1099)</f>
        <v>0.2</v>
      </c>
    </row>
    <row r="1101" customHeight="1" ht="15">
      <c r="A1101" s="2" t="inlineStr"/>
      <c r="B1101" s="2" t="inlineStr"/>
      <c r="C1101" s="2" t="inlineStr"/>
      <c r="D1101" s="2" t="inlineStr"/>
      <c r="E1101" s="28" t="inlineStr">
        <is>
          <r>
            <t xml:space="preserve">VALOR:</t>
          </r>
        </is>
      </c>
      <c r="F1101" s="28" t="inlineStr"/>
      <c r="G1101" s="6" t="n">
        <f>SUM(G1100)</f>
        <v>0.2</v>
      </c>
    </row>
    <row r="1102" customHeight="1" ht="15">
      <c r="A1102" s="2" t="inlineStr"/>
      <c r="B1102" s="2" t="inlineStr"/>
      <c r="C1102" s="2" t="inlineStr"/>
      <c r="D1102" s="2" t="inlineStr"/>
      <c r="E1102" s="28" t="inlineStr">
        <is>
          <r>
            <t xml:space="preserve">VALOR BDI (22.23%):</t>
          </r>
        </is>
      </c>
      <c r="F1102" s="28" t="inlineStr"/>
      <c r="G1102" s="6" t="n">
        <f>ROUND(G1101*(22.23/100),2)</f>
        <v>0.04</v>
      </c>
    </row>
    <row r="1103" customHeight="1" ht="15">
      <c r="A1103" s="2" t="inlineStr"/>
      <c r="B1103" s="2" t="inlineStr"/>
      <c r="C1103" s="2" t="inlineStr"/>
      <c r="D1103" s="2" t="inlineStr"/>
      <c r="E1103" s="28" t="inlineStr">
        <is>
          <r>
            <t xml:space="preserve">VALOR COM BDI:</t>
          </r>
        </is>
      </c>
      <c r="F1103" s="28" t="inlineStr"/>
      <c r="G1103" s="6" t="n">
        <f>G1102+G1101</f>
        <v>0.24</v>
      </c>
    </row>
    <row r="1104" customHeight="1" ht="10">
      <c r="A1104" s="2" t="inlineStr"/>
      <c r="B1104" s="2" t="inlineStr"/>
      <c r="C1104" s="2" t="inlineStr"/>
      <c r="D1104" s="2" t="inlineStr"/>
      <c r="E1104" s="18" t="inlineStr"/>
      <c r="F1104" s="18" t="inlineStr"/>
      <c r="G1104" s="18" t="inlineStr"/>
    </row>
    <row r="1105" customHeight="1" ht="20">
      <c r="A1105" s="19" t="inlineStr">
        <is>
          <r>
            <t xml:space="preserve">95309 CURSO DE CAPACITAÇÃO PARA AJUDANTE DE CARPINTEIRO (ENCARGOS COMPLEMENTARES) - HORISTA (H)</t>
          </r>
        </is>
      </c>
      <c r="B1105" s="19" t="inlineStr"/>
      <c r="C1105" s="19" t="inlineStr"/>
      <c r="D1105" s="19" t="inlineStr"/>
      <c r="E1105" s="19" t="inlineStr"/>
      <c r="F1105" s="19" t="inlineStr"/>
      <c r="G1105" s="19" t="inlineStr"/>
    </row>
    <row r="1106" customHeight="1" ht="15">
      <c r="A1106" s="20" t="inlineStr">
        <is>
          <r>
            <t xml:space="preserve">Mão de Obra</t>
          </r>
        </is>
      </c>
      <c r="B1106" s="20" t="inlineStr"/>
      <c r="C1106" s="21" t="inlineStr">
        <is>
          <r>
            <t xml:space="preserve">FONTE</t>
          </r>
        </is>
      </c>
      <c r="D1106" s="21" t="inlineStr">
        <is>
          <r>
            <t xml:space="preserve">UNID</t>
          </r>
        </is>
      </c>
      <c r="E1106" s="21" t="inlineStr">
        <is>
          <r>
            <t xml:space="preserve">COEFICIENTE</t>
          </r>
        </is>
      </c>
      <c r="F1106" s="21" t="inlineStr">
        <is>
          <r>
            <t xml:space="preserve">PREÇO UNITÁRIO</t>
          </r>
        </is>
      </c>
      <c r="G1106" s="21" t="inlineStr">
        <is>
          <r>
            <t xml:space="preserve">TOTAL</t>
          </r>
        </is>
      </c>
    </row>
    <row r="1107" customHeight="1" ht="15">
      <c r="A1107" s="22" t="inlineStr">
        <is>
          <r>
            <t xml:space="preserve">00006117</t>
          </r>
        </is>
      </c>
      <c r="B1107" s="23" t="inlineStr">
        <is>
          <r>
            <t xml:space="preserve">CARPINTEIRO AUXILIAR (HORISTA)</t>
          </r>
        </is>
      </c>
      <c r="C1107" s="22" t="inlineStr">
        <is>
          <r>
            <t xml:space="preserve">SINAPI</t>
          </r>
        </is>
      </c>
      <c r="D1107" s="22" t="inlineStr">
        <is>
          <r>
            <t xml:space="preserve">H</t>
          </r>
        </is>
      </c>
      <c r="E1107" s="24" t="n">
        <v>0.01699</v>
      </c>
      <c r="F1107" s="25" t="n">
        <v>15.09</v>
      </c>
      <c r="G1107" s="25" t="n">
        <f>TRUNC(TRUNC(E1107,8)*F1107,2)</f>
        <v>0.25</v>
      </c>
    </row>
    <row r="1108" customHeight="1" ht="15">
      <c r="A1108" s="2" t="inlineStr"/>
      <c r="B1108" s="2" t="inlineStr"/>
      <c r="C1108" s="2" t="inlineStr"/>
      <c r="D1108" s="2" t="inlineStr"/>
      <c r="E1108" s="26" t="inlineStr">
        <is>
          <r>
            <t xml:space="preserve">TOTAL Mão de Obra:</t>
          </r>
        </is>
      </c>
      <c r="F1108" s="26" t="inlineStr"/>
      <c r="G1108" s="27" t="n">
        <f>SUM(G1107:G1107)</f>
        <v>0.25</v>
      </c>
    </row>
    <row r="1109" customHeight="1" ht="15">
      <c r="A1109" s="2" t="inlineStr"/>
      <c r="B1109" s="2" t="inlineStr"/>
      <c r="C1109" s="2" t="inlineStr"/>
      <c r="D1109" s="2" t="inlineStr"/>
      <c r="E1109" s="28" t="inlineStr">
        <is>
          <r>
            <t xml:space="preserve">VALOR:</t>
          </r>
        </is>
      </c>
      <c r="F1109" s="28" t="inlineStr"/>
      <c r="G1109" s="6" t="n">
        <f>SUM(G1108)</f>
        <v>0.25</v>
      </c>
    </row>
    <row r="1110" customHeight="1" ht="15">
      <c r="A1110" s="2" t="inlineStr"/>
      <c r="B1110" s="2" t="inlineStr"/>
      <c r="C1110" s="2" t="inlineStr"/>
      <c r="D1110" s="2" t="inlineStr"/>
      <c r="E1110" s="28" t="inlineStr">
        <is>
          <r>
            <t xml:space="preserve">VALOR BDI (22.23%):</t>
          </r>
        </is>
      </c>
      <c r="F1110" s="28" t="inlineStr"/>
      <c r="G1110" s="6" t="n">
        <f>ROUND(G1109*(22.23/100),2)</f>
        <v>0.06</v>
      </c>
    </row>
    <row r="1111" customHeight="1" ht="15">
      <c r="A1111" s="2" t="inlineStr"/>
      <c r="B1111" s="2" t="inlineStr"/>
      <c r="C1111" s="2" t="inlineStr"/>
      <c r="D1111" s="2" t="inlineStr"/>
      <c r="E1111" s="28" t="inlineStr">
        <is>
          <r>
            <t xml:space="preserve">VALOR COM BDI:</t>
          </r>
        </is>
      </c>
      <c r="F1111" s="28" t="inlineStr"/>
      <c r="G1111" s="6" t="n">
        <f>G1110+G1109</f>
        <v>0.31</v>
      </c>
    </row>
    <row r="1112" customHeight="1" ht="10">
      <c r="A1112" s="2" t="inlineStr"/>
      <c r="B1112" s="2" t="inlineStr"/>
      <c r="C1112" s="2" t="inlineStr"/>
      <c r="D1112" s="2" t="inlineStr"/>
      <c r="E1112" s="18" t="inlineStr"/>
      <c r="F1112" s="18" t="inlineStr"/>
      <c r="G1112" s="18" t="inlineStr"/>
    </row>
    <row r="1113" customHeight="1" ht="20">
      <c r="A1113" s="19" t="inlineStr">
        <is>
          <r>
            <t xml:space="preserve">95311 CURSO DE CAPACITAÇÃO PARA AJUDANTE DE OPERAÇÃO EM GERAL (ENCARGOS COMPLEMENTARES) - HORISTA (H)</t>
          </r>
        </is>
      </c>
      <c r="B1113" s="19" t="inlineStr"/>
      <c r="C1113" s="19" t="inlineStr"/>
      <c r="D1113" s="19" t="inlineStr"/>
      <c r="E1113" s="19" t="inlineStr"/>
      <c r="F1113" s="19" t="inlineStr"/>
      <c r="G1113" s="19" t="inlineStr"/>
    </row>
    <row r="1114" customHeight="1" ht="15">
      <c r="A1114" s="20" t="inlineStr">
        <is>
          <r>
            <t xml:space="preserve">Mão de Obra</t>
          </r>
        </is>
      </c>
      <c r="B1114" s="20" t="inlineStr"/>
      <c r="C1114" s="21" t="inlineStr">
        <is>
          <r>
            <t xml:space="preserve">FONTE</t>
          </r>
        </is>
      </c>
      <c r="D1114" s="21" t="inlineStr">
        <is>
          <r>
            <t xml:space="preserve">UNID</t>
          </r>
        </is>
      </c>
      <c r="E1114" s="21" t="inlineStr">
        <is>
          <r>
            <t xml:space="preserve">COEFICIENTE</t>
          </r>
        </is>
      </c>
      <c r="F1114" s="21" t="inlineStr">
        <is>
          <r>
            <t xml:space="preserve">PREÇO UNITÁRIO</t>
          </r>
        </is>
      </c>
      <c r="G1114" s="21" t="inlineStr">
        <is>
          <r>
            <t xml:space="preserve">TOTAL</t>
          </r>
        </is>
      </c>
    </row>
    <row r="1115" customHeight="1" ht="15">
      <c r="A1115" s="22" t="inlineStr">
        <is>
          <r>
            <t xml:space="preserve">00000248</t>
          </r>
        </is>
      </c>
      <c r="B1115" s="23" t="inlineStr">
        <is>
          <r>
            <t xml:space="preserve">AJUDANTE DE OPERACAO EM GERAL (HORISTA)</t>
          </r>
        </is>
      </c>
      <c r="C1115" s="22" t="inlineStr">
        <is>
          <r>
            <t xml:space="preserve">SINAPI</t>
          </r>
        </is>
      </c>
      <c r="D1115" s="22" t="inlineStr">
        <is>
          <r>
            <t xml:space="preserve">H</t>
          </r>
        </is>
      </c>
      <c r="E1115" s="24" t="n">
        <v>0.01328</v>
      </c>
      <c r="F1115" s="25" t="n">
        <v>14.27</v>
      </c>
      <c r="G1115" s="25" t="n">
        <f>TRUNC(TRUNC(E1115,8)*F1115,2)</f>
        <v>0.18</v>
      </c>
    </row>
    <row r="1116" customHeight="1" ht="15">
      <c r="A1116" s="2" t="inlineStr"/>
      <c r="B1116" s="2" t="inlineStr"/>
      <c r="C1116" s="2" t="inlineStr"/>
      <c r="D1116" s="2" t="inlineStr"/>
      <c r="E1116" s="26" t="inlineStr">
        <is>
          <r>
            <t xml:space="preserve">TOTAL Mão de Obra:</t>
          </r>
        </is>
      </c>
      <c r="F1116" s="26" t="inlineStr"/>
      <c r="G1116" s="27" t="n">
        <f>SUM(G1115:G1115)</f>
        <v>0.18</v>
      </c>
    </row>
    <row r="1117" customHeight="1" ht="15">
      <c r="A1117" s="2" t="inlineStr"/>
      <c r="B1117" s="2" t="inlineStr"/>
      <c r="C1117" s="2" t="inlineStr"/>
      <c r="D1117" s="2" t="inlineStr"/>
      <c r="E1117" s="28" t="inlineStr">
        <is>
          <r>
            <t xml:space="preserve">VALOR:</t>
          </r>
        </is>
      </c>
      <c r="F1117" s="28" t="inlineStr"/>
      <c r="G1117" s="6" t="n">
        <f>SUM(G1116)</f>
        <v>0.18</v>
      </c>
    </row>
    <row r="1118" customHeight="1" ht="15">
      <c r="A1118" s="2" t="inlineStr"/>
      <c r="B1118" s="2" t="inlineStr"/>
      <c r="C1118" s="2" t="inlineStr"/>
      <c r="D1118" s="2" t="inlineStr"/>
      <c r="E1118" s="28" t="inlineStr">
        <is>
          <r>
            <t xml:space="preserve">VALOR BDI (22.23%):</t>
          </r>
        </is>
      </c>
      <c r="F1118" s="28" t="inlineStr"/>
      <c r="G1118" s="6" t="n">
        <f>ROUND(G1117*(22.23/100),2)</f>
        <v>0.04</v>
      </c>
    </row>
    <row r="1119" customHeight="1" ht="15">
      <c r="A1119" s="2" t="inlineStr"/>
      <c r="B1119" s="2" t="inlineStr"/>
      <c r="C1119" s="2" t="inlineStr"/>
      <c r="D1119" s="2" t="inlineStr"/>
      <c r="E1119" s="28" t="inlineStr">
        <is>
          <r>
            <t xml:space="preserve">VALOR COM BDI:</t>
          </r>
        </is>
      </c>
      <c r="F1119" s="28" t="inlineStr"/>
      <c r="G1119" s="6" t="n">
        <f>G1118+G1117</f>
        <v>0.22</v>
      </c>
    </row>
    <row r="1120" customHeight="1" ht="10">
      <c r="A1120" s="2" t="inlineStr"/>
      <c r="B1120" s="2" t="inlineStr"/>
      <c r="C1120" s="2" t="inlineStr"/>
      <c r="D1120" s="2" t="inlineStr"/>
      <c r="E1120" s="18" t="inlineStr"/>
      <c r="F1120" s="18" t="inlineStr"/>
      <c r="G1120" s="18" t="inlineStr"/>
    </row>
    <row r="1121" customHeight="1" ht="20">
      <c r="A1121" s="19" t="inlineStr">
        <is>
          <r>
            <t xml:space="preserve">95313 CURSO DE CAPACITAÇÃO PARA AJUDANTE ESPECIALIZADO (ENCARGOS COMPLEMENTARES) - HORISTA (H)</t>
          </r>
        </is>
      </c>
      <c r="B1121" s="19" t="inlineStr"/>
      <c r="C1121" s="19" t="inlineStr"/>
      <c r="D1121" s="19" t="inlineStr"/>
      <c r="E1121" s="19" t="inlineStr"/>
      <c r="F1121" s="19" t="inlineStr"/>
      <c r="G1121" s="19" t="inlineStr"/>
    </row>
    <row r="1122" customHeight="1" ht="15">
      <c r="A1122" s="20" t="inlineStr">
        <is>
          <r>
            <t xml:space="preserve">Mão de Obra</t>
          </r>
        </is>
      </c>
      <c r="B1122" s="20" t="inlineStr"/>
      <c r="C1122" s="21" t="inlineStr">
        <is>
          <r>
            <t xml:space="preserve">FONTE</t>
          </r>
        </is>
      </c>
      <c r="D1122" s="21" t="inlineStr">
        <is>
          <r>
            <t xml:space="preserve">UNID</t>
          </r>
        </is>
      </c>
      <c r="E1122" s="21" t="inlineStr">
        <is>
          <r>
            <t xml:space="preserve">COEFICIENTE</t>
          </r>
        </is>
      </c>
      <c r="F1122" s="21" t="inlineStr">
        <is>
          <r>
            <t xml:space="preserve">PREÇO UNITÁRIO</t>
          </r>
        </is>
      </c>
      <c r="G1122" s="21" t="inlineStr">
        <is>
          <r>
            <t xml:space="preserve">TOTAL</t>
          </r>
        </is>
      </c>
    </row>
    <row r="1123" customHeight="1" ht="15">
      <c r="A1123" s="22" t="inlineStr">
        <is>
          <r>
            <t xml:space="preserve">00000242</t>
          </r>
        </is>
      </c>
      <c r="B1123" s="23" t="inlineStr">
        <is>
          <r>
            <t xml:space="preserve">AJUDANTE ESPECIALIZADO (HORISTA)</t>
          </r>
        </is>
      </c>
      <c r="C1123" s="22" t="inlineStr">
        <is>
          <r>
            <t xml:space="preserve">SINAPI</t>
          </r>
        </is>
      </c>
      <c r="D1123" s="22" t="inlineStr">
        <is>
          <r>
            <t xml:space="preserve">H</t>
          </r>
        </is>
      </c>
      <c r="E1123" s="24" t="n">
        <v>0.01328</v>
      </c>
      <c r="F1123" s="25" t="n">
        <v>14.27</v>
      </c>
      <c r="G1123" s="25" t="n">
        <f>TRUNC(TRUNC(E1123,8)*F1123,2)</f>
        <v>0.18</v>
      </c>
    </row>
    <row r="1124" customHeight="1" ht="15">
      <c r="A1124" s="2" t="inlineStr"/>
      <c r="B1124" s="2" t="inlineStr"/>
      <c r="C1124" s="2" t="inlineStr"/>
      <c r="D1124" s="2" t="inlineStr"/>
      <c r="E1124" s="26" t="inlineStr">
        <is>
          <r>
            <t xml:space="preserve">TOTAL Mão de Obra:</t>
          </r>
        </is>
      </c>
      <c r="F1124" s="26" t="inlineStr"/>
      <c r="G1124" s="27" t="n">
        <f>SUM(G1123:G1123)</f>
        <v>0.18</v>
      </c>
    </row>
    <row r="1125" customHeight="1" ht="15">
      <c r="A1125" s="2" t="inlineStr"/>
      <c r="B1125" s="2" t="inlineStr"/>
      <c r="C1125" s="2" t="inlineStr"/>
      <c r="D1125" s="2" t="inlineStr"/>
      <c r="E1125" s="28" t="inlineStr">
        <is>
          <r>
            <t xml:space="preserve">VALOR:</t>
          </r>
        </is>
      </c>
      <c r="F1125" s="28" t="inlineStr"/>
      <c r="G1125" s="6" t="n">
        <f>SUM(G1124)</f>
        <v>0.18</v>
      </c>
    </row>
    <row r="1126" customHeight="1" ht="15">
      <c r="A1126" s="2" t="inlineStr"/>
      <c r="B1126" s="2" t="inlineStr"/>
      <c r="C1126" s="2" t="inlineStr"/>
      <c r="D1126" s="2" t="inlineStr"/>
      <c r="E1126" s="28" t="inlineStr">
        <is>
          <r>
            <t xml:space="preserve">VALOR BDI (22.23%):</t>
          </r>
        </is>
      </c>
      <c r="F1126" s="28" t="inlineStr"/>
      <c r="G1126" s="6" t="n">
        <f>ROUND(G1125*(22.23/100),2)</f>
        <v>0.04</v>
      </c>
    </row>
    <row r="1127" customHeight="1" ht="15">
      <c r="A1127" s="2" t="inlineStr"/>
      <c r="B1127" s="2" t="inlineStr"/>
      <c r="C1127" s="2" t="inlineStr"/>
      <c r="D1127" s="2" t="inlineStr"/>
      <c r="E1127" s="28" t="inlineStr">
        <is>
          <r>
            <t xml:space="preserve">VALOR COM BDI:</t>
          </r>
        </is>
      </c>
      <c r="F1127" s="28" t="inlineStr"/>
      <c r="G1127" s="6" t="n">
        <f>G1126+G1125</f>
        <v>0.22</v>
      </c>
    </row>
    <row r="1128" customHeight="1" ht="10">
      <c r="A1128" s="2" t="inlineStr"/>
      <c r="B1128" s="2" t="inlineStr"/>
      <c r="C1128" s="2" t="inlineStr"/>
      <c r="D1128" s="2" t="inlineStr"/>
      <c r="E1128" s="18" t="inlineStr"/>
      <c r="F1128" s="18" t="inlineStr"/>
      <c r="G1128" s="18" t="inlineStr"/>
    </row>
    <row r="1129" customHeight="1" ht="20">
      <c r="A1129" s="19" t="inlineStr">
        <is>
          <r>
            <t xml:space="preserve">95314 CURSO DE CAPACITAÇÃO PARA ARMADOR (ENCARGOS COMPLEMENTARES) - HORISTA (H)</t>
          </r>
        </is>
      </c>
      <c r="B1129" s="19" t="inlineStr"/>
      <c r="C1129" s="19" t="inlineStr"/>
      <c r="D1129" s="19" t="inlineStr"/>
      <c r="E1129" s="19" t="inlineStr"/>
      <c r="F1129" s="19" t="inlineStr"/>
      <c r="G1129" s="19" t="inlineStr"/>
    </row>
    <row r="1130" customHeight="1" ht="15">
      <c r="A1130" s="20" t="inlineStr">
        <is>
          <r>
            <t xml:space="preserve">Mão de Obra</t>
          </r>
        </is>
      </c>
      <c r="B1130" s="20" t="inlineStr"/>
      <c r="C1130" s="21" t="inlineStr">
        <is>
          <r>
            <t xml:space="preserve">FONTE</t>
          </r>
        </is>
      </c>
      <c r="D1130" s="21" t="inlineStr">
        <is>
          <r>
            <t xml:space="preserve">UNID</t>
          </r>
        </is>
      </c>
      <c r="E1130" s="21" t="inlineStr">
        <is>
          <r>
            <t xml:space="preserve">COEFICIENTE</t>
          </r>
        </is>
      </c>
      <c r="F1130" s="21" t="inlineStr">
        <is>
          <r>
            <t xml:space="preserve">PREÇO UNITÁRIO</t>
          </r>
        </is>
      </c>
      <c r="G1130" s="21" t="inlineStr">
        <is>
          <r>
            <t xml:space="preserve">TOTAL</t>
          </r>
        </is>
      </c>
    </row>
    <row r="1131" customHeight="1" ht="15">
      <c r="A1131" s="22" t="inlineStr">
        <is>
          <r>
            <t xml:space="preserve">00000378</t>
          </r>
        </is>
      </c>
      <c r="B1131" s="23" t="inlineStr">
        <is>
          <r>
            <t xml:space="preserve">ARMADOR (HORISTA)</t>
          </r>
        </is>
      </c>
      <c r="C1131" s="22" t="inlineStr">
        <is>
          <r>
            <t xml:space="preserve">SINAPI</t>
          </r>
        </is>
      </c>
      <c r="D1131" s="22" t="inlineStr">
        <is>
          <r>
            <t xml:space="preserve">H</t>
          </r>
        </is>
      </c>
      <c r="E1131" s="24" t="n">
        <v>0.01328</v>
      </c>
      <c r="F1131" s="25" t="n">
        <v>20.53</v>
      </c>
      <c r="G1131" s="25" t="n">
        <f>TRUNC(TRUNC(E1131,8)*F1131,2)</f>
        <v>0.27</v>
      </c>
    </row>
    <row r="1132" customHeight="1" ht="15">
      <c r="A1132" s="2" t="inlineStr"/>
      <c r="B1132" s="2" t="inlineStr"/>
      <c r="C1132" s="2" t="inlineStr"/>
      <c r="D1132" s="2" t="inlineStr"/>
      <c r="E1132" s="26" t="inlineStr">
        <is>
          <r>
            <t xml:space="preserve">TOTAL Mão de Obra:</t>
          </r>
        </is>
      </c>
      <c r="F1132" s="26" t="inlineStr"/>
      <c r="G1132" s="27" t="n">
        <f>SUM(G1131:G1131)</f>
        <v>0.27</v>
      </c>
    </row>
    <row r="1133" customHeight="1" ht="15">
      <c r="A1133" s="2" t="inlineStr"/>
      <c r="B1133" s="2" t="inlineStr"/>
      <c r="C1133" s="2" t="inlineStr"/>
      <c r="D1133" s="2" t="inlineStr"/>
      <c r="E1133" s="28" t="inlineStr">
        <is>
          <r>
            <t xml:space="preserve">VALOR:</t>
          </r>
        </is>
      </c>
      <c r="F1133" s="28" t="inlineStr"/>
      <c r="G1133" s="6" t="n">
        <f>SUM(G1132)</f>
        <v>0.27</v>
      </c>
    </row>
    <row r="1134" customHeight="1" ht="15">
      <c r="A1134" s="2" t="inlineStr"/>
      <c r="B1134" s="2" t="inlineStr"/>
      <c r="C1134" s="2" t="inlineStr"/>
      <c r="D1134" s="2" t="inlineStr"/>
      <c r="E1134" s="28" t="inlineStr">
        <is>
          <r>
            <t xml:space="preserve">VALOR BDI (22.23%):</t>
          </r>
        </is>
      </c>
      <c r="F1134" s="28" t="inlineStr"/>
      <c r="G1134" s="6" t="n">
        <f>ROUND(G1133*(22.23/100),2)</f>
        <v>0.06</v>
      </c>
    </row>
    <row r="1135" customHeight="1" ht="15">
      <c r="A1135" s="2" t="inlineStr"/>
      <c r="B1135" s="2" t="inlineStr"/>
      <c r="C1135" s="2" t="inlineStr"/>
      <c r="D1135" s="2" t="inlineStr"/>
      <c r="E1135" s="28" t="inlineStr">
        <is>
          <r>
            <t xml:space="preserve">VALOR COM BDI:</t>
          </r>
        </is>
      </c>
      <c r="F1135" s="28" t="inlineStr"/>
      <c r="G1135" s="6" t="n">
        <f>G1134+G1133</f>
        <v>0.33</v>
      </c>
    </row>
    <row r="1136" customHeight="1" ht="10">
      <c r="A1136" s="2" t="inlineStr"/>
      <c r="B1136" s="2" t="inlineStr"/>
      <c r="C1136" s="2" t="inlineStr"/>
      <c r="D1136" s="2" t="inlineStr"/>
      <c r="E1136" s="18" t="inlineStr"/>
      <c r="F1136" s="18" t="inlineStr"/>
      <c r="G1136" s="18" t="inlineStr"/>
    </row>
    <row r="1137" customHeight="1" ht="20">
      <c r="A1137" s="19" t="inlineStr">
        <is>
          <r>
            <t xml:space="preserve">95316 CURSO DE CAPACITAÇÃO PARA AUXILIAR DE ELETRICISTA (ENCARGOS COMPLEMENTARES) - HORISTA (H)</t>
          </r>
        </is>
      </c>
      <c r="B1137" s="19" t="inlineStr"/>
      <c r="C1137" s="19" t="inlineStr"/>
      <c r="D1137" s="19" t="inlineStr"/>
      <c r="E1137" s="19" t="inlineStr"/>
      <c r="F1137" s="19" t="inlineStr"/>
      <c r="G1137" s="19" t="inlineStr"/>
    </row>
    <row r="1138" customHeight="1" ht="15">
      <c r="A1138" s="20" t="inlineStr">
        <is>
          <r>
            <t xml:space="preserve">Mão de Obra</t>
          </r>
        </is>
      </c>
      <c r="B1138" s="20" t="inlineStr"/>
      <c r="C1138" s="21" t="inlineStr">
        <is>
          <r>
            <t xml:space="preserve">FONTE</t>
          </r>
        </is>
      </c>
      <c r="D1138" s="21" t="inlineStr">
        <is>
          <r>
            <t xml:space="preserve">UNID</t>
          </r>
        </is>
      </c>
      <c r="E1138" s="21" t="inlineStr">
        <is>
          <r>
            <t xml:space="preserve">COEFICIENTE</t>
          </r>
        </is>
      </c>
      <c r="F1138" s="21" t="inlineStr">
        <is>
          <r>
            <t xml:space="preserve">PREÇO UNITÁRIO</t>
          </r>
        </is>
      </c>
      <c r="G1138" s="21" t="inlineStr">
        <is>
          <r>
            <t xml:space="preserve">TOTAL</t>
          </r>
        </is>
      </c>
    </row>
    <row r="1139" customHeight="1" ht="15">
      <c r="A1139" s="22" t="inlineStr">
        <is>
          <r>
            <t xml:space="preserve">00000247</t>
          </r>
        </is>
      </c>
      <c r="B1139" s="23" t="inlineStr">
        <is>
          <r>
            <t xml:space="preserve">AJUDANTE DE ELETRICISTA (HORISTA)</t>
          </r>
        </is>
      </c>
      <c r="C1139" s="22" t="inlineStr">
        <is>
          <r>
            <t xml:space="preserve">SINAPI</t>
          </r>
        </is>
      </c>
      <c r="D1139" s="22" t="inlineStr">
        <is>
          <r>
            <t xml:space="preserve">H</t>
          </r>
        </is>
      </c>
      <c r="E1139" s="24" t="n">
        <v>0.04297</v>
      </c>
      <c r="F1139" s="25" t="n">
        <v>15.09</v>
      </c>
      <c r="G1139" s="25" t="n">
        <f>TRUNC(TRUNC(E1139,8)*F1139,2)</f>
        <v>0.64</v>
      </c>
    </row>
    <row r="1140" customHeight="1" ht="15">
      <c r="A1140" s="2" t="inlineStr"/>
      <c r="B1140" s="2" t="inlineStr"/>
      <c r="C1140" s="2" t="inlineStr"/>
      <c r="D1140" s="2" t="inlineStr"/>
      <c r="E1140" s="26" t="inlineStr">
        <is>
          <r>
            <t xml:space="preserve">TOTAL Mão de Obra:</t>
          </r>
        </is>
      </c>
      <c r="F1140" s="26" t="inlineStr"/>
      <c r="G1140" s="27" t="n">
        <f>SUM(G1139:G1139)</f>
        <v>0.64</v>
      </c>
    </row>
    <row r="1141" customHeight="1" ht="15">
      <c r="A1141" s="2" t="inlineStr"/>
      <c r="B1141" s="2" t="inlineStr"/>
      <c r="C1141" s="2" t="inlineStr"/>
      <c r="D1141" s="2" t="inlineStr"/>
      <c r="E1141" s="28" t="inlineStr">
        <is>
          <r>
            <t xml:space="preserve">VALOR:</t>
          </r>
        </is>
      </c>
      <c r="F1141" s="28" t="inlineStr"/>
      <c r="G1141" s="6" t="n">
        <f>SUM(G1140)</f>
        <v>0.64</v>
      </c>
    </row>
    <row r="1142" customHeight="1" ht="15">
      <c r="A1142" s="2" t="inlineStr"/>
      <c r="B1142" s="2" t="inlineStr"/>
      <c r="C1142" s="2" t="inlineStr"/>
      <c r="D1142" s="2" t="inlineStr"/>
      <c r="E1142" s="28" t="inlineStr">
        <is>
          <r>
            <t xml:space="preserve">VALOR BDI (22.23%):</t>
          </r>
        </is>
      </c>
      <c r="F1142" s="28" t="inlineStr"/>
      <c r="G1142" s="6" t="n">
        <f>ROUND(G1141*(22.23/100),2)</f>
        <v>0.14</v>
      </c>
    </row>
    <row r="1143" customHeight="1" ht="15">
      <c r="A1143" s="2" t="inlineStr"/>
      <c r="B1143" s="2" t="inlineStr"/>
      <c r="C1143" s="2" t="inlineStr"/>
      <c r="D1143" s="2" t="inlineStr"/>
      <c r="E1143" s="28" t="inlineStr">
        <is>
          <r>
            <t xml:space="preserve">VALOR COM BDI:</t>
          </r>
        </is>
      </c>
      <c r="F1143" s="28" t="inlineStr"/>
      <c r="G1143" s="6" t="n">
        <f>G1142+G1141</f>
        <v>0.78</v>
      </c>
    </row>
    <row r="1144" customHeight="1" ht="10">
      <c r="A1144" s="2" t="inlineStr"/>
      <c r="B1144" s="2" t="inlineStr"/>
      <c r="C1144" s="2" t="inlineStr"/>
      <c r="D1144" s="2" t="inlineStr"/>
      <c r="E1144" s="18" t="inlineStr"/>
      <c r="F1144" s="18" t="inlineStr"/>
      <c r="G1144" s="18" t="inlineStr"/>
    </row>
    <row r="1145" customHeight="1" ht="20">
      <c r="A1145" s="19" t="inlineStr">
        <is>
          <r>
            <t xml:space="preserve">95317 CURSO DE CAPACITAÇÃO PARA AUXILIAR DE ENCANADOR OU BOMBEIRO HIDRÁULICO (ENCARGOS COMPLEMENTARES) - HORISTA (H)</t>
          </r>
        </is>
      </c>
      <c r="B1145" s="19" t="inlineStr"/>
      <c r="C1145" s="19" t="inlineStr"/>
      <c r="D1145" s="19" t="inlineStr"/>
      <c r="E1145" s="19" t="inlineStr"/>
      <c r="F1145" s="19" t="inlineStr"/>
      <c r="G1145" s="19" t="inlineStr"/>
    </row>
    <row r="1146" customHeight="1" ht="15">
      <c r="A1146" s="20" t="inlineStr">
        <is>
          <r>
            <t xml:space="preserve">Mão de Obra</t>
          </r>
        </is>
      </c>
      <c r="B1146" s="20" t="inlineStr"/>
      <c r="C1146" s="21" t="inlineStr">
        <is>
          <r>
            <t xml:space="preserve">FONTE</t>
          </r>
        </is>
      </c>
      <c r="D1146" s="21" t="inlineStr">
        <is>
          <r>
            <t xml:space="preserve">UNID</t>
          </r>
        </is>
      </c>
      <c r="E1146" s="21" t="inlineStr">
        <is>
          <r>
            <t xml:space="preserve">COEFICIENTE</t>
          </r>
        </is>
      </c>
      <c r="F1146" s="21" t="inlineStr">
        <is>
          <r>
            <t xml:space="preserve">PREÇO UNITÁRIO</t>
          </r>
        </is>
      </c>
      <c r="G1146" s="21" t="inlineStr">
        <is>
          <r>
            <t xml:space="preserve">TOTAL</t>
          </r>
        </is>
      </c>
    </row>
    <row r="1147" customHeight="1" ht="21">
      <c r="A1147" s="22" t="inlineStr">
        <is>
          <r>
            <t xml:space="preserve">00000246</t>
          </r>
        </is>
      </c>
      <c r="B1147" s="23" t="inlineStr">
        <is>
          <r>
            <t xml:space="preserve">AUXILIAR DE ENCANADOR OU BOMBEIRO HIDRAULICO (HORISTA)</t>
          </r>
        </is>
      </c>
      <c r="C1147" s="22" t="inlineStr">
        <is>
          <r>
            <t xml:space="preserve">SINAPI</t>
          </r>
        </is>
      </c>
      <c r="D1147" s="22" t="inlineStr">
        <is>
          <r>
            <t xml:space="preserve">H</t>
          </r>
        </is>
      </c>
      <c r="E1147" s="24" t="n">
        <v>0.0207</v>
      </c>
      <c r="F1147" s="25" t="n">
        <v>15.09</v>
      </c>
      <c r="G1147" s="25" t="n">
        <f>TRUNC(TRUNC(E1147,8)*F1147,2)</f>
        <v>0.31</v>
      </c>
    </row>
    <row r="1148" customHeight="1" ht="15">
      <c r="A1148" s="2" t="inlineStr"/>
      <c r="B1148" s="2" t="inlineStr"/>
      <c r="C1148" s="2" t="inlineStr"/>
      <c r="D1148" s="2" t="inlineStr"/>
      <c r="E1148" s="26" t="inlineStr">
        <is>
          <r>
            <t xml:space="preserve">TOTAL Mão de Obra:</t>
          </r>
        </is>
      </c>
      <c r="F1148" s="26" t="inlineStr"/>
      <c r="G1148" s="27" t="n">
        <f>SUM(G1147:G1147)</f>
        <v>0.31</v>
      </c>
    </row>
    <row r="1149" customHeight="1" ht="15">
      <c r="A1149" s="2" t="inlineStr"/>
      <c r="B1149" s="2" t="inlineStr"/>
      <c r="C1149" s="2" t="inlineStr"/>
      <c r="D1149" s="2" t="inlineStr"/>
      <c r="E1149" s="28" t="inlineStr">
        <is>
          <r>
            <t xml:space="preserve">VALOR:</t>
          </r>
        </is>
      </c>
      <c r="F1149" s="28" t="inlineStr"/>
      <c r="G1149" s="6" t="n">
        <f>SUM(G1148)</f>
        <v>0.31</v>
      </c>
    </row>
    <row r="1150" customHeight="1" ht="15">
      <c r="A1150" s="2" t="inlineStr"/>
      <c r="B1150" s="2" t="inlineStr"/>
      <c r="C1150" s="2" t="inlineStr"/>
      <c r="D1150" s="2" t="inlineStr"/>
      <c r="E1150" s="28" t="inlineStr">
        <is>
          <r>
            <t xml:space="preserve">VALOR BDI (22.23%):</t>
          </r>
        </is>
      </c>
      <c r="F1150" s="28" t="inlineStr"/>
      <c r="G1150" s="6" t="n">
        <f>ROUND(G1149*(22.23/100),2)</f>
        <v>0.07</v>
      </c>
    </row>
    <row r="1151" customHeight="1" ht="15">
      <c r="A1151" s="2" t="inlineStr"/>
      <c r="B1151" s="2" t="inlineStr"/>
      <c r="C1151" s="2" t="inlineStr"/>
      <c r="D1151" s="2" t="inlineStr"/>
      <c r="E1151" s="28" t="inlineStr">
        <is>
          <r>
            <t xml:space="preserve">VALOR COM BDI:</t>
          </r>
        </is>
      </c>
      <c r="F1151" s="28" t="inlineStr"/>
      <c r="G1151" s="6" t="n">
        <f>G1150+G1149</f>
        <v>0.38</v>
      </c>
    </row>
    <row r="1152" customHeight="1" ht="10">
      <c r="A1152" s="2" t="inlineStr"/>
      <c r="B1152" s="2" t="inlineStr"/>
      <c r="C1152" s="2" t="inlineStr"/>
      <c r="D1152" s="2" t="inlineStr"/>
      <c r="E1152" s="18" t="inlineStr"/>
      <c r="F1152" s="18" t="inlineStr"/>
      <c r="G1152" s="18" t="inlineStr"/>
    </row>
    <row r="1153" customHeight="1" ht="20">
      <c r="A1153" s="19" t="inlineStr">
        <is>
          <r>
            <t xml:space="preserve">95323 CURSO DE CAPACITAÇÃO PARA AUXILIAR TÉCNICO DE ENGENHARIA (ENCARGOS COMPLEMENTARES) - HORISTA (H)</t>
          </r>
        </is>
      </c>
      <c r="B1153" s="19" t="inlineStr"/>
      <c r="C1153" s="19" t="inlineStr"/>
      <c r="D1153" s="19" t="inlineStr"/>
      <c r="E1153" s="19" t="inlineStr"/>
      <c r="F1153" s="19" t="inlineStr"/>
      <c r="G1153" s="19" t="inlineStr"/>
    </row>
    <row r="1154" customHeight="1" ht="15">
      <c r="A1154" s="20" t="inlineStr">
        <is>
          <r>
            <t xml:space="preserve">Mão de Obra</t>
          </r>
        </is>
      </c>
      <c r="B1154" s="20" t="inlineStr"/>
      <c r="C1154" s="21" t="inlineStr">
        <is>
          <r>
            <t xml:space="preserve">FONTE</t>
          </r>
        </is>
      </c>
      <c r="D1154" s="21" t="inlineStr">
        <is>
          <r>
            <t xml:space="preserve">UNID</t>
          </r>
        </is>
      </c>
      <c r="E1154" s="21" t="inlineStr">
        <is>
          <r>
            <t xml:space="preserve">COEFICIENTE</t>
          </r>
        </is>
      </c>
      <c r="F1154" s="21" t="inlineStr">
        <is>
          <r>
            <t xml:space="preserve">PREÇO UNITÁRIO</t>
          </r>
        </is>
      </c>
      <c r="G1154" s="21" t="inlineStr">
        <is>
          <r>
            <t xml:space="preserve">TOTAL</t>
          </r>
        </is>
      </c>
    </row>
    <row r="1155" customHeight="1" ht="21">
      <c r="A1155" s="22" t="inlineStr">
        <is>
          <r>
            <t xml:space="preserve">00000532</t>
          </r>
        </is>
      </c>
      <c r="B1155" s="23" t="inlineStr">
        <is>
          <r>
            <t xml:space="preserve">AUXILIAR TECNICO / ASSISTENTE DE ENGENHARIA (HORISTA)</t>
          </r>
        </is>
      </c>
      <c r="C1155" s="22" t="inlineStr">
        <is>
          <r>
            <t xml:space="preserve">SINAPI</t>
          </r>
        </is>
      </c>
      <c r="D1155" s="22" t="inlineStr">
        <is>
          <r>
            <t xml:space="preserve">H</t>
          </r>
        </is>
      </c>
      <c r="E1155" s="24" t="n">
        <v>0.00957</v>
      </c>
      <c r="F1155" s="25" t="n">
        <v>27.65</v>
      </c>
      <c r="G1155" s="25" t="n">
        <f>TRUNC(TRUNC(E1155,8)*F1155,2)</f>
        <v>0.26</v>
      </c>
    </row>
    <row r="1156" customHeight="1" ht="15">
      <c r="A1156" s="2" t="inlineStr"/>
      <c r="B1156" s="2" t="inlineStr"/>
      <c r="C1156" s="2" t="inlineStr"/>
      <c r="D1156" s="2" t="inlineStr"/>
      <c r="E1156" s="26" t="inlineStr">
        <is>
          <r>
            <t xml:space="preserve">TOTAL Mão de Obra:</t>
          </r>
        </is>
      </c>
      <c r="F1156" s="26" t="inlineStr"/>
      <c r="G1156" s="27" t="n">
        <f>SUM(G1155:G1155)</f>
        <v>0.26</v>
      </c>
    </row>
    <row r="1157" customHeight="1" ht="15">
      <c r="A1157" s="2" t="inlineStr"/>
      <c r="B1157" s="2" t="inlineStr"/>
      <c r="C1157" s="2" t="inlineStr"/>
      <c r="D1157" s="2" t="inlineStr"/>
      <c r="E1157" s="28" t="inlineStr">
        <is>
          <r>
            <t xml:space="preserve">VALOR:</t>
          </r>
        </is>
      </c>
      <c r="F1157" s="28" t="inlineStr"/>
      <c r="G1157" s="6" t="n">
        <f>SUM(G1156)</f>
        <v>0.26</v>
      </c>
    </row>
    <row r="1158" customHeight="1" ht="15">
      <c r="A1158" s="2" t="inlineStr"/>
      <c r="B1158" s="2" t="inlineStr"/>
      <c r="C1158" s="2" t="inlineStr"/>
      <c r="D1158" s="2" t="inlineStr"/>
      <c r="E1158" s="28" t="inlineStr">
        <is>
          <r>
            <t xml:space="preserve">VALOR BDI (22.23%):</t>
          </r>
        </is>
      </c>
      <c r="F1158" s="28" t="inlineStr"/>
      <c r="G1158" s="6" t="n">
        <f>ROUND(G1157*(22.23/100),2)</f>
        <v>0.06</v>
      </c>
    </row>
    <row r="1159" customHeight="1" ht="15">
      <c r="A1159" s="2" t="inlineStr"/>
      <c r="B1159" s="2" t="inlineStr"/>
      <c r="C1159" s="2" t="inlineStr"/>
      <c r="D1159" s="2" t="inlineStr"/>
      <c r="E1159" s="28" t="inlineStr">
        <is>
          <r>
            <t xml:space="preserve">VALOR COM BDI:</t>
          </r>
        </is>
      </c>
      <c r="F1159" s="28" t="inlineStr"/>
      <c r="G1159" s="6" t="n">
        <f>G1158+G1157</f>
        <v>0.32</v>
      </c>
    </row>
    <row r="1160" customHeight="1" ht="10">
      <c r="A1160" s="2" t="inlineStr"/>
      <c r="B1160" s="2" t="inlineStr"/>
      <c r="C1160" s="2" t="inlineStr"/>
      <c r="D1160" s="2" t="inlineStr"/>
      <c r="E1160" s="18" t="inlineStr"/>
      <c r="F1160" s="18" t="inlineStr"/>
      <c r="G1160" s="18" t="inlineStr"/>
    </row>
    <row r="1161" customHeight="1" ht="20">
      <c r="A1161" s="19" t="inlineStr">
        <is>
          <r>
            <t xml:space="preserve">95324 CURSO DE CAPACITAÇÃO PARA AZULEJISTA OU LADRILHISTA (ENCARGOS COMPLEMENTARES) - HORISTA (H)</t>
          </r>
        </is>
      </c>
      <c r="B1161" s="19" t="inlineStr"/>
      <c r="C1161" s="19" t="inlineStr"/>
      <c r="D1161" s="19" t="inlineStr"/>
      <c r="E1161" s="19" t="inlineStr"/>
      <c r="F1161" s="19" t="inlineStr"/>
      <c r="G1161" s="19" t="inlineStr"/>
    </row>
    <row r="1162" customHeight="1" ht="15">
      <c r="A1162" s="20" t="inlineStr">
        <is>
          <r>
            <t xml:space="preserve">Mão de Obra</t>
          </r>
        </is>
      </c>
      <c r="B1162" s="20" t="inlineStr"/>
      <c r="C1162" s="21" t="inlineStr">
        <is>
          <r>
            <t xml:space="preserve">FONTE</t>
          </r>
        </is>
      </c>
      <c r="D1162" s="21" t="inlineStr">
        <is>
          <r>
            <t xml:space="preserve">UNID</t>
          </r>
        </is>
      </c>
      <c r="E1162" s="21" t="inlineStr">
        <is>
          <r>
            <t xml:space="preserve">COEFICIENTE</t>
          </r>
        </is>
      </c>
      <c r="F1162" s="21" t="inlineStr">
        <is>
          <r>
            <t xml:space="preserve">PREÇO UNITÁRIO</t>
          </r>
        </is>
      </c>
      <c r="G1162" s="21" t="inlineStr">
        <is>
          <r>
            <t xml:space="preserve">TOTAL</t>
          </r>
        </is>
      </c>
    </row>
    <row r="1163" customHeight="1" ht="15">
      <c r="A1163" s="22" t="inlineStr">
        <is>
          <r>
            <t xml:space="preserve">00004760</t>
          </r>
        </is>
      </c>
      <c r="B1163" s="23" t="inlineStr">
        <is>
          <r>
            <t xml:space="preserve">AZULEJISTA OU LADRILHEIRO (HORISTA)</t>
          </r>
        </is>
      </c>
      <c r="C1163" s="22" t="inlineStr">
        <is>
          <r>
            <t xml:space="preserve">SINAPI</t>
          </r>
        </is>
      </c>
      <c r="D1163" s="22" t="inlineStr">
        <is>
          <r>
            <t xml:space="preserve">H</t>
          </r>
        </is>
      </c>
      <c r="E1163" s="24" t="n">
        <v>0.01699</v>
      </c>
      <c r="F1163" s="25" t="n">
        <v>20.46</v>
      </c>
      <c r="G1163" s="25" t="n">
        <f>TRUNC(TRUNC(E1163,8)*F1163,2)</f>
        <v>0.34</v>
      </c>
    </row>
    <row r="1164" customHeight="1" ht="15">
      <c r="A1164" s="2" t="inlineStr"/>
      <c r="B1164" s="2" t="inlineStr"/>
      <c r="C1164" s="2" t="inlineStr"/>
      <c r="D1164" s="2" t="inlineStr"/>
      <c r="E1164" s="26" t="inlineStr">
        <is>
          <r>
            <t xml:space="preserve">TOTAL Mão de Obra:</t>
          </r>
        </is>
      </c>
      <c r="F1164" s="26" t="inlineStr"/>
      <c r="G1164" s="27" t="n">
        <f>SUM(G1163:G1163)</f>
        <v>0.34</v>
      </c>
    </row>
    <row r="1165" customHeight="1" ht="15">
      <c r="A1165" s="2" t="inlineStr"/>
      <c r="B1165" s="2" t="inlineStr"/>
      <c r="C1165" s="2" t="inlineStr"/>
      <c r="D1165" s="2" t="inlineStr"/>
      <c r="E1165" s="28" t="inlineStr">
        <is>
          <r>
            <t xml:space="preserve">VALOR:</t>
          </r>
        </is>
      </c>
      <c r="F1165" s="28" t="inlineStr"/>
      <c r="G1165" s="6" t="n">
        <f>SUM(G1164)</f>
        <v>0.34</v>
      </c>
    </row>
    <row r="1166" customHeight="1" ht="15">
      <c r="A1166" s="2" t="inlineStr"/>
      <c r="B1166" s="2" t="inlineStr"/>
      <c r="C1166" s="2" t="inlineStr"/>
      <c r="D1166" s="2" t="inlineStr"/>
      <c r="E1166" s="28" t="inlineStr">
        <is>
          <r>
            <t xml:space="preserve">VALOR BDI (22.23%):</t>
          </r>
        </is>
      </c>
      <c r="F1166" s="28" t="inlineStr"/>
      <c r="G1166" s="6" t="n">
        <f>ROUND(G1165*(22.23/100),2)</f>
        <v>0.08</v>
      </c>
    </row>
    <row r="1167" customHeight="1" ht="15">
      <c r="A1167" s="2" t="inlineStr"/>
      <c r="B1167" s="2" t="inlineStr"/>
      <c r="C1167" s="2" t="inlineStr"/>
      <c r="D1167" s="2" t="inlineStr"/>
      <c r="E1167" s="28" t="inlineStr">
        <is>
          <r>
            <t xml:space="preserve">VALOR COM BDI:</t>
          </r>
        </is>
      </c>
      <c r="F1167" s="28" t="inlineStr"/>
      <c r="G1167" s="6" t="n">
        <f>G1166+G1165</f>
        <v>0.42</v>
      </c>
    </row>
    <row r="1168" customHeight="1" ht="10">
      <c r="A1168" s="2" t="inlineStr"/>
      <c r="B1168" s="2" t="inlineStr"/>
      <c r="C1168" s="2" t="inlineStr"/>
      <c r="D1168" s="2" t="inlineStr"/>
      <c r="E1168" s="18" t="inlineStr"/>
      <c r="F1168" s="18" t="inlineStr"/>
      <c r="G1168" s="18" t="inlineStr"/>
    </row>
    <row r="1169" customHeight="1" ht="20">
      <c r="A1169" s="19" t="inlineStr">
        <is>
          <r>
            <t xml:space="preserve">95329 CURSO DE CAPACITAÇÃO PARA CARPINTEIRO DE ESQUADRIA (ENCARGOS COMPLEMENTARES) - HORISTA (H)</t>
          </r>
        </is>
      </c>
      <c r="B1169" s="19" t="inlineStr"/>
      <c r="C1169" s="19" t="inlineStr"/>
      <c r="D1169" s="19" t="inlineStr"/>
      <c r="E1169" s="19" t="inlineStr"/>
      <c r="F1169" s="19" t="inlineStr"/>
      <c r="G1169" s="19" t="inlineStr"/>
    </row>
    <row r="1170" customHeight="1" ht="15">
      <c r="A1170" s="20" t="inlineStr">
        <is>
          <r>
            <t xml:space="preserve">Mão de Obra</t>
          </r>
        </is>
      </c>
      <c r="B1170" s="20" t="inlineStr"/>
      <c r="C1170" s="21" t="inlineStr">
        <is>
          <r>
            <t xml:space="preserve">FONTE</t>
          </r>
        </is>
      </c>
      <c r="D1170" s="21" t="inlineStr">
        <is>
          <r>
            <t xml:space="preserve">UNID</t>
          </r>
        </is>
      </c>
      <c r="E1170" s="21" t="inlineStr">
        <is>
          <r>
            <t xml:space="preserve">COEFICIENTE</t>
          </r>
        </is>
      </c>
      <c r="F1170" s="21" t="inlineStr">
        <is>
          <r>
            <t xml:space="preserve">PREÇO UNITÁRIO</t>
          </r>
        </is>
      </c>
      <c r="G1170" s="21" t="inlineStr">
        <is>
          <r>
            <t xml:space="preserve">TOTAL</t>
          </r>
        </is>
      </c>
    </row>
    <row r="1171" customHeight="1" ht="15">
      <c r="A1171" s="22" t="inlineStr">
        <is>
          <r>
            <t xml:space="preserve">00001214</t>
          </r>
        </is>
      </c>
      <c r="B1171" s="23" t="inlineStr">
        <is>
          <r>
            <t xml:space="preserve">CARPINTEIRO DE ESQUADRIAS (HORISTA)</t>
          </r>
        </is>
      </c>
      <c r="C1171" s="22" t="inlineStr">
        <is>
          <r>
            <t xml:space="preserve">SINAPI</t>
          </r>
        </is>
      </c>
      <c r="D1171" s="22" t="inlineStr">
        <is>
          <r>
            <t xml:space="preserve">H</t>
          </r>
        </is>
      </c>
      <c r="E1171" s="24" t="n">
        <v>0.01699</v>
      </c>
      <c r="F1171" s="25" t="n">
        <v>19.5</v>
      </c>
      <c r="G1171" s="25" t="n">
        <f>TRUNC(TRUNC(E1171,8)*F1171,2)</f>
        <v>0.33</v>
      </c>
    </row>
    <row r="1172" customHeight="1" ht="15">
      <c r="A1172" s="2" t="inlineStr"/>
      <c r="B1172" s="2" t="inlineStr"/>
      <c r="C1172" s="2" t="inlineStr"/>
      <c r="D1172" s="2" t="inlineStr"/>
      <c r="E1172" s="26" t="inlineStr">
        <is>
          <r>
            <t xml:space="preserve">TOTAL Mão de Obra:</t>
          </r>
        </is>
      </c>
      <c r="F1172" s="26" t="inlineStr"/>
      <c r="G1172" s="27" t="n">
        <f>SUM(G1171:G1171)</f>
        <v>0.33</v>
      </c>
    </row>
    <row r="1173" customHeight="1" ht="15">
      <c r="A1173" s="2" t="inlineStr"/>
      <c r="B1173" s="2" t="inlineStr"/>
      <c r="C1173" s="2" t="inlineStr"/>
      <c r="D1173" s="2" t="inlineStr"/>
      <c r="E1173" s="28" t="inlineStr">
        <is>
          <r>
            <t xml:space="preserve">VALOR:</t>
          </r>
        </is>
      </c>
      <c r="F1173" s="28" t="inlineStr"/>
      <c r="G1173" s="6" t="n">
        <f>SUM(G1172)</f>
        <v>0.33</v>
      </c>
    </row>
    <row r="1174" customHeight="1" ht="15">
      <c r="A1174" s="2" t="inlineStr"/>
      <c r="B1174" s="2" t="inlineStr"/>
      <c r="C1174" s="2" t="inlineStr"/>
      <c r="D1174" s="2" t="inlineStr"/>
      <c r="E1174" s="28" t="inlineStr">
        <is>
          <r>
            <t xml:space="preserve">VALOR BDI (22.23%):</t>
          </r>
        </is>
      </c>
      <c r="F1174" s="28" t="inlineStr"/>
      <c r="G1174" s="6" t="n">
        <f>ROUND(G1173*(22.23/100),2)</f>
        <v>0.07</v>
      </c>
    </row>
    <row r="1175" customHeight="1" ht="15">
      <c r="A1175" s="2" t="inlineStr"/>
      <c r="B1175" s="2" t="inlineStr"/>
      <c r="C1175" s="2" t="inlineStr"/>
      <c r="D1175" s="2" t="inlineStr"/>
      <c r="E1175" s="28" t="inlineStr">
        <is>
          <r>
            <t xml:space="preserve">VALOR COM BDI:</t>
          </r>
        </is>
      </c>
      <c r="F1175" s="28" t="inlineStr"/>
      <c r="G1175" s="6" t="n">
        <f>G1174+G1173</f>
        <v>0.4</v>
      </c>
    </row>
    <row r="1176" customHeight="1" ht="10">
      <c r="A1176" s="2" t="inlineStr"/>
      <c r="B1176" s="2" t="inlineStr"/>
      <c r="C1176" s="2" t="inlineStr"/>
      <c r="D1176" s="2" t="inlineStr"/>
      <c r="E1176" s="18" t="inlineStr"/>
      <c r="F1176" s="18" t="inlineStr"/>
      <c r="G1176" s="18" t="inlineStr"/>
    </row>
    <row r="1177" customHeight="1" ht="20">
      <c r="A1177" s="19" t="inlineStr">
        <is>
          <r>
            <t xml:space="preserve">95330 CURSO DE CAPACITAÇÃO PARA CARPINTEIRO DE FÔRMAS (ENCARGOS COMPLEMENTARES) - HORISTA (H)</t>
          </r>
        </is>
      </c>
      <c r="B1177" s="19" t="inlineStr"/>
      <c r="C1177" s="19" t="inlineStr"/>
      <c r="D1177" s="19" t="inlineStr"/>
      <c r="E1177" s="19" t="inlineStr"/>
      <c r="F1177" s="19" t="inlineStr"/>
      <c r="G1177" s="19" t="inlineStr"/>
    </row>
    <row r="1178" customHeight="1" ht="15">
      <c r="A1178" s="20" t="inlineStr">
        <is>
          <r>
            <t xml:space="preserve">Mão de Obra</t>
          </r>
        </is>
      </c>
      <c r="B1178" s="20" t="inlineStr"/>
      <c r="C1178" s="21" t="inlineStr">
        <is>
          <r>
            <t xml:space="preserve">FONTE</t>
          </r>
        </is>
      </c>
      <c r="D1178" s="21" t="inlineStr">
        <is>
          <r>
            <t xml:space="preserve">UNID</t>
          </r>
        </is>
      </c>
      <c r="E1178" s="21" t="inlineStr">
        <is>
          <r>
            <t xml:space="preserve">COEFICIENTE</t>
          </r>
        </is>
      </c>
      <c r="F1178" s="21" t="inlineStr">
        <is>
          <r>
            <t xml:space="preserve">PREÇO UNITÁRIO</t>
          </r>
        </is>
      </c>
      <c r="G1178" s="21" t="inlineStr">
        <is>
          <r>
            <t xml:space="preserve">TOTAL</t>
          </r>
        </is>
      </c>
    </row>
    <row r="1179" customHeight="1" ht="15">
      <c r="A1179" s="22" t="inlineStr">
        <is>
          <r>
            <t xml:space="preserve">00001213</t>
          </r>
        </is>
      </c>
      <c r="B1179" s="23" t="inlineStr">
        <is>
          <r>
            <t xml:space="preserve">CARPINTEIRO DE FORMAS OU OFICIAL (HORISTA)</t>
          </r>
        </is>
      </c>
      <c r="C1179" s="22" t="inlineStr">
        <is>
          <r>
            <t xml:space="preserve">SINAPI</t>
          </r>
        </is>
      </c>
      <c r="D1179" s="22" t="inlineStr">
        <is>
          <r>
            <t xml:space="preserve">H</t>
          </r>
        </is>
      </c>
      <c r="E1179" s="24" t="n">
        <v>0.01328</v>
      </c>
      <c r="F1179" s="25" t="n">
        <v>20.46</v>
      </c>
      <c r="G1179" s="25" t="n">
        <f>TRUNC(TRUNC(E1179,8)*F1179,2)</f>
        <v>0.27</v>
      </c>
    </row>
    <row r="1180" customHeight="1" ht="15">
      <c r="A1180" s="2" t="inlineStr"/>
      <c r="B1180" s="2" t="inlineStr"/>
      <c r="C1180" s="2" t="inlineStr"/>
      <c r="D1180" s="2" t="inlineStr"/>
      <c r="E1180" s="26" t="inlineStr">
        <is>
          <r>
            <t xml:space="preserve">TOTAL Mão de Obra:</t>
          </r>
        </is>
      </c>
      <c r="F1180" s="26" t="inlineStr"/>
      <c r="G1180" s="27" t="n">
        <f>SUM(G1179:G1179)</f>
        <v>0.27</v>
      </c>
    </row>
    <row r="1181" customHeight="1" ht="15">
      <c r="A1181" s="2" t="inlineStr"/>
      <c r="B1181" s="2" t="inlineStr"/>
      <c r="C1181" s="2" t="inlineStr"/>
      <c r="D1181" s="2" t="inlineStr"/>
      <c r="E1181" s="28" t="inlineStr">
        <is>
          <r>
            <t xml:space="preserve">VALOR:</t>
          </r>
        </is>
      </c>
      <c r="F1181" s="28" t="inlineStr"/>
      <c r="G1181" s="6" t="n">
        <f>SUM(G1180)</f>
        <v>0.27</v>
      </c>
    </row>
    <row r="1182" customHeight="1" ht="15">
      <c r="A1182" s="2" t="inlineStr"/>
      <c r="B1182" s="2" t="inlineStr"/>
      <c r="C1182" s="2" t="inlineStr"/>
      <c r="D1182" s="2" t="inlineStr"/>
      <c r="E1182" s="28" t="inlineStr">
        <is>
          <r>
            <t xml:space="preserve">VALOR BDI (22.23%):</t>
          </r>
        </is>
      </c>
      <c r="F1182" s="28" t="inlineStr"/>
      <c r="G1182" s="6" t="n">
        <f>ROUND(G1181*(22.23/100),2)</f>
        <v>0.06</v>
      </c>
    </row>
    <row r="1183" customHeight="1" ht="15">
      <c r="A1183" s="2" t="inlineStr"/>
      <c r="B1183" s="2" t="inlineStr"/>
      <c r="C1183" s="2" t="inlineStr"/>
      <c r="D1183" s="2" t="inlineStr"/>
      <c r="E1183" s="28" t="inlineStr">
        <is>
          <r>
            <t xml:space="preserve">VALOR COM BDI:</t>
          </r>
        </is>
      </c>
      <c r="F1183" s="28" t="inlineStr"/>
      <c r="G1183" s="6" t="n">
        <f>G1182+G1181</f>
        <v>0.33</v>
      </c>
    </row>
    <row r="1184" customHeight="1" ht="10">
      <c r="A1184" s="2" t="inlineStr"/>
      <c r="B1184" s="2" t="inlineStr"/>
      <c r="C1184" s="2" t="inlineStr"/>
      <c r="D1184" s="2" t="inlineStr"/>
      <c r="E1184" s="18" t="inlineStr"/>
      <c r="F1184" s="18" t="inlineStr"/>
      <c r="G1184" s="18" t="inlineStr"/>
    </row>
    <row r="1185" customHeight="1" ht="20">
      <c r="A1185" s="19" t="inlineStr">
        <is>
          <r>
            <t xml:space="preserve">95400 CURSO DE CAPACITAÇÃO PARA DESENHISTA PROJETISTA (ENCARGOS COMPLEMENTARES) - HORISTA (H)</t>
          </r>
        </is>
      </c>
      <c r="B1185" s="19" t="inlineStr"/>
      <c r="C1185" s="19" t="inlineStr"/>
      <c r="D1185" s="19" t="inlineStr"/>
      <c r="E1185" s="19" t="inlineStr"/>
      <c r="F1185" s="19" t="inlineStr"/>
      <c r="G1185" s="19" t="inlineStr"/>
    </row>
    <row r="1186" customHeight="1" ht="15">
      <c r="A1186" s="20" t="inlineStr">
        <is>
          <r>
            <t xml:space="preserve">Mão de Obra</t>
          </r>
        </is>
      </c>
      <c r="B1186" s="20" t="inlineStr"/>
      <c r="C1186" s="21" t="inlineStr">
        <is>
          <r>
            <t xml:space="preserve">FONTE</t>
          </r>
        </is>
      </c>
      <c r="D1186" s="21" t="inlineStr">
        <is>
          <r>
            <t xml:space="preserve">UNID</t>
          </r>
        </is>
      </c>
      <c r="E1186" s="21" t="inlineStr">
        <is>
          <r>
            <t xml:space="preserve">COEFICIENTE</t>
          </r>
        </is>
      </c>
      <c r="F1186" s="21" t="inlineStr">
        <is>
          <r>
            <t xml:space="preserve">PREÇO UNITÁRIO</t>
          </r>
        </is>
      </c>
      <c r="G1186" s="21" t="inlineStr">
        <is>
          <r>
            <t xml:space="preserve">TOTAL</t>
          </r>
        </is>
      </c>
    </row>
    <row r="1187" customHeight="1" ht="15">
      <c r="A1187" s="22" t="inlineStr">
        <is>
          <r>
            <t xml:space="preserve">00002358</t>
          </r>
        </is>
      </c>
      <c r="B1187" s="23" t="inlineStr">
        <is>
          <r>
            <t xml:space="preserve">DESENHISTA PROJETISTA (HORISTA)</t>
          </r>
        </is>
      </c>
      <c r="C1187" s="22" t="inlineStr">
        <is>
          <r>
            <t xml:space="preserve">SINAPI</t>
          </r>
        </is>
      </c>
      <c r="D1187" s="22" t="inlineStr">
        <is>
          <r>
            <t xml:space="preserve">H</t>
          </r>
        </is>
      </c>
      <c r="E1187" s="24" t="n">
        <v>0.00586</v>
      </c>
      <c r="F1187" s="25" t="n">
        <v>27.35</v>
      </c>
      <c r="G1187" s="25" t="n">
        <f>TRUNC(TRUNC(E1187,8)*F1187,2)</f>
        <v>0.16</v>
      </c>
    </row>
    <row r="1188" customHeight="1" ht="15">
      <c r="A1188" s="2" t="inlineStr"/>
      <c r="B1188" s="2" t="inlineStr"/>
      <c r="C1188" s="2" t="inlineStr"/>
      <c r="D1188" s="2" t="inlineStr"/>
      <c r="E1188" s="26" t="inlineStr">
        <is>
          <r>
            <t xml:space="preserve">TOTAL Mão de Obra:</t>
          </r>
        </is>
      </c>
      <c r="F1188" s="26" t="inlineStr"/>
      <c r="G1188" s="27" t="n">
        <f>SUM(G1187:G1187)</f>
        <v>0.16</v>
      </c>
    </row>
    <row r="1189" customHeight="1" ht="15">
      <c r="A1189" s="2" t="inlineStr"/>
      <c r="B1189" s="2" t="inlineStr"/>
      <c r="C1189" s="2" t="inlineStr"/>
      <c r="D1189" s="2" t="inlineStr"/>
      <c r="E1189" s="28" t="inlineStr">
        <is>
          <r>
            <t xml:space="preserve">VALOR:</t>
          </r>
        </is>
      </c>
      <c r="F1189" s="28" t="inlineStr"/>
      <c r="G1189" s="6" t="n">
        <f>SUM(G1188)</f>
        <v>0.16</v>
      </c>
    </row>
    <row r="1190" customHeight="1" ht="15">
      <c r="A1190" s="2" t="inlineStr"/>
      <c r="B1190" s="2" t="inlineStr"/>
      <c r="C1190" s="2" t="inlineStr"/>
      <c r="D1190" s="2" t="inlineStr"/>
      <c r="E1190" s="28" t="inlineStr">
        <is>
          <r>
            <t xml:space="preserve">VALOR BDI (22.23%):</t>
          </r>
        </is>
      </c>
      <c r="F1190" s="28" t="inlineStr"/>
      <c r="G1190" s="6" t="n">
        <f>ROUND(G1189*(22.23/100),2)</f>
        <v>0.04</v>
      </c>
    </row>
    <row r="1191" customHeight="1" ht="15">
      <c r="A1191" s="2" t="inlineStr"/>
      <c r="B1191" s="2" t="inlineStr"/>
      <c r="C1191" s="2" t="inlineStr"/>
      <c r="D1191" s="2" t="inlineStr"/>
      <c r="E1191" s="28" t="inlineStr">
        <is>
          <r>
            <t xml:space="preserve">VALOR COM BDI:</t>
          </r>
        </is>
      </c>
      <c r="F1191" s="28" t="inlineStr"/>
      <c r="G1191" s="6" t="n">
        <f>G1190+G1189</f>
        <v>0.2</v>
      </c>
    </row>
    <row r="1192" customHeight="1" ht="10">
      <c r="A1192" s="2" t="inlineStr"/>
      <c r="B1192" s="2" t="inlineStr"/>
      <c r="C1192" s="2" t="inlineStr"/>
      <c r="D1192" s="2" t="inlineStr"/>
      <c r="E1192" s="18" t="inlineStr"/>
      <c r="F1192" s="18" t="inlineStr"/>
      <c r="G1192" s="18" t="inlineStr"/>
    </row>
    <row r="1193" customHeight="1" ht="20">
      <c r="A1193" s="19" t="inlineStr">
        <is>
          <r>
            <t xml:space="preserve">95332 CURSO DE CAPACITAÇÃO PARA ELETRICISTA (ENCARGOS COMPLEMENTARES) - HORISTA (H)</t>
          </r>
        </is>
      </c>
      <c r="B1193" s="19" t="inlineStr"/>
      <c r="C1193" s="19" t="inlineStr"/>
      <c r="D1193" s="19" t="inlineStr"/>
      <c r="E1193" s="19" t="inlineStr"/>
      <c r="F1193" s="19" t="inlineStr"/>
      <c r="G1193" s="19" t="inlineStr"/>
    </row>
    <row r="1194" customHeight="1" ht="15">
      <c r="A1194" s="20" t="inlineStr">
        <is>
          <r>
            <t xml:space="preserve">Mão de Obra</t>
          </r>
        </is>
      </c>
      <c r="B1194" s="20" t="inlineStr"/>
      <c r="C1194" s="21" t="inlineStr">
        <is>
          <r>
            <t xml:space="preserve">FONTE</t>
          </r>
        </is>
      </c>
      <c r="D1194" s="21" t="inlineStr">
        <is>
          <r>
            <t xml:space="preserve">UNID</t>
          </r>
        </is>
      </c>
      <c r="E1194" s="21" t="inlineStr">
        <is>
          <r>
            <t xml:space="preserve">COEFICIENTE</t>
          </r>
        </is>
      </c>
      <c r="F1194" s="21" t="inlineStr">
        <is>
          <r>
            <t xml:space="preserve">PREÇO UNITÁRIO</t>
          </r>
        </is>
      </c>
      <c r="G1194" s="21" t="inlineStr">
        <is>
          <r>
            <t xml:space="preserve">TOTAL</t>
          </r>
        </is>
      </c>
    </row>
    <row r="1195" customHeight="1" ht="15">
      <c r="A1195" s="22" t="inlineStr">
        <is>
          <r>
            <t xml:space="preserve">00002436</t>
          </r>
        </is>
      </c>
      <c r="B1195" s="23" t="inlineStr">
        <is>
          <r>
            <t xml:space="preserve">ELETRICISTA (HORISTA)</t>
          </r>
        </is>
      </c>
      <c r="C1195" s="22" t="inlineStr">
        <is>
          <r>
            <t xml:space="preserve">SINAPI</t>
          </r>
        </is>
      </c>
      <c r="D1195" s="22" t="inlineStr">
        <is>
          <r>
            <t xml:space="preserve">H</t>
          </r>
        </is>
      </c>
      <c r="E1195" s="24" t="n">
        <v>0.04297</v>
      </c>
      <c r="F1195" s="25" t="n">
        <v>20.46</v>
      </c>
      <c r="G1195" s="25" t="n">
        <f>TRUNC(TRUNC(E1195,8)*F1195,2)</f>
        <v>0.87</v>
      </c>
    </row>
    <row r="1196" customHeight="1" ht="15">
      <c r="A1196" s="2" t="inlineStr"/>
      <c r="B1196" s="2" t="inlineStr"/>
      <c r="C1196" s="2" t="inlineStr"/>
      <c r="D1196" s="2" t="inlineStr"/>
      <c r="E1196" s="26" t="inlineStr">
        <is>
          <r>
            <t xml:space="preserve">TOTAL Mão de Obra:</t>
          </r>
        </is>
      </c>
      <c r="F1196" s="26" t="inlineStr"/>
      <c r="G1196" s="27" t="n">
        <f>SUM(G1195:G1195)</f>
        <v>0.87</v>
      </c>
    </row>
    <row r="1197" customHeight="1" ht="15">
      <c r="A1197" s="2" t="inlineStr"/>
      <c r="B1197" s="2" t="inlineStr"/>
      <c r="C1197" s="2" t="inlineStr"/>
      <c r="D1197" s="2" t="inlineStr"/>
      <c r="E1197" s="28" t="inlineStr">
        <is>
          <r>
            <t xml:space="preserve">VALOR:</t>
          </r>
        </is>
      </c>
      <c r="F1197" s="28" t="inlineStr"/>
      <c r="G1197" s="6" t="n">
        <f>SUM(G1196)</f>
        <v>0.87</v>
      </c>
    </row>
    <row r="1198" customHeight="1" ht="15">
      <c r="A1198" s="2" t="inlineStr"/>
      <c r="B1198" s="2" t="inlineStr"/>
      <c r="C1198" s="2" t="inlineStr"/>
      <c r="D1198" s="2" t="inlineStr"/>
      <c r="E1198" s="28" t="inlineStr">
        <is>
          <r>
            <t xml:space="preserve">VALOR BDI (22.23%):</t>
          </r>
        </is>
      </c>
      <c r="F1198" s="28" t="inlineStr"/>
      <c r="G1198" s="6" t="n">
        <f>ROUND(G1197*(22.23/100),2)</f>
        <v>0.19</v>
      </c>
    </row>
    <row r="1199" customHeight="1" ht="15">
      <c r="A1199" s="2" t="inlineStr"/>
      <c r="B1199" s="2" t="inlineStr"/>
      <c r="C1199" s="2" t="inlineStr"/>
      <c r="D1199" s="2" t="inlineStr"/>
      <c r="E1199" s="28" t="inlineStr">
        <is>
          <r>
            <t xml:space="preserve">VALOR COM BDI:</t>
          </r>
        </is>
      </c>
      <c r="F1199" s="28" t="inlineStr"/>
      <c r="G1199" s="6" t="n">
        <f>G1198+G1197</f>
        <v>1.06</v>
      </c>
    </row>
    <row r="1200" customHeight="1" ht="10">
      <c r="A1200" s="2" t="inlineStr"/>
      <c r="B1200" s="2" t="inlineStr"/>
      <c r="C1200" s="2" t="inlineStr"/>
      <c r="D1200" s="2" t="inlineStr"/>
      <c r="E1200" s="18" t="inlineStr"/>
      <c r="F1200" s="18" t="inlineStr"/>
      <c r="G1200" s="18" t="inlineStr"/>
    </row>
    <row r="1201" customHeight="1" ht="20">
      <c r="A1201" s="19" t="inlineStr">
        <is>
          <r>
            <t xml:space="preserve">95335 CURSO DE CAPACITAÇÃO PARA ENCANADOR OU BOMBEIRO HIDRÁULICO (ENCARGOS COMPLEMENTARES) - HORISTA (H)</t>
          </r>
        </is>
      </c>
      <c r="B1201" s="19" t="inlineStr"/>
      <c r="C1201" s="19" t="inlineStr"/>
      <c r="D1201" s="19" t="inlineStr"/>
      <c r="E1201" s="19" t="inlineStr"/>
      <c r="F1201" s="19" t="inlineStr"/>
      <c r="G1201" s="19" t="inlineStr"/>
    </row>
    <row r="1202" customHeight="1" ht="15">
      <c r="A1202" s="20" t="inlineStr">
        <is>
          <r>
            <t xml:space="preserve">Mão de Obra</t>
          </r>
        </is>
      </c>
      <c r="B1202" s="20" t="inlineStr"/>
      <c r="C1202" s="21" t="inlineStr">
        <is>
          <r>
            <t xml:space="preserve">FONTE</t>
          </r>
        </is>
      </c>
      <c r="D1202" s="21" t="inlineStr">
        <is>
          <r>
            <t xml:space="preserve">UNID</t>
          </r>
        </is>
      </c>
      <c r="E1202" s="21" t="inlineStr">
        <is>
          <r>
            <t xml:space="preserve">COEFICIENTE</t>
          </r>
        </is>
      </c>
      <c r="F1202" s="21" t="inlineStr">
        <is>
          <r>
            <t xml:space="preserve">PREÇO UNITÁRIO</t>
          </r>
        </is>
      </c>
      <c r="G1202" s="21" t="inlineStr">
        <is>
          <r>
            <t xml:space="preserve">TOTAL</t>
          </r>
        </is>
      </c>
    </row>
    <row r="1203" customHeight="1" ht="15">
      <c r="A1203" s="22" t="inlineStr">
        <is>
          <r>
            <t xml:space="preserve">00002696</t>
          </r>
        </is>
      </c>
      <c r="B1203" s="23" t="inlineStr">
        <is>
          <r>
            <t xml:space="preserve">ENCANADOR OU BOMBEIRO HIDRAULICO (HORISTA)</t>
          </r>
        </is>
      </c>
      <c r="C1203" s="22" t="inlineStr">
        <is>
          <r>
            <t xml:space="preserve">SINAPI</t>
          </r>
        </is>
      </c>
      <c r="D1203" s="22" t="inlineStr">
        <is>
          <r>
            <t xml:space="preserve">H</t>
          </r>
        </is>
      </c>
      <c r="E1203" s="24" t="n">
        <v>0.0207</v>
      </c>
      <c r="F1203" s="25" t="n">
        <v>20.46</v>
      </c>
      <c r="G1203" s="25" t="n">
        <f>TRUNC(TRUNC(E1203,8)*F1203,2)</f>
        <v>0.42</v>
      </c>
    </row>
    <row r="1204" customHeight="1" ht="15">
      <c r="A1204" s="2" t="inlineStr"/>
      <c r="B1204" s="2" t="inlineStr"/>
      <c r="C1204" s="2" t="inlineStr"/>
      <c r="D1204" s="2" t="inlineStr"/>
      <c r="E1204" s="26" t="inlineStr">
        <is>
          <r>
            <t xml:space="preserve">TOTAL Mão de Obra:</t>
          </r>
        </is>
      </c>
      <c r="F1204" s="26" t="inlineStr"/>
      <c r="G1204" s="27" t="n">
        <f>SUM(G1203:G1203)</f>
        <v>0.42</v>
      </c>
    </row>
    <row r="1205" customHeight="1" ht="15">
      <c r="A1205" s="2" t="inlineStr"/>
      <c r="B1205" s="2" t="inlineStr"/>
      <c r="C1205" s="2" t="inlineStr"/>
      <c r="D1205" s="2" t="inlineStr"/>
      <c r="E1205" s="28" t="inlineStr">
        <is>
          <r>
            <t xml:space="preserve">VALOR:</t>
          </r>
        </is>
      </c>
      <c r="F1205" s="28" t="inlineStr"/>
      <c r="G1205" s="6" t="n">
        <f>SUM(G1204)</f>
        <v>0.42</v>
      </c>
    </row>
    <row r="1206" customHeight="1" ht="15">
      <c r="A1206" s="2" t="inlineStr"/>
      <c r="B1206" s="2" t="inlineStr"/>
      <c r="C1206" s="2" t="inlineStr"/>
      <c r="D1206" s="2" t="inlineStr"/>
      <c r="E1206" s="28" t="inlineStr">
        <is>
          <r>
            <t xml:space="preserve">VALOR BDI (22.23%):</t>
          </r>
        </is>
      </c>
      <c r="F1206" s="28" t="inlineStr"/>
      <c r="G1206" s="6" t="n">
        <f>ROUND(G1205*(22.23/100),2)</f>
        <v>0.09</v>
      </c>
    </row>
    <row r="1207" customHeight="1" ht="15">
      <c r="A1207" s="2" t="inlineStr"/>
      <c r="B1207" s="2" t="inlineStr"/>
      <c r="C1207" s="2" t="inlineStr"/>
      <c r="D1207" s="2" t="inlineStr"/>
      <c r="E1207" s="28" t="inlineStr">
        <is>
          <r>
            <t xml:space="preserve">VALOR COM BDI:</t>
          </r>
        </is>
      </c>
      <c r="F1207" s="28" t="inlineStr"/>
      <c r="G1207" s="6" t="n">
        <f>G1206+G1205</f>
        <v>0.51</v>
      </c>
    </row>
    <row r="1208" customHeight="1" ht="10">
      <c r="A1208" s="2" t="inlineStr"/>
      <c r="B1208" s="2" t="inlineStr"/>
      <c r="C1208" s="2" t="inlineStr"/>
      <c r="D1208" s="2" t="inlineStr"/>
      <c r="E1208" s="18" t="inlineStr"/>
      <c r="F1208" s="18" t="inlineStr"/>
      <c r="G1208" s="18" t="inlineStr"/>
    </row>
    <row r="1209" customHeight="1" ht="20">
      <c r="A1209" s="19" t="inlineStr">
        <is>
          <r>
            <t xml:space="preserve">95422 CURSO DE CAPACITAÇÃO PARA ENCARREGADO GERAL DE OBRAS (ENCARGOS COMPLEMENTARES) - MENSALISTA (MES)</t>
          </r>
        </is>
      </c>
      <c r="B1209" s="19" t="inlineStr"/>
      <c r="C1209" s="19" t="inlineStr"/>
      <c r="D1209" s="19" t="inlineStr"/>
      <c r="E1209" s="19" t="inlineStr"/>
      <c r="F1209" s="19" t="inlineStr"/>
      <c r="G1209" s="19" t="inlineStr"/>
    </row>
    <row r="1210" customHeight="1" ht="15">
      <c r="A1210" s="20" t="inlineStr">
        <is>
          <r>
            <t xml:space="preserve">Mão de Obra</t>
          </r>
        </is>
      </c>
      <c r="B1210" s="20" t="inlineStr"/>
      <c r="C1210" s="21" t="inlineStr">
        <is>
          <r>
            <t xml:space="preserve">FONTE</t>
          </r>
        </is>
      </c>
      <c r="D1210" s="21" t="inlineStr">
        <is>
          <r>
            <t xml:space="preserve">UNID</t>
          </r>
        </is>
      </c>
      <c r="E1210" s="21" t="inlineStr">
        <is>
          <r>
            <t xml:space="preserve">COEFICIENTE</t>
          </r>
        </is>
      </c>
      <c r="F1210" s="21" t="inlineStr">
        <is>
          <r>
            <t xml:space="preserve">PREÇO UNITÁRIO</t>
          </r>
        </is>
      </c>
      <c r="G1210" s="21" t="inlineStr">
        <is>
          <r>
            <t xml:space="preserve">TOTAL</t>
          </r>
        </is>
      </c>
    </row>
    <row r="1211" customHeight="1" ht="15">
      <c r="A1211" s="22" t="inlineStr">
        <is>
          <r>
            <t xml:space="preserve">00040818</t>
          </r>
        </is>
      </c>
      <c r="B1211" s="23" t="inlineStr">
        <is>
          <r>
            <t xml:space="preserve">ENCARREGADO GERAL DE OBRAS (MENSALISTA)</t>
          </r>
        </is>
      </c>
      <c r="C1211" s="22" t="inlineStr">
        <is>
          <r>
            <t xml:space="preserve">SINAPI</t>
          </r>
        </is>
      </c>
      <c r="D1211" s="22" t="inlineStr">
        <is>
          <r>
            <t xml:space="preserve">MES</t>
          </r>
        </is>
      </c>
      <c r="E1211" s="24" t="n">
        <v>0.01826</v>
      </c>
      <c r="F1211" s="25" t="n">
        <v>4225.92</v>
      </c>
      <c r="G1211" s="25" t="n">
        <f>TRUNC(TRUNC(E1211,8)*F1211,2)</f>
        <v>77.16</v>
      </c>
    </row>
    <row r="1212" customHeight="1" ht="15">
      <c r="A1212" s="2" t="inlineStr"/>
      <c r="B1212" s="2" t="inlineStr"/>
      <c r="C1212" s="2" t="inlineStr"/>
      <c r="D1212" s="2" t="inlineStr"/>
      <c r="E1212" s="26" t="inlineStr">
        <is>
          <r>
            <t xml:space="preserve">TOTAL Mão de Obra:</t>
          </r>
        </is>
      </c>
      <c r="F1212" s="26" t="inlineStr"/>
      <c r="G1212" s="27" t="n">
        <f>SUM(G1211:G1211)</f>
        <v>77.16</v>
      </c>
    </row>
    <row r="1213" customHeight="1" ht="15">
      <c r="A1213" s="2" t="inlineStr"/>
      <c r="B1213" s="2" t="inlineStr"/>
      <c r="C1213" s="2" t="inlineStr"/>
      <c r="D1213" s="2" t="inlineStr"/>
      <c r="E1213" s="28" t="inlineStr">
        <is>
          <r>
            <t xml:space="preserve">VALOR:</t>
          </r>
        </is>
      </c>
      <c r="F1213" s="28" t="inlineStr"/>
      <c r="G1213" s="6" t="n">
        <f>SUM(G1212)</f>
        <v>77.16</v>
      </c>
    </row>
    <row r="1214" customHeight="1" ht="15">
      <c r="A1214" s="2" t="inlineStr"/>
      <c r="B1214" s="2" t="inlineStr"/>
      <c r="C1214" s="2" t="inlineStr"/>
      <c r="D1214" s="2" t="inlineStr"/>
      <c r="E1214" s="28" t="inlineStr">
        <is>
          <r>
            <t xml:space="preserve">VALOR BDI (22.23%):</t>
          </r>
        </is>
      </c>
      <c r="F1214" s="28" t="inlineStr"/>
      <c r="G1214" s="6" t="n">
        <f>ROUND(G1213*(22.23/100),2)</f>
        <v>17.15</v>
      </c>
    </row>
    <row r="1215" customHeight="1" ht="15">
      <c r="A1215" s="2" t="inlineStr"/>
      <c r="B1215" s="2" t="inlineStr"/>
      <c r="C1215" s="2" t="inlineStr"/>
      <c r="D1215" s="2" t="inlineStr"/>
      <c r="E1215" s="28" t="inlineStr">
        <is>
          <r>
            <t xml:space="preserve">VALOR COM BDI:</t>
          </r>
        </is>
      </c>
      <c r="F1215" s="28" t="inlineStr"/>
      <c r="G1215" s="6" t="n">
        <f>G1214+G1213</f>
        <v>94.31</v>
      </c>
    </row>
    <row r="1216" customHeight="1" ht="10">
      <c r="A1216" s="2" t="inlineStr"/>
      <c r="B1216" s="2" t="inlineStr"/>
      <c r="C1216" s="2" t="inlineStr"/>
      <c r="D1216" s="2" t="inlineStr"/>
      <c r="E1216" s="18" t="inlineStr"/>
      <c r="F1216" s="18" t="inlineStr"/>
      <c r="G1216" s="18" t="inlineStr"/>
    </row>
    <row r="1217" customHeight="1" ht="20">
      <c r="A1217" s="19" t="inlineStr">
        <is>
          <r>
            <t xml:space="preserve">95402 CURSO DE CAPACITAÇÃO PARA ENGENHEIRO CIVIL DE OBRA JÚNIOR (ENCARGOS COMPLEMENTARES) - HORISTA (H)</t>
          </r>
        </is>
      </c>
      <c r="B1217" s="19" t="inlineStr"/>
      <c r="C1217" s="19" t="inlineStr"/>
      <c r="D1217" s="19" t="inlineStr"/>
      <c r="E1217" s="19" t="inlineStr"/>
      <c r="F1217" s="19" t="inlineStr"/>
      <c r="G1217" s="19" t="inlineStr"/>
    </row>
    <row r="1218" customHeight="1" ht="15">
      <c r="A1218" s="20" t="inlineStr">
        <is>
          <r>
            <t xml:space="preserve">Mão de Obra</t>
          </r>
        </is>
      </c>
      <c r="B1218" s="20" t="inlineStr"/>
      <c r="C1218" s="21" t="inlineStr">
        <is>
          <r>
            <t xml:space="preserve">FONTE</t>
          </r>
        </is>
      </c>
      <c r="D1218" s="21" t="inlineStr">
        <is>
          <r>
            <t xml:space="preserve">UNID</t>
          </r>
        </is>
      </c>
      <c r="E1218" s="21" t="inlineStr">
        <is>
          <r>
            <t xml:space="preserve">COEFICIENTE</t>
          </r>
        </is>
      </c>
      <c r="F1218" s="21" t="inlineStr">
        <is>
          <r>
            <t xml:space="preserve">PREÇO UNITÁRIO</t>
          </r>
        </is>
      </c>
      <c r="G1218" s="21" t="inlineStr">
        <is>
          <r>
            <t xml:space="preserve">TOTAL</t>
          </r>
        </is>
      </c>
    </row>
    <row r="1219" customHeight="1" ht="15">
      <c r="A1219" s="22" t="inlineStr">
        <is>
          <r>
            <t xml:space="preserve">00002706</t>
          </r>
        </is>
      </c>
      <c r="B1219" s="23" t="inlineStr">
        <is>
          <r>
            <t xml:space="preserve">ENGENHEIRO CIVIL DE OBRA JUNIOR (HORISTA)</t>
          </r>
        </is>
      </c>
      <c r="C1219" s="22" t="inlineStr">
        <is>
          <r>
            <t xml:space="preserve">SINAPI</t>
          </r>
        </is>
      </c>
      <c r="D1219" s="22" t="inlineStr">
        <is>
          <r>
            <t xml:space="preserve">H</t>
          </r>
        </is>
      </c>
      <c r="E1219" s="24" t="n">
        <v>0.01699</v>
      </c>
      <c r="F1219" s="25" t="n">
        <v>117.29</v>
      </c>
      <c r="G1219" s="25" t="n">
        <f>TRUNC(TRUNC(E1219,8)*F1219,2)</f>
        <v>1.99</v>
      </c>
    </row>
    <row r="1220" customHeight="1" ht="15">
      <c r="A1220" s="2" t="inlineStr"/>
      <c r="B1220" s="2" t="inlineStr"/>
      <c r="C1220" s="2" t="inlineStr"/>
      <c r="D1220" s="2" t="inlineStr"/>
      <c r="E1220" s="26" t="inlineStr">
        <is>
          <r>
            <t xml:space="preserve">TOTAL Mão de Obra:</t>
          </r>
        </is>
      </c>
      <c r="F1220" s="26" t="inlineStr"/>
      <c r="G1220" s="27" t="n">
        <f>SUM(G1219:G1219)</f>
        <v>1.99</v>
      </c>
    </row>
    <row r="1221" customHeight="1" ht="15">
      <c r="A1221" s="2" t="inlineStr"/>
      <c r="B1221" s="2" t="inlineStr"/>
      <c r="C1221" s="2" t="inlineStr"/>
      <c r="D1221" s="2" t="inlineStr"/>
      <c r="E1221" s="28" t="inlineStr">
        <is>
          <r>
            <t xml:space="preserve">VALOR:</t>
          </r>
        </is>
      </c>
      <c r="F1221" s="28" t="inlineStr"/>
      <c r="G1221" s="6" t="n">
        <f>SUM(G1220)</f>
        <v>1.99</v>
      </c>
    </row>
    <row r="1222" customHeight="1" ht="15">
      <c r="A1222" s="2" t="inlineStr"/>
      <c r="B1222" s="2" t="inlineStr"/>
      <c r="C1222" s="2" t="inlineStr"/>
      <c r="D1222" s="2" t="inlineStr"/>
      <c r="E1222" s="28" t="inlineStr">
        <is>
          <r>
            <t xml:space="preserve">VALOR BDI (22.23%):</t>
          </r>
        </is>
      </c>
      <c r="F1222" s="28" t="inlineStr"/>
      <c r="G1222" s="6" t="n">
        <f>ROUND(G1221*(22.23/100),2)</f>
        <v>0.44</v>
      </c>
    </row>
    <row r="1223" customHeight="1" ht="15">
      <c r="A1223" s="2" t="inlineStr"/>
      <c r="B1223" s="2" t="inlineStr"/>
      <c r="C1223" s="2" t="inlineStr"/>
      <c r="D1223" s="2" t="inlineStr"/>
      <c r="E1223" s="28" t="inlineStr">
        <is>
          <r>
            <t xml:space="preserve">VALOR COM BDI:</t>
          </r>
        </is>
      </c>
      <c r="F1223" s="28" t="inlineStr"/>
      <c r="G1223" s="6" t="n">
        <f>G1222+G1221</f>
        <v>2.43</v>
      </c>
    </row>
    <row r="1224" customHeight="1" ht="10">
      <c r="A1224" s="2" t="inlineStr"/>
      <c r="B1224" s="2" t="inlineStr"/>
      <c r="C1224" s="2" t="inlineStr"/>
      <c r="D1224" s="2" t="inlineStr"/>
      <c r="E1224" s="18" t="inlineStr"/>
      <c r="F1224" s="18" t="inlineStr"/>
      <c r="G1224" s="18" t="inlineStr"/>
    </row>
    <row r="1225" customHeight="1" ht="20">
      <c r="A1225" s="19" t="inlineStr">
        <is>
          <r>
            <t xml:space="preserve">95403 CURSO DE CAPACITAÇÃO PARA ENGENHEIRO CIVIL DE OBRA PLENO (ENCARGOS COMPLEMENTARES) - HORISTA (H)</t>
          </r>
        </is>
      </c>
      <c r="B1225" s="19" t="inlineStr"/>
      <c r="C1225" s="19" t="inlineStr"/>
      <c r="D1225" s="19" t="inlineStr"/>
      <c r="E1225" s="19" t="inlineStr"/>
      <c r="F1225" s="19" t="inlineStr"/>
      <c r="G1225" s="19" t="inlineStr"/>
    </row>
    <row r="1226" customHeight="1" ht="15">
      <c r="A1226" s="20" t="inlineStr">
        <is>
          <r>
            <t xml:space="preserve">Mão de Obra</t>
          </r>
        </is>
      </c>
      <c r="B1226" s="20" t="inlineStr"/>
      <c r="C1226" s="21" t="inlineStr">
        <is>
          <r>
            <t xml:space="preserve">FONTE</t>
          </r>
        </is>
      </c>
      <c r="D1226" s="21" t="inlineStr">
        <is>
          <r>
            <t xml:space="preserve">UNID</t>
          </r>
        </is>
      </c>
      <c r="E1226" s="21" t="inlineStr">
        <is>
          <r>
            <t xml:space="preserve">COEFICIENTE</t>
          </r>
        </is>
      </c>
      <c r="F1226" s="21" t="inlineStr">
        <is>
          <r>
            <t xml:space="preserve">PREÇO UNITÁRIO</t>
          </r>
        </is>
      </c>
      <c r="G1226" s="21" t="inlineStr">
        <is>
          <r>
            <t xml:space="preserve">TOTAL</t>
          </r>
        </is>
      </c>
    </row>
    <row r="1227" customHeight="1" ht="15">
      <c r="A1227" s="22" t="inlineStr">
        <is>
          <r>
            <t xml:space="preserve">00002707</t>
          </r>
        </is>
      </c>
      <c r="B1227" s="23" t="inlineStr">
        <is>
          <r>
            <t xml:space="preserve">ENGENHEIRO CIVIL DE OBRA PLENO (HORISTA)</t>
          </r>
        </is>
      </c>
      <c r="C1227" s="22" t="inlineStr">
        <is>
          <r>
            <t xml:space="preserve">SINAPI</t>
          </r>
        </is>
      </c>
      <c r="D1227" s="22" t="inlineStr">
        <is>
          <r>
            <t xml:space="preserve">H</t>
          </r>
        </is>
      </c>
      <c r="E1227" s="24" t="n">
        <v>0.01699</v>
      </c>
      <c r="F1227" s="25" t="n">
        <v>127.59</v>
      </c>
      <c r="G1227" s="25" t="n">
        <f>TRUNC(TRUNC(E1227,8)*F1227,2)</f>
        <v>2.16</v>
      </c>
    </row>
    <row r="1228" customHeight="1" ht="15">
      <c r="A1228" s="2" t="inlineStr"/>
      <c r="B1228" s="2" t="inlineStr"/>
      <c r="C1228" s="2" t="inlineStr"/>
      <c r="D1228" s="2" t="inlineStr"/>
      <c r="E1228" s="26" t="inlineStr">
        <is>
          <r>
            <t xml:space="preserve">TOTAL Mão de Obra:</t>
          </r>
        </is>
      </c>
      <c r="F1228" s="26" t="inlineStr"/>
      <c r="G1228" s="27" t="n">
        <f>SUM(G1227:G1227)</f>
        <v>2.16</v>
      </c>
    </row>
    <row r="1229" customHeight="1" ht="15">
      <c r="A1229" s="2" t="inlineStr"/>
      <c r="B1229" s="2" t="inlineStr"/>
      <c r="C1229" s="2" t="inlineStr"/>
      <c r="D1229" s="2" t="inlineStr"/>
      <c r="E1229" s="28" t="inlineStr">
        <is>
          <r>
            <t xml:space="preserve">VALOR:</t>
          </r>
        </is>
      </c>
      <c r="F1229" s="28" t="inlineStr"/>
      <c r="G1229" s="6" t="n">
        <f>SUM(G1228)</f>
        <v>2.16</v>
      </c>
    </row>
    <row r="1230" customHeight="1" ht="15">
      <c r="A1230" s="2" t="inlineStr"/>
      <c r="B1230" s="2" t="inlineStr"/>
      <c r="C1230" s="2" t="inlineStr"/>
      <c r="D1230" s="2" t="inlineStr"/>
      <c r="E1230" s="28" t="inlineStr">
        <is>
          <r>
            <t xml:space="preserve">VALOR BDI (22.23%):</t>
          </r>
        </is>
      </c>
      <c r="F1230" s="28" t="inlineStr"/>
      <c r="G1230" s="6" t="n">
        <f>ROUND(G1229*(22.23/100),2)</f>
        <v>0.48</v>
      </c>
    </row>
    <row r="1231" customHeight="1" ht="15">
      <c r="A1231" s="2" t="inlineStr"/>
      <c r="B1231" s="2" t="inlineStr"/>
      <c r="C1231" s="2" t="inlineStr"/>
      <c r="D1231" s="2" t="inlineStr"/>
      <c r="E1231" s="28" t="inlineStr">
        <is>
          <r>
            <t xml:space="preserve">VALOR COM BDI:</t>
          </r>
        </is>
      </c>
      <c r="F1231" s="28" t="inlineStr"/>
      <c r="G1231" s="6" t="n">
        <f>G1230+G1229</f>
        <v>2.64</v>
      </c>
    </row>
    <row r="1232" customHeight="1" ht="10">
      <c r="A1232" s="2" t="inlineStr"/>
      <c r="B1232" s="2" t="inlineStr"/>
      <c r="C1232" s="2" t="inlineStr"/>
      <c r="D1232" s="2" t="inlineStr"/>
      <c r="E1232" s="18" t="inlineStr"/>
      <c r="F1232" s="18" t="inlineStr"/>
      <c r="G1232" s="18" t="inlineStr"/>
    </row>
    <row r="1233" customHeight="1" ht="20">
      <c r="A1233" s="19" t="inlineStr">
        <is>
          <r>
            <t xml:space="preserve">95407 CURSO DE CAPACITAÇÃO PARA ENGENHEIRO ELETRICISTA (ENCARGOS COMPLEMENTARES) - HORISTA (H)</t>
          </r>
        </is>
      </c>
      <c r="B1233" s="19" t="inlineStr"/>
      <c r="C1233" s="19" t="inlineStr"/>
      <c r="D1233" s="19" t="inlineStr"/>
      <c r="E1233" s="19" t="inlineStr"/>
      <c r="F1233" s="19" t="inlineStr"/>
      <c r="G1233" s="19" t="inlineStr"/>
    </row>
    <row r="1234" customHeight="1" ht="15">
      <c r="A1234" s="20" t="inlineStr">
        <is>
          <r>
            <t xml:space="preserve">Mão de Obra</t>
          </r>
        </is>
      </c>
      <c r="B1234" s="20" t="inlineStr"/>
      <c r="C1234" s="21" t="inlineStr">
        <is>
          <r>
            <t xml:space="preserve">FONTE</t>
          </r>
        </is>
      </c>
      <c r="D1234" s="21" t="inlineStr">
        <is>
          <r>
            <t xml:space="preserve">UNID</t>
          </r>
        </is>
      </c>
      <c r="E1234" s="21" t="inlineStr">
        <is>
          <r>
            <t xml:space="preserve">COEFICIENTE</t>
          </r>
        </is>
      </c>
      <c r="F1234" s="21" t="inlineStr">
        <is>
          <r>
            <t xml:space="preserve">PREÇO UNITÁRIO</t>
          </r>
        </is>
      </c>
      <c r="G1234" s="21" t="inlineStr">
        <is>
          <r>
            <t xml:space="preserve">TOTAL</t>
          </r>
        </is>
      </c>
    </row>
    <row r="1235" customHeight="1" ht="15">
      <c r="A1235" s="22" t="inlineStr">
        <is>
          <r>
            <t xml:space="preserve">00004069</t>
          </r>
        </is>
      </c>
      <c r="B1235" s="23" t="inlineStr">
        <is>
          <r>
            <t xml:space="preserve">MESTRE DE OBRAS (HORISTA)</t>
          </r>
        </is>
      </c>
      <c r="C1235" s="22" t="inlineStr">
        <is>
          <r>
            <t xml:space="preserve">SINAPI</t>
          </r>
        </is>
      </c>
      <c r="D1235" s="22" t="inlineStr">
        <is>
          <r>
            <t xml:space="preserve">H</t>
          </r>
        </is>
      </c>
      <c r="E1235" s="24" t="n">
        <v>0.0244</v>
      </c>
      <c r="F1235" s="25" t="n">
        <v>37.52</v>
      </c>
      <c r="G1235" s="25" t="n">
        <f>ROUND(ROUND(E1235,8)*F1235,2)</f>
        <v>0.92</v>
      </c>
    </row>
    <row r="1236" customHeight="1" ht="15">
      <c r="A1236" s="2" t="inlineStr"/>
      <c r="B1236" s="2" t="inlineStr"/>
      <c r="C1236" s="2" t="inlineStr"/>
      <c r="D1236" s="2" t="inlineStr"/>
      <c r="E1236" s="26" t="inlineStr">
        <is>
          <r>
            <t xml:space="preserve">TOTAL Mão de Obra:</t>
          </r>
        </is>
      </c>
      <c r="F1236" s="26" t="inlineStr"/>
      <c r="G1236" s="27" t="n">
        <f>SUM(G1235:G1235)</f>
        <v>0.92</v>
      </c>
    </row>
    <row r="1237" customHeight="1" ht="15">
      <c r="A1237" s="2" t="inlineStr"/>
      <c r="B1237" s="2" t="inlineStr"/>
      <c r="C1237" s="2" t="inlineStr"/>
      <c r="D1237" s="2" t="inlineStr"/>
      <c r="E1237" s="28" t="inlineStr">
        <is>
          <r>
            <t xml:space="preserve">VALOR:</t>
          </r>
        </is>
      </c>
      <c r="F1237" s="28" t="inlineStr"/>
      <c r="G1237" s="6" t="n">
        <f>SUM(G1236)</f>
        <v>0.92</v>
      </c>
    </row>
    <row r="1238" customHeight="1" ht="15">
      <c r="A1238" s="2" t="inlineStr"/>
      <c r="B1238" s="2" t="inlineStr"/>
      <c r="C1238" s="2" t="inlineStr"/>
      <c r="D1238" s="2" t="inlineStr"/>
      <c r="E1238" s="28" t="inlineStr">
        <is>
          <r>
            <t xml:space="preserve">VALOR BDI (22.23%):</t>
          </r>
        </is>
      </c>
      <c r="F1238" s="28" t="inlineStr"/>
      <c r="G1238" s="6" t="n">
        <f>ROUND(G1237*(22.23/100),2)</f>
        <v>0.2</v>
      </c>
    </row>
    <row r="1239" customHeight="1" ht="15">
      <c r="A1239" s="2" t="inlineStr"/>
      <c r="B1239" s="2" t="inlineStr"/>
      <c r="C1239" s="2" t="inlineStr"/>
      <c r="D1239" s="2" t="inlineStr"/>
      <c r="E1239" s="28" t="inlineStr">
        <is>
          <r>
            <t xml:space="preserve">VALOR COM BDI:</t>
          </r>
        </is>
      </c>
      <c r="F1239" s="28" t="inlineStr"/>
      <c r="G1239" s="6" t="n">
        <f>G1238+G1237</f>
        <v>1.12</v>
      </c>
    </row>
    <row r="1240" customHeight="1" ht="10">
      <c r="A1240" s="2" t="inlineStr"/>
      <c r="B1240" s="2" t="inlineStr"/>
      <c r="C1240" s="2" t="inlineStr"/>
      <c r="D1240" s="2" t="inlineStr"/>
      <c r="E1240" s="18" t="inlineStr"/>
      <c r="F1240" s="18" t="inlineStr"/>
      <c r="G1240" s="18" t="inlineStr"/>
    </row>
    <row r="1241" customHeight="1" ht="20">
      <c r="A1241" s="19" t="inlineStr">
        <is>
          <r>
            <t xml:space="preserve">95338 CURSO DE CAPACITAÇÃO PARA IMPERMEABILIZADOR (ENCARGOS COMPLEMENTARES) - HORISTA (H)</t>
          </r>
        </is>
      </c>
      <c r="B1241" s="19" t="inlineStr"/>
      <c r="C1241" s="19" t="inlineStr"/>
      <c r="D1241" s="19" t="inlineStr"/>
      <c r="E1241" s="19" t="inlineStr"/>
      <c r="F1241" s="19" t="inlineStr"/>
      <c r="G1241" s="19" t="inlineStr"/>
    </row>
    <row r="1242" customHeight="1" ht="15">
      <c r="A1242" s="20" t="inlineStr">
        <is>
          <r>
            <t xml:space="preserve">Mão de Obra</t>
          </r>
        </is>
      </c>
      <c r="B1242" s="20" t="inlineStr"/>
      <c r="C1242" s="21" t="inlineStr">
        <is>
          <r>
            <t xml:space="preserve">FONTE</t>
          </r>
        </is>
      </c>
      <c r="D1242" s="21" t="inlineStr">
        <is>
          <r>
            <t xml:space="preserve">UNID</t>
          </r>
        </is>
      </c>
      <c r="E1242" s="21" t="inlineStr">
        <is>
          <r>
            <t xml:space="preserve">COEFICIENTE</t>
          </r>
        </is>
      </c>
      <c r="F1242" s="21" t="inlineStr">
        <is>
          <r>
            <t xml:space="preserve">PREÇO UNITÁRIO</t>
          </r>
        </is>
      </c>
      <c r="G1242" s="21" t="inlineStr">
        <is>
          <r>
            <t xml:space="preserve">TOTAL</t>
          </r>
        </is>
      </c>
    </row>
    <row r="1243" customHeight="1" ht="15">
      <c r="A1243" s="22" t="inlineStr">
        <is>
          <r>
            <t xml:space="preserve">00012873</t>
          </r>
        </is>
      </c>
      <c r="B1243" s="23" t="inlineStr">
        <is>
          <r>
            <t xml:space="preserve">IMPERMEABILIZADOR (HORISTA)</t>
          </r>
        </is>
      </c>
      <c r="C1243" s="22" t="inlineStr">
        <is>
          <r>
            <t xml:space="preserve">SINAPI</t>
          </r>
        </is>
      </c>
      <c r="D1243" s="22" t="inlineStr">
        <is>
          <r>
            <t xml:space="preserve">H</t>
          </r>
        </is>
      </c>
      <c r="E1243" s="24" t="n">
        <v>0.02442</v>
      </c>
      <c r="F1243" s="25" t="n">
        <v>20.46</v>
      </c>
      <c r="G1243" s="25" t="n">
        <f>TRUNC(TRUNC(E1243,8)*F1243,2)</f>
        <v>0.49</v>
      </c>
    </row>
    <row r="1244" customHeight="1" ht="15">
      <c r="A1244" s="2" t="inlineStr"/>
      <c r="B1244" s="2" t="inlineStr"/>
      <c r="C1244" s="2" t="inlineStr"/>
      <c r="D1244" s="2" t="inlineStr"/>
      <c r="E1244" s="26" t="inlineStr">
        <is>
          <r>
            <t xml:space="preserve">TOTAL Mão de Obra:</t>
          </r>
        </is>
      </c>
      <c r="F1244" s="26" t="inlineStr"/>
      <c r="G1244" s="27" t="n">
        <f>SUM(G1243:G1243)</f>
        <v>0.49</v>
      </c>
    </row>
    <row r="1245" customHeight="1" ht="15">
      <c r="A1245" s="2" t="inlineStr"/>
      <c r="B1245" s="2" t="inlineStr"/>
      <c r="C1245" s="2" t="inlineStr"/>
      <c r="D1245" s="2" t="inlineStr"/>
      <c r="E1245" s="28" t="inlineStr">
        <is>
          <r>
            <t xml:space="preserve">VALOR:</t>
          </r>
        </is>
      </c>
      <c r="F1245" s="28" t="inlineStr"/>
      <c r="G1245" s="6" t="n">
        <f>SUM(G1244)</f>
        <v>0.49</v>
      </c>
    </row>
    <row r="1246" customHeight="1" ht="15">
      <c r="A1246" s="2" t="inlineStr"/>
      <c r="B1246" s="2" t="inlineStr"/>
      <c r="C1246" s="2" t="inlineStr"/>
      <c r="D1246" s="2" t="inlineStr"/>
      <c r="E1246" s="28" t="inlineStr">
        <is>
          <r>
            <t xml:space="preserve">VALOR BDI (22.23%):</t>
          </r>
        </is>
      </c>
      <c r="F1246" s="28" t="inlineStr"/>
      <c r="G1246" s="6" t="n">
        <f>ROUND(G1245*(22.23/100),2)</f>
        <v>0.11</v>
      </c>
    </row>
    <row r="1247" customHeight="1" ht="15">
      <c r="A1247" s="2" t="inlineStr"/>
      <c r="B1247" s="2" t="inlineStr"/>
      <c r="C1247" s="2" t="inlineStr"/>
      <c r="D1247" s="2" t="inlineStr"/>
      <c r="E1247" s="28" t="inlineStr">
        <is>
          <r>
            <t xml:space="preserve">VALOR COM BDI:</t>
          </r>
        </is>
      </c>
      <c r="F1247" s="28" t="inlineStr"/>
      <c r="G1247" s="6" t="n">
        <f>G1246+G1245</f>
        <v>0.6</v>
      </c>
    </row>
    <row r="1248" customHeight="1" ht="10">
      <c r="A1248" s="2" t="inlineStr"/>
      <c r="B1248" s="2" t="inlineStr"/>
      <c r="C1248" s="2" t="inlineStr"/>
      <c r="D1248" s="2" t="inlineStr"/>
      <c r="E1248" s="18" t="inlineStr"/>
      <c r="F1248" s="18" t="inlineStr"/>
      <c r="G1248" s="18" t="inlineStr"/>
    </row>
    <row r="1249" customHeight="1" ht="20">
      <c r="A1249" s="19" t="inlineStr">
        <is>
          <r>
            <t xml:space="preserve">95340 CURSO DE CAPACITAÇÃO PARA MARCENEIRO (ENCARGOS COMPLEMENTARES) - HORISTA (H)</t>
          </r>
        </is>
      </c>
      <c r="B1249" s="19" t="inlineStr"/>
      <c r="C1249" s="19" t="inlineStr"/>
      <c r="D1249" s="19" t="inlineStr"/>
      <c r="E1249" s="19" t="inlineStr"/>
      <c r="F1249" s="19" t="inlineStr"/>
      <c r="G1249" s="19" t="inlineStr"/>
    </row>
    <row r="1250" customHeight="1" ht="15">
      <c r="A1250" s="20" t="inlineStr">
        <is>
          <r>
            <t xml:space="preserve">Mão de Obra</t>
          </r>
        </is>
      </c>
      <c r="B1250" s="20" t="inlineStr"/>
      <c r="C1250" s="21" t="inlineStr">
        <is>
          <r>
            <t xml:space="preserve">FONTE</t>
          </r>
        </is>
      </c>
      <c r="D1250" s="21" t="inlineStr">
        <is>
          <r>
            <t xml:space="preserve">UNID</t>
          </r>
        </is>
      </c>
      <c r="E1250" s="21" t="inlineStr">
        <is>
          <r>
            <t xml:space="preserve">COEFICIENTE</t>
          </r>
        </is>
      </c>
      <c r="F1250" s="21" t="inlineStr">
        <is>
          <r>
            <t xml:space="preserve">PREÇO UNITÁRIO</t>
          </r>
        </is>
      </c>
      <c r="G1250" s="21" t="inlineStr">
        <is>
          <r>
            <t xml:space="preserve">TOTAL</t>
          </r>
        </is>
      </c>
    </row>
    <row r="1251" customHeight="1" ht="15">
      <c r="A1251" s="22" t="inlineStr">
        <is>
          <r>
            <t xml:space="preserve">00012868</t>
          </r>
        </is>
      </c>
      <c r="B1251" s="23" t="inlineStr">
        <is>
          <r>
            <t xml:space="preserve">MARCENEIRO (HORISTA)</t>
          </r>
        </is>
      </c>
      <c r="C1251" s="22" t="inlineStr">
        <is>
          <r>
            <t xml:space="preserve">SINAPI</t>
          </r>
        </is>
      </c>
      <c r="D1251" s="22" t="inlineStr">
        <is>
          <r>
            <t xml:space="preserve">H</t>
          </r>
        </is>
      </c>
      <c r="E1251" s="24" t="n">
        <v>0.01699</v>
      </c>
      <c r="F1251" s="25" t="n">
        <v>19.67</v>
      </c>
      <c r="G1251" s="25" t="n">
        <f>TRUNC(TRUNC(E1251,8)*F1251,2)</f>
        <v>0.33</v>
      </c>
    </row>
    <row r="1252" customHeight="1" ht="15">
      <c r="A1252" s="2" t="inlineStr"/>
      <c r="B1252" s="2" t="inlineStr"/>
      <c r="C1252" s="2" t="inlineStr"/>
      <c r="D1252" s="2" t="inlineStr"/>
      <c r="E1252" s="26" t="inlineStr">
        <is>
          <r>
            <t xml:space="preserve">TOTAL Mão de Obra:</t>
          </r>
        </is>
      </c>
      <c r="F1252" s="26" t="inlineStr"/>
      <c r="G1252" s="27" t="n">
        <f>SUM(G1251:G1251)</f>
        <v>0.33</v>
      </c>
    </row>
    <row r="1253" customHeight="1" ht="15">
      <c r="A1253" s="2" t="inlineStr"/>
      <c r="B1253" s="2" t="inlineStr"/>
      <c r="C1253" s="2" t="inlineStr"/>
      <c r="D1253" s="2" t="inlineStr"/>
      <c r="E1253" s="28" t="inlineStr">
        <is>
          <r>
            <t xml:space="preserve">VALOR:</t>
          </r>
        </is>
      </c>
      <c r="F1253" s="28" t="inlineStr"/>
      <c r="G1253" s="6" t="n">
        <f>SUM(G1252)</f>
        <v>0.33</v>
      </c>
    </row>
    <row r="1254" customHeight="1" ht="15">
      <c r="A1254" s="2" t="inlineStr"/>
      <c r="B1254" s="2" t="inlineStr"/>
      <c r="C1254" s="2" t="inlineStr"/>
      <c r="D1254" s="2" t="inlineStr"/>
      <c r="E1254" s="28" t="inlineStr">
        <is>
          <r>
            <t xml:space="preserve">VALOR BDI (22.23%):</t>
          </r>
        </is>
      </c>
      <c r="F1254" s="28" t="inlineStr"/>
      <c r="G1254" s="6" t="n">
        <f>ROUND(G1253*(22.23/100),2)</f>
        <v>0.07</v>
      </c>
    </row>
    <row r="1255" customHeight="1" ht="15">
      <c r="A1255" s="2" t="inlineStr"/>
      <c r="B1255" s="2" t="inlineStr"/>
      <c r="C1255" s="2" t="inlineStr"/>
      <c r="D1255" s="2" t="inlineStr"/>
      <c r="E1255" s="28" t="inlineStr">
        <is>
          <r>
            <t xml:space="preserve">VALOR COM BDI:</t>
          </r>
        </is>
      </c>
      <c r="F1255" s="28" t="inlineStr"/>
      <c r="G1255" s="6" t="n">
        <f>G1254+G1253</f>
        <v>0.4</v>
      </c>
    </row>
    <row r="1256" customHeight="1" ht="10">
      <c r="A1256" s="2" t="inlineStr"/>
      <c r="B1256" s="2" t="inlineStr"/>
      <c r="C1256" s="2" t="inlineStr"/>
      <c r="D1256" s="2" t="inlineStr"/>
      <c r="E1256" s="18" t="inlineStr"/>
      <c r="F1256" s="18" t="inlineStr"/>
      <c r="G1256" s="18" t="inlineStr"/>
    </row>
    <row r="1257" customHeight="1" ht="20">
      <c r="A1257" s="19" t="inlineStr">
        <is>
          <r>
            <t xml:space="preserve">95341 CURSO DE CAPACITAÇÃO PARA MARMORISTA/GRANITEIRO (ENCARGOS COMPLEMENTARES) - HORISTA (H)</t>
          </r>
        </is>
      </c>
      <c r="B1257" s="19" t="inlineStr"/>
      <c r="C1257" s="19" t="inlineStr"/>
      <c r="D1257" s="19" t="inlineStr"/>
      <c r="E1257" s="19" t="inlineStr"/>
      <c r="F1257" s="19" t="inlineStr"/>
      <c r="G1257" s="19" t="inlineStr"/>
    </row>
    <row r="1258" customHeight="1" ht="15">
      <c r="A1258" s="20" t="inlineStr">
        <is>
          <r>
            <t xml:space="preserve">Mão de Obra</t>
          </r>
        </is>
      </c>
      <c r="B1258" s="20" t="inlineStr"/>
      <c r="C1258" s="21" t="inlineStr">
        <is>
          <r>
            <t xml:space="preserve">FONTE</t>
          </r>
        </is>
      </c>
      <c r="D1258" s="21" t="inlineStr">
        <is>
          <r>
            <t xml:space="preserve">UNID</t>
          </r>
        </is>
      </c>
      <c r="E1258" s="21" t="inlineStr">
        <is>
          <r>
            <t xml:space="preserve">COEFICIENTE</t>
          </r>
        </is>
      </c>
      <c r="F1258" s="21" t="inlineStr">
        <is>
          <r>
            <t xml:space="preserve">PREÇO UNITÁRIO</t>
          </r>
        </is>
      </c>
      <c r="G1258" s="21" t="inlineStr">
        <is>
          <r>
            <t xml:space="preserve">TOTAL</t>
          </r>
        </is>
      </c>
    </row>
    <row r="1259" customHeight="1" ht="15">
      <c r="A1259" s="22" t="inlineStr">
        <is>
          <r>
            <t xml:space="preserve">00004755</t>
          </r>
        </is>
      </c>
      <c r="B1259" s="23" t="inlineStr">
        <is>
          <r>
            <t xml:space="preserve">MARMORISTA / GRANITEIRO (HORISTA)</t>
          </r>
        </is>
      </c>
      <c r="C1259" s="22" t="inlineStr">
        <is>
          <r>
            <t xml:space="preserve">SINAPI</t>
          </r>
        </is>
      </c>
      <c r="D1259" s="22" t="inlineStr">
        <is>
          <r>
            <t xml:space="preserve">H</t>
          </r>
        </is>
      </c>
      <c r="E1259" s="24" t="n">
        <v>0.01699</v>
      </c>
      <c r="F1259" s="25" t="n">
        <v>20.01</v>
      </c>
      <c r="G1259" s="25" t="n">
        <f>TRUNC(TRUNC(E1259,8)*F1259,2)</f>
        <v>0.33</v>
      </c>
    </row>
    <row r="1260" customHeight="1" ht="15">
      <c r="A1260" s="2" t="inlineStr"/>
      <c r="B1260" s="2" t="inlineStr"/>
      <c r="C1260" s="2" t="inlineStr"/>
      <c r="D1260" s="2" t="inlineStr"/>
      <c r="E1260" s="26" t="inlineStr">
        <is>
          <r>
            <t xml:space="preserve">TOTAL Mão de Obra:</t>
          </r>
        </is>
      </c>
      <c r="F1260" s="26" t="inlineStr"/>
      <c r="G1260" s="27" t="n">
        <f>SUM(G1259:G1259)</f>
        <v>0.33</v>
      </c>
    </row>
    <row r="1261" customHeight="1" ht="15">
      <c r="A1261" s="2" t="inlineStr"/>
      <c r="B1261" s="2" t="inlineStr"/>
      <c r="C1261" s="2" t="inlineStr"/>
      <c r="D1261" s="2" t="inlineStr"/>
      <c r="E1261" s="28" t="inlineStr">
        <is>
          <r>
            <t xml:space="preserve">VALOR:</t>
          </r>
        </is>
      </c>
      <c r="F1261" s="28" t="inlineStr"/>
      <c r="G1261" s="6" t="n">
        <f>SUM(G1260)</f>
        <v>0.33</v>
      </c>
    </row>
    <row r="1262" customHeight="1" ht="15">
      <c r="A1262" s="2" t="inlineStr"/>
      <c r="B1262" s="2" t="inlineStr"/>
      <c r="C1262" s="2" t="inlineStr"/>
      <c r="D1262" s="2" t="inlineStr"/>
      <c r="E1262" s="28" t="inlineStr">
        <is>
          <r>
            <t xml:space="preserve">VALOR BDI (22.23%):</t>
          </r>
        </is>
      </c>
      <c r="F1262" s="28" t="inlineStr"/>
      <c r="G1262" s="6" t="n">
        <f>ROUND(G1261*(22.23/100),2)</f>
        <v>0.07</v>
      </c>
    </row>
    <row r="1263" customHeight="1" ht="15">
      <c r="A1263" s="2" t="inlineStr"/>
      <c r="B1263" s="2" t="inlineStr"/>
      <c r="C1263" s="2" t="inlineStr"/>
      <c r="D1263" s="2" t="inlineStr"/>
      <c r="E1263" s="28" t="inlineStr">
        <is>
          <r>
            <t xml:space="preserve">VALOR COM BDI:</t>
          </r>
        </is>
      </c>
      <c r="F1263" s="28" t="inlineStr"/>
      <c r="G1263" s="6" t="n">
        <f>G1262+G1261</f>
        <v>0.4</v>
      </c>
    </row>
    <row r="1264" customHeight="1" ht="10">
      <c r="A1264" s="2" t="inlineStr"/>
      <c r="B1264" s="2" t="inlineStr"/>
      <c r="C1264" s="2" t="inlineStr"/>
      <c r="D1264" s="2" t="inlineStr"/>
      <c r="E1264" s="18" t="inlineStr"/>
      <c r="F1264" s="18" t="inlineStr"/>
      <c r="G1264" s="18" t="inlineStr"/>
    </row>
    <row r="1265" customHeight="1" ht="20">
      <c r="A1265" s="19" t="inlineStr">
        <is>
          <r>
            <t xml:space="preserve">95405 CURSO DE CAPACITAÇÃO PARA MESTRE DE OBRAS (ENCARGOS COMPLEMENTARES) - HORISTA (H)</t>
          </r>
        </is>
      </c>
      <c r="B1265" s="19" t="inlineStr"/>
      <c r="C1265" s="19" t="inlineStr"/>
      <c r="D1265" s="19" t="inlineStr"/>
      <c r="E1265" s="19" t="inlineStr"/>
      <c r="F1265" s="19" t="inlineStr"/>
      <c r="G1265" s="19" t="inlineStr"/>
    </row>
    <row r="1266" customHeight="1" ht="15">
      <c r="A1266" s="20" t="inlineStr">
        <is>
          <r>
            <t xml:space="preserve">Mão de Obra</t>
          </r>
        </is>
      </c>
      <c r="B1266" s="20" t="inlineStr"/>
      <c r="C1266" s="21" t="inlineStr">
        <is>
          <r>
            <t xml:space="preserve">FONTE</t>
          </r>
        </is>
      </c>
      <c r="D1266" s="21" t="inlineStr">
        <is>
          <r>
            <t xml:space="preserve">UNID</t>
          </r>
        </is>
      </c>
      <c r="E1266" s="21" t="inlineStr">
        <is>
          <r>
            <t xml:space="preserve">COEFICIENTE</t>
          </r>
        </is>
      </c>
      <c r="F1266" s="21" t="inlineStr">
        <is>
          <r>
            <t xml:space="preserve">PREÇO UNITÁRIO</t>
          </r>
        </is>
      </c>
      <c r="G1266" s="21" t="inlineStr">
        <is>
          <r>
            <t xml:space="preserve">TOTAL</t>
          </r>
        </is>
      </c>
    </row>
    <row r="1267" customHeight="1" ht="15">
      <c r="A1267" s="22" t="inlineStr">
        <is>
          <r>
            <t xml:space="preserve">00004069</t>
          </r>
        </is>
      </c>
      <c r="B1267" s="23" t="inlineStr">
        <is>
          <r>
            <t xml:space="preserve">MESTRE DE OBRAS (HORISTA)</t>
          </r>
        </is>
      </c>
      <c r="C1267" s="22" t="inlineStr">
        <is>
          <r>
            <t xml:space="preserve">SINAPI</t>
          </r>
        </is>
      </c>
      <c r="D1267" s="22" t="inlineStr">
        <is>
          <r>
            <t xml:space="preserve">H</t>
          </r>
        </is>
      </c>
      <c r="E1267" s="24" t="n">
        <v>0.02442</v>
      </c>
      <c r="F1267" s="25" t="n">
        <v>37.52</v>
      </c>
      <c r="G1267" s="25" t="n">
        <f>TRUNC(TRUNC(E1267,8)*F1267,2)</f>
        <v>0.91</v>
      </c>
    </row>
    <row r="1268" customHeight="1" ht="15">
      <c r="A1268" s="2" t="inlineStr"/>
      <c r="B1268" s="2" t="inlineStr"/>
      <c r="C1268" s="2" t="inlineStr"/>
      <c r="D1268" s="2" t="inlineStr"/>
      <c r="E1268" s="26" t="inlineStr">
        <is>
          <r>
            <t xml:space="preserve">TOTAL Mão de Obra:</t>
          </r>
        </is>
      </c>
      <c r="F1268" s="26" t="inlineStr"/>
      <c r="G1268" s="27" t="n">
        <f>SUM(G1267:G1267)</f>
        <v>0.91</v>
      </c>
    </row>
    <row r="1269" customHeight="1" ht="15">
      <c r="A1269" s="2" t="inlineStr"/>
      <c r="B1269" s="2" t="inlineStr"/>
      <c r="C1269" s="2" t="inlineStr"/>
      <c r="D1269" s="2" t="inlineStr"/>
      <c r="E1269" s="28" t="inlineStr">
        <is>
          <r>
            <t xml:space="preserve">VALOR:</t>
          </r>
        </is>
      </c>
      <c r="F1269" s="28" t="inlineStr"/>
      <c r="G1269" s="6" t="n">
        <f>SUM(G1268)</f>
        <v>0.91</v>
      </c>
    </row>
    <row r="1270" customHeight="1" ht="15">
      <c r="A1270" s="2" t="inlineStr"/>
      <c r="B1270" s="2" t="inlineStr"/>
      <c r="C1270" s="2" t="inlineStr"/>
      <c r="D1270" s="2" t="inlineStr"/>
      <c r="E1270" s="28" t="inlineStr">
        <is>
          <r>
            <t xml:space="preserve">VALOR BDI (22.23%):</t>
          </r>
        </is>
      </c>
      <c r="F1270" s="28" t="inlineStr"/>
      <c r="G1270" s="6" t="n">
        <f>ROUND(G1269*(22.23/100),2)</f>
        <v>0.2</v>
      </c>
    </row>
    <row r="1271" customHeight="1" ht="15">
      <c r="A1271" s="2" t="inlineStr"/>
      <c r="B1271" s="2" t="inlineStr"/>
      <c r="C1271" s="2" t="inlineStr"/>
      <c r="D1271" s="2" t="inlineStr"/>
      <c r="E1271" s="28" t="inlineStr">
        <is>
          <r>
            <t xml:space="preserve">VALOR COM BDI:</t>
          </r>
        </is>
      </c>
      <c r="F1271" s="28" t="inlineStr"/>
      <c r="G1271" s="6" t="n">
        <f>G1270+G1269</f>
        <v>1.11</v>
      </c>
    </row>
    <row r="1272" customHeight="1" ht="10">
      <c r="A1272" s="2" t="inlineStr"/>
      <c r="B1272" s="2" t="inlineStr"/>
      <c r="C1272" s="2" t="inlineStr"/>
      <c r="D1272" s="2" t="inlineStr"/>
      <c r="E1272" s="18" t="inlineStr"/>
      <c r="F1272" s="18" t="inlineStr"/>
      <c r="G1272" s="18" t="inlineStr"/>
    </row>
    <row r="1273" customHeight="1" ht="20">
      <c r="A1273" s="19" t="inlineStr">
        <is>
          <r>
            <t xml:space="preserve">95344 CURSO DE CAPACITAÇÃO PARA MONTADOR DE ESTRUTURA METÁLICA (ENCARGOS COMPLEMENTARES) - HORISTA (H)</t>
          </r>
        </is>
      </c>
      <c r="B1273" s="19" t="inlineStr"/>
      <c r="C1273" s="19" t="inlineStr"/>
      <c r="D1273" s="19" t="inlineStr"/>
      <c r="E1273" s="19" t="inlineStr"/>
      <c r="F1273" s="19" t="inlineStr"/>
      <c r="G1273" s="19" t="inlineStr"/>
    </row>
    <row r="1274" customHeight="1" ht="15">
      <c r="A1274" s="20" t="inlineStr">
        <is>
          <r>
            <t xml:space="preserve">Mão de Obra</t>
          </r>
        </is>
      </c>
      <c r="B1274" s="20" t="inlineStr"/>
      <c r="C1274" s="21" t="inlineStr">
        <is>
          <r>
            <t xml:space="preserve">FONTE</t>
          </r>
        </is>
      </c>
      <c r="D1274" s="21" t="inlineStr">
        <is>
          <r>
            <t xml:space="preserve">UNID</t>
          </r>
        </is>
      </c>
      <c r="E1274" s="21" t="inlineStr">
        <is>
          <r>
            <t xml:space="preserve">COEFICIENTE</t>
          </r>
        </is>
      </c>
      <c r="F1274" s="21" t="inlineStr">
        <is>
          <r>
            <t xml:space="preserve">PREÇO UNITÁRIO</t>
          </r>
        </is>
      </c>
      <c r="G1274" s="21" t="inlineStr">
        <is>
          <r>
            <t xml:space="preserve">TOTAL</t>
          </r>
        </is>
      </c>
    </row>
    <row r="1275" customHeight="1" ht="15">
      <c r="A1275" s="22" t="inlineStr">
        <is>
          <r>
            <t xml:space="preserve">00044497</t>
          </r>
        </is>
      </c>
      <c r="B1275" s="23" t="inlineStr">
        <is>
          <r>
            <t xml:space="preserve">MONTADOR DE ESTRUTURAS METALICAS HORISTA</t>
          </r>
        </is>
      </c>
      <c r="C1275" s="22" t="inlineStr">
        <is>
          <r>
            <t xml:space="preserve">SINAPI</t>
          </r>
        </is>
      </c>
      <c r="D1275" s="22" t="inlineStr">
        <is>
          <r>
            <t xml:space="preserve">H</t>
          </r>
        </is>
      </c>
      <c r="E1275" s="24" t="n">
        <v>0.01328</v>
      </c>
      <c r="F1275" s="25" t="n">
        <v>18.06</v>
      </c>
      <c r="G1275" s="25" t="n">
        <f>TRUNC(TRUNC(E1275,8)*F1275,2)</f>
        <v>0.23</v>
      </c>
    </row>
    <row r="1276" customHeight="1" ht="15">
      <c r="A1276" s="2" t="inlineStr"/>
      <c r="B1276" s="2" t="inlineStr"/>
      <c r="C1276" s="2" t="inlineStr"/>
      <c r="D1276" s="2" t="inlineStr"/>
      <c r="E1276" s="26" t="inlineStr">
        <is>
          <r>
            <t xml:space="preserve">TOTAL Mão de Obra:</t>
          </r>
        </is>
      </c>
      <c r="F1276" s="26" t="inlineStr"/>
      <c r="G1276" s="27" t="n">
        <f>SUM(G1275:G1275)</f>
        <v>0.23</v>
      </c>
    </row>
    <row r="1277" customHeight="1" ht="15">
      <c r="A1277" s="2" t="inlineStr"/>
      <c r="B1277" s="2" t="inlineStr"/>
      <c r="C1277" s="2" t="inlineStr"/>
      <c r="D1277" s="2" t="inlineStr"/>
      <c r="E1277" s="28" t="inlineStr">
        <is>
          <r>
            <t xml:space="preserve">VALOR:</t>
          </r>
        </is>
      </c>
      <c r="F1277" s="28" t="inlineStr"/>
      <c r="G1277" s="6" t="n">
        <f>SUM(G1276)</f>
        <v>0.23</v>
      </c>
    </row>
    <row r="1278" customHeight="1" ht="15">
      <c r="A1278" s="2" t="inlineStr"/>
      <c r="B1278" s="2" t="inlineStr"/>
      <c r="C1278" s="2" t="inlineStr"/>
      <c r="D1278" s="2" t="inlineStr"/>
      <c r="E1278" s="28" t="inlineStr">
        <is>
          <r>
            <t xml:space="preserve">VALOR BDI (22.23%):</t>
          </r>
        </is>
      </c>
      <c r="F1278" s="28" t="inlineStr"/>
      <c r="G1278" s="6" t="n">
        <f>ROUND(G1277*(22.23/100),2)</f>
        <v>0.05</v>
      </c>
    </row>
    <row r="1279" customHeight="1" ht="15">
      <c r="A1279" s="2" t="inlineStr"/>
      <c r="B1279" s="2" t="inlineStr"/>
      <c r="C1279" s="2" t="inlineStr"/>
      <c r="D1279" s="2" t="inlineStr"/>
      <c r="E1279" s="28" t="inlineStr">
        <is>
          <r>
            <t xml:space="preserve">VALOR COM BDI:</t>
          </r>
        </is>
      </c>
      <c r="F1279" s="28" t="inlineStr"/>
      <c r="G1279" s="6" t="n">
        <f>G1278+G1277</f>
        <v>0.28</v>
      </c>
    </row>
    <row r="1280" customHeight="1" ht="10">
      <c r="A1280" s="2" t="inlineStr"/>
      <c r="B1280" s="2" t="inlineStr"/>
      <c r="C1280" s="2" t="inlineStr"/>
      <c r="D1280" s="2" t="inlineStr"/>
      <c r="E1280" s="18" t="inlineStr"/>
      <c r="F1280" s="18" t="inlineStr"/>
      <c r="G1280" s="18" t="inlineStr"/>
    </row>
    <row r="1281" customHeight="1" ht="20">
      <c r="A1281" s="19" t="inlineStr">
        <is>
          <r>
            <t xml:space="preserve">95346 CURSO DE CAPACITAÇÃO PARA MOTORISTA DE BASCULANTE (ENCARGOS COMPLEMENTARES) - HORISTA (H)</t>
          </r>
        </is>
      </c>
      <c r="B1281" s="19" t="inlineStr"/>
      <c r="C1281" s="19" t="inlineStr"/>
      <c r="D1281" s="19" t="inlineStr"/>
      <c r="E1281" s="19" t="inlineStr"/>
      <c r="F1281" s="19" t="inlineStr"/>
      <c r="G1281" s="19" t="inlineStr"/>
    </row>
    <row r="1282" customHeight="1" ht="15">
      <c r="A1282" s="20" t="inlineStr">
        <is>
          <r>
            <t xml:space="preserve">Mão de Obra</t>
          </r>
        </is>
      </c>
      <c r="B1282" s="20" t="inlineStr"/>
      <c r="C1282" s="21" t="inlineStr">
        <is>
          <r>
            <t xml:space="preserve">FONTE</t>
          </r>
        </is>
      </c>
      <c r="D1282" s="21" t="inlineStr">
        <is>
          <r>
            <t xml:space="preserve">UNID</t>
          </r>
        </is>
      </c>
      <c r="E1282" s="21" t="inlineStr">
        <is>
          <r>
            <t xml:space="preserve">COEFICIENTE</t>
          </r>
        </is>
      </c>
      <c r="F1282" s="21" t="inlineStr">
        <is>
          <r>
            <t xml:space="preserve">PREÇO UNITÁRIO</t>
          </r>
        </is>
      </c>
      <c r="G1282" s="21" t="inlineStr">
        <is>
          <r>
            <t xml:space="preserve">TOTAL</t>
          </r>
        </is>
      </c>
    </row>
    <row r="1283" customHeight="1" ht="15">
      <c r="A1283" s="22" t="inlineStr">
        <is>
          <r>
            <t xml:space="preserve">00020020</t>
          </r>
        </is>
      </c>
      <c r="B1283" s="23" t="inlineStr">
        <is>
          <r>
            <t xml:space="preserve">MOTORISTA DE CAMINHAO-BASCULANTE (HORISTA)</t>
          </r>
        </is>
      </c>
      <c r="C1283" s="22" t="inlineStr">
        <is>
          <r>
            <t xml:space="preserve">SINAPI</t>
          </r>
        </is>
      </c>
      <c r="D1283" s="22" t="inlineStr">
        <is>
          <r>
            <t xml:space="preserve">H</t>
          </r>
        </is>
      </c>
      <c r="E1283" s="24" t="n">
        <v>0.00586</v>
      </c>
      <c r="F1283" s="25" t="n">
        <v>28.57</v>
      </c>
      <c r="G1283" s="25" t="n">
        <f>TRUNC(TRUNC(E1283,8)*F1283,2)</f>
        <v>0.16</v>
      </c>
    </row>
    <row r="1284" customHeight="1" ht="15">
      <c r="A1284" s="2" t="inlineStr"/>
      <c r="B1284" s="2" t="inlineStr"/>
      <c r="C1284" s="2" t="inlineStr"/>
      <c r="D1284" s="2" t="inlineStr"/>
      <c r="E1284" s="26" t="inlineStr">
        <is>
          <r>
            <t xml:space="preserve">TOTAL Mão de Obra:</t>
          </r>
        </is>
      </c>
      <c r="F1284" s="26" t="inlineStr"/>
      <c r="G1284" s="27" t="n">
        <f>SUM(G1283:G1283)</f>
        <v>0.16</v>
      </c>
    </row>
    <row r="1285" customHeight="1" ht="15">
      <c r="A1285" s="2" t="inlineStr"/>
      <c r="B1285" s="2" t="inlineStr"/>
      <c r="C1285" s="2" t="inlineStr"/>
      <c r="D1285" s="2" t="inlineStr"/>
      <c r="E1285" s="28" t="inlineStr">
        <is>
          <r>
            <t xml:space="preserve">VALOR:</t>
          </r>
        </is>
      </c>
      <c r="F1285" s="28" t="inlineStr"/>
      <c r="G1285" s="6" t="n">
        <f>SUM(G1284)</f>
        <v>0.16</v>
      </c>
    </row>
    <row r="1286" customHeight="1" ht="15">
      <c r="A1286" s="2" t="inlineStr"/>
      <c r="B1286" s="2" t="inlineStr"/>
      <c r="C1286" s="2" t="inlineStr"/>
      <c r="D1286" s="2" t="inlineStr"/>
      <c r="E1286" s="28" t="inlineStr">
        <is>
          <r>
            <t xml:space="preserve">VALOR BDI (22.23%):</t>
          </r>
        </is>
      </c>
      <c r="F1286" s="28" t="inlineStr"/>
      <c r="G1286" s="6" t="n">
        <f>ROUND(G1285*(22.23/100),2)</f>
        <v>0.04</v>
      </c>
    </row>
    <row r="1287" customHeight="1" ht="15">
      <c r="A1287" s="2" t="inlineStr"/>
      <c r="B1287" s="2" t="inlineStr"/>
      <c r="C1287" s="2" t="inlineStr"/>
      <c r="D1287" s="2" t="inlineStr"/>
      <c r="E1287" s="28" t="inlineStr">
        <is>
          <r>
            <t xml:space="preserve">VALOR COM BDI:</t>
          </r>
        </is>
      </c>
      <c r="F1287" s="28" t="inlineStr"/>
      <c r="G1287" s="6" t="n">
        <f>G1286+G1285</f>
        <v>0.2</v>
      </c>
    </row>
    <row r="1288" customHeight="1" ht="10">
      <c r="A1288" s="2" t="inlineStr"/>
      <c r="B1288" s="2" t="inlineStr"/>
      <c r="C1288" s="2" t="inlineStr"/>
      <c r="D1288" s="2" t="inlineStr"/>
      <c r="E1288" s="18" t="inlineStr"/>
      <c r="F1288" s="18" t="inlineStr"/>
      <c r="G1288" s="18" t="inlineStr"/>
    </row>
    <row r="1289" customHeight="1" ht="20">
      <c r="A1289" s="19" t="inlineStr">
        <is>
          <r>
            <t xml:space="preserve">95347 CURSO DE CAPACITAÇÃO PARA MOTORISTA DE CAMINHÃO (ENCARGOS COMPLEMENTARES) - HORISTA (H)</t>
          </r>
        </is>
      </c>
      <c r="B1289" s="19" t="inlineStr"/>
      <c r="C1289" s="19" t="inlineStr"/>
      <c r="D1289" s="19" t="inlineStr"/>
      <c r="E1289" s="19" t="inlineStr"/>
      <c r="F1289" s="19" t="inlineStr"/>
      <c r="G1289" s="19" t="inlineStr"/>
    </row>
    <row r="1290" customHeight="1" ht="15">
      <c r="A1290" s="20" t="inlineStr">
        <is>
          <r>
            <t xml:space="preserve">Mão de Obra</t>
          </r>
        </is>
      </c>
      <c r="B1290" s="20" t="inlineStr"/>
      <c r="C1290" s="21" t="inlineStr">
        <is>
          <r>
            <t xml:space="preserve">FONTE</t>
          </r>
        </is>
      </c>
      <c r="D1290" s="21" t="inlineStr">
        <is>
          <r>
            <t xml:space="preserve">UNID</t>
          </r>
        </is>
      </c>
      <c r="E1290" s="21" t="inlineStr">
        <is>
          <r>
            <t xml:space="preserve">COEFICIENTE</t>
          </r>
        </is>
      </c>
      <c r="F1290" s="21" t="inlineStr">
        <is>
          <r>
            <t xml:space="preserve">PREÇO UNITÁRIO</t>
          </r>
        </is>
      </c>
      <c r="G1290" s="21" t="inlineStr">
        <is>
          <r>
            <t xml:space="preserve">TOTAL</t>
          </r>
        </is>
      </c>
    </row>
    <row r="1291" customHeight="1" ht="15">
      <c r="A1291" s="22" t="inlineStr">
        <is>
          <r>
            <t xml:space="preserve">00004093</t>
          </r>
        </is>
      </c>
      <c r="B1291" s="23" t="inlineStr">
        <is>
          <r>
            <t xml:space="preserve">MOTORISTA DE CAMINHAO (HORISTA)</t>
          </r>
        </is>
      </c>
      <c r="C1291" s="22" t="inlineStr">
        <is>
          <r>
            <t xml:space="preserve">SINAPI</t>
          </r>
        </is>
      </c>
      <c r="D1291" s="22" t="inlineStr">
        <is>
          <r>
            <t xml:space="preserve">H</t>
          </r>
        </is>
      </c>
      <c r="E1291" s="24" t="n">
        <v>0.00586</v>
      </c>
      <c r="F1291" s="25" t="n">
        <v>27.5</v>
      </c>
      <c r="G1291" s="25" t="n">
        <f>TRUNC(TRUNC(E1291,8)*F1291,2)</f>
        <v>0.16</v>
      </c>
    </row>
    <row r="1292" customHeight="1" ht="15">
      <c r="A1292" s="2" t="inlineStr"/>
      <c r="B1292" s="2" t="inlineStr"/>
      <c r="C1292" s="2" t="inlineStr"/>
      <c r="D1292" s="2" t="inlineStr"/>
      <c r="E1292" s="26" t="inlineStr">
        <is>
          <r>
            <t xml:space="preserve">TOTAL Mão de Obra:</t>
          </r>
        </is>
      </c>
      <c r="F1292" s="26" t="inlineStr"/>
      <c r="G1292" s="27" t="n">
        <f>SUM(G1291:G1291)</f>
        <v>0.16</v>
      </c>
    </row>
    <row r="1293" customHeight="1" ht="15">
      <c r="A1293" s="2" t="inlineStr"/>
      <c r="B1293" s="2" t="inlineStr"/>
      <c r="C1293" s="2" t="inlineStr"/>
      <c r="D1293" s="2" t="inlineStr"/>
      <c r="E1293" s="28" t="inlineStr">
        <is>
          <r>
            <t xml:space="preserve">VALOR:</t>
          </r>
        </is>
      </c>
      <c r="F1293" s="28" t="inlineStr"/>
      <c r="G1293" s="6" t="n">
        <f>SUM(G1292)</f>
        <v>0.16</v>
      </c>
    </row>
    <row r="1294" customHeight="1" ht="15">
      <c r="A1294" s="2" t="inlineStr"/>
      <c r="B1294" s="2" t="inlineStr"/>
      <c r="C1294" s="2" t="inlineStr"/>
      <c r="D1294" s="2" t="inlineStr"/>
      <c r="E1294" s="28" t="inlineStr">
        <is>
          <r>
            <t xml:space="preserve">VALOR BDI (22.23%):</t>
          </r>
        </is>
      </c>
      <c r="F1294" s="28" t="inlineStr"/>
      <c r="G1294" s="6" t="n">
        <f>ROUND(G1293*(22.23/100),2)</f>
        <v>0.04</v>
      </c>
    </row>
    <row r="1295" customHeight="1" ht="15">
      <c r="A1295" s="2" t="inlineStr"/>
      <c r="B1295" s="2" t="inlineStr"/>
      <c r="C1295" s="2" t="inlineStr"/>
      <c r="D1295" s="2" t="inlineStr"/>
      <c r="E1295" s="28" t="inlineStr">
        <is>
          <r>
            <t xml:space="preserve">VALOR COM BDI:</t>
          </r>
        </is>
      </c>
      <c r="F1295" s="28" t="inlineStr"/>
      <c r="G1295" s="6" t="n">
        <f>G1294+G1293</f>
        <v>0.2</v>
      </c>
    </row>
    <row r="1296" customHeight="1" ht="10">
      <c r="A1296" s="2" t="inlineStr"/>
      <c r="B1296" s="2" t="inlineStr"/>
      <c r="C1296" s="2" t="inlineStr"/>
      <c r="D1296" s="2" t="inlineStr"/>
      <c r="E1296" s="18" t="inlineStr"/>
      <c r="F1296" s="18" t="inlineStr"/>
      <c r="G1296" s="18" t="inlineStr"/>
    </row>
    <row r="1297" customHeight="1" ht="20">
      <c r="A1297" s="19" t="inlineStr">
        <is>
          <r>
            <t xml:space="preserve">95351 CURSO DE CAPACITAÇÃO PARA MOTORISTA OPERADOR DE MUNCK (ENCARGOS COMPLEMENTARES) - HORISTA (H)</t>
          </r>
        </is>
      </c>
      <c r="B1297" s="19" t="inlineStr"/>
      <c r="C1297" s="19" t="inlineStr"/>
      <c r="D1297" s="19" t="inlineStr"/>
      <c r="E1297" s="19" t="inlineStr"/>
      <c r="F1297" s="19" t="inlineStr"/>
      <c r="G1297" s="19" t="inlineStr"/>
    </row>
    <row r="1298" customHeight="1" ht="15">
      <c r="A1298" s="20" t="inlineStr">
        <is>
          <r>
            <t xml:space="preserve">Mão de Obra</t>
          </r>
        </is>
      </c>
      <c r="B1298" s="20" t="inlineStr"/>
      <c r="C1298" s="21" t="inlineStr">
        <is>
          <r>
            <t xml:space="preserve">FONTE</t>
          </r>
        </is>
      </c>
      <c r="D1298" s="21" t="inlineStr">
        <is>
          <r>
            <t xml:space="preserve">UNID</t>
          </r>
        </is>
      </c>
      <c r="E1298" s="21" t="inlineStr">
        <is>
          <r>
            <t xml:space="preserve">COEFICIENTE</t>
          </r>
        </is>
      </c>
      <c r="F1298" s="21" t="inlineStr">
        <is>
          <r>
            <t xml:space="preserve">PREÇO UNITÁRIO</t>
          </r>
        </is>
      </c>
      <c r="G1298" s="21" t="inlineStr">
        <is>
          <r>
            <t xml:space="preserve">TOTAL</t>
          </r>
        </is>
      </c>
    </row>
    <row r="1299" customHeight="1" ht="21">
      <c r="A1299" s="22" t="inlineStr">
        <is>
          <r>
            <t xml:space="preserve">00004096</t>
          </r>
        </is>
      </c>
      <c r="B1299" s="23" t="inlineStr">
        <is>
          <r>
            <t xml:space="preserve">MOTORISTA OPERADOR DE CAMINHAO COM MUNCK (HORISTA)</t>
          </r>
        </is>
      </c>
      <c r="C1299" s="22" t="inlineStr">
        <is>
          <r>
            <t xml:space="preserve">SINAPI</t>
          </r>
        </is>
      </c>
      <c r="D1299" s="22" t="inlineStr">
        <is>
          <r>
            <t xml:space="preserve">H</t>
          </r>
        </is>
      </c>
      <c r="E1299" s="24" t="n">
        <v>0.01885</v>
      </c>
      <c r="F1299" s="25" t="n">
        <v>30.83</v>
      </c>
      <c r="G1299" s="25" t="n">
        <f>TRUNC(TRUNC(E1299,8)*F1299,2)</f>
        <v>0.58</v>
      </c>
    </row>
    <row r="1300" customHeight="1" ht="15">
      <c r="A1300" s="2" t="inlineStr"/>
      <c r="B1300" s="2" t="inlineStr"/>
      <c r="C1300" s="2" t="inlineStr"/>
      <c r="D1300" s="2" t="inlineStr"/>
      <c r="E1300" s="26" t="inlineStr">
        <is>
          <r>
            <t xml:space="preserve">TOTAL Mão de Obra:</t>
          </r>
        </is>
      </c>
      <c r="F1300" s="26" t="inlineStr"/>
      <c r="G1300" s="27" t="n">
        <f>SUM(G1299:G1299)</f>
        <v>0.58</v>
      </c>
    </row>
    <row r="1301" customHeight="1" ht="15">
      <c r="A1301" s="2" t="inlineStr"/>
      <c r="B1301" s="2" t="inlineStr"/>
      <c r="C1301" s="2" t="inlineStr"/>
      <c r="D1301" s="2" t="inlineStr"/>
      <c r="E1301" s="28" t="inlineStr">
        <is>
          <r>
            <t xml:space="preserve">VALOR:</t>
          </r>
        </is>
      </c>
      <c r="F1301" s="28" t="inlineStr"/>
      <c r="G1301" s="6" t="n">
        <f>SUM(G1300)</f>
        <v>0.58</v>
      </c>
    </row>
    <row r="1302" customHeight="1" ht="15">
      <c r="A1302" s="2" t="inlineStr"/>
      <c r="B1302" s="2" t="inlineStr"/>
      <c r="C1302" s="2" t="inlineStr"/>
      <c r="D1302" s="2" t="inlineStr"/>
      <c r="E1302" s="28" t="inlineStr">
        <is>
          <r>
            <t xml:space="preserve">VALOR BDI (22.23%):</t>
          </r>
        </is>
      </c>
      <c r="F1302" s="28" t="inlineStr"/>
      <c r="G1302" s="6" t="n">
        <f>ROUND(G1301*(22.23/100),2)</f>
        <v>0.13</v>
      </c>
    </row>
    <row r="1303" customHeight="1" ht="15">
      <c r="A1303" s="2" t="inlineStr"/>
      <c r="B1303" s="2" t="inlineStr"/>
      <c r="C1303" s="2" t="inlineStr"/>
      <c r="D1303" s="2" t="inlineStr"/>
      <c r="E1303" s="28" t="inlineStr">
        <is>
          <r>
            <t xml:space="preserve">VALOR COM BDI:</t>
          </r>
        </is>
      </c>
      <c r="F1303" s="28" t="inlineStr"/>
      <c r="G1303" s="6" t="n">
        <f>G1302+G1301</f>
        <v>0.71</v>
      </c>
    </row>
    <row r="1304" customHeight="1" ht="10">
      <c r="A1304" s="2" t="inlineStr"/>
      <c r="B1304" s="2" t="inlineStr"/>
      <c r="C1304" s="2" t="inlineStr"/>
      <c r="D1304" s="2" t="inlineStr"/>
      <c r="E1304" s="18" t="inlineStr"/>
      <c r="F1304" s="18" t="inlineStr"/>
      <c r="G1304" s="18" t="inlineStr"/>
    </row>
    <row r="1305" customHeight="1" ht="20">
      <c r="A1305" s="19" t="inlineStr">
        <is>
          <r>
            <t xml:space="preserve">95389 CURSO DE CAPACITAÇÃO PARA OPERADOR DE BETONEIRA ESTACIONÁRIA/MISTURADOR (ENCARGOS COMPLEMENTARES) - HORISTA (H)</t>
          </r>
        </is>
      </c>
      <c r="B1305" s="19" t="inlineStr"/>
      <c r="C1305" s="19" t="inlineStr"/>
      <c r="D1305" s="19" t="inlineStr"/>
      <c r="E1305" s="19" t="inlineStr"/>
      <c r="F1305" s="19" t="inlineStr"/>
      <c r="G1305" s="19" t="inlineStr"/>
    </row>
    <row r="1306" customHeight="1" ht="15">
      <c r="A1306" s="20" t="inlineStr">
        <is>
          <r>
            <t xml:space="preserve">Mão de Obra</t>
          </r>
        </is>
      </c>
      <c r="B1306" s="20" t="inlineStr"/>
      <c r="C1306" s="21" t="inlineStr">
        <is>
          <r>
            <t xml:space="preserve">FONTE</t>
          </r>
        </is>
      </c>
      <c r="D1306" s="21" t="inlineStr">
        <is>
          <r>
            <t xml:space="preserve">UNID</t>
          </r>
        </is>
      </c>
      <c r="E1306" s="21" t="inlineStr">
        <is>
          <r>
            <t xml:space="preserve">COEFICIENTE</t>
          </r>
        </is>
      </c>
      <c r="F1306" s="21" t="inlineStr">
        <is>
          <r>
            <t xml:space="preserve">PREÇO UNITÁRIO</t>
          </r>
        </is>
      </c>
      <c r="G1306" s="21" t="inlineStr">
        <is>
          <r>
            <t xml:space="preserve">TOTAL</t>
          </r>
        </is>
      </c>
    </row>
    <row r="1307" customHeight="1" ht="21">
      <c r="A1307" s="22" t="inlineStr">
        <is>
          <r>
            <t xml:space="preserve">00037666</t>
          </r>
        </is>
      </c>
      <c r="B1307" s="23" t="inlineStr">
        <is>
          <r>
            <t xml:space="preserve">OPERADOR DE BETONEIRA ESTACIONARIA / MISTURADOR (HORISTA)</t>
          </r>
        </is>
      </c>
      <c r="C1307" s="22" t="inlineStr">
        <is>
          <r>
            <t xml:space="preserve">SINAPI</t>
          </r>
        </is>
      </c>
      <c r="D1307" s="22" t="inlineStr">
        <is>
          <r>
            <t xml:space="preserve">H</t>
          </r>
        </is>
      </c>
      <c r="E1307" s="24" t="n">
        <v>0.00957</v>
      </c>
      <c r="F1307" s="25" t="n">
        <v>19.78</v>
      </c>
      <c r="G1307" s="25" t="n">
        <f>TRUNC(TRUNC(E1307,8)*F1307,2)</f>
        <v>0.18</v>
      </c>
    </row>
    <row r="1308" customHeight="1" ht="15">
      <c r="A1308" s="2" t="inlineStr"/>
      <c r="B1308" s="2" t="inlineStr"/>
      <c r="C1308" s="2" t="inlineStr"/>
      <c r="D1308" s="2" t="inlineStr"/>
      <c r="E1308" s="26" t="inlineStr">
        <is>
          <r>
            <t xml:space="preserve">TOTAL Mão de Obra:</t>
          </r>
        </is>
      </c>
      <c r="F1308" s="26" t="inlineStr"/>
      <c r="G1308" s="27" t="n">
        <f>SUM(G1307:G1307)</f>
        <v>0.18</v>
      </c>
    </row>
    <row r="1309" customHeight="1" ht="15">
      <c r="A1309" s="2" t="inlineStr"/>
      <c r="B1309" s="2" t="inlineStr"/>
      <c r="C1309" s="2" t="inlineStr"/>
      <c r="D1309" s="2" t="inlineStr"/>
      <c r="E1309" s="28" t="inlineStr">
        <is>
          <r>
            <t xml:space="preserve">VALOR:</t>
          </r>
        </is>
      </c>
      <c r="F1309" s="28" t="inlineStr"/>
      <c r="G1309" s="6" t="n">
        <f>SUM(G1308)</f>
        <v>0.18</v>
      </c>
    </row>
    <row r="1310" customHeight="1" ht="15">
      <c r="A1310" s="2" t="inlineStr"/>
      <c r="B1310" s="2" t="inlineStr"/>
      <c r="C1310" s="2" t="inlineStr"/>
      <c r="D1310" s="2" t="inlineStr"/>
      <c r="E1310" s="28" t="inlineStr">
        <is>
          <r>
            <t xml:space="preserve">VALOR BDI (22.23%):</t>
          </r>
        </is>
      </c>
      <c r="F1310" s="28" t="inlineStr"/>
      <c r="G1310" s="6" t="n">
        <f>ROUND(G1309*(22.23/100),2)</f>
        <v>0.04</v>
      </c>
    </row>
    <row r="1311" customHeight="1" ht="15">
      <c r="A1311" s="2" t="inlineStr"/>
      <c r="B1311" s="2" t="inlineStr"/>
      <c r="C1311" s="2" t="inlineStr"/>
      <c r="D1311" s="2" t="inlineStr"/>
      <c r="E1311" s="28" t="inlineStr">
        <is>
          <r>
            <t xml:space="preserve">VALOR COM BDI:</t>
          </r>
        </is>
      </c>
      <c r="F1311" s="28" t="inlineStr"/>
      <c r="G1311" s="6" t="n">
        <f>G1310+G1309</f>
        <v>0.22</v>
      </c>
    </row>
    <row r="1312" customHeight="1" ht="10">
      <c r="A1312" s="2" t="inlineStr"/>
      <c r="B1312" s="2" t="inlineStr"/>
      <c r="C1312" s="2" t="inlineStr"/>
      <c r="D1312" s="2" t="inlineStr"/>
      <c r="E1312" s="18" t="inlineStr"/>
      <c r="F1312" s="18" t="inlineStr"/>
      <c r="G1312" s="18" t="inlineStr"/>
    </row>
    <row r="1313" customHeight="1" ht="20">
      <c r="A1313" s="19" t="inlineStr">
        <is>
          <r>
            <t xml:space="preserve">95357 CURSO DE CAPACITAÇÃO PARA OPERADOR DE ESCAVADEIRA (ENCARGOS COMPLEMENTARES) - HORISTA (H)</t>
          </r>
        </is>
      </c>
      <c r="B1313" s="19" t="inlineStr"/>
      <c r="C1313" s="19" t="inlineStr"/>
      <c r="D1313" s="19" t="inlineStr"/>
      <c r="E1313" s="19" t="inlineStr"/>
      <c r="F1313" s="19" t="inlineStr"/>
      <c r="G1313" s="19" t="inlineStr"/>
    </row>
    <row r="1314" customHeight="1" ht="15">
      <c r="A1314" s="20" t="inlineStr">
        <is>
          <r>
            <t xml:space="preserve">Mão de Obra</t>
          </r>
        </is>
      </c>
      <c r="B1314" s="20" t="inlineStr"/>
      <c r="C1314" s="21" t="inlineStr">
        <is>
          <r>
            <t xml:space="preserve">FONTE</t>
          </r>
        </is>
      </c>
      <c r="D1314" s="21" t="inlineStr">
        <is>
          <r>
            <t xml:space="preserve">UNID</t>
          </r>
        </is>
      </c>
      <c r="E1314" s="21" t="inlineStr">
        <is>
          <r>
            <t xml:space="preserve">COEFICIENTE</t>
          </r>
        </is>
      </c>
      <c r="F1314" s="21" t="inlineStr">
        <is>
          <r>
            <t xml:space="preserve">PREÇO UNITÁRIO</t>
          </r>
        </is>
      </c>
      <c r="G1314" s="21" t="inlineStr">
        <is>
          <r>
            <t xml:space="preserve">TOTAL</t>
          </r>
        </is>
      </c>
    </row>
    <row r="1315" customHeight="1" ht="15">
      <c r="A1315" s="22" t="inlineStr">
        <is>
          <r>
            <t xml:space="preserve">00004234</t>
          </r>
        </is>
      </c>
      <c r="B1315" s="23" t="inlineStr">
        <is>
          <r>
            <t xml:space="preserve">OPERADOR DE ESCAVADEIRA (HORISTA)</t>
          </r>
        </is>
      </c>
      <c r="C1315" s="22" t="inlineStr">
        <is>
          <r>
            <t xml:space="preserve">SINAPI</t>
          </r>
        </is>
      </c>
      <c r="D1315" s="22" t="inlineStr">
        <is>
          <r>
            <t xml:space="preserve">H</t>
          </r>
        </is>
      </c>
      <c r="E1315" s="24" t="n">
        <v>0.01328</v>
      </c>
      <c r="F1315" s="25" t="n">
        <v>25.65</v>
      </c>
      <c r="G1315" s="25" t="n">
        <f>TRUNC(TRUNC(E1315,8)*F1315,2)</f>
        <v>0.34</v>
      </c>
    </row>
    <row r="1316" customHeight="1" ht="15">
      <c r="A1316" s="2" t="inlineStr"/>
      <c r="B1316" s="2" t="inlineStr"/>
      <c r="C1316" s="2" t="inlineStr"/>
      <c r="D1316" s="2" t="inlineStr"/>
      <c r="E1316" s="26" t="inlineStr">
        <is>
          <r>
            <t xml:space="preserve">TOTAL Mão de Obra:</t>
          </r>
        </is>
      </c>
      <c r="F1316" s="26" t="inlineStr"/>
      <c r="G1316" s="27" t="n">
        <f>SUM(G1315:G1315)</f>
        <v>0.34</v>
      </c>
    </row>
    <row r="1317" customHeight="1" ht="15">
      <c r="A1317" s="2" t="inlineStr"/>
      <c r="B1317" s="2" t="inlineStr"/>
      <c r="C1317" s="2" t="inlineStr"/>
      <c r="D1317" s="2" t="inlineStr"/>
      <c r="E1317" s="28" t="inlineStr">
        <is>
          <r>
            <t xml:space="preserve">VALOR:</t>
          </r>
        </is>
      </c>
      <c r="F1317" s="28" t="inlineStr"/>
      <c r="G1317" s="6" t="n">
        <f>SUM(G1316)</f>
        <v>0.34</v>
      </c>
    </row>
    <row r="1318" customHeight="1" ht="15">
      <c r="A1318" s="2" t="inlineStr"/>
      <c r="B1318" s="2" t="inlineStr"/>
      <c r="C1318" s="2" t="inlineStr"/>
      <c r="D1318" s="2" t="inlineStr"/>
      <c r="E1318" s="28" t="inlineStr">
        <is>
          <r>
            <t xml:space="preserve">VALOR BDI (22.23%):</t>
          </r>
        </is>
      </c>
      <c r="F1318" s="28" t="inlineStr"/>
      <c r="G1318" s="6" t="n">
        <f>ROUND(G1317*(22.23/100),2)</f>
        <v>0.08</v>
      </c>
    </row>
    <row r="1319" customHeight="1" ht="15">
      <c r="A1319" s="2" t="inlineStr"/>
      <c r="B1319" s="2" t="inlineStr"/>
      <c r="C1319" s="2" t="inlineStr"/>
      <c r="D1319" s="2" t="inlineStr"/>
      <c r="E1319" s="28" t="inlineStr">
        <is>
          <r>
            <t xml:space="preserve">VALOR COM BDI:</t>
          </r>
        </is>
      </c>
      <c r="F1319" s="28" t="inlineStr"/>
      <c r="G1319" s="6" t="n">
        <f>G1318+G1317</f>
        <v>0.42</v>
      </c>
    </row>
    <row r="1320" customHeight="1" ht="10">
      <c r="A1320" s="2" t="inlineStr"/>
      <c r="B1320" s="2" t="inlineStr"/>
      <c r="C1320" s="2" t="inlineStr"/>
      <c r="D1320" s="2" t="inlineStr"/>
      <c r="E1320" s="18" t="inlineStr"/>
      <c r="F1320" s="18" t="inlineStr"/>
      <c r="G1320" s="18" t="inlineStr"/>
    </row>
    <row r="1321" customHeight="1" ht="20">
      <c r="A1321" s="19" t="inlineStr">
        <is>
          <r>
            <t xml:space="preserve">95358 CURSO DE CAPACITAÇÃO PARA OPERADOR DE GUINCHO (ENCARGOS COMPLEMENTARES) - HORISTA (H)</t>
          </r>
        </is>
      </c>
      <c r="B1321" s="19" t="inlineStr"/>
      <c r="C1321" s="19" t="inlineStr"/>
      <c r="D1321" s="19" t="inlineStr"/>
      <c r="E1321" s="19" t="inlineStr"/>
      <c r="F1321" s="19" t="inlineStr"/>
      <c r="G1321" s="19" t="inlineStr"/>
    </row>
    <row r="1322" customHeight="1" ht="15">
      <c r="A1322" s="20" t="inlineStr">
        <is>
          <r>
            <t xml:space="preserve">Mão de Obra</t>
          </r>
        </is>
      </c>
      <c r="B1322" s="20" t="inlineStr"/>
      <c r="C1322" s="21" t="inlineStr">
        <is>
          <r>
            <t xml:space="preserve">FONTE</t>
          </r>
        </is>
      </c>
      <c r="D1322" s="21" t="inlineStr">
        <is>
          <r>
            <t xml:space="preserve">UNID</t>
          </r>
        </is>
      </c>
      <c r="E1322" s="21" t="inlineStr">
        <is>
          <r>
            <t xml:space="preserve">COEFICIENTE</t>
          </r>
        </is>
      </c>
      <c r="F1322" s="21" t="inlineStr">
        <is>
          <r>
            <t xml:space="preserve">PREÇO UNITÁRIO</t>
          </r>
        </is>
      </c>
      <c r="G1322" s="21" t="inlineStr">
        <is>
          <r>
            <t xml:space="preserve">TOTAL</t>
          </r>
        </is>
      </c>
    </row>
    <row r="1323" customHeight="1" ht="15">
      <c r="A1323" s="22" t="inlineStr">
        <is>
          <r>
            <t xml:space="preserve">00004253</t>
          </r>
        </is>
      </c>
      <c r="B1323" s="23" t="inlineStr">
        <is>
          <r>
            <t xml:space="preserve">OPERADOR DE GUINCHO OU GUINCHEIRO (HORISTA)</t>
          </r>
        </is>
      </c>
      <c r="C1323" s="22" t="inlineStr">
        <is>
          <r>
            <t xml:space="preserve">SINAPI</t>
          </r>
        </is>
      </c>
      <c r="D1323" s="22" t="inlineStr">
        <is>
          <r>
            <t xml:space="preserve">H</t>
          </r>
        </is>
      </c>
      <c r="E1323" s="24" t="n">
        <v>0.01885</v>
      </c>
      <c r="F1323" s="25" t="n">
        <v>19.78</v>
      </c>
      <c r="G1323" s="25" t="n">
        <f>TRUNC(TRUNC(E1323,8)*F1323,2)</f>
        <v>0.37</v>
      </c>
    </row>
    <row r="1324" customHeight="1" ht="15">
      <c r="A1324" s="2" t="inlineStr"/>
      <c r="B1324" s="2" t="inlineStr"/>
      <c r="C1324" s="2" t="inlineStr"/>
      <c r="D1324" s="2" t="inlineStr"/>
      <c r="E1324" s="26" t="inlineStr">
        <is>
          <r>
            <t xml:space="preserve">TOTAL Mão de Obra:</t>
          </r>
        </is>
      </c>
      <c r="F1324" s="26" t="inlineStr"/>
      <c r="G1324" s="27" t="n">
        <f>SUM(G1323:G1323)</f>
        <v>0.37</v>
      </c>
    </row>
    <row r="1325" customHeight="1" ht="15">
      <c r="A1325" s="2" t="inlineStr"/>
      <c r="B1325" s="2" t="inlineStr"/>
      <c r="C1325" s="2" t="inlineStr"/>
      <c r="D1325" s="2" t="inlineStr"/>
      <c r="E1325" s="28" t="inlineStr">
        <is>
          <r>
            <t xml:space="preserve">VALOR:</t>
          </r>
        </is>
      </c>
      <c r="F1325" s="28" t="inlineStr"/>
      <c r="G1325" s="6" t="n">
        <f>SUM(G1324)</f>
        <v>0.37</v>
      </c>
    </row>
    <row r="1326" customHeight="1" ht="15">
      <c r="A1326" s="2" t="inlineStr"/>
      <c r="B1326" s="2" t="inlineStr"/>
      <c r="C1326" s="2" t="inlineStr"/>
      <c r="D1326" s="2" t="inlineStr"/>
      <c r="E1326" s="28" t="inlineStr">
        <is>
          <r>
            <t xml:space="preserve">VALOR BDI (22.23%):</t>
          </r>
        </is>
      </c>
      <c r="F1326" s="28" t="inlineStr"/>
      <c r="G1326" s="6" t="n">
        <f>ROUND(G1325*(22.23/100),2)</f>
        <v>0.08</v>
      </c>
    </row>
    <row r="1327" customHeight="1" ht="15">
      <c r="A1327" s="2" t="inlineStr"/>
      <c r="B1327" s="2" t="inlineStr"/>
      <c r="C1327" s="2" t="inlineStr"/>
      <c r="D1327" s="2" t="inlineStr"/>
      <c r="E1327" s="28" t="inlineStr">
        <is>
          <r>
            <t xml:space="preserve">VALOR COM BDI:</t>
          </r>
        </is>
      </c>
      <c r="F1327" s="28" t="inlineStr"/>
      <c r="G1327" s="6" t="n">
        <f>G1326+G1325</f>
        <v>0.45</v>
      </c>
    </row>
    <row r="1328" customHeight="1" ht="10">
      <c r="A1328" s="2" t="inlineStr"/>
      <c r="B1328" s="2" t="inlineStr"/>
      <c r="C1328" s="2" t="inlineStr"/>
      <c r="D1328" s="2" t="inlineStr"/>
      <c r="E1328" s="18" t="inlineStr"/>
      <c r="F1328" s="18" t="inlineStr"/>
      <c r="G1328" s="18" t="inlineStr"/>
    </row>
    <row r="1329" customHeight="1" ht="20">
      <c r="A1329" s="19" t="inlineStr">
        <is>
          <r>
            <t xml:space="preserve">95359 CURSO DE CAPACITAÇÃO PARA OPERADOR DE GUINDASTE (ENCARGOS COMPLEMENTARES) - HORISTA (H)</t>
          </r>
        </is>
      </c>
      <c r="B1329" s="19" t="inlineStr"/>
      <c r="C1329" s="19" t="inlineStr"/>
      <c r="D1329" s="19" t="inlineStr"/>
      <c r="E1329" s="19" t="inlineStr"/>
      <c r="F1329" s="19" t="inlineStr"/>
      <c r="G1329" s="19" t="inlineStr"/>
    </row>
    <row r="1330" customHeight="1" ht="15">
      <c r="A1330" s="20" t="inlineStr">
        <is>
          <r>
            <t xml:space="preserve">Mão de Obra</t>
          </r>
        </is>
      </c>
      <c r="B1330" s="20" t="inlineStr"/>
      <c r="C1330" s="21" t="inlineStr">
        <is>
          <r>
            <t xml:space="preserve">FONTE</t>
          </r>
        </is>
      </c>
      <c r="D1330" s="21" t="inlineStr">
        <is>
          <r>
            <t xml:space="preserve">UNID</t>
          </r>
        </is>
      </c>
      <c r="E1330" s="21" t="inlineStr">
        <is>
          <r>
            <t xml:space="preserve">COEFICIENTE</t>
          </r>
        </is>
      </c>
      <c r="F1330" s="21" t="inlineStr">
        <is>
          <r>
            <t xml:space="preserve">PREÇO UNITÁRIO</t>
          </r>
        </is>
      </c>
      <c r="G1330" s="21" t="inlineStr">
        <is>
          <r>
            <t xml:space="preserve">TOTAL</t>
          </r>
        </is>
      </c>
    </row>
    <row r="1331" customHeight="1" ht="15">
      <c r="A1331" s="22" t="inlineStr">
        <is>
          <r>
            <t xml:space="preserve">00004254</t>
          </r>
        </is>
      </c>
      <c r="B1331" s="23" t="inlineStr">
        <is>
          <r>
            <t xml:space="preserve">OPERADOR DE GUINDASTE (HORISTA)</t>
          </r>
        </is>
      </c>
      <c r="C1331" s="22" t="inlineStr">
        <is>
          <r>
            <t xml:space="preserve">SINAPI</t>
          </r>
        </is>
      </c>
      <c r="D1331" s="22" t="inlineStr">
        <is>
          <r>
            <t xml:space="preserve">H</t>
          </r>
        </is>
      </c>
      <c r="E1331" s="24" t="n">
        <v>0.01885</v>
      </c>
      <c r="F1331" s="25" t="n">
        <v>36.08</v>
      </c>
      <c r="G1331" s="25" t="n">
        <f>TRUNC(TRUNC(E1331,8)*F1331,2)</f>
        <v>0.68</v>
      </c>
    </row>
    <row r="1332" customHeight="1" ht="15">
      <c r="A1332" s="2" t="inlineStr"/>
      <c r="B1332" s="2" t="inlineStr"/>
      <c r="C1332" s="2" t="inlineStr"/>
      <c r="D1332" s="2" t="inlineStr"/>
      <c r="E1332" s="26" t="inlineStr">
        <is>
          <r>
            <t xml:space="preserve">TOTAL Mão de Obra:</t>
          </r>
        </is>
      </c>
      <c r="F1332" s="26" t="inlineStr"/>
      <c r="G1332" s="27" t="n">
        <f>SUM(G1331:G1331)</f>
        <v>0.68</v>
      </c>
    </row>
    <row r="1333" customHeight="1" ht="15">
      <c r="A1333" s="2" t="inlineStr"/>
      <c r="B1333" s="2" t="inlineStr"/>
      <c r="C1333" s="2" t="inlineStr"/>
      <c r="D1333" s="2" t="inlineStr"/>
      <c r="E1333" s="28" t="inlineStr">
        <is>
          <r>
            <t xml:space="preserve">VALOR:</t>
          </r>
        </is>
      </c>
      <c r="F1333" s="28" t="inlineStr"/>
      <c r="G1333" s="6" t="n">
        <f>SUM(G1332)</f>
        <v>0.68</v>
      </c>
    </row>
    <row r="1334" customHeight="1" ht="15">
      <c r="A1334" s="2" t="inlineStr"/>
      <c r="B1334" s="2" t="inlineStr"/>
      <c r="C1334" s="2" t="inlineStr"/>
      <c r="D1334" s="2" t="inlineStr"/>
      <c r="E1334" s="28" t="inlineStr">
        <is>
          <r>
            <t xml:space="preserve">VALOR BDI (22.23%):</t>
          </r>
        </is>
      </c>
      <c r="F1334" s="28" t="inlineStr"/>
      <c r="G1334" s="6" t="n">
        <f>ROUND(G1333*(22.23/100),2)</f>
        <v>0.15</v>
      </c>
    </row>
    <row r="1335" customHeight="1" ht="15">
      <c r="A1335" s="2" t="inlineStr"/>
      <c r="B1335" s="2" t="inlineStr"/>
      <c r="C1335" s="2" t="inlineStr"/>
      <c r="D1335" s="2" t="inlineStr"/>
      <c r="E1335" s="28" t="inlineStr">
        <is>
          <r>
            <t xml:space="preserve">VALOR COM BDI:</t>
          </r>
        </is>
      </c>
      <c r="F1335" s="28" t="inlineStr"/>
      <c r="G1335" s="6" t="n">
        <f>G1334+G1333</f>
        <v>0.83</v>
      </c>
    </row>
    <row r="1336" customHeight="1" ht="10">
      <c r="A1336" s="2" t="inlineStr"/>
      <c r="B1336" s="2" t="inlineStr"/>
      <c r="C1336" s="2" t="inlineStr"/>
      <c r="D1336" s="2" t="inlineStr"/>
      <c r="E1336" s="18" t="inlineStr"/>
      <c r="F1336" s="18" t="inlineStr"/>
      <c r="G1336" s="18" t="inlineStr"/>
    </row>
    <row r="1337" customHeight="1" ht="20">
      <c r="A1337" s="19" t="inlineStr">
        <is>
          <r>
            <t xml:space="preserve">95361 CURSO DE CAPACITAÇÃO PARA OPERADOR DE MARTELETE OU MARTELETEIRO (ENCARGOS COMPLEMENTARES) - HORISTA (H)</t>
          </r>
        </is>
      </c>
      <c r="B1337" s="19" t="inlineStr"/>
      <c r="C1337" s="19" t="inlineStr"/>
      <c r="D1337" s="19" t="inlineStr"/>
      <c r="E1337" s="19" t="inlineStr"/>
      <c r="F1337" s="19" t="inlineStr"/>
      <c r="G1337" s="19" t="inlineStr"/>
    </row>
    <row r="1338" customHeight="1" ht="15">
      <c r="A1338" s="20" t="inlineStr">
        <is>
          <r>
            <t xml:space="preserve">Mão de Obra</t>
          </r>
        </is>
      </c>
      <c r="B1338" s="20" t="inlineStr"/>
      <c r="C1338" s="21" t="inlineStr">
        <is>
          <r>
            <t xml:space="preserve">FONTE</t>
          </r>
        </is>
      </c>
      <c r="D1338" s="21" t="inlineStr">
        <is>
          <r>
            <t xml:space="preserve">UNID</t>
          </r>
        </is>
      </c>
      <c r="E1338" s="21" t="inlineStr">
        <is>
          <r>
            <t xml:space="preserve">COEFICIENTE</t>
          </r>
        </is>
      </c>
      <c r="F1338" s="21" t="inlineStr">
        <is>
          <r>
            <t xml:space="preserve">PREÇO UNITÁRIO</t>
          </r>
        </is>
      </c>
      <c r="G1338" s="21" t="inlineStr">
        <is>
          <r>
            <t xml:space="preserve">TOTAL</t>
          </r>
        </is>
      </c>
    </row>
    <row r="1339" customHeight="1" ht="15">
      <c r="A1339" s="22" t="inlineStr">
        <is>
          <r>
            <t xml:space="preserve">00004257</t>
          </r>
        </is>
      </c>
      <c r="B1339" s="23" t="inlineStr">
        <is>
          <r>
            <t xml:space="preserve">OPERADOR DE MARTELETE OU MARTELETEIRO (HORISTA)</t>
          </r>
        </is>
      </c>
      <c r="C1339" s="22" t="inlineStr">
        <is>
          <r>
            <t xml:space="preserve">SINAPI</t>
          </r>
        </is>
      </c>
      <c r="D1339" s="22" t="inlineStr">
        <is>
          <r>
            <t xml:space="preserve">H</t>
          </r>
        </is>
      </c>
      <c r="E1339" s="24" t="n">
        <v>0.00957</v>
      </c>
      <c r="F1339" s="25" t="n">
        <v>19.48</v>
      </c>
      <c r="G1339" s="25" t="n">
        <f>TRUNC(TRUNC(E1339,8)*F1339,2)</f>
        <v>0.18</v>
      </c>
    </row>
    <row r="1340" customHeight="1" ht="15">
      <c r="A1340" s="2" t="inlineStr"/>
      <c r="B1340" s="2" t="inlineStr"/>
      <c r="C1340" s="2" t="inlineStr"/>
      <c r="D1340" s="2" t="inlineStr"/>
      <c r="E1340" s="26" t="inlineStr">
        <is>
          <r>
            <t xml:space="preserve">TOTAL Mão de Obra:</t>
          </r>
        </is>
      </c>
      <c r="F1340" s="26" t="inlineStr"/>
      <c r="G1340" s="27" t="n">
        <f>SUM(G1339:G1339)</f>
        <v>0.18</v>
      </c>
    </row>
    <row r="1341" customHeight="1" ht="15">
      <c r="A1341" s="2" t="inlineStr"/>
      <c r="B1341" s="2" t="inlineStr"/>
      <c r="C1341" s="2" t="inlineStr"/>
      <c r="D1341" s="2" t="inlineStr"/>
      <c r="E1341" s="28" t="inlineStr">
        <is>
          <r>
            <t xml:space="preserve">VALOR:</t>
          </r>
        </is>
      </c>
      <c r="F1341" s="28" t="inlineStr"/>
      <c r="G1341" s="6" t="n">
        <f>SUM(G1340)</f>
        <v>0.18</v>
      </c>
    </row>
    <row r="1342" customHeight="1" ht="15">
      <c r="A1342" s="2" t="inlineStr"/>
      <c r="B1342" s="2" t="inlineStr"/>
      <c r="C1342" s="2" t="inlineStr"/>
      <c r="D1342" s="2" t="inlineStr"/>
      <c r="E1342" s="28" t="inlineStr">
        <is>
          <r>
            <t xml:space="preserve">VALOR BDI (22.23%):</t>
          </r>
        </is>
      </c>
      <c r="F1342" s="28" t="inlineStr"/>
      <c r="G1342" s="6" t="n">
        <f>ROUND(G1341*(22.23/100),2)</f>
        <v>0.04</v>
      </c>
    </row>
    <row r="1343" customHeight="1" ht="15">
      <c r="A1343" s="2" t="inlineStr"/>
      <c r="B1343" s="2" t="inlineStr"/>
      <c r="C1343" s="2" t="inlineStr"/>
      <c r="D1343" s="2" t="inlineStr"/>
      <c r="E1343" s="28" t="inlineStr">
        <is>
          <r>
            <t xml:space="preserve">VALOR COM BDI:</t>
          </r>
        </is>
      </c>
      <c r="F1343" s="28" t="inlineStr"/>
      <c r="G1343" s="6" t="n">
        <f>G1342+G1341</f>
        <v>0.22</v>
      </c>
    </row>
    <row r="1344" customHeight="1" ht="10">
      <c r="A1344" s="2" t="inlineStr"/>
      <c r="B1344" s="2" t="inlineStr"/>
      <c r="C1344" s="2" t="inlineStr"/>
      <c r="D1344" s="2" t="inlineStr"/>
      <c r="E1344" s="18" t="inlineStr"/>
      <c r="F1344" s="18" t="inlineStr"/>
      <c r="G1344" s="18" t="inlineStr"/>
    </row>
    <row r="1345" customHeight="1" ht="20">
      <c r="A1345" s="19" t="inlineStr">
        <is>
          <r>
            <t xml:space="preserve">95360 CURSO DE CAPACITAÇÃO PARA OPERADOR DE MÁQUINAS E EQUIPAMENTOS (ENCARGOS COMPLEMENTARES) - HORISTA (H)</t>
          </r>
        </is>
      </c>
      <c r="B1345" s="19" t="inlineStr"/>
      <c r="C1345" s="19" t="inlineStr"/>
      <c r="D1345" s="19" t="inlineStr"/>
      <c r="E1345" s="19" t="inlineStr"/>
      <c r="F1345" s="19" t="inlineStr"/>
      <c r="G1345" s="19" t="inlineStr"/>
    </row>
    <row r="1346" customHeight="1" ht="15">
      <c r="A1346" s="20" t="inlineStr">
        <is>
          <r>
            <t xml:space="preserve">Mão de Obra</t>
          </r>
        </is>
      </c>
      <c r="B1346" s="20" t="inlineStr"/>
      <c r="C1346" s="21" t="inlineStr">
        <is>
          <r>
            <t xml:space="preserve">FONTE</t>
          </r>
        </is>
      </c>
      <c r="D1346" s="21" t="inlineStr">
        <is>
          <r>
            <t xml:space="preserve">UNID</t>
          </r>
        </is>
      </c>
      <c r="E1346" s="21" t="inlineStr">
        <is>
          <r>
            <t xml:space="preserve">COEFICIENTE</t>
          </r>
        </is>
      </c>
      <c r="F1346" s="21" t="inlineStr">
        <is>
          <r>
            <t xml:space="preserve">PREÇO UNITÁRIO</t>
          </r>
        </is>
      </c>
      <c r="G1346" s="21" t="inlineStr">
        <is>
          <r>
            <t xml:space="preserve">TOTAL</t>
          </r>
        </is>
      </c>
    </row>
    <row r="1347" customHeight="1" ht="21">
      <c r="A1347" s="22" t="inlineStr">
        <is>
          <r>
            <t xml:space="preserve">00004230</t>
          </r>
        </is>
      </c>
      <c r="B1347" s="23" t="inlineStr">
        <is>
          <r>
            <t xml:space="preserve">OPERADOR DE MAQUINAS E TRATORES DIVERSOS - TERRAPLANAGEM (HORISTA)</t>
          </r>
        </is>
      </c>
      <c r="C1347" s="22" t="inlineStr">
        <is>
          <r>
            <t xml:space="preserve">SINAPI</t>
          </r>
        </is>
      </c>
      <c r="D1347" s="22" t="inlineStr">
        <is>
          <r>
            <t xml:space="preserve">H</t>
          </r>
        </is>
      </c>
      <c r="E1347" s="24" t="n">
        <v>0.01328</v>
      </c>
      <c r="F1347" s="25" t="n">
        <v>25.15</v>
      </c>
      <c r="G1347" s="25" t="n">
        <f>TRUNC(TRUNC(E1347,8)*F1347,2)</f>
        <v>0.33</v>
      </c>
    </row>
    <row r="1348" customHeight="1" ht="15">
      <c r="A1348" s="2" t="inlineStr"/>
      <c r="B1348" s="2" t="inlineStr"/>
      <c r="C1348" s="2" t="inlineStr"/>
      <c r="D1348" s="2" t="inlineStr"/>
      <c r="E1348" s="26" t="inlineStr">
        <is>
          <r>
            <t xml:space="preserve">TOTAL Mão de Obra:</t>
          </r>
        </is>
      </c>
      <c r="F1348" s="26" t="inlineStr"/>
      <c r="G1348" s="27" t="n">
        <f>SUM(G1347:G1347)</f>
        <v>0.33</v>
      </c>
    </row>
    <row r="1349" customHeight="1" ht="15">
      <c r="A1349" s="2" t="inlineStr"/>
      <c r="B1349" s="2" t="inlineStr"/>
      <c r="C1349" s="2" t="inlineStr"/>
      <c r="D1349" s="2" t="inlineStr"/>
      <c r="E1349" s="28" t="inlineStr">
        <is>
          <r>
            <t xml:space="preserve">VALOR:</t>
          </r>
        </is>
      </c>
      <c r="F1349" s="28" t="inlineStr"/>
      <c r="G1349" s="6" t="n">
        <f>SUM(G1348)</f>
        <v>0.33</v>
      </c>
    </row>
    <row r="1350" customHeight="1" ht="15">
      <c r="A1350" s="2" t="inlineStr"/>
      <c r="B1350" s="2" t="inlineStr"/>
      <c r="C1350" s="2" t="inlineStr"/>
      <c r="D1350" s="2" t="inlineStr"/>
      <c r="E1350" s="28" t="inlineStr">
        <is>
          <r>
            <t xml:space="preserve">VALOR BDI (22.23%):</t>
          </r>
        </is>
      </c>
      <c r="F1350" s="28" t="inlineStr"/>
      <c r="G1350" s="6" t="n">
        <f>ROUND(G1349*(22.23/100),2)</f>
        <v>0.07</v>
      </c>
    </row>
    <row r="1351" customHeight="1" ht="15">
      <c r="A1351" s="2" t="inlineStr"/>
      <c r="B1351" s="2" t="inlineStr"/>
      <c r="C1351" s="2" t="inlineStr"/>
      <c r="D1351" s="2" t="inlineStr"/>
      <c r="E1351" s="28" t="inlineStr">
        <is>
          <r>
            <t xml:space="preserve">VALOR COM BDI:</t>
          </r>
        </is>
      </c>
      <c r="F1351" s="28" t="inlineStr"/>
      <c r="G1351" s="6" t="n">
        <f>G1350+G1349</f>
        <v>0.4</v>
      </c>
    </row>
    <row r="1352" customHeight="1" ht="10">
      <c r="A1352" s="2" t="inlineStr"/>
      <c r="B1352" s="2" t="inlineStr"/>
      <c r="C1352" s="2" t="inlineStr"/>
      <c r="D1352" s="2" t="inlineStr"/>
      <c r="E1352" s="18" t="inlineStr"/>
      <c r="F1352" s="18" t="inlineStr"/>
      <c r="G1352" s="18" t="inlineStr"/>
    </row>
    <row r="1353" customHeight="1" ht="20">
      <c r="A1353" s="19" t="inlineStr">
        <is>
          <r>
            <t xml:space="preserve">95364 CURSO DE CAPACITAÇÃO PARA OPERADOR DE PÁ CARREGADEIRA (ENCARGOS COMPLEMENTARES) - HORISTA (H)</t>
          </r>
        </is>
      </c>
      <c r="B1353" s="19" t="inlineStr"/>
      <c r="C1353" s="19" t="inlineStr"/>
      <c r="D1353" s="19" t="inlineStr"/>
      <c r="E1353" s="19" t="inlineStr"/>
      <c r="F1353" s="19" t="inlineStr"/>
      <c r="G1353" s="19" t="inlineStr"/>
    </row>
    <row r="1354" customHeight="1" ht="15">
      <c r="A1354" s="20" t="inlineStr">
        <is>
          <r>
            <t xml:space="preserve">Mão de Obra</t>
          </r>
        </is>
      </c>
      <c r="B1354" s="20" t="inlineStr"/>
      <c r="C1354" s="21" t="inlineStr">
        <is>
          <r>
            <t xml:space="preserve">FONTE</t>
          </r>
        </is>
      </c>
      <c r="D1354" s="21" t="inlineStr">
        <is>
          <r>
            <t xml:space="preserve">UNID</t>
          </r>
        </is>
      </c>
      <c r="E1354" s="21" t="inlineStr">
        <is>
          <r>
            <t xml:space="preserve">COEFICIENTE</t>
          </r>
        </is>
      </c>
      <c r="F1354" s="21" t="inlineStr">
        <is>
          <r>
            <t xml:space="preserve">PREÇO UNITÁRIO</t>
          </r>
        </is>
      </c>
      <c r="G1354" s="21" t="inlineStr">
        <is>
          <r>
            <t xml:space="preserve">TOTAL</t>
          </r>
        </is>
      </c>
    </row>
    <row r="1355" customHeight="1" ht="15">
      <c r="A1355" s="22" t="inlineStr">
        <is>
          <r>
            <t xml:space="preserve">00004248</t>
          </r>
        </is>
      </c>
      <c r="B1355" s="23" t="inlineStr">
        <is>
          <r>
            <t xml:space="preserve">OPERADOR DE PA CARREGADEIRA (HORISTA)</t>
          </r>
        </is>
      </c>
      <c r="C1355" s="22" t="inlineStr">
        <is>
          <r>
            <t xml:space="preserve">SINAPI</t>
          </r>
        </is>
      </c>
      <c r="D1355" s="22" t="inlineStr">
        <is>
          <r>
            <t xml:space="preserve">H</t>
          </r>
        </is>
      </c>
      <c r="E1355" s="24" t="n">
        <v>0.00957</v>
      </c>
      <c r="F1355" s="25" t="n">
        <v>23.22</v>
      </c>
      <c r="G1355" s="25" t="n">
        <f>TRUNC(TRUNC(E1355,8)*F1355,2)</f>
        <v>0.22</v>
      </c>
    </row>
    <row r="1356" customHeight="1" ht="15">
      <c r="A1356" s="2" t="inlineStr"/>
      <c r="B1356" s="2" t="inlineStr"/>
      <c r="C1356" s="2" t="inlineStr"/>
      <c r="D1356" s="2" t="inlineStr"/>
      <c r="E1356" s="26" t="inlineStr">
        <is>
          <r>
            <t xml:space="preserve">TOTAL Mão de Obra:</t>
          </r>
        </is>
      </c>
      <c r="F1356" s="26" t="inlineStr"/>
      <c r="G1356" s="27" t="n">
        <f>SUM(G1355:G1355)</f>
        <v>0.22</v>
      </c>
    </row>
    <row r="1357" customHeight="1" ht="15">
      <c r="A1357" s="2" t="inlineStr"/>
      <c r="B1357" s="2" t="inlineStr"/>
      <c r="C1357" s="2" t="inlineStr"/>
      <c r="D1357" s="2" t="inlineStr"/>
      <c r="E1357" s="28" t="inlineStr">
        <is>
          <r>
            <t xml:space="preserve">VALOR:</t>
          </r>
        </is>
      </c>
      <c r="F1357" s="28" t="inlineStr"/>
      <c r="G1357" s="6" t="n">
        <f>SUM(G1356)</f>
        <v>0.22</v>
      </c>
    </row>
    <row r="1358" customHeight="1" ht="15">
      <c r="A1358" s="2" t="inlineStr"/>
      <c r="B1358" s="2" t="inlineStr"/>
      <c r="C1358" s="2" t="inlineStr"/>
      <c r="D1358" s="2" t="inlineStr"/>
      <c r="E1358" s="28" t="inlineStr">
        <is>
          <r>
            <t xml:space="preserve">VALOR BDI (22.23%):</t>
          </r>
        </is>
      </c>
      <c r="F1358" s="28" t="inlineStr"/>
      <c r="G1358" s="6" t="n">
        <f>ROUND(G1357*(22.23/100),2)</f>
        <v>0.05</v>
      </c>
    </row>
    <row r="1359" customHeight="1" ht="15">
      <c r="A1359" s="2" t="inlineStr"/>
      <c r="B1359" s="2" t="inlineStr"/>
      <c r="C1359" s="2" t="inlineStr"/>
      <c r="D1359" s="2" t="inlineStr"/>
      <c r="E1359" s="28" t="inlineStr">
        <is>
          <r>
            <t xml:space="preserve">VALOR COM BDI:</t>
          </r>
        </is>
      </c>
      <c r="F1359" s="28" t="inlineStr"/>
      <c r="G1359" s="6" t="n">
        <f>G1358+G1357</f>
        <v>0.27</v>
      </c>
    </row>
    <row r="1360" customHeight="1" ht="10">
      <c r="A1360" s="2" t="inlineStr"/>
      <c r="B1360" s="2" t="inlineStr"/>
      <c r="C1360" s="2" t="inlineStr"/>
      <c r="D1360" s="2" t="inlineStr"/>
      <c r="E1360" s="18" t="inlineStr"/>
      <c r="F1360" s="18" t="inlineStr"/>
      <c r="G1360" s="18" t="inlineStr"/>
    </row>
    <row r="1361" customHeight="1" ht="20">
      <c r="A1361" s="19" t="inlineStr">
        <is>
          <r>
            <t xml:space="preserve">95371 CURSO DE CAPACITAÇÃO PARA PEDREIRO (ENCARGOS COMPLEMENTARES) - HORISTA (H)</t>
          </r>
        </is>
      </c>
      <c r="B1361" s="19" t="inlineStr"/>
      <c r="C1361" s="19" t="inlineStr"/>
      <c r="D1361" s="19" t="inlineStr"/>
      <c r="E1361" s="19" t="inlineStr"/>
      <c r="F1361" s="19" t="inlineStr"/>
      <c r="G1361" s="19" t="inlineStr"/>
    </row>
    <row r="1362" customHeight="1" ht="15">
      <c r="A1362" s="20" t="inlineStr">
        <is>
          <r>
            <t xml:space="preserve">Mão de Obra</t>
          </r>
        </is>
      </c>
      <c r="B1362" s="20" t="inlineStr"/>
      <c r="C1362" s="21" t="inlineStr">
        <is>
          <r>
            <t xml:space="preserve">FONTE</t>
          </r>
        </is>
      </c>
      <c r="D1362" s="21" t="inlineStr">
        <is>
          <r>
            <t xml:space="preserve">UNID</t>
          </r>
        </is>
      </c>
      <c r="E1362" s="21" t="inlineStr">
        <is>
          <r>
            <t xml:space="preserve">COEFICIENTE</t>
          </r>
        </is>
      </c>
      <c r="F1362" s="21" t="inlineStr">
        <is>
          <r>
            <t xml:space="preserve">PREÇO UNITÁRIO</t>
          </r>
        </is>
      </c>
      <c r="G1362" s="21" t="inlineStr">
        <is>
          <r>
            <t xml:space="preserve">TOTAL</t>
          </r>
        </is>
      </c>
    </row>
    <row r="1363" customHeight="1" ht="15">
      <c r="A1363" s="22" t="inlineStr">
        <is>
          <r>
            <t xml:space="preserve">00004750</t>
          </r>
        </is>
      </c>
      <c r="B1363" s="23" t="inlineStr">
        <is>
          <r>
            <t xml:space="preserve">PEDREIRO (HORISTA)</t>
          </r>
        </is>
      </c>
      <c r="C1363" s="22" t="inlineStr">
        <is>
          <r>
            <t xml:space="preserve">SINAPI</t>
          </r>
        </is>
      </c>
      <c r="D1363" s="22" t="inlineStr">
        <is>
          <r>
            <t xml:space="preserve">H</t>
          </r>
        </is>
      </c>
      <c r="E1363" s="24" t="n">
        <v>0.02442</v>
      </c>
      <c r="F1363" s="25" t="n">
        <v>20.46</v>
      </c>
      <c r="G1363" s="25" t="n">
        <f>TRUNC(TRUNC(E1363,8)*F1363,2)</f>
        <v>0.49</v>
      </c>
    </row>
    <row r="1364" customHeight="1" ht="15">
      <c r="A1364" s="2" t="inlineStr"/>
      <c r="B1364" s="2" t="inlineStr"/>
      <c r="C1364" s="2" t="inlineStr"/>
      <c r="D1364" s="2" t="inlineStr"/>
      <c r="E1364" s="26" t="inlineStr">
        <is>
          <r>
            <t xml:space="preserve">TOTAL Mão de Obra:</t>
          </r>
        </is>
      </c>
      <c r="F1364" s="26" t="inlineStr"/>
      <c r="G1364" s="27" t="n">
        <f>SUM(G1363:G1363)</f>
        <v>0.49</v>
      </c>
    </row>
    <row r="1365" customHeight="1" ht="15">
      <c r="A1365" s="2" t="inlineStr"/>
      <c r="B1365" s="2" t="inlineStr"/>
      <c r="C1365" s="2" t="inlineStr"/>
      <c r="D1365" s="2" t="inlineStr"/>
      <c r="E1365" s="28" t="inlineStr">
        <is>
          <r>
            <t xml:space="preserve">VALOR:</t>
          </r>
        </is>
      </c>
      <c r="F1365" s="28" t="inlineStr"/>
      <c r="G1365" s="6" t="n">
        <f>SUM(G1364)</f>
        <v>0.49</v>
      </c>
    </row>
    <row r="1366" customHeight="1" ht="15">
      <c r="A1366" s="2" t="inlineStr"/>
      <c r="B1366" s="2" t="inlineStr"/>
      <c r="C1366" s="2" t="inlineStr"/>
      <c r="D1366" s="2" t="inlineStr"/>
      <c r="E1366" s="28" t="inlineStr">
        <is>
          <r>
            <t xml:space="preserve">VALOR BDI (22.23%):</t>
          </r>
        </is>
      </c>
      <c r="F1366" s="28" t="inlineStr"/>
      <c r="G1366" s="6" t="n">
        <f>ROUND(G1365*(22.23/100),2)</f>
        <v>0.11</v>
      </c>
    </row>
    <row r="1367" customHeight="1" ht="15">
      <c r="A1367" s="2" t="inlineStr"/>
      <c r="B1367" s="2" t="inlineStr"/>
      <c r="C1367" s="2" t="inlineStr"/>
      <c r="D1367" s="2" t="inlineStr"/>
      <c r="E1367" s="28" t="inlineStr">
        <is>
          <r>
            <t xml:space="preserve">VALOR COM BDI:</t>
          </r>
        </is>
      </c>
      <c r="F1367" s="28" t="inlineStr"/>
      <c r="G1367" s="6" t="n">
        <f>G1366+G1365</f>
        <v>0.6</v>
      </c>
    </row>
    <row r="1368" customHeight="1" ht="10">
      <c r="A1368" s="2" t="inlineStr"/>
      <c r="B1368" s="2" t="inlineStr"/>
      <c r="C1368" s="2" t="inlineStr"/>
      <c r="D1368" s="2" t="inlineStr"/>
      <c r="E1368" s="18" t="inlineStr"/>
      <c r="F1368" s="18" t="inlineStr"/>
      <c r="G1368" s="18" t="inlineStr"/>
    </row>
    <row r="1369" customHeight="1" ht="20">
      <c r="A1369" s="19" t="inlineStr">
        <is>
          <r>
            <t xml:space="preserve">95372 CURSO DE CAPACITAÇÃO PARA PINTOR (ENCARGOS COMPLEMENTARES) - HORISTA (H)</t>
          </r>
        </is>
      </c>
      <c r="B1369" s="19" t="inlineStr"/>
      <c r="C1369" s="19" t="inlineStr"/>
      <c r="D1369" s="19" t="inlineStr"/>
      <c r="E1369" s="19" t="inlineStr"/>
      <c r="F1369" s="19" t="inlineStr"/>
      <c r="G1369" s="19" t="inlineStr"/>
    </row>
    <row r="1370" customHeight="1" ht="15">
      <c r="A1370" s="20" t="inlineStr">
        <is>
          <r>
            <t xml:space="preserve">Mão de Obra</t>
          </r>
        </is>
      </c>
      <c r="B1370" s="20" t="inlineStr"/>
      <c r="C1370" s="21" t="inlineStr">
        <is>
          <r>
            <t xml:space="preserve">FONTE</t>
          </r>
        </is>
      </c>
      <c r="D1370" s="21" t="inlineStr">
        <is>
          <r>
            <t xml:space="preserve">UNID</t>
          </r>
        </is>
      </c>
      <c r="E1370" s="21" t="inlineStr">
        <is>
          <r>
            <t xml:space="preserve">COEFICIENTE</t>
          </r>
        </is>
      </c>
      <c r="F1370" s="21" t="inlineStr">
        <is>
          <r>
            <t xml:space="preserve">PREÇO UNITÁRIO</t>
          </r>
        </is>
      </c>
      <c r="G1370" s="21" t="inlineStr">
        <is>
          <r>
            <t xml:space="preserve">TOTAL</t>
          </r>
        </is>
      </c>
    </row>
    <row r="1371" customHeight="1" ht="15">
      <c r="A1371" s="22" t="inlineStr">
        <is>
          <r>
            <t xml:space="preserve">00004783</t>
          </r>
        </is>
      </c>
      <c r="B1371" s="23" t="inlineStr">
        <is>
          <r>
            <t xml:space="preserve">PINTOR (HORISTA)</t>
          </r>
        </is>
      </c>
      <c r="C1371" s="22" t="inlineStr">
        <is>
          <r>
            <t xml:space="preserve">SINAPI</t>
          </r>
        </is>
      </c>
      <c r="D1371" s="22" t="inlineStr">
        <is>
          <r>
            <t xml:space="preserve">H</t>
          </r>
        </is>
      </c>
      <c r="E1371" s="24" t="n">
        <v>0.01699</v>
      </c>
      <c r="F1371" s="25" t="n">
        <v>20.46</v>
      </c>
      <c r="G1371" s="25" t="n">
        <f>TRUNC(TRUNC(E1371,8)*F1371,2)</f>
        <v>0.34</v>
      </c>
    </row>
    <row r="1372" customHeight="1" ht="15">
      <c r="A1372" s="2" t="inlineStr"/>
      <c r="B1372" s="2" t="inlineStr"/>
      <c r="C1372" s="2" t="inlineStr"/>
      <c r="D1372" s="2" t="inlineStr"/>
      <c r="E1372" s="26" t="inlineStr">
        <is>
          <r>
            <t xml:space="preserve">TOTAL Mão de Obra:</t>
          </r>
        </is>
      </c>
      <c r="F1372" s="26" t="inlineStr"/>
      <c r="G1372" s="27" t="n">
        <f>SUM(G1371:G1371)</f>
        <v>0.34</v>
      </c>
    </row>
    <row r="1373" customHeight="1" ht="15">
      <c r="A1373" s="2" t="inlineStr"/>
      <c r="B1373" s="2" t="inlineStr"/>
      <c r="C1373" s="2" t="inlineStr"/>
      <c r="D1373" s="2" t="inlineStr"/>
      <c r="E1373" s="28" t="inlineStr">
        <is>
          <r>
            <t xml:space="preserve">VALOR:</t>
          </r>
        </is>
      </c>
      <c r="F1373" s="28" t="inlineStr"/>
      <c r="G1373" s="6" t="n">
        <f>SUM(G1372)</f>
        <v>0.34</v>
      </c>
    </row>
    <row r="1374" customHeight="1" ht="15">
      <c r="A1374" s="2" t="inlineStr"/>
      <c r="B1374" s="2" t="inlineStr"/>
      <c r="C1374" s="2" t="inlineStr"/>
      <c r="D1374" s="2" t="inlineStr"/>
      <c r="E1374" s="28" t="inlineStr">
        <is>
          <r>
            <t xml:space="preserve">VALOR BDI (22.23%):</t>
          </r>
        </is>
      </c>
      <c r="F1374" s="28" t="inlineStr"/>
      <c r="G1374" s="6" t="n">
        <f>ROUND(G1373*(22.23/100),2)</f>
        <v>0.08</v>
      </c>
    </row>
    <row r="1375" customHeight="1" ht="15">
      <c r="A1375" s="2" t="inlineStr"/>
      <c r="B1375" s="2" t="inlineStr"/>
      <c r="C1375" s="2" t="inlineStr"/>
      <c r="D1375" s="2" t="inlineStr"/>
      <c r="E1375" s="28" t="inlineStr">
        <is>
          <r>
            <t xml:space="preserve">VALOR COM BDI:</t>
          </r>
        </is>
      </c>
      <c r="F1375" s="28" t="inlineStr"/>
      <c r="G1375" s="6" t="n">
        <f>G1374+G1373</f>
        <v>0.42</v>
      </c>
    </row>
    <row r="1376" customHeight="1" ht="10">
      <c r="A1376" s="2" t="inlineStr"/>
      <c r="B1376" s="2" t="inlineStr"/>
      <c r="C1376" s="2" t="inlineStr"/>
      <c r="D1376" s="2" t="inlineStr"/>
      <c r="E1376" s="18" t="inlineStr"/>
      <c r="F1376" s="18" t="inlineStr"/>
      <c r="G1376" s="18" t="inlineStr"/>
    </row>
    <row r="1377" customHeight="1" ht="20">
      <c r="A1377" s="19" t="inlineStr">
        <is>
          <r>
            <t xml:space="preserve">95378 CURSO DE CAPACITAÇÃO PARA SERVENTE (ENCARGOS COMPLEMENTARES) - HORISTA (H)</t>
          </r>
        </is>
      </c>
      <c r="B1377" s="19" t="inlineStr"/>
      <c r="C1377" s="19" t="inlineStr"/>
      <c r="D1377" s="19" t="inlineStr"/>
      <c r="E1377" s="19" t="inlineStr"/>
      <c r="F1377" s="19" t="inlineStr"/>
      <c r="G1377" s="19" t="inlineStr"/>
    </row>
    <row r="1378" customHeight="1" ht="15">
      <c r="A1378" s="20" t="inlineStr">
        <is>
          <r>
            <t xml:space="preserve">Mão de Obra</t>
          </r>
        </is>
      </c>
      <c r="B1378" s="20" t="inlineStr"/>
      <c r="C1378" s="21" t="inlineStr">
        <is>
          <r>
            <t xml:space="preserve">FONTE</t>
          </r>
        </is>
      </c>
      <c r="D1378" s="21" t="inlineStr">
        <is>
          <r>
            <t xml:space="preserve">UNID</t>
          </r>
        </is>
      </c>
      <c r="E1378" s="21" t="inlineStr">
        <is>
          <r>
            <t xml:space="preserve">COEFICIENTE</t>
          </r>
        </is>
      </c>
      <c r="F1378" s="21" t="inlineStr">
        <is>
          <r>
            <t xml:space="preserve">PREÇO UNITÁRIO</t>
          </r>
        </is>
      </c>
      <c r="G1378" s="21" t="inlineStr">
        <is>
          <r>
            <t xml:space="preserve">TOTAL</t>
          </r>
        </is>
      </c>
    </row>
    <row r="1379" customHeight="1" ht="15">
      <c r="A1379" s="22" t="inlineStr">
        <is>
          <r>
            <t xml:space="preserve">00006111</t>
          </r>
        </is>
      </c>
      <c r="B1379" s="23" t="inlineStr">
        <is>
          <r>
            <t xml:space="preserve">SERVENTE DE OBRAS (HORISTA)</t>
          </r>
        </is>
      </c>
      <c r="C1379" s="22" t="inlineStr">
        <is>
          <r>
            <t xml:space="preserve">SINAPI</t>
          </r>
        </is>
      </c>
      <c r="D1379" s="22" t="inlineStr">
        <is>
          <r>
            <t xml:space="preserve">H</t>
          </r>
        </is>
      </c>
      <c r="E1379" s="24" t="n">
        <v>0.02442</v>
      </c>
      <c r="F1379" s="25" t="n">
        <v>13.95</v>
      </c>
      <c r="G1379" s="25" t="n">
        <f>TRUNC(TRUNC(E1379,8)*F1379,2)</f>
        <v>0.34</v>
      </c>
    </row>
    <row r="1380" customHeight="1" ht="15">
      <c r="A1380" s="2" t="inlineStr"/>
      <c r="B1380" s="2" t="inlineStr"/>
      <c r="C1380" s="2" t="inlineStr"/>
      <c r="D1380" s="2" t="inlineStr"/>
      <c r="E1380" s="26" t="inlineStr">
        <is>
          <r>
            <t xml:space="preserve">TOTAL Mão de Obra:</t>
          </r>
        </is>
      </c>
      <c r="F1380" s="26" t="inlineStr"/>
      <c r="G1380" s="27" t="n">
        <f>SUM(G1379:G1379)</f>
        <v>0.34</v>
      </c>
    </row>
    <row r="1381" customHeight="1" ht="15">
      <c r="A1381" s="2" t="inlineStr"/>
      <c r="B1381" s="2" t="inlineStr"/>
      <c r="C1381" s="2" t="inlineStr"/>
      <c r="D1381" s="2" t="inlineStr"/>
      <c r="E1381" s="28" t="inlineStr">
        <is>
          <r>
            <t xml:space="preserve">VALOR:</t>
          </r>
        </is>
      </c>
      <c r="F1381" s="28" t="inlineStr"/>
      <c r="G1381" s="6" t="n">
        <f>SUM(G1380)</f>
        <v>0.34</v>
      </c>
    </row>
    <row r="1382" customHeight="1" ht="15">
      <c r="A1382" s="2" t="inlineStr"/>
      <c r="B1382" s="2" t="inlineStr"/>
      <c r="C1382" s="2" t="inlineStr"/>
      <c r="D1382" s="2" t="inlineStr"/>
      <c r="E1382" s="28" t="inlineStr">
        <is>
          <r>
            <t xml:space="preserve">VALOR BDI (22.23%):</t>
          </r>
        </is>
      </c>
      <c r="F1382" s="28" t="inlineStr"/>
      <c r="G1382" s="6" t="n">
        <f>ROUND(G1381*(22.23/100),2)</f>
        <v>0.08</v>
      </c>
    </row>
    <row r="1383" customHeight="1" ht="15">
      <c r="A1383" s="2" t="inlineStr"/>
      <c r="B1383" s="2" t="inlineStr"/>
      <c r="C1383" s="2" t="inlineStr"/>
      <c r="D1383" s="2" t="inlineStr"/>
      <c r="E1383" s="28" t="inlineStr">
        <is>
          <r>
            <t xml:space="preserve">VALOR COM BDI:</t>
          </r>
        </is>
      </c>
      <c r="F1383" s="28" t="inlineStr"/>
      <c r="G1383" s="6" t="n">
        <f>G1382+G1381</f>
        <v>0.42</v>
      </c>
    </row>
    <row r="1384" customHeight="1" ht="10">
      <c r="A1384" s="2" t="inlineStr"/>
      <c r="B1384" s="2" t="inlineStr"/>
      <c r="C1384" s="2" t="inlineStr"/>
      <c r="D1384" s="2" t="inlineStr"/>
      <c r="E1384" s="18" t="inlineStr"/>
      <c r="F1384" s="18" t="inlineStr"/>
      <c r="G1384" s="18" t="inlineStr"/>
    </row>
    <row r="1385" customHeight="1" ht="20">
      <c r="A1385" s="19" t="inlineStr">
        <is>
          <r>
            <t xml:space="preserve">100535 CURSO DE CAPACITAÇÃO PARA TECNICO DE EDIFICACOES (ENCARGOS COMPLEMENTARES) - HORISTA (H)</t>
          </r>
        </is>
      </c>
      <c r="B1385" s="19" t="inlineStr"/>
      <c r="C1385" s="19" t="inlineStr"/>
      <c r="D1385" s="19" t="inlineStr"/>
      <c r="E1385" s="19" t="inlineStr"/>
      <c r="F1385" s="19" t="inlineStr"/>
      <c r="G1385" s="19" t="inlineStr"/>
    </row>
    <row r="1386" customHeight="1" ht="15">
      <c r="A1386" s="20" t="inlineStr">
        <is>
          <r>
            <t xml:space="preserve">Mão de Obra</t>
          </r>
        </is>
      </c>
      <c r="B1386" s="20" t="inlineStr"/>
      <c r="C1386" s="21" t="inlineStr">
        <is>
          <r>
            <t xml:space="preserve">FONTE</t>
          </r>
        </is>
      </c>
      <c r="D1386" s="21" t="inlineStr">
        <is>
          <r>
            <t xml:space="preserve">UNID</t>
          </r>
        </is>
      </c>
      <c r="E1386" s="21" t="inlineStr">
        <is>
          <r>
            <t xml:space="preserve">COEFICIENTE</t>
          </r>
        </is>
      </c>
      <c r="F1386" s="21" t="inlineStr">
        <is>
          <r>
            <t xml:space="preserve">PREÇO UNITÁRIO</t>
          </r>
        </is>
      </c>
      <c r="G1386" s="21" t="inlineStr">
        <is>
          <r>
            <t xml:space="preserve">TOTAL</t>
          </r>
        </is>
      </c>
    </row>
    <row r="1387" customHeight="1" ht="15">
      <c r="A1387" s="22" t="inlineStr">
        <is>
          <r>
            <t xml:space="preserve">00040945</t>
          </r>
        </is>
      </c>
      <c r="B1387" s="23" t="inlineStr">
        <is>
          <r>
            <t xml:space="preserve">TECNICO DE EDIFICACOES (HORISTA)</t>
          </r>
        </is>
      </c>
      <c r="C1387" s="22" t="inlineStr">
        <is>
          <r>
            <t xml:space="preserve">SINAPI</t>
          </r>
        </is>
      </c>
      <c r="D1387" s="22" t="inlineStr">
        <is>
          <r>
            <t xml:space="preserve">H</t>
          </r>
        </is>
      </c>
      <c r="E1387" s="24" t="n">
        <v>0.0207</v>
      </c>
      <c r="F1387" s="25" t="n">
        <v>30.08</v>
      </c>
      <c r="G1387" s="25" t="n">
        <f>TRUNC(TRUNC(E1387,8)*F1387,2)</f>
        <v>0.62</v>
      </c>
    </row>
    <row r="1388" customHeight="1" ht="15">
      <c r="A1388" s="2" t="inlineStr"/>
      <c r="B1388" s="2" t="inlineStr"/>
      <c r="C1388" s="2" t="inlineStr"/>
      <c r="D1388" s="2" t="inlineStr"/>
      <c r="E1388" s="26" t="inlineStr">
        <is>
          <r>
            <t xml:space="preserve">TOTAL Mão de Obra:</t>
          </r>
        </is>
      </c>
      <c r="F1388" s="26" t="inlineStr"/>
      <c r="G1388" s="27" t="n">
        <f>SUM(G1387:G1387)</f>
        <v>0.62</v>
      </c>
    </row>
    <row r="1389" customHeight="1" ht="15">
      <c r="A1389" s="2" t="inlineStr"/>
      <c r="B1389" s="2" t="inlineStr"/>
      <c r="C1389" s="2" t="inlineStr"/>
      <c r="D1389" s="2" t="inlineStr"/>
      <c r="E1389" s="28" t="inlineStr">
        <is>
          <r>
            <t xml:space="preserve">VALOR:</t>
          </r>
        </is>
      </c>
      <c r="F1389" s="28" t="inlineStr"/>
      <c r="G1389" s="6" t="n">
        <f>SUM(G1388)</f>
        <v>0.62</v>
      </c>
    </row>
    <row r="1390" customHeight="1" ht="15">
      <c r="A1390" s="2" t="inlineStr"/>
      <c r="B1390" s="2" t="inlineStr"/>
      <c r="C1390" s="2" t="inlineStr"/>
      <c r="D1390" s="2" t="inlineStr"/>
      <c r="E1390" s="28" t="inlineStr">
        <is>
          <r>
            <t xml:space="preserve">VALOR BDI (22.23%):</t>
          </r>
        </is>
      </c>
      <c r="F1390" s="28" t="inlineStr"/>
      <c r="G1390" s="6" t="n">
        <f>ROUND(G1389*(22.23/100),2)</f>
        <v>0.14</v>
      </c>
    </row>
    <row r="1391" customHeight="1" ht="15">
      <c r="A1391" s="2" t="inlineStr"/>
      <c r="B1391" s="2" t="inlineStr"/>
      <c r="C1391" s="2" t="inlineStr"/>
      <c r="D1391" s="2" t="inlineStr"/>
      <c r="E1391" s="28" t="inlineStr">
        <is>
          <r>
            <t xml:space="preserve">VALOR COM BDI:</t>
          </r>
        </is>
      </c>
      <c r="F1391" s="28" t="inlineStr"/>
      <c r="G1391" s="6" t="n">
        <f>G1390+G1389</f>
        <v>0.76</v>
      </c>
    </row>
    <row r="1392" customHeight="1" ht="10">
      <c r="A1392" s="2" t="inlineStr"/>
      <c r="B1392" s="2" t="inlineStr"/>
      <c r="C1392" s="2" t="inlineStr"/>
      <c r="D1392" s="2" t="inlineStr"/>
      <c r="E1392" s="18" t="inlineStr"/>
      <c r="F1392" s="18" t="inlineStr"/>
      <c r="G1392" s="18" t="inlineStr"/>
    </row>
    <row r="1393" customHeight="1" ht="20">
      <c r="A1393" s="19" t="inlineStr">
        <is>
          <r>
            <t xml:space="preserve">95385 CURSO DE CAPACITAÇÃO PARA TELHADISTA (ENCARGOS COMPLEMENTARES) - HORISTA (H)</t>
          </r>
        </is>
      </c>
      <c r="B1393" s="19" t="inlineStr"/>
      <c r="C1393" s="19" t="inlineStr"/>
      <c r="D1393" s="19" t="inlineStr"/>
      <c r="E1393" s="19" t="inlineStr"/>
      <c r="F1393" s="19" t="inlineStr"/>
      <c r="G1393" s="19" t="inlineStr"/>
    </row>
    <row r="1394" customHeight="1" ht="15">
      <c r="A1394" s="20" t="inlineStr">
        <is>
          <r>
            <t xml:space="preserve">Mão de Obra</t>
          </r>
        </is>
      </c>
      <c r="B1394" s="20" t="inlineStr"/>
      <c r="C1394" s="21" t="inlineStr">
        <is>
          <r>
            <t xml:space="preserve">FONTE</t>
          </r>
        </is>
      </c>
      <c r="D1394" s="21" t="inlineStr">
        <is>
          <r>
            <t xml:space="preserve">UNID</t>
          </r>
        </is>
      </c>
      <c r="E1394" s="21" t="inlineStr">
        <is>
          <r>
            <t xml:space="preserve">COEFICIENTE</t>
          </r>
        </is>
      </c>
      <c r="F1394" s="21" t="inlineStr">
        <is>
          <r>
            <t xml:space="preserve">PREÇO UNITÁRIO</t>
          </r>
        </is>
      </c>
      <c r="G1394" s="21" t="inlineStr">
        <is>
          <r>
            <t xml:space="preserve">TOTAL</t>
          </r>
        </is>
      </c>
    </row>
    <row r="1395" customHeight="1" ht="15">
      <c r="A1395" s="22" t="inlineStr">
        <is>
          <r>
            <t xml:space="preserve">00012869</t>
          </r>
        </is>
      </c>
      <c r="B1395" s="23" t="inlineStr">
        <is>
          <r>
            <t xml:space="preserve">TELHADOR / TELHADISTA (HORISTA)</t>
          </r>
        </is>
      </c>
      <c r="C1395" s="22" t="inlineStr">
        <is>
          <r>
            <t xml:space="preserve">SINAPI</t>
          </r>
        </is>
      </c>
      <c r="D1395" s="22" t="inlineStr">
        <is>
          <r>
            <t xml:space="preserve">H</t>
          </r>
        </is>
      </c>
      <c r="E1395" s="24" t="n">
        <v>0.01328</v>
      </c>
      <c r="F1395" s="25" t="n">
        <v>20.21</v>
      </c>
      <c r="G1395" s="25" t="n">
        <f>TRUNC(TRUNC(E1395,8)*F1395,2)</f>
        <v>0.26</v>
      </c>
    </row>
    <row r="1396" customHeight="1" ht="15">
      <c r="A1396" s="2" t="inlineStr"/>
      <c r="B1396" s="2" t="inlineStr"/>
      <c r="C1396" s="2" t="inlineStr"/>
      <c r="D1396" s="2" t="inlineStr"/>
      <c r="E1396" s="26" t="inlineStr">
        <is>
          <r>
            <t xml:space="preserve">TOTAL Mão de Obra:</t>
          </r>
        </is>
      </c>
      <c r="F1396" s="26" t="inlineStr"/>
      <c r="G1396" s="27" t="n">
        <f>SUM(G1395:G1395)</f>
        <v>0.26</v>
      </c>
    </row>
    <row r="1397" customHeight="1" ht="15">
      <c r="A1397" s="2" t="inlineStr"/>
      <c r="B1397" s="2" t="inlineStr"/>
      <c r="C1397" s="2" t="inlineStr"/>
      <c r="D1397" s="2" t="inlineStr"/>
      <c r="E1397" s="28" t="inlineStr">
        <is>
          <r>
            <t xml:space="preserve">VALOR:</t>
          </r>
        </is>
      </c>
      <c r="F1397" s="28" t="inlineStr"/>
      <c r="G1397" s="6" t="n">
        <f>SUM(G1396)</f>
        <v>0.26</v>
      </c>
    </row>
    <row r="1398" customHeight="1" ht="15">
      <c r="A1398" s="2" t="inlineStr"/>
      <c r="B1398" s="2" t="inlineStr"/>
      <c r="C1398" s="2" t="inlineStr"/>
      <c r="D1398" s="2" t="inlineStr"/>
      <c r="E1398" s="28" t="inlineStr">
        <is>
          <r>
            <t xml:space="preserve">VALOR BDI (22.23%):</t>
          </r>
        </is>
      </c>
      <c r="F1398" s="28" t="inlineStr"/>
      <c r="G1398" s="6" t="n">
        <f>ROUND(G1397*(22.23/100),2)</f>
        <v>0.06</v>
      </c>
    </row>
    <row r="1399" customHeight="1" ht="15">
      <c r="A1399" s="2" t="inlineStr"/>
      <c r="B1399" s="2" t="inlineStr"/>
      <c r="C1399" s="2" t="inlineStr"/>
      <c r="D1399" s="2" t="inlineStr"/>
      <c r="E1399" s="28" t="inlineStr">
        <is>
          <r>
            <t xml:space="preserve">VALOR COM BDI:</t>
          </r>
        </is>
      </c>
      <c r="F1399" s="28" t="inlineStr"/>
      <c r="G1399" s="6" t="n">
        <f>G1398+G1397</f>
        <v>0.32</v>
      </c>
    </row>
    <row r="1400" customHeight="1" ht="10">
      <c r="A1400" s="2" t="inlineStr"/>
      <c r="B1400" s="2" t="inlineStr"/>
      <c r="C1400" s="2" t="inlineStr"/>
      <c r="D1400" s="2" t="inlineStr"/>
      <c r="E1400" s="18" t="inlineStr"/>
      <c r="F1400" s="18" t="inlineStr"/>
      <c r="G1400" s="18" t="inlineStr"/>
    </row>
    <row r="1401" customHeight="1" ht="20">
      <c r="A1401" s="19" t="inlineStr">
        <is>
          <r>
            <t xml:space="preserve">100299 CURSO DE CAPACITAÇÃO PARA TÉCNICO EM SEGURANÇA DO TRABALHO (ENCARGOS COMPLEMENTARES) - HORISTA (H)</t>
          </r>
        </is>
      </c>
      <c r="B1401" s="19" t="inlineStr"/>
      <c r="C1401" s="19" t="inlineStr"/>
      <c r="D1401" s="19" t="inlineStr"/>
      <c r="E1401" s="19" t="inlineStr"/>
      <c r="F1401" s="19" t="inlineStr"/>
      <c r="G1401" s="19" t="inlineStr"/>
    </row>
    <row r="1402" customHeight="1" ht="15">
      <c r="A1402" s="20" t="inlineStr">
        <is>
          <r>
            <t xml:space="preserve">Mão de Obra</t>
          </r>
        </is>
      </c>
      <c r="B1402" s="20" t="inlineStr"/>
      <c r="C1402" s="21" t="inlineStr">
        <is>
          <r>
            <t xml:space="preserve">FONTE</t>
          </r>
        </is>
      </c>
      <c r="D1402" s="21" t="inlineStr">
        <is>
          <r>
            <t xml:space="preserve">UNID</t>
          </r>
        </is>
      </c>
      <c r="E1402" s="21" t="inlineStr">
        <is>
          <r>
            <t xml:space="preserve">COEFICIENTE</t>
          </r>
        </is>
      </c>
      <c r="F1402" s="21" t="inlineStr">
        <is>
          <r>
            <t xml:space="preserve">PREÇO UNITÁRIO</t>
          </r>
        </is>
      </c>
      <c r="G1402" s="21" t="inlineStr">
        <is>
          <r>
            <t xml:space="preserve">TOTAL</t>
          </r>
        </is>
      </c>
    </row>
    <row r="1403" customHeight="1" ht="15">
      <c r="A1403" s="22" t="inlineStr">
        <is>
          <r>
            <t xml:space="preserve">00040943</t>
          </r>
        </is>
      </c>
      <c r="B1403" s="23" t="inlineStr">
        <is>
          <r>
            <t xml:space="preserve">TECNICO EM SEGURANCA DO TRABALHO (HORISTA)</t>
          </r>
        </is>
      </c>
      <c r="C1403" s="22" t="inlineStr">
        <is>
          <r>
            <t xml:space="preserve">SINAPI</t>
          </r>
        </is>
      </c>
      <c r="D1403" s="22" t="inlineStr">
        <is>
          <r>
            <t xml:space="preserve">H</t>
          </r>
        </is>
      </c>
      <c r="E1403" s="24" t="n">
        <v>0.0207</v>
      </c>
      <c r="F1403" s="25" t="n">
        <v>28.79</v>
      </c>
      <c r="G1403" s="25" t="n">
        <f>TRUNC(TRUNC(E1403,8)*F1403,2)</f>
        <v>0.59</v>
      </c>
    </row>
    <row r="1404" customHeight="1" ht="15">
      <c r="A1404" s="2" t="inlineStr"/>
      <c r="B1404" s="2" t="inlineStr"/>
      <c r="C1404" s="2" t="inlineStr"/>
      <c r="D1404" s="2" t="inlineStr"/>
      <c r="E1404" s="26" t="inlineStr">
        <is>
          <r>
            <t xml:space="preserve">TOTAL Mão de Obra:</t>
          </r>
        </is>
      </c>
      <c r="F1404" s="26" t="inlineStr"/>
      <c r="G1404" s="27" t="n">
        <f>SUM(G1403:G1403)</f>
        <v>0.59</v>
      </c>
    </row>
    <row r="1405" customHeight="1" ht="15">
      <c r="A1405" s="2" t="inlineStr"/>
      <c r="B1405" s="2" t="inlineStr"/>
      <c r="C1405" s="2" t="inlineStr"/>
      <c r="D1405" s="2" t="inlineStr"/>
      <c r="E1405" s="28" t="inlineStr">
        <is>
          <r>
            <t xml:space="preserve">VALOR:</t>
          </r>
        </is>
      </c>
      <c r="F1405" s="28" t="inlineStr"/>
      <c r="G1405" s="6" t="n">
        <f>SUM(G1404)</f>
        <v>0.59</v>
      </c>
    </row>
    <row r="1406" customHeight="1" ht="15">
      <c r="A1406" s="2" t="inlineStr"/>
      <c r="B1406" s="2" t="inlineStr"/>
      <c r="C1406" s="2" t="inlineStr"/>
      <c r="D1406" s="2" t="inlineStr"/>
      <c r="E1406" s="28" t="inlineStr">
        <is>
          <r>
            <t xml:space="preserve">VALOR BDI (22.23%):</t>
          </r>
        </is>
      </c>
      <c r="F1406" s="28" t="inlineStr"/>
      <c r="G1406" s="6" t="n">
        <f>ROUND(G1405*(22.23/100),2)</f>
        <v>0.13</v>
      </c>
    </row>
    <row r="1407" customHeight="1" ht="15">
      <c r="A1407" s="2" t="inlineStr"/>
      <c r="B1407" s="2" t="inlineStr"/>
      <c r="C1407" s="2" t="inlineStr"/>
      <c r="D1407" s="2" t="inlineStr"/>
      <c r="E1407" s="28" t="inlineStr">
        <is>
          <r>
            <t xml:space="preserve">VALOR COM BDI:</t>
          </r>
        </is>
      </c>
      <c r="F1407" s="28" t="inlineStr"/>
      <c r="G1407" s="6" t="n">
        <f>G1406+G1405</f>
        <v>0.72</v>
      </c>
    </row>
    <row r="1408" customHeight="1" ht="10">
      <c r="A1408" s="2" t="inlineStr"/>
      <c r="B1408" s="2" t="inlineStr"/>
      <c r="C1408" s="2" t="inlineStr"/>
      <c r="D1408" s="2" t="inlineStr"/>
      <c r="E1408" s="18" t="inlineStr"/>
      <c r="F1408" s="18" t="inlineStr"/>
      <c r="G1408" s="18" t="inlineStr"/>
    </row>
    <row r="1409" customHeight="1" ht="20">
      <c r="A1409" s="19" t="inlineStr">
        <is>
          <r>
            <t xml:space="preserve">91919 CURVA 180 GRAUS PARA ELETRODUTO, PVC, ROSCÁVEL, DN 32 MM (1"), PARA CIRCUITOS TERMINAIS, INSTALADA EM PAREDE - FORNECIMENTO E INSTALAÇÃO. AF_03/2023 (UN)</t>
          </r>
        </is>
      </c>
      <c r="B1409" s="19" t="inlineStr"/>
      <c r="C1409" s="19" t="inlineStr"/>
      <c r="D1409" s="19" t="inlineStr"/>
      <c r="E1409" s="19" t="inlineStr"/>
      <c r="F1409" s="19" t="inlineStr"/>
      <c r="G1409" s="19" t="inlineStr"/>
    </row>
    <row r="1410" customHeight="1" ht="15">
      <c r="A1410" s="20" t="inlineStr">
        <is>
          <r>
            <t xml:space="preserve">Material</t>
          </r>
        </is>
      </c>
      <c r="B1410" s="20" t="inlineStr"/>
      <c r="C1410" s="21" t="inlineStr">
        <is>
          <r>
            <t xml:space="preserve">FONTE</t>
          </r>
        </is>
      </c>
      <c r="D1410" s="21" t="inlineStr">
        <is>
          <r>
            <t xml:space="preserve">UNID</t>
          </r>
        </is>
      </c>
      <c r="E1410" s="21" t="inlineStr">
        <is>
          <r>
            <t xml:space="preserve">COEFICIENTE</t>
          </r>
        </is>
      </c>
      <c r="F1410" s="21" t="inlineStr">
        <is>
          <r>
            <t xml:space="preserve">PREÇO UNITÁRIO</t>
          </r>
        </is>
      </c>
      <c r="G1410" s="21" t="inlineStr">
        <is>
          <r>
            <t xml:space="preserve">TOTAL</t>
          </r>
        </is>
      </c>
    </row>
    <row r="1411" customHeight="1" ht="21">
      <c r="A1411" s="22" t="inlineStr">
        <is>
          <r>
            <t xml:space="preserve">00039276</t>
          </r>
        </is>
      </c>
      <c r="B1411" s="23" t="inlineStr">
        <is>
          <r>
            <t xml:space="preserve">CURVA 180 GRAUS, DE PVC RIGIDO ROSCAVEL, DE 1", PARA ELETRODUTO</t>
          </r>
        </is>
      </c>
      <c r="C1411" s="22" t="inlineStr">
        <is>
          <r>
            <t xml:space="preserve">SINAPI</t>
          </r>
        </is>
      </c>
      <c r="D1411" s="22" t="inlineStr">
        <is>
          <r>
            <t xml:space="preserve">UN</t>
          </r>
        </is>
      </c>
      <c r="E1411" s="24" t="n">
        <v>1.0</v>
      </c>
      <c r="F1411" s="25" t="n">
        <v>5.09</v>
      </c>
      <c r="G1411" s="25" t="n">
        <f>TRUNC(TRUNC(E1411,8)*F1411,2)</f>
        <v>5.09</v>
      </c>
    </row>
    <row r="1412" customHeight="1" ht="15">
      <c r="A1412" s="2" t="inlineStr"/>
      <c r="B1412" s="2" t="inlineStr"/>
      <c r="C1412" s="2" t="inlineStr"/>
      <c r="D1412" s="2" t="inlineStr"/>
      <c r="E1412" s="26" t="inlineStr">
        <is>
          <r>
            <t xml:space="preserve">TOTAL Material:</t>
          </r>
        </is>
      </c>
      <c r="F1412" s="26" t="inlineStr"/>
      <c r="G1412" s="27" t="n">
        <f>SUM(G1411:G1411)</f>
        <v>5.09</v>
      </c>
    </row>
    <row r="1413" customHeight="1" ht="15">
      <c r="A1413" s="20" t="inlineStr">
        <is>
          <r>
            <t xml:space="preserve">Mão de Obra com Encargos Complementares</t>
          </r>
        </is>
      </c>
      <c r="B1413" s="20" t="inlineStr"/>
      <c r="C1413" s="21" t="inlineStr">
        <is>
          <r>
            <t xml:space="preserve">FONTE</t>
          </r>
        </is>
      </c>
      <c r="D1413" s="21" t="inlineStr">
        <is>
          <r>
            <t xml:space="preserve">UNID</t>
          </r>
        </is>
      </c>
      <c r="E1413" s="21" t="inlineStr">
        <is>
          <r>
            <t xml:space="preserve">COEFICIENTE</t>
          </r>
        </is>
      </c>
      <c r="F1413" s="21" t="inlineStr">
        <is>
          <r>
            <t xml:space="preserve">PREÇO UNITÁRIO</t>
          </r>
        </is>
      </c>
      <c r="G1413" s="21" t="inlineStr">
        <is>
          <r>
            <t xml:space="preserve">TOTAL</t>
          </r>
        </is>
      </c>
    </row>
    <row r="1414" customHeight="1" ht="21">
      <c r="A1414" s="22" t="inlineStr">
        <is>
          <r>
            <t xml:space="preserve">88247</t>
          </r>
        </is>
      </c>
      <c r="B1414" s="23" t="inlineStr">
        <is>
          <r>
            <t xml:space="preserve">AUXILIAR DE ELETRICISTA COM ENCARGOS COMPLEMENTARES</t>
          </r>
        </is>
      </c>
      <c r="C1414" s="22" t="inlineStr">
        <is>
          <r>
            <t xml:space="preserve">SINAPI</t>
          </r>
        </is>
      </c>
      <c r="D1414" s="22" t="inlineStr">
        <is>
          <r>
            <t xml:space="preserve">H</t>
          </r>
        </is>
      </c>
      <c r="E1414" s="24" t="n">
        <v>0.328</v>
      </c>
      <c r="F1414" s="25" t="n">
        <v>23.65</v>
      </c>
      <c r="G1414" s="25" t="n">
        <f>TRUNC(TRUNC(E1414,8)*F1414,2)</f>
        <v>7.75</v>
      </c>
    </row>
    <row r="1415" customHeight="1" ht="15">
      <c r="A1415" s="22" t="inlineStr">
        <is>
          <r>
            <t xml:space="preserve">88264</t>
          </r>
        </is>
      </c>
      <c r="B1415" s="23" t="inlineStr">
        <is>
          <r>
            <t xml:space="preserve">ELETRICISTA COM ENCARGOS COMPLEMENTARES</t>
          </r>
        </is>
      </c>
      <c r="C1415" s="22" t="inlineStr">
        <is>
          <r>
            <t xml:space="preserve">SINAPI</t>
          </r>
        </is>
      </c>
      <c r="D1415" s="22" t="inlineStr">
        <is>
          <r>
            <t xml:space="preserve">H</t>
          </r>
        </is>
      </c>
      <c r="E1415" s="24" t="n">
        <v>0.328</v>
      </c>
      <c r="F1415" s="25" t="n">
        <v>29.25</v>
      </c>
      <c r="G1415" s="25" t="n">
        <f>TRUNC(TRUNC(E1415,8)*F1415,2)</f>
        <v>9.59</v>
      </c>
    </row>
    <row r="1416" customHeight="1" ht="18">
      <c r="A1416" s="2" t="inlineStr"/>
      <c r="B1416" s="2" t="inlineStr"/>
      <c r="C1416" s="2" t="inlineStr"/>
      <c r="D1416" s="2" t="inlineStr"/>
      <c r="E1416" s="26" t="inlineStr">
        <is>
          <r>
            <t xml:space="preserve">TOTAL Mão de Obra com Encargos Complementares:</t>
          </r>
        </is>
      </c>
      <c r="F1416" s="26" t="inlineStr"/>
      <c r="G1416" s="27" t="n">
        <f>SUM(G1414:G1415)</f>
        <v>17.34</v>
      </c>
    </row>
    <row r="1417" customHeight="1" ht="15">
      <c r="A1417" s="2" t="inlineStr"/>
      <c r="B1417" s="2" t="inlineStr"/>
      <c r="C1417" s="2" t="inlineStr"/>
      <c r="D1417" s="2" t="inlineStr"/>
      <c r="E1417" s="28" t="inlineStr">
        <is>
          <r>
            <t xml:space="preserve">VALOR:</t>
          </r>
        </is>
      </c>
      <c r="F1417" s="28" t="inlineStr"/>
      <c r="G1417" s="6" t="n">
        <f>SUM(G1412,G1416)</f>
        <v>22.43</v>
      </c>
    </row>
    <row r="1418" customHeight="1" ht="15">
      <c r="A1418" s="2" t="inlineStr"/>
      <c r="B1418" s="2" t="inlineStr"/>
      <c r="C1418" s="2" t="inlineStr"/>
      <c r="D1418" s="2" t="inlineStr"/>
      <c r="E1418" s="28" t="inlineStr">
        <is>
          <r>
            <t xml:space="preserve">VALOR BDI (22.23%):</t>
          </r>
        </is>
      </c>
      <c r="F1418" s="28" t="inlineStr"/>
      <c r="G1418" s="6" t="n">
        <f>ROUND(G1417*(22.23/100),2)</f>
        <v>4.99</v>
      </c>
    </row>
    <row r="1419" customHeight="1" ht="15">
      <c r="A1419" s="2" t="inlineStr"/>
      <c r="B1419" s="2" t="inlineStr"/>
      <c r="C1419" s="2" t="inlineStr"/>
      <c r="D1419" s="2" t="inlineStr"/>
      <c r="E1419" s="28" t="inlineStr">
        <is>
          <r>
            <t xml:space="preserve">VALOR COM BDI:</t>
          </r>
        </is>
      </c>
      <c r="F1419" s="28" t="inlineStr"/>
      <c r="G1419" s="6" t="n">
        <f>G1418+G1417</f>
        <v>27.42</v>
      </c>
    </row>
    <row r="1420" customHeight="1" ht="10">
      <c r="A1420" s="2" t="inlineStr"/>
      <c r="B1420" s="2" t="inlineStr"/>
      <c r="C1420" s="2" t="inlineStr"/>
      <c r="D1420" s="2" t="inlineStr"/>
      <c r="E1420" s="18" t="inlineStr"/>
      <c r="F1420" s="18" t="inlineStr"/>
      <c r="G1420" s="18" t="inlineStr"/>
    </row>
    <row r="1421" customHeight="1" ht="20">
      <c r="A1421" s="19" t="inlineStr">
        <is>
          <r>
            <t xml:space="preserve">91911 CURVA 90 GRAUS PARA ELETRODUTO, PVC, ROSCÁVEL, DN 20 MM (1/2"), PARA CIRCUITOS TERMINAIS, INSTALADA EM PAREDE - FORNECIMENTO E INSTALAÇÃO. AF_03/2023 (UN)</t>
          </r>
        </is>
      </c>
      <c r="B1421" s="19" t="inlineStr"/>
      <c r="C1421" s="19" t="inlineStr"/>
      <c r="D1421" s="19" t="inlineStr"/>
      <c r="E1421" s="19" t="inlineStr"/>
      <c r="F1421" s="19" t="inlineStr"/>
      <c r="G1421" s="19" t="inlineStr"/>
    </row>
    <row r="1422" customHeight="1" ht="15">
      <c r="A1422" s="20" t="inlineStr">
        <is>
          <r>
            <t xml:space="preserve">Material</t>
          </r>
        </is>
      </c>
      <c r="B1422" s="20" t="inlineStr"/>
      <c r="C1422" s="21" t="inlineStr">
        <is>
          <r>
            <t xml:space="preserve">FONTE</t>
          </r>
        </is>
      </c>
      <c r="D1422" s="21" t="inlineStr">
        <is>
          <r>
            <t xml:space="preserve">UNID</t>
          </r>
        </is>
      </c>
      <c r="E1422" s="21" t="inlineStr">
        <is>
          <r>
            <t xml:space="preserve">COEFICIENTE</t>
          </r>
        </is>
      </c>
      <c r="F1422" s="21" t="inlineStr">
        <is>
          <r>
            <t xml:space="preserve">PREÇO UNITÁRIO</t>
          </r>
        </is>
      </c>
      <c r="G1422" s="21" t="inlineStr">
        <is>
          <r>
            <t xml:space="preserve">TOTAL</t>
          </r>
        </is>
      </c>
    </row>
    <row r="1423" customHeight="1" ht="21">
      <c r="A1423" s="22" t="inlineStr">
        <is>
          <r>
            <t xml:space="preserve">00001870</t>
          </r>
        </is>
      </c>
      <c r="B1423" s="23" t="inlineStr">
        <is>
          <r>
            <t xml:space="preserve">CURVA 90 GRAUS, LONGA, DE PVC RIGIDO ROSCAVEL, DE 1/2", PARA ELETRODUTO</t>
          </r>
        </is>
      </c>
      <c r="C1423" s="22" t="inlineStr">
        <is>
          <r>
            <t xml:space="preserve">SINAPI</t>
          </r>
        </is>
      </c>
      <c r="D1423" s="22" t="inlineStr">
        <is>
          <r>
            <t xml:space="preserve">UN</t>
          </r>
        </is>
      </c>
      <c r="E1423" s="24" t="n">
        <v>1.0</v>
      </c>
      <c r="F1423" s="25" t="n">
        <v>2.24</v>
      </c>
      <c r="G1423" s="25" t="n">
        <f>TRUNC(TRUNC(E1423,8)*F1423,2)</f>
        <v>2.24</v>
      </c>
    </row>
    <row r="1424" customHeight="1" ht="15">
      <c r="A1424" s="2" t="inlineStr"/>
      <c r="B1424" s="2" t="inlineStr"/>
      <c r="C1424" s="2" t="inlineStr"/>
      <c r="D1424" s="2" t="inlineStr"/>
      <c r="E1424" s="26" t="inlineStr">
        <is>
          <r>
            <t xml:space="preserve">TOTAL Material:</t>
          </r>
        </is>
      </c>
      <c r="F1424" s="26" t="inlineStr"/>
      <c r="G1424" s="27" t="n">
        <f>SUM(G1423:G1423)</f>
        <v>2.24</v>
      </c>
    </row>
    <row r="1425" customHeight="1" ht="15">
      <c r="A1425" s="20" t="inlineStr">
        <is>
          <r>
            <t xml:space="preserve">Mão de Obra com Encargos Complementares</t>
          </r>
        </is>
      </c>
      <c r="B1425" s="20" t="inlineStr"/>
      <c r="C1425" s="21" t="inlineStr">
        <is>
          <r>
            <t xml:space="preserve">FONTE</t>
          </r>
        </is>
      </c>
      <c r="D1425" s="21" t="inlineStr">
        <is>
          <r>
            <t xml:space="preserve">UNID</t>
          </r>
        </is>
      </c>
      <c r="E1425" s="21" t="inlineStr">
        <is>
          <r>
            <t xml:space="preserve">COEFICIENTE</t>
          </r>
        </is>
      </c>
      <c r="F1425" s="21" t="inlineStr">
        <is>
          <r>
            <t xml:space="preserve">PREÇO UNITÁRIO</t>
          </r>
        </is>
      </c>
      <c r="G1425" s="21" t="inlineStr">
        <is>
          <r>
            <t xml:space="preserve">TOTAL</t>
          </r>
        </is>
      </c>
    </row>
    <row r="1426" customHeight="1" ht="21">
      <c r="A1426" s="22" t="inlineStr">
        <is>
          <r>
            <t xml:space="preserve">88247</t>
          </r>
        </is>
      </c>
      <c r="B1426" s="23" t="inlineStr">
        <is>
          <r>
            <t xml:space="preserve">AUXILIAR DE ELETRICISTA COM ENCARGOS COMPLEMENTARES</t>
          </r>
        </is>
      </c>
      <c r="C1426" s="22" t="inlineStr">
        <is>
          <r>
            <t xml:space="preserve">SINAPI</t>
          </r>
        </is>
      </c>
      <c r="D1426" s="22" t="inlineStr">
        <is>
          <r>
            <t xml:space="preserve">H</t>
          </r>
        </is>
      </c>
      <c r="E1426" s="24" t="n">
        <v>0.272</v>
      </c>
      <c r="F1426" s="25" t="n">
        <v>23.65</v>
      </c>
      <c r="G1426" s="25" t="n">
        <f>TRUNC(TRUNC(E1426,8)*F1426,2)</f>
        <v>6.43</v>
      </c>
    </row>
    <row r="1427" customHeight="1" ht="15">
      <c r="A1427" s="22" t="inlineStr">
        <is>
          <r>
            <t xml:space="preserve">88264</t>
          </r>
        </is>
      </c>
      <c r="B1427" s="23" t="inlineStr">
        <is>
          <r>
            <t xml:space="preserve">ELETRICISTA COM ENCARGOS COMPLEMENTARES</t>
          </r>
        </is>
      </c>
      <c r="C1427" s="22" t="inlineStr">
        <is>
          <r>
            <t xml:space="preserve">SINAPI</t>
          </r>
        </is>
      </c>
      <c r="D1427" s="22" t="inlineStr">
        <is>
          <r>
            <t xml:space="preserve">H</t>
          </r>
        </is>
      </c>
      <c r="E1427" s="24" t="n">
        <v>0.272</v>
      </c>
      <c r="F1427" s="25" t="n">
        <v>29.25</v>
      </c>
      <c r="G1427" s="25" t="n">
        <f>TRUNC(TRUNC(E1427,8)*F1427,2)</f>
        <v>7.95</v>
      </c>
    </row>
    <row r="1428" customHeight="1" ht="18">
      <c r="A1428" s="2" t="inlineStr"/>
      <c r="B1428" s="2" t="inlineStr"/>
      <c r="C1428" s="2" t="inlineStr"/>
      <c r="D1428" s="2" t="inlineStr"/>
      <c r="E1428" s="26" t="inlineStr">
        <is>
          <r>
            <t xml:space="preserve">TOTAL Mão de Obra com Encargos Complementares:</t>
          </r>
        </is>
      </c>
      <c r="F1428" s="26" t="inlineStr"/>
      <c r="G1428" s="27" t="n">
        <f>SUM(G1426:G1427)</f>
        <v>14.38</v>
      </c>
    </row>
    <row r="1429" customHeight="1" ht="15">
      <c r="A1429" s="2" t="inlineStr"/>
      <c r="B1429" s="2" t="inlineStr"/>
      <c r="C1429" s="2" t="inlineStr"/>
      <c r="D1429" s="2" t="inlineStr"/>
      <c r="E1429" s="28" t="inlineStr">
        <is>
          <r>
            <t xml:space="preserve">VALOR:</t>
          </r>
        </is>
      </c>
      <c r="F1429" s="28" t="inlineStr"/>
      <c r="G1429" s="6" t="n">
        <f>SUM(G1424,G1428)</f>
        <v>16.62</v>
      </c>
    </row>
    <row r="1430" customHeight="1" ht="15">
      <c r="A1430" s="2" t="inlineStr"/>
      <c r="B1430" s="2" t="inlineStr"/>
      <c r="C1430" s="2" t="inlineStr"/>
      <c r="D1430" s="2" t="inlineStr"/>
      <c r="E1430" s="28" t="inlineStr">
        <is>
          <r>
            <t xml:space="preserve">VALOR BDI (22.23%):</t>
          </r>
        </is>
      </c>
      <c r="F1430" s="28" t="inlineStr"/>
      <c r="G1430" s="6" t="n">
        <f>ROUND(G1429*(22.23/100),2)</f>
        <v>3.69</v>
      </c>
    </row>
    <row r="1431" customHeight="1" ht="15">
      <c r="A1431" s="2" t="inlineStr"/>
      <c r="B1431" s="2" t="inlineStr"/>
      <c r="C1431" s="2" t="inlineStr"/>
      <c r="D1431" s="2" t="inlineStr"/>
      <c r="E1431" s="28" t="inlineStr">
        <is>
          <r>
            <t xml:space="preserve">VALOR COM BDI:</t>
          </r>
        </is>
      </c>
      <c r="F1431" s="28" t="inlineStr"/>
      <c r="G1431" s="6" t="n">
        <f>G1430+G1429</f>
        <v>20.31</v>
      </c>
    </row>
    <row r="1432" customHeight="1" ht="10">
      <c r="A1432" s="2" t="inlineStr"/>
      <c r="B1432" s="2" t="inlineStr"/>
      <c r="C1432" s="2" t="inlineStr"/>
      <c r="D1432" s="2" t="inlineStr"/>
      <c r="E1432" s="18" t="inlineStr"/>
      <c r="F1432" s="18" t="inlineStr"/>
      <c r="G1432" s="18" t="inlineStr"/>
    </row>
    <row r="1433" customHeight="1" ht="20">
      <c r="A1433" s="19" t="inlineStr">
        <is>
          <r>
            <t xml:space="preserve">91917 CURVA 90 GRAUS PARA ELETRODUTO, PVC, ROSCÁVEL, DN 32 MM (1"), PARA CIRCUITOS TERMINAIS, INSTALADA EM PAREDE - FORNECIMENTO E INSTALAÇÃO. AF_03/2023 (UN)</t>
          </r>
        </is>
      </c>
      <c r="B1433" s="19" t="inlineStr"/>
      <c r="C1433" s="19" t="inlineStr"/>
      <c r="D1433" s="19" t="inlineStr"/>
      <c r="E1433" s="19" t="inlineStr"/>
      <c r="F1433" s="19" t="inlineStr"/>
      <c r="G1433" s="19" t="inlineStr"/>
    </row>
    <row r="1434" customHeight="1" ht="15">
      <c r="A1434" s="20" t="inlineStr">
        <is>
          <r>
            <t xml:space="preserve">Material</t>
          </r>
        </is>
      </c>
      <c r="B1434" s="20" t="inlineStr"/>
      <c r="C1434" s="21" t="inlineStr">
        <is>
          <r>
            <t xml:space="preserve">FONTE</t>
          </r>
        </is>
      </c>
      <c r="D1434" s="21" t="inlineStr">
        <is>
          <r>
            <t xml:space="preserve">UNID</t>
          </r>
        </is>
      </c>
      <c r="E1434" s="21" t="inlineStr">
        <is>
          <r>
            <t xml:space="preserve">COEFICIENTE</t>
          </r>
        </is>
      </c>
      <c r="F1434" s="21" t="inlineStr">
        <is>
          <r>
            <t xml:space="preserve">PREÇO UNITÁRIO</t>
          </r>
        </is>
      </c>
      <c r="G1434" s="21" t="inlineStr">
        <is>
          <r>
            <t xml:space="preserve">TOTAL</t>
          </r>
        </is>
      </c>
    </row>
    <row r="1435" customHeight="1" ht="21">
      <c r="A1435" s="22" t="inlineStr">
        <is>
          <r>
            <t xml:space="preserve">00001884</t>
          </r>
        </is>
      </c>
      <c r="B1435" s="23" t="inlineStr">
        <is>
          <r>
            <t xml:space="preserve">CURVA 90 GRAUS, LONGA, DE PVC RIGIDO ROSCAVEL, DE 1", PARA ELETRODUTO</t>
          </r>
        </is>
      </c>
      <c r="C1435" s="22" t="inlineStr">
        <is>
          <r>
            <t xml:space="preserve">SINAPI</t>
          </r>
        </is>
      </c>
      <c r="D1435" s="22" t="inlineStr">
        <is>
          <r>
            <t xml:space="preserve">UN</t>
          </r>
        </is>
      </c>
      <c r="E1435" s="24" t="n">
        <v>1.0</v>
      </c>
      <c r="F1435" s="25" t="n">
        <v>3.44</v>
      </c>
      <c r="G1435" s="25" t="n">
        <f>TRUNC(TRUNC(E1435,8)*F1435,2)</f>
        <v>3.44</v>
      </c>
    </row>
    <row r="1436" customHeight="1" ht="15">
      <c r="A1436" s="2" t="inlineStr"/>
      <c r="B1436" s="2" t="inlineStr"/>
      <c r="C1436" s="2" t="inlineStr"/>
      <c r="D1436" s="2" t="inlineStr"/>
      <c r="E1436" s="26" t="inlineStr">
        <is>
          <r>
            <t xml:space="preserve">TOTAL Material:</t>
          </r>
        </is>
      </c>
      <c r="F1436" s="26" t="inlineStr"/>
      <c r="G1436" s="27" t="n">
        <f>SUM(G1435:G1435)</f>
        <v>3.44</v>
      </c>
    </row>
    <row r="1437" customHeight="1" ht="15">
      <c r="A1437" s="20" t="inlineStr">
        <is>
          <r>
            <t xml:space="preserve">Mão de Obra com Encargos Complementares</t>
          </r>
        </is>
      </c>
      <c r="B1437" s="20" t="inlineStr"/>
      <c r="C1437" s="21" t="inlineStr">
        <is>
          <r>
            <t xml:space="preserve">FONTE</t>
          </r>
        </is>
      </c>
      <c r="D1437" s="21" t="inlineStr">
        <is>
          <r>
            <t xml:space="preserve">UNID</t>
          </r>
        </is>
      </c>
      <c r="E1437" s="21" t="inlineStr">
        <is>
          <r>
            <t xml:space="preserve">COEFICIENTE</t>
          </r>
        </is>
      </c>
      <c r="F1437" s="21" t="inlineStr">
        <is>
          <r>
            <t xml:space="preserve">PREÇO UNITÁRIO</t>
          </r>
        </is>
      </c>
      <c r="G1437" s="21" t="inlineStr">
        <is>
          <r>
            <t xml:space="preserve">TOTAL</t>
          </r>
        </is>
      </c>
    </row>
    <row r="1438" customHeight="1" ht="21">
      <c r="A1438" s="22" t="inlineStr">
        <is>
          <r>
            <t xml:space="preserve">88247</t>
          </r>
        </is>
      </c>
      <c r="B1438" s="23" t="inlineStr">
        <is>
          <r>
            <t xml:space="preserve">AUXILIAR DE ELETRICISTA COM ENCARGOS COMPLEMENTARES</t>
          </r>
        </is>
      </c>
      <c r="C1438" s="22" t="inlineStr">
        <is>
          <r>
            <t xml:space="preserve">SINAPI</t>
          </r>
        </is>
      </c>
      <c r="D1438" s="22" t="inlineStr">
        <is>
          <r>
            <t xml:space="preserve">H</t>
          </r>
        </is>
      </c>
      <c r="E1438" s="24" t="n">
        <v>0.328</v>
      </c>
      <c r="F1438" s="25" t="n">
        <v>23.65</v>
      </c>
      <c r="G1438" s="25" t="n">
        <f>TRUNC(TRUNC(E1438,8)*F1438,2)</f>
        <v>7.75</v>
      </c>
    </row>
    <row r="1439" customHeight="1" ht="15">
      <c r="A1439" s="22" t="inlineStr">
        <is>
          <r>
            <t xml:space="preserve">88264</t>
          </r>
        </is>
      </c>
      <c r="B1439" s="23" t="inlineStr">
        <is>
          <r>
            <t xml:space="preserve">ELETRICISTA COM ENCARGOS COMPLEMENTARES</t>
          </r>
        </is>
      </c>
      <c r="C1439" s="22" t="inlineStr">
        <is>
          <r>
            <t xml:space="preserve">SINAPI</t>
          </r>
        </is>
      </c>
      <c r="D1439" s="22" t="inlineStr">
        <is>
          <r>
            <t xml:space="preserve">H</t>
          </r>
        </is>
      </c>
      <c r="E1439" s="24" t="n">
        <v>0.328</v>
      </c>
      <c r="F1439" s="25" t="n">
        <v>29.25</v>
      </c>
      <c r="G1439" s="25" t="n">
        <f>TRUNC(TRUNC(E1439,8)*F1439,2)</f>
        <v>9.59</v>
      </c>
    </row>
    <row r="1440" customHeight="1" ht="18">
      <c r="A1440" s="2" t="inlineStr"/>
      <c r="B1440" s="2" t="inlineStr"/>
      <c r="C1440" s="2" t="inlineStr"/>
      <c r="D1440" s="2" t="inlineStr"/>
      <c r="E1440" s="26" t="inlineStr">
        <is>
          <r>
            <t xml:space="preserve">TOTAL Mão de Obra com Encargos Complementares:</t>
          </r>
        </is>
      </c>
      <c r="F1440" s="26" t="inlineStr"/>
      <c r="G1440" s="27" t="n">
        <f>SUM(G1438:G1439)</f>
        <v>17.34</v>
      </c>
    </row>
    <row r="1441" customHeight="1" ht="15">
      <c r="A1441" s="2" t="inlineStr"/>
      <c r="B1441" s="2" t="inlineStr"/>
      <c r="C1441" s="2" t="inlineStr"/>
      <c r="D1441" s="2" t="inlineStr"/>
      <c r="E1441" s="28" t="inlineStr">
        <is>
          <r>
            <t xml:space="preserve">VALOR:</t>
          </r>
        </is>
      </c>
      <c r="F1441" s="28" t="inlineStr"/>
      <c r="G1441" s="6" t="n">
        <f>SUM(G1436,G1440)</f>
        <v>20.78</v>
      </c>
    </row>
    <row r="1442" customHeight="1" ht="15">
      <c r="A1442" s="2" t="inlineStr"/>
      <c r="B1442" s="2" t="inlineStr"/>
      <c r="C1442" s="2" t="inlineStr"/>
      <c r="D1442" s="2" t="inlineStr"/>
      <c r="E1442" s="28" t="inlineStr">
        <is>
          <r>
            <t xml:space="preserve">VALOR BDI (22.23%):</t>
          </r>
        </is>
      </c>
      <c r="F1442" s="28" t="inlineStr"/>
      <c r="G1442" s="6" t="n">
        <f>ROUND(G1441*(22.23/100),2)</f>
        <v>4.62</v>
      </c>
    </row>
    <row r="1443" customHeight="1" ht="15">
      <c r="A1443" s="2" t="inlineStr"/>
      <c r="B1443" s="2" t="inlineStr"/>
      <c r="C1443" s="2" t="inlineStr"/>
      <c r="D1443" s="2" t="inlineStr"/>
      <c r="E1443" s="28" t="inlineStr">
        <is>
          <r>
            <t xml:space="preserve">VALOR COM BDI:</t>
          </r>
        </is>
      </c>
      <c r="F1443" s="28" t="inlineStr"/>
      <c r="G1443" s="6" t="n">
        <f>G1442+G1441</f>
        <v>25.4</v>
      </c>
    </row>
    <row r="1444" customHeight="1" ht="10">
      <c r="A1444" s="2" t="inlineStr"/>
      <c r="B1444" s="2" t="inlineStr"/>
      <c r="C1444" s="2" t="inlineStr"/>
      <c r="D1444" s="2" t="inlineStr"/>
      <c r="E1444" s="18" t="inlineStr"/>
      <c r="F1444" s="18" t="inlineStr"/>
      <c r="G1444" s="18" t="inlineStr"/>
    </row>
    <row r="1445" customHeight="1" ht="20">
      <c r="A1445" s="19" t="inlineStr">
        <is>
          <r>
            <t xml:space="preserve">S00127 Concreto simples usinado fck=21mpa, bombeado, lançado e adensado em superestrutura (m3)</t>
          </r>
        </is>
      </c>
      <c r="B1445" s="19" t="inlineStr"/>
      <c r="C1445" s="19" t="inlineStr"/>
      <c r="D1445" s="19" t="inlineStr"/>
      <c r="E1445" s="19" t="inlineStr"/>
      <c r="F1445" s="19" t="inlineStr"/>
      <c r="G1445" s="19" t="inlineStr"/>
    </row>
    <row r="1446" customHeight="1" ht="15">
      <c r="A1446" s="20" t="inlineStr">
        <is>
          <r>
            <t xml:space="preserve">Equipamento</t>
          </r>
        </is>
      </c>
      <c r="B1446" s="20" t="inlineStr"/>
      <c r="C1446" s="21" t="inlineStr">
        <is>
          <r>
            <t xml:space="preserve">FONTE</t>
          </r>
        </is>
      </c>
      <c r="D1446" s="21" t="inlineStr">
        <is>
          <r>
            <t xml:space="preserve">UNID</t>
          </r>
        </is>
      </c>
      <c r="E1446" s="21" t="inlineStr">
        <is>
          <r>
            <t xml:space="preserve">COEFICIENTE</t>
          </r>
        </is>
      </c>
      <c r="F1446" s="21" t="inlineStr">
        <is>
          <r>
            <t xml:space="preserve">PREÇO UNITÁRIO</t>
          </r>
        </is>
      </c>
      <c r="G1446" s="21" t="inlineStr">
        <is>
          <r>
            <t xml:space="preserve">TOTAL</t>
          </r>
        </is>
      </c>
    </row>
    <row r="1447" customHeight="1" ht="29">
      <c r="A1447" s="22" t="inlineStr">
        <is>
          <r>
            <t xml:space="preserve">S00128</t>
          </r>
        </is>
      </c>
      <c r="B1447" s="23" t="inlineStr">
        <is>
          <r>
            <t xml:space="preserve">Lançamento de concreto usinado, bombeado, em peças armadas da superestrutura, inclusive colocação, adensamento e acabamento</t>
          </r>
        </is>
      </c>
      <c r="C1447" s="22" t="inlineStr">
        <is>
          <r>
            <t xml:space="preserve">ORSE</t>
          </r>
        </is>
      </c>
      <c r="D1447" s="22" t="inlineStr">
        <is>
          <r>
            <t xml:space="preserve">m3</t>
          </r>
        </is>
      </c>
      <c r="E1447" s="24" t="n">
        <v>2.0</v>
      </c>
      <c r="F1447" s="25" t="n">
        <v>61.64</v>
      </c>
      <c r="G1447" s="25" t="n">
        <f>ROUND(ROUND(E1447,8)*F1447,2)</f>
        <v>123.28</v>
      </c>
    </row>
    <row r="1448" customHeight="1" ht="15">
      <c r="A1448" s="2" t="inlineStr"/>
      <c r="B1448" s="2" t="inlineStr"/>
      <c r="C1448" s="2" t="inlineStr"/>
      <c r="D1448" s="2" t="inlineStr"/>
      <c r="E1448" s="26" t="inlineStr">
        <is>
          <r>
            <t xml:space="preserve">TOTAL Equipamento:</t>
          </r>
        </is>
      </c>
      <c r="F1448" s="26" t="inlineStr"/>
      <c r="G1448" s="27" t="n">
        <f>SUM(G1447:G1447)</f>
        <v>123.28</v>
      </c>
    </row>
    <row r="1449" customHeight="1" ht="15">
      <c r="A1449" s="20" t="inlineStr">
        <is>
          <r>
            <t xml:space="preserve">Material</t>
          </r>
        </is>
      </c>
      <c r="B1449" s="20" t="inlineStr"/>
      <c r="C1449" s="21" t="inlineStr">
        <is>
          <r>
            <t xml:space="preserve">FONTE</t>
          </r>
        </is>
      </c>
      <c r="D1449" s="21" t="inlineStr">
        <is>
          <r>
            <t xml:space="preserve">UNID</t>
          </r>
        </is>
      </c>
      <c r="E1449" s="21" t="inlineStr">
        <is>
          <r>
            <t xml:space="preserve">COEFICIENTE</t>
          </r>
        </is>
      </c>
      <c r="F1449" s="21" t="inlineStr">
        <is>
          <r>
            <t xml:space="preserve">PREÇO UNITÁRIO</t>
          </r>
        </is>
      </c>
      <c r="G1449" s="21" t="inlineStr">
        <is>
          <r>
            <t xml:space="preserve">TOTAL</t>
          </r>
        </is>
      </c>
    </row>
    <row r="1450" customHeight="1" ht="29">
      <c r="A1450" s="22" t="inlineStr">
        <is>
          <r>
            <t xml:space="preserve">00034492</t>
          </r>
        </is>
      </c>
      <c r="B1450" s="23" t="inlineStr">
        <is>
          <r>
            <t xml:space="preserve">CONCRETO USINADO BOMBEAVEL, CLASSE DE RESISTENCIA C20, COM BRITA 0 E 1, SLUMP = 100 +/- 20 MM, EXCLUI SERVICO DE BOMBEAMENTO (NBR 8953)</t>
          </r>
        </is>
      </c>
      <c r="C1450" s="22" t="inlineStr">
        <is>
          <r>
            <t xml:space="preserve">SINAPI</t>
          </r>
        </is>
      </c>
      <c r="D1450" s="22" t="inlineStr">
        <is>
          <r>
            <t xml:space="preserve">M3</t>
          </r>
        </is>
      </c>
      <c r="E1450" s="24" t="n">
        <v>1.0</v>
      </c>
      <c r="F1450" s="25" t="n">
        <v>485.0</v>
      </c>
      <c r="G1450" s="25" t="n">
        <f>ROUND(ROUND(E1450,8)*F1450,2)</f>
        <v>485.0</v>
      </c>
    </row>
    <row r="1451" customHeight="1" ht="15">
      <c r="A1451" s="2" t="inlineStr"/>
      <c r="B1451" s="2" t="inlineStr"/>
      <c r="C1451" s="2" t="inlineStr"/>
      <c r="D1451" s="2" t="inlineStr"/>
      <c r="E1451" s="26" t="inlineStr">
        <is>
          <r>
            <t xml:space="preserve">TOTAL Material:</t>
          </r>
        </is>
      </c>
      <c r="F1451" s="26" t="inlineStr"/>
      <c r="G1451" s="27" t="n">
        <f>SUM(G1450:G1450)</f>
        <v>485.0</v>
      </c>
    </row>
    <row r="1452" customHeight="1" ht="15">
      <c r="A1452" s="20" t="inlineStr">
        <is>
          <r>
            <t xml:space="preserve">Serviço</t>
          </r>
        </is>
      </c>
      <c r="B1452" s="20" t="inlineStr"/>
      <c r="C1452" s="21" t="inlineStr">
        <is>
          <r>
            <t xml:space="preserve">FONTE</t>
          </r>
        </is>
      </c>
      <c r="D1452" s="21" t="inlineStr">
        <is>
          <r>
            <t xml:space="preserve">UNID</t>
          </r>
        </is>
      </c>
      <c r="E1452" s="21" t="inlineStr">
        <is>
          <r>
            <t xml:space="preserve">COEFICIENTE</t>
          </r>
        </is>
      </c>
      <c r="F1452" s="21" t="inlineStr">
        <is>
          <r>
            <t xml:space="preserve">PREÇO UNITÁRIO</t>
          </r>
        </is>
      </c>
      <c r="G1452" s="21" t="inlineStr">
        <is>
          <r>
            <t xml:space="preserve">TOTAL</t>
          </r>
        </is>
      </c>
    </row>
    <row r="1453" customHeight="1" ht="29">
      <c r="A1453" s="22" t="inlineStr">
        <is>
          <r>
            <t xml:space="preserve">00044535</t>
          </r>
        </is>
      </c>
      <c r="B1453" s="23" t="inlineStr">
        <is>
          <r>
            <t xml:space="preserve">SERVICO DE BOMBEAMENTO DE CONCRETO COM CONSUMO MINIMO DE 40 M3, (DISPONIBILIZACAO DE BOMBA), SEM O LANCAMENTO</t>
          </r>
        </is>
      </c>
      <c r="C1453" s="22" t="inlineStr">
        <is>
          <r>
            <t xml:space="preserve">SINAPI</t>
          </r>
        </is>
      </c>
      <c r="D1453" s="22" t="inlineStr">
        <is>
          <r>
            <t xml:space="preserve">M3</t>
          </r>
        </is>
      </c>
      <c r="E1453" s="24" t="n">
        <v>1.0</v>
      </c>
      <c r="F1453" s="25" t="n">
        <v>49.86</v>
      </c>
      <c r="G1453" s="25" t="n">
        <f>ROUND(ROUND(E1453,8)*F1453,2)</f>
        <v>49.86</v>
      </c>
    </row>
    <row r="1454" customHeight="1" ht="15">
      <c r="A1454" s="2" t="inlineStr"/>
      <c r="B1454" s="2" t="inlineStr"/>
      <c r="C1454" s="2" t="inlineStr"/>
      <c r="D1454" s="2" t="inlineStr"/>
      <c r="E1454" s="26" t="inlineStr">
        <is>
          <r>
            <t xml:space="preserve">TOTAL Serviço:</t>
          </r>
        </is>
      </c>
      <c r="F1454" s="26" t="inlineStr"/>
      <c r="G1454" s="27" t="n">
        <f>SUM(G1453:G1453)</f>
        <v>49.86</v>
      </c>
    </row>
    <row r="1455" customHeight="1" ht="15">
      <c r="A1455" s="2" t="inlineStr"/>
      <c r="B1455" s="2" t="inlineStr"/>
      <c r="C1455" s="2" t="inlineStr"/>
      <c r="D1455" s="2" t="inlineStr"/>
      <c r="E1455" s="28" t="inlineStr">
        <is>
          <r>
            <t xml:space="preserve">VALOR:</t>
          </r>
        </is>
      </c>
      <c r="F1455" s="28" t="inlineStr"/>
      <c r="G1455" s="6" t="n">
        <f>SUM(G1448,G1451,G1454)</f>
        <v>658.14</v>
      </c>
    </row>
    <row r="1456" customHeight="1" ht="15">
      <c r="A1456" s="2" t="inlineStr"/>
      <c r="B1456" s="2" t="inlineStr"/>
      <c r="C1456" s="2" t="inlineStr"/>
      <c r="D1456" s="2" t="inlineStr"/>
      <c r="E1456" s="28" t="inlineStr">
        <is>
          <r>
            <t xml:space="preserve">VALOR BDI (22.23%):</t>
          </r>
        </is>
      </c>
      <c r="F1456" s="28" t="inlineStr"/>
      <c r="G1456" s="6" t="n">
        <f>ROUND(G1455*(22.23/100),2)</f>
        <v>146.3</v>
      </c>
    </row>
    <row r="1457" customHeight="1" ht="15">
      <c r="A1457" s="2" t="inlineStr"/>
      <c r="B1457" s="2" t="inlineStr"/>
      <c r="C1457" s="2" t="inlineStr"/>
      <c r="D1457" s="2" t="inlineStr"/>
      <c r="E1457" s="28" t="inlineStr">
        <is>
          <r>
            <t xml:space="preserve">VALOR COM BDI:</t>
          </r>
        </is>
      </c>
      <c r="F1457" s="28" t="inlineStr"/>
      <c r="G1457" s="6" t="n">
        <f>G1456+G1455</f>
        <v>804.44</v>
      </c>
    </row>
    <row r="1458" customHeight="1" ht="10">
      <c r="A1458" s="2" t="inlineStr"/>
      <c r="B1458" s="2" t="inlineStr"/>
      <c r="C1458" s="2" t="inlineStr"/>
      <c r="D1458" s="2" t="inlineStr"/>
      <c r="E1458" s="18" t="inlineStr"/>
      <c r="F1458" s="18" t="inlineStr"/>
      <c r="G1458" s="18" t="inlineStr"/>
    </row>
    <row r="1459" customHeight="1" ht="20">
      <c r="A1459" s="19" t="inlineStr">
        <is>
          <r>
            <t xml:space="preserve">90775 DESENHISTA PROJETISTA COM ENCARGOS COMPLEMENTARES (H)</t>
          </r>
        </is>
      </c>
      <c r="B1459" s="19" t="inlineStr"/>
      <c r="C1459" s="19" t="inlineStr"/>
      <c r="D1459" s="19" t="inlineStr"/>
      <c r="E1459" s="19" t="inlineStr"/>
      <c r="F1459" s="19" t="inlineStr"/>
      <c r="G1459" s="19" t="inlineStr"/>
    </row>
    <row r="1460" customHeight="1" ht="15">
      <c r="A1460" s="20" t="inlineStr">
        <is>
          <r>
            <t xml:space="preserve">Encargos Complementares</t>
          </r>
        </is>
      </c>
      <c r="B1460" s="20" t="inlineStr"/>
      <c r="C1460" s="21" t="inlineStr">
        <is>
          <r>
            <t xml:space="preserve">FONTE</t>
          </r>
        </is>
      </c>
      <c r="D1460" s="21" t="inlineStr">
        <is>
          <r>
            <t xml:space="preserve">UNID</t>
          </r>
        </is>
      </c>
      <c r="E1460" s="21" t="inlineStr">
        <is>
          <r>
            <t xml:space="preserve">COEFICIENTE</t>
          </r>
        </is>
      </c>
      <c r="F1460" s="21" t="inlineStr">
        <is>
          <r>
            <t xml:space="preserve">PREÇO UNITÁRIO</t>
          </r>
        </is>
      </c>
      <c r="G1460" s="21" t="inlineStr">
        <is>
          <r>
            <t xml:space="preserve">TOTAL</t>
          </r>
        </is>
      </c>
    </row>
    <row r="1461" customHeight="1" ht="21">
      <c r="A1461" s="22" t="inlineStr">
        <is>
          <r>
            <t xml:space="preserve">00043493</t>
          </r>
        </is>
      </c>
      <c r="B1461" s="23" t="inlineStr">
        <is>
          <r>
            <t xml:space="preserve">EPI - FAMILIA TOPOGRAFO - HORISTA (ENCARGOS COMPLEMENTARES - COLETADO CAIXA)</t>
          </r>
        </is>
      </c>
      <c r="C1461" s="22" t="inlineStr">
        <is>
          <r>
            <t xml:space="preserve">SINAPI</t>
          </r>
        </is>
      </c>
      <c r="D1461" s="22" t="inlineStr">
        <is>
          <r>
            <t xml:space="preserve">H</t>
          </r>
        </is>
      </c>
      <c r="E1461" s="24" t="n">
        <v>1.0</v>
      </c>
      <c r="F1461" s="25" t="n">
        <v>0.71</v>
      </c>
      <c r="G1461" s="25" t="n">
        <f>TRUNC(TRUNC(E1461,8)*F1461,2)</f>
        <v>0.71</v>
      </c>
    </row>
    <row r="1462" customHeight="1" ht="21">
      <c r="A1462" s="22" t="inlineStr">
        <is>
          <r>
            <t xml:space="preserve">00037372</t>
          </r>
        </is>
      </c>
      <c r="B1462" s="23" t="inlineStr">
        <is>
          <r>
            <t xml:space="preserve">EXAMES - HORISTA (COLETADO CAIXA - ENCARGOS COMPLEMENTARES)</t>
          </r>
        </is>
      </c>
      <c r="C1462" s="22" t="inlineStr">
        <is>
          <r>
            <t xml:space="preserve">SINAPI</t>
          </r>
        </is>
      </c>
      <c r="D1462" s="22" t="inlineStr">
        <is>
          <r>
            <t xml:space="preserve">H</t>
          </r>
        </is>
      </c>
      <c r="E1462" s="24" t="n">
        <v>1.0</v>
      </c>
      <c r="F1462" s="25" t="n">
        <v>1.34</v>
      </c>
      <c r="G1462" s="25" t="n">
        <f>TRUNC(TRUNC(E1462,8)*F1462,2)</f>
        <v>1.34</v>
      </c>
    </row>
    <row r="1463" customHeight="1" ht="21">
      <c r="A1463" s="22" t="inlineStr">
        <is>
          <r>
            <t xml:space="preserve">00043469</t>
          </r>
        </is>
      </c>
      <c r="B1463" s="23" t="inlineStr">
        <is>
          <r>
            <t xml:space="preserve">FERRAMENTAS - FAMILIA TOPOGRAFO - HORISTA (ENCARGOS COMPLEMENTARES - COLETADO CAIXA)</t>
          </r>
        </is>
      </c>
      <c r="C1463" s="22" t="inlineStr">
        <is>
          <r>
            <t xml:space="preserve">SINAPI</t>
          </r>
        </is>
      </c>
      <c r="D1463" s="22" t="inlineStr">
        <is>
          <r>
            <t xml:space="preserve">H</t>
          </r>
        </is>
      </c>
      <c r="E1463" s="24" t="n">
        <v>1.0</v>
      </c>
      <c r="F1463" s="25" t="n">
        <v>0.07</v>
      </c>
      <c r="G1463" s="25" t="n">
        <f>TRUNC(TRUNC(E1463,8)*F1463,2)</f>
        <v>0.07</v>
      </c>
    </row>
    <row r="1464" customHeight="1" ht="21">
      <c r="A1464" s="22" t="inlineStr">
        <is>
          <r>
            <t xml:space="preserve">00037373</t>
          </r>
        </is>
      </c>
      <c r="B1464" s="23" t="inlineStr">
        <is>
          <r>
            <t xml:space="preserve">SEGURO - HORISTA (COLETADO CAIXA - ENCARGOS COMPLEMENTARES)</t>
          </r>
        </is>
      </c>
      <c r="C1464" s="22" t="inlineStr">
        <is>
          <r>
            <t xml:space="preserve">SINAPI</t>
          </r>
        </is>
      </c>
      <c r="D1464" s="22" t="inlineStr">
        <is>
          <r>
            <t xml:space="preserve">H</t>
          </r>
        </is>
      </c>
      <c r="E1464" s="24" t="n">
        <v>1.0</v>
      </c>
      <c r="F1464" s="25" t="n">
        <v>0.04</v>
      </c>
      <c r="G1464" s="25" t="n">
        <f>TRUNC(TRUNC(E1464,8)*F1464,2)</f>
        <v>0.04</v>
      </c>
    </row>
    <row r="1465" customHeight="1" ht="15">
      <c r="A1465" s="2" t="inlineStr"/>
      <c r="B1465" s="2" t="inlineStr"/>
      <c r="C1465" s="2" t="inlineStr"/>
      <c r="D1465" s="2" t="inlineStr"/>
      <c r="E1465" s="26" t="inlineStr">
        <is>
          <r>
            <t xml:space="preserve">TOTAL Encargos Complementares:</t>
          </r>
        </is>
      </c>
      <c r="F1465" s="26" t="inlineStr"/>
      <c r="G1465" s="27" t="n">
        <f>SUM(G1461:G1464)</f>
        <v>2.16</v>
      </c>
    </row>
    <row r="1466" customHeight="1" ht="15">
      <c r="A1466" s="20" t="inlineStr">
        <is>
          <r>
            <t xml:space="preserve">Mão de Obra</t>
          </r>
        </is>
      </c>
      <c r="B1466" s="20" t="inlineStr"/>
      <c r="C1466" s="21" t="inlineStr">
        <is>
          <r>
            <t xml:space="preserve">FONTE</t>
          </r>
        </is>
      </c>
      <c r="D1466" s="21" t="inlineStr">
        <is>
          <r>
            <t xml:space="preserve">UNID</t>
          </r>
        </is>
      </c>
      <c r="E1466" s="21" t="inlineStr">
        <is>
          <r>
            <t xml:space="preserve">COEFICIENTE</t>
          </r>
        </is>
      </c>
      <c r="F1466" s="21" t="inlineStr">
        <is>
          <r>
            <t xml:space="preserve">PREÇO UNITÁRIO</t>
          </r>
        </is>
      </c>
      <c r="G1466" s="21" t="inlineStr">
        <is>
          <r>
            <t xml:space="preserve">TOTAL</t>
          </r>
        </is>
      </c>
    </row>
    <row r="1467" customHeight="1" ht="15">
      <c r="A1467" s="22" t="inlineStr">
        <is>
          <r>
            <t xml:space="preserve">00002358</t>
          </r>
        </is>
      </c>
      <c r="B1467" s="23" t="inlineStr">
        <is>
          <r>
            <t xml:space="preserve">DESENHISTA PROJETISTA (HORISTA)</t>
          </r>
        </is>
      </c>
      <c r="C1467" s="22" t="inlineStr">
        <is>
          <r>
            <t xml:space="preserve">SINAPI</t>
          </r>
        </is>
      </c>
      <c r="D1467" s="22" t="inlineStr">
        <is>
          <r>
            <t xml:space="preserve">H</t>
          </r>
        </is>
      </c>
      <c r="E1467" s="24" t="n">
        <v>1.0</v>
      </c>
      <c r="F1467" s="25" t="n">
        <v>27.35</v>
      </c>
      <c r="G1467" s="25" t="n">
        <f>TRUNC(TRUNC(E1467,8)*F1467,2)</f>
        <v>27.35</v>
      </c>
    </row>
    <row r="1468" customHeight="1" ht="15">
      <c r="A1468" s="2" t="inlineStr"/>
      <c r="B1468" s="2" t="inlineStr"/>
      <c r="C1468" s="2" t="inlineStr"/>
      <c r="D1468" s="2" t="inlineStr"/>
      <c r="E1468" s="26" t="inlineStr">
        <is>
          <r>
            <t xml:space="preserve">TOTAL Mão de Obra:</t>
          </r>
        </is>
      </c>
      <c r="F1468" s="26" t="inlineStr"/>
      <c r="G1468" s="27" t="n">
        <f>SUM(G1467:G1467)</f>
        <v>27.35</v>
      </c>
    </row>
    <row r="1469" customHeight="1" ht="15">
      <c r="A1469" s="20" t="inlineStr">
        <is>
          <r>
            <t xml:space="preserve">Serviço</t>
          </r>
        </is>
      </c>
      <c r="B1469" s="20" t="inlineStr"/>
      <c r="C1469" s="21" t="inlineStr">
        <is>
          <r>
            <t xml:space="preserve">FONTE</t>
          </r>
        </is>
      </c>
      <c r="D1469" s="21" t="inlineStr">
        <is>
          <r>
            <t xml:space="preserve">UNID</t>
          </r>
        </is>
      </c>
      <c r="E1469" s="21" t="inlineStr">
        <is>
          <r>
            <t xml:space="preserve">COEFICIENTE</t>
          </r>
        </is>
      </c>
      <c r="F1469" s="21" t="inlineStr">
        <is>
          <r>
            <t xml:space="preserve">PREÇO UNITÁRIO</t>
          </r>
        </is>
      </c>
      <c r="G1469" s="21" t="inlineStr">
        <is>
          <r>
            <t xml:space="preserve">TOTAL</t>
          </r>
        </is>
      </c>
    </row>
    <row r="1470" customHeight="1" ht="21">
      <c r="A1470" s="22" t="inlineStr">
        <is>
          <r>
            <t xml:space="preserve">95400</t>
          </r>
        </is>
      </c>
      <c r="B1470" s="23" t="inlineStr">
        <is>
          <r>
            <t xml:space="preserve">CURSO DE CAPACITAÇÃO PARA DESENHISTA PROJETISTA (ENCARGOS COMPLEMENTARES) - HORISTA</t>
          </r>
        </is>
      </c>
      <c r="C1470" s="22" t="inlineStr">
        <is>
          <r>
            <t xml:space="preserve">SINAPI</t>
          </r>
        </is>
      </c>
      <c r="D1470" s="22" t="inlineStr">
        <is>
          <r>
            <t xml:space="preserve">H</t>
          </r>
        </is>
      </c>
      <c r="E1470" s="24" t="n">
        <v>1.0</v>
      </c>
      <c r="F1470" s="25" t="n">
        <v>0.16</v>
      </c>
      <c r="G1470" s="25" t="n">
        <f>TRUNC(TRUNC(E1470,8)*F1470,2)</f>
        <v>0.16</v>
      </c>
    </row>
    <row r="1471" customHeight="1" ht="15">
      <c r="A1471" s="2" t="inlineStr"/>
      <c r="B1471" s="2" t="inlineStr"/>
      <c r="C1471" s="2" t="inlineStr"/>
      <c r="D1471" s="2" t="inlineStr"/>
      <c r="E1471" s="26" t="inlineStr">
        <is>
          <r>
            <t xml:space="preserve">TOTAL Serviço:</t>
          </r>
        </is>
      </c>
      <c r="F1471" s="26" t="inlineStr"/>
      <c r="G1471" s="27" t="n">
        <f>SUM(G1470:G1470)</f>
        <v>0.16</v>
      </c>
    </row>
    <row r="1472" customHeight="1" ht="15">
      <c r="A1472" s="2" t="inlineStr"/>
      <c r="B1472" s="2" t="inlineStr"/>
      <c r="C1472" s="2" t="inlineStr"/>
      <c r="D1472" s="2" t="inlineStr"/>
      <c r="E1472" s="28" t="inlineStr">
        <is>
          <r>
            <t xml:space="preserve">VALOR:</t>
          </r>
        </is>
      </c>
      <c r="F1472" s="28" t="inlineStr"/>
      <c r="G1472" s="6" t="n">
        <f>SUM(G1465,G1468,G1471)</f>
        <v>29.67</v>
      </c>
    </row>
    <row r="1473" customHeight="1" ht="15">
      <c r="A1473" s="2" t="inlineStr"/>
      <c r="B1473" s="2" t="inlineStr"/>
      <c r="C1473" s="2" t="inlineStr"/>
      <c r="D1473" s="2" t="inlineStr"/>
      <c r="E1473" s="28" t="inlineStr">
        <is>
          <r>
            <t xml:space="preserve">VALOR BDI (22.23%):</t>
          </r>
        </is>
      </c>
      <c r="F1473" s="28" t="inlineStr"/>
      <c r="G1473" s="6" t="n">
        <f>ROUND(G1472*(22.23/100),2)</f>
        <v>6.6</v>
      </c>
    </row>
    <row r="1474" customHeight="1" ht="15">
      <c r="A1474" s="2" t="inlineStr"/>
      <c r="B1474" s="2" t="inlineStr"/>
      <c r="C1474" s="2" t="inlineStr"/>
      <c r="D1474" s="2" t="inlineStr"/>
      <c r="E1474" s="28" t="inlineStr">
        <is>
          <r>
            <t xml:space="preserve">VALOR COM BDI:</t>
          </r>
        </is>
      </c>
      <c r="F1474" s="28" t="inlineStr"/>
      <c r="G1474" s="6" t="n">
        <f>G1473+G1472</f>
        <v>36.27</v>
      </c>
    </row>
    <row r="1475" customHeight="1" ht="10">
      <c r="A1475" s="2" t="inlineStr"/>
      <c r="B1475" s="2" t="inlineStr"/>
      <c r="C1475" s="2" t="inlineStr"/>
      <c r="D1475" s="2" t="inlineStr"/>
      <c r="E1475" s="18" t="inlineStr"/>
      <c r="F1475" s="18" t="inlineStr"/>
      <c r="G1475" s="18" t="inlineStr"/>
    </row>
    <row r="1476" customHeight="1" ht="20">
      <c r="A1476" s="19" t="inlineStr">
        <is>
          <r>
            <t xml:space="preserve">93659 DISJUNTOR MONOPOLAR TIPO DIN, CORRENTE NOMINAL DE 50A - FORNECIMENTO E INSTALAÇÃO. AF_10/2020 (UN)</t>
          </r>
        </is>
      </c>
      <c r="B1476" s="19" t="inlineStr"/>
      <c r="C1476" s="19" t="inlineStr"/>
      <c r="D1476" s="19" t="inlineStr"/>
      <c r="E1476" s="19" t="inlineStr"/>
      <c r="F1476" s="19" t="inlineStr"/>
      <c r="G1476" s="19" t="inlineStr"/>
    </row>
    <row r="1477" customHeight="1" ht="15">
      <c r="A1477" s="20" t="inlineStr">
        <is>
          <r>
            <t xml:space="preserve">Material</t>
          </r>
        </is>
      </c>
      <c r="B1477" s="20" t="inlineStr"/>
      <c r="C1477" s="21" t="inlineStr">
        <is>
          <r>
            <t xml:space="preserve">FONTE</t>
          </r>
        </is>
      </c>
      <c r="D1477" s="21" t="inlineStr">
        <is>
          <r>
            <t xml:space="preserve">UNID</t>
          </r>
        </is>
      </c>
      <c r="E1477" s="21" t="inlineStr">
        <is>
          <r>
            <t xml:space="preserve">COEFICIENTE</t>
          </r>
        </is>
      </c>
      <c r="F1477" s="21" t="inlineStr">
        <is>
          <r>
            <t xml:space="preserve">PREÇO UNITÁRIO</t>
          </r>
        </is>
      </c>
      <c r="G1477" s="21" t="inlineStr">
        <is>
          <r>
            <t xml:space="preserve">TOTAL</t>
          </r>
        </is>
      </c>
    </row>
    <row r="1478" customHeight="1" ht="21">
      <c r="A1478" s="22" t="inlineStr">
        <is>
          <r>
            <t xml:space="preserve">00034686</t>
          </r>
        </is>
      </c>
      <c r="B1478" s="23" t="inlineStr">
        <is>
          <r>
            <t xml:space="preserve">DISJUNTOR TERMOMAGNETICO PARA TRILHO DIN (IEC), MONOPOLAR, 40 - 50 A, ICC - 5KA / 250 VCA</t>
          </r>
        </is>
      </c>
      <c r="C1478" s="22" t="inlineStr">
        <is>
          <r>
            <t xml:space="preserve">SINAPI</t>
          </r>
        </is>
      </c>
      <c r="D1478" s="22" t="inlineStr">
        <is>
          <r>
            <t xml:space="preserve">UN</t>
          </r>
        </is>
      </c>
      <c r="E1478" s="24" t="n">
        <v>1.0</v>
      </c>
      <c r="F1478" s="25" t="n">
        <v>11.94</v>
      </c>
      <c r="G1478" s="25" t="n">
        <f>TRUNC(TRUNC(E1478,8)*F1478,2)</f>
        <v>11.94</v>
      </c>
    </row>
    <row r="1479" customHeight="1" ht="29">
      <c r="A1479" s="22" t="inlineStr">
        <is>
          <r>
            <t xml:space="preserve">00001575</t>
          </r>
        </is>
      </c>
      <c r="B1479" s="23" t="inlineStr">
        <is>
          <r>
            <t xml:space="preserve">TERMINAL A COMPRESSAO EM COBRE ESTANHADO PARA CABO 16 MM2, 1 FURO E 1 COMPRESSAO, PARA PARAFUSO DE FIXACAO M6</t>
          </r>
        </is>
      </c>
      <c r="C1479" s="22" t="inlineStr">
        <is>
          <r>
            <t xml:space="preserve">SINAPI</t>
          </r>
        </is>
      </c>
      <c r="D1479" s="22" t="inlineStr">
        <is>
          <r>
            <t xml:space="preserve">UN</t>
          </r>
        </is>
      </c>
      <c r="E1479" s="24" t="n">
        <v>1.0</v>
      </c>
      <c r="F1479" s="25" t="n">
        <v>2.0</v>
      </c>
      <c r="G1479" s="25" t="n">
        <f>TRUNC(TRUNC(E1479,8)*F1479,2)</f>
        <v>2.0</v>
      </c>
    </row>
    <row r="1480" customHeight="1" ht="15">
      <c r="A1480" s="2" t="inlineStr"/>
      <c r="B1480" s="2" t="inlineStr"/>
      <c r="C1480" s="2" t="inlineStr"/>
      <c r="D1480" s="2" t="inlineStr"/>
      <c r="E1480" s="26" t="inlineStr">
        <is>
          <r>
            <t xml:space="preserve">TOTAL Material:</t>
          </r>
        </is>
      </c>
      <c r="F1480" s="26" t="inlineStr"/>
      <c r="G1480" s="27" t="n">
        <f>SUM(G1478:G1479)</f>
        <v>13.94</v>
      </c>
    </row>
    <row r="1481" customHeight="1" ht="15">
      <c r="A1481" s="20" t="inlineStr">
        <is>
          <r>
            <t xml:space="preserve">Mão de Obra com Encargos Complementares</t>
          </r>
        </is>
      </c>
      <c r="B1481" s="20" t="inlineStr"/>
      <c r="C1481" s="21" t="inlineStr">
        <is>
          <r>
            <t xml:space="preserve">FONTE</t>
          </r>
        </is>
      </c>
      <c r="D1481" s="21" t="inlineStr">
        <is>
          <r>
            <t xml:space="preserve">UNID</t>
          </r>
        </is>
      </c>
      <c r="E1481" s="21" t="inlineStr">
        <is>
          <r>
            <t xml:space="preserve">COEFICIENTE</t>
          </r>
        </is>
      </c>
      <c r="F1481" s="21" t="inlineStr">
        <is>
          <r>
            <t xml:space="preserve">PREÇO UNITÁRIO</t>
          </r>
        </is>
      </c>
      <c r="G1481" s="21" t="inlineStr">
        <is>
          <r>
            <t xml:space="preserve">TOTAL</t>
          </r>
        </is>
      </c>
    </row>
    <row r="1482" customHeight="1" ht="21">
      <c r="A1482" s="22" t="inlineStr">
        <is>
          <r>
            <t xml:space="preserve">88247</t>
          </r>
        </is>
      </c>
      <c r="B1482" s="23" t="inlineStr">
        <is>
          <r>
            <t xml:space="preserve">AUXILIAR DE ELETRICISTA COM ENCARGOS COMPLEMENTARES</t>
          </r>
        </is>
      </c>
      <c r="C1482" s="22" t="inlineStr">
        <is>
          <r>
            <t xml:space="preserve">SINAPI</t>
          </r>
        </is>
      </c>
      <c r="D1482" s="22" t="inlineStr">
        <is>
          <r>
            <t xml:space="preserve">H</t>
          </r>
        </is>
      </c>
      <c r="E1482" s="24" t="n">
        <v>0.1892</v>
      </c>
      <c r="F1482" s="25" t="n">
        <v>23.65</v>
      </c>
      <c r="G1482" s="25" t="n">
        <f>TRUNC(TRUNC(E1482,8)*F1482,2)</f>
        <v>4.47</v>
      </c>
    </row>
    <row r="1483" customHeight="1" ht="15">
      <c r="A1483" s="22" t="inlineStr">
        <is>
          <r>
            <t xml:space="preserve">88264</t>
          </r>
        </is>
      </c>
      <c r="B1483" s="23" t="inlineStr">
        <is>
          <r>
            <t xml:space="preserve">ELETRICISTA COM ENCARGOS COMPLEMENTARES</t>
          </r>
        </is>
      </c>
      <c r="C1483" s="22" t="inlineStr">
        <is>
          <r>
            <t xml:space="preserve">SINAPI</t>
          </r>
        </is>
      </c>
      <c r="D1483" s="22" t="inlineStr">
        <is>
          <r>
            <t xml:space="preserve">H</t>
          </r>
        </is>
      </c>
      <c r="E1483" s="24" t="n">
        <v>0.1892</v>
      </c>
      <c r="F1483" s="25" t="n">
        <v>29.25</v>
      </c>
      <c r="G1483" s="25" t="n">
        <f>TRUNC(TRUNC(E1483,8)*F1483,2)</f>
        <v>5.53</v>
      </c>
    </row>
    <row r="1484" customHeight="1" ht="18">
      <c r="A1484" s="2" t="inlineStr"/>
      <c r="B1484" s="2" t="inlineStr"/>
      <c r="C1484" s="2" t="inlineStr"/>
      <c r="D1484" s="2" t="inlineStr"/>
      <c r="E1484" s="26" t="inlineStr">
        <is>
          <r>
            <t xml:space="preserve">TOTAL Mão de Obra com Encargos Complementares:</t>
          </r>
        </is>
      </c>
      <c r="F1484" s="26" t="inlineStr"/>
      <c r="G1484" s="27" t="n">
        <f>SUM(G1482:G1483)</f>
        <v>10.0</v>
      </c>
    </row>
    <row r="1485" customHeight="1" ht="15">
      <c r="A1485" s="2" t="inlineStr"/>
      <c r="B1485" s="2" t="inlineStr"/>
      <c r="C1485" s="2" t="inlineStr"/>
      <c r="D1485" s="2" t="inlineStr"/>
      <c r="E1485" s="28" t="inlineStr">
        <is>
          <r>
            <t xml:space="preserve">VALOR:</t>
          </r>
        </is>
      </c>
      <c r="F1485" s="28" t="inlineStr"/>
      <c r="G1485" s="6" t="n">
        <f>SUM(G1480,G1484)</f>
        <v>23.94</v>
      </c>
    </row>
    <row r="1486" customHeight="1" ht="15">
      <c r="A1486" s="2" t="inlineStr"/>
      <c r="B1486" s="2" t="inlineStr"/>
      <c r="C1486" s="2" t="inlineStr"/>
      <c r="D1486" s="2" t="inlineStr"/>
      <c r="E1486" s="28" t="inlineStr">
        <is>
          <r>
            <t xml:space="preserve">VALOR BDI (22.23%):</t>
          </r>
        </is>
      </c>
      <c r="F1486" s="28" t="inlineStr"/>
      <c r="G1486" s="6" t="n">
        <f>ROUND(G1485*(22.23/100),2)</f>
        <v>5.32</v>
      </c>
    </row>
    <row r="1487" customHeight="1" ht="15">
      <c r="A1487" s="2" t="inlineStr"/>
      <c r="B1487" s="2" t="inlineStr"/>
      <c r="C1487" s="2" t="inlineStr"/>
      <c r="D1487" s="2" t="inlineStr"/>
      <c r="E1487" s="28" t="inlineStr">
        <is>
          <r>
            <t xml:space="preserve">VALOR COM BDI:</t>
          </r>
        </is>
      </c>
      <c r="F1487" s="28" t="inlineStr"/>
      <c r="G1487" s="6" t="n">
        <f>G1486+G1485</f>
        <v>29.26</v>
      </c>
    </row>
    <row r="1488" customHeight="1" ht="10">
      <c r="A1488" s="2" t="inlineStr"/>
      <c r="B1488" s="2" t="inlineStr"/>
      <c r="C1488" s="2" t="inlineStr"/>
      <c r="D1488" s="2" t="inlineStr"/>
      <c r="E1488" s="18" t="inlineStr"/>
      <c r="F1488" s="18" t="inlineStr"/>
      <c r="G1488" s="18" t="inlineStr"/>
    </row>
    <row r="1489" customHeight="1" ht="20">
      <c r="A1489" s="19" t="inlineStr">
        <is>
          <r>
            <t xml:space="preserve">101891 DISJUNTOR MONOPOLAR TIPO NEMA, CORRENTE NOMINAL DE 35 ATÉ 50A - FORNECIMENTO E INSTALAÇÃO. AF_10/2020 (UN)</t>
          </r>
        </is>
      </c>
      <c r="B1489" s="19" t="inlineStr"/>
      <c r="C1489" s="19" t="inlineStr"/>
      <c r="D1489" s="19" t="inlineStr"/>
      <c r="E1489" s="19" t="inlineStr"/>
      <c r="F1489" s="19" t="inlineStr"/>
      <c r="G1489" s="19" t="inlineStr"/>
    </row>
    <row r="1490" customHeight="1" ht="15">
      <c r="A1490" s="20" t="inlineStr">
        <is>
          <r>
            <t xml:space="preserve">Material</t>
          </r>
        </is>
      </c>
      <c r="B1490" s="20" t="inlineStr"/>
      <c r="C1490" s="21" t="inlineStr">
        <is>
          <r>
            <t xml:space="preserve">FONTE</t>
          </r>
        </is>
      </c>
      <c r="D1490" s="21" t="inlineStr">
        <is>
          <r>
            <t xml:space="preserve">UNID</t>
          </r>
        </is>
      </c>
      <c r="E1490" s="21" t="inlineStr">
        <is>
          <r>
            <t xml:space="preserve">COEFICIENTE</t>
          </r>
        </is>
      </c>
      <c r="F1490" s="21" t="inlineStr">
        <is>
          <r>
            <t xml:space="preserve">PREÇO UNITÁRIO</t>
          </r>
        </is>
      </c>
      <c r="G1490" s="21" t="inlineStr">
        <is>
          <r>
            <t xml:space="preserve">TOTAL</t>
          </r>
        </is>
      </c>
    </row>
    <row r="1491" customHeight="1" ht="21">
      <c r="A1491" s="22" t="inlineStr">
        <is>
          <r>
            <t xml:space="preserve">00002386</t>
          </r>
        </is>
      </c>
      <c r="B1491" s="23" t="inlineStr">
        <is>
          <r>
            <t xml:space="preserve">DISJUNTOR TIPO NEMA, MONOPOLAR 35 ATE 50 A, TENSAO MAXIMA DE 240 V</t>
          </r>
        </is>
      </c>
      <c r="C1491" s="22" t="inlineStr">
        <is>
          <r>
            <t xml:space="preserve">SINAPI</t>
          </r>
        </is>
      </c>
      <c r="D1491" s="22" t="inlineStr">
        <is>
          <r>
            <t xml:space="preserve">UN</t>
          </r>
        </is>
      </c>
      <c r="E1491" s="24" t="n">
        <v>1.0</v>
      </c>
      <c r="F1491" s="25" t="n">
        <v>17.49</v>
      </c>
      <c r="G1491" s="25" t="n">
        <f>TRUNC(TRUNC(E1491,8)*F1491,2)</f>
        <v>17.49</v>
      </c>
    </row>
    <row r="1492" customHeight="1" ht="29">
      <c r="A1492" s="22" t="inlineStr">
        <is>
          <r>
            <t xml:space="preserve">00001574</t>
          </r>
        </is>
      </c>
      <c r="B1492" s="23" t="inlineStr">
        <is>
          <r>
            <t xml:space="preserve">TERMINAL A COMPRESSAO EM COBRE ESTANHADO PARA CABO 10 MM2, 1 FURO E 1 COMPRESSAO, PARA PARAFUSO DE FIXACAO M6</t>
          </r>
        </is>
      </c>
      <c r="C1492" s="22" t="inlineStr">
        <is>
          <r>
            <t xml:space="preserve">SINAPI</t>
          </r>
        </is>
      </c>
      <c r="D1492" s="22" t="inlineStr">
        <is>
          <r>
            <t xml:space="preserve">UN</t>
          </r>
        </is>
      </c>
      <c r="E1492" s="24" t="n">
        <v>1.0</v>
      </c>
      <c r="F1492" s="25" t="n">
        <v>1.69</v>
      </c>
      <c r="G1492" s="25" t="n">
        <f>TRUNC(TRUNC(E1492,8)*F1492,2)</f>
        <v>1.69</v>
      </c>
    </row>
    <row r="1493" customHeight="1" ht="15">
      <c r="A1493" s="2" t="inlineStr"/>
      <c r="B1493" s="2" t="inlineStr"/>
      <c r="C1493" s="2" t="inlineStr"/>
      <c r="D1493" s="2" t="inlineStr"/>
      <c r="E1493" s="26" t="inlineStr">
        <is>
          <r>
            <t xml:space="preserve">TOTAL Material:</t>
          </r>
        </is>
      </c>
      <c r="F1493" s="26" t="inlineStr"/>
      <c r="G1493" s="27" t="n">
        <f>SUM(G1491:G1492)</f>
        <v>19.18</v>
      </c>
    </row>
    <row r="1494" customHeight="1" ht="15">
      <c r="A1494" s="20" t="inlineStr">
        <is>
          <r>
            <t xml:space="preserve">Mão de Obra com Encargos Complementares</t>
          </r>
        </is>
      </c>
      <c r="B1494" s="20" t="inlineStr"/>
      <c r="C1494" s="21" t="inlineStr">
        <is>
          <r>
            <t xml:space="preserve">FONTE</t>
          </r>
        </is>
      </c>
      <c r="D1494" s="21" t="inlineStr">
        <is>
          <r>
            <t xml:space="preserve">UNID</t>
          </r>
        </is>
      </c>
      <c r="E1494" s="21" t="inlineStr">
        <is>
          <r>
            <t xml:space="preserve">COEFICIENTE</t>
          </r>
        </is>
      </c>
      <c r="F1494" s="21" t="inlineStr">
        <is>
          <r>
            <t xml:space="preserve">PREÇO UNITÁRIO</t>
          </r>
        </is>
      </c>
      <c r="G1494" s="21" t="inlineStr">
        <is>
          <r>
            <t xml:space="preserve">TOTAL</t>
          </r>
        </is>
      </c>
    </row>
    <row r="1495" customHeight="1" ht="21">
      <c r="A1495" s="22" t="inlineStr">
        <is>
          <r>
            <t xml:space="preserve">88247</t>
          </r>
        </is>
      </c>
      <c r="B1495" s="23" t="inlineStr">
        <is>
          <r>
            <t xml:space="preserve">AUXILIAR DE ELETRICISTA COM ENCARGOS COMPLEMENTARES</t>
          </r>
        </is>
      </c>
      <c r="C1495" s="22" t="inlineStr">
        <is>
          <r>
            <t xml:space="preserve">SINAPI</t>
          </r>
        </is>
      </c>
      <c r="D1495" s="22" t="inlineStr">
        <is>
          <r>
            <t xml:space="preserve">H</t>
          </r>
        </is>
      </c>
      <c r="E1495" s="24" t="n">
        <v>0.1352</v>
      </c>
      <c r="F1495" s="25" t="n">
        <v>23.65</v>
      </c>
      <c r="G1495" s="25" t="n">
        <f>TRUNC(TRUNC(E1495,8)*F1495,2)</f>
        <v>3.19</v>
      </c>
    </row>
    <row r="1496" customHeight="1" ht="15">
      <c r="A1496" s="22" t="inlineStr">
        <is>
          <r>
            <t xml:space="preserve">88264</t>
          </r>
        </is>
      </c>
      <c r="B1496" s="23" t="inlineStr">
        <is>
          <r>
            <t xml:space="preserve">ELETRICISTA COM ENCARGOS COMPLEMENTARES</t>
          </r>
        </is>
      </c>
      <c r="C1496" s="22" t="inlineStr">
        <is>
          <r>
            <t xml:space="preserve">SINAPI</t>
          </r>
        </is>
      </c>
      <c r="D1496" s="22" t="inlineStr">
        <is>
          <r>
            <t xml:space="preserve">H</t>
          </r>
        </is>
      </c>
      <c r="E1496" s="24" t="n">
        <v>0.1352</v>
      </c>
      <c r="F1496" s="25" t="n">
        <v>29.25</v>
      </c>
      <c r="G1496" s="25" t="n">
        <f>TRUNC(TRUNC(E1496,8)*F1496,2)</f>
        <v>3.95</v>
      </c>
    </row>
    <row r="1497" customHeight="1" ht="18">
      <c r="A1497" s="2" t="inlineStr"/>
      <c r="B1497" s="2" t="inlineStr"/>
      <c r="C1497" s="2" t="inlineStr"/>
      <c r="D1497" s="2" t="inlineStr"/>
      <c r="E1497" s="26" t="inlineStr">
        <is>
          <r>
            <t xml:space="preserve">TOTAL Mão de Obra com Encargos Complementares:</t>
          </r>
        </is>
      </c>
      <c r="F1497" s="26" t="inlineStr"/>
      <c r="G1497" s="27" t="n">
        <f>SUM(G1495:G1496)</f>
        <v>7.14</v>
      </c>
    </row>
    <row r="1498" customHeight="1" ht="15">
      <c r="A1498" s="2" t="inlineStr"/>
      <c r="B1498" s="2" t="inlineStr"/>
      <c r="C1498" s="2" t="inlineStr"/>
      <c r="D1498" s="2" t="inlineStr"/>
      <c r="E1498" s="28" t="inlineStr">
        <is>
          <r>
            <t xml:space="preserve">VALOR:</t>
          </r>
        </is>
      </c>
      <c r="F1498" s="28" t="inlineStr"/>
      <c r="G1498" s="6" t="n">
        <f>SUM(G1493,G1497)</f>
        <v>26.32</v>
      </c>
    </row>
    <row r="1499" customHeight="1" ht="15">
      <c r="A1499" s="2" t="inlineStr"/>
      <c r="B1499" s="2" t="inlineStr"/>
      <c r="C1499" s="2" t="inlineStr"/>
      <c r="D1499" s="2" t="inlineStr"/>
      <c r="E1499" s="28" t="inlineStr">
        <is>
          <r>
            <t xml:space="preserve">VALOR BDI (22.23%):</t>
          </r>
        </is>
      </c>
      <c r="F1499" s="28" t="inlineStr"/>
      <c r="G1499" s="6" t="n">
        <f>ROUND(G1498*(22.23/100),2)</f>
        <v>5.85</v>
      </c>
    </row>
    <row r="1500" customHeight="1" ht="15">
      <c r="A1500" s="2" t="inlineStr"/>
      <c r="B1500" s="2" t="inlineStr"/>
      <c r="C1500" s="2" t="inlineStr"/>
      <c r="D1500" s="2" t="inlineStr"/>
      <c r="E1500" s="28" t="inlineStr">
        <is>
          <r>
            <t xml:space="preserve">VALOR COM BDI:</t>
          </r>
        </is>
      </c>
      <c r="F1500" s="28" t="inlineStr"/>
      <c r="G1500" s="6" t="n">
        <f>G1499+G1498</f>
        <v>32.17</v>
      </c>
    </row>
    <row r="1501" customHeight="1" ht="10">
      <c r="A1501" s="2" t="inlineStr"/>
      <c r="B1501" s="2" t="inlineStr"/>
      <c r="C1501" s="2" t="inlineStr"/>
      <c r="D1501" s="2" t="inlineStr"/>
      <c r="E1501" s="18" t="inlineStr"/>
      <c r="F1501" s="18" t="inlineStr"/>
      <c r="G1501" s="18" t="inlineStr"/>
    </row>
    <row r="1502" customHeight="1" ht="20">
      <c r="A1502" s="19" t="inlineStr">
        <is>
          <r>
            <t xml:space="preserve">88264 ELETRICISTA COM ENCARGOS COMPLEMENTARES (H)</t>
          </r>
        </is>
      </c>
      <c r="B1502" s="19" t="inlineStr"/>
      <c r="C1502" s="19" t="inlineStr"/>
      <c r="D1502" s="19" t="inlineStr"/>
      <c r="E1502" s="19" t="inlineStr"/>
      <c r="F1502" s="19" t="inlineStr"/>
      <c r="G1502" s="19" t="inlineStr"/>
    </row>
    <row r="1503" customHeight="1" ht="15">
      <c r="A1503" s="20" t="inlineStr">
        <is>
          <r>
            <t xml:space="preserve">Encargos Complementares</t>
          </r>
        </is>
      </c>
      <c r="B1503" s="20" t="inlineStr"/>
      <c r="C1503" s="21" t="inlineStr">
        <is>
          <r>
            <t xml:space="preserve">FONTE</t>
          </r>
        </is>
      </c>
      <c r="D1503" s="21" t="inlineStr">
        <is>
          <r>
            <t xml:space="preserve">UNID</t>
          </r>
        </is>
      </c>
      <c r="E1503" s="21" t="inlineStr">
        <is>
          <r>
            <t xml:space="preserve">COEFICIENTE</t>
          </r>
        </is>
      </c>
      <c r="F1503" s="21" t="inlineStr">
        <is>
          <r>
            <t xml:space="preserve">PREÇO UNITÁRIO</t>
          </r>
        </is>
      </c>
      <c r="G1503" s="21" t="inlineStr">
        <is>
          <r>
            <t xml:space="preserve">TOTAL</t>
          </r>
        </is>
      </c>
    </row>
    <row r="1504" customHeight="1" ht="21">
      <c r="A1504" s="22" t="inlineStr">
        <is>
          <r>
            <t xml:space="preserve">00037370</t>
          </r>
        </is>
      </c>
      <c r="B1504" s="23" t="inlineStr">
        <is>
          <r>
            <t xml:space="preserve">ALIMENTACAO - HORISTA (COLETADO CAIXA - ENCARGOS COMPLEMENTARES)</t>
          </r>
        </is>
      </c>
      <c r="C1504" s="22" t="inlineStr">
        <is>
          <r>
            <t xml:space="preserve">SINAPI</t>
          </r>
        </is>
      </c>
      <c r="D1504" s="22" t="inlineStr">
        <is>
          <r>
            <t xml:space="preserve">H</t>
          </r>
        </is>
      </c>
      <c r="E1504" s="24" t="n">
        <v>1.0</v>
      </c>
      <c r="F1504" s="25" t="n">
        <v>3.39</v>
      </c>
      <c r="G1504" s="25" t="n">
        <f>TRUNC(TRUNC(E1504,8)*F1504,2)</f>
        <v>3.39</v>
      </c>
    </row>
    <row r="1505" customHeight="1" ht="21">
      <c r="A1505" s="22" t="inlineStr">
        <is>
          <r>
            <t xml:space="preserve">00043484</t>
          </r>
        </is>
      </c>
      <c r="B1505" s="23" t="inlineStr">
        <is>
          <r>
            <t xml:space="preserve">EPI - FAMILIA ELETRICISTA - HORISTA (ENCARGOS COMPLEMENTARES - COLETADO CAIXA)</t>
          </r>
        </is>
      </c>
      <c r="C1505" s="22" t="inlineStr">
        <is>
          <r>
            <t xml:space="preserve">SINAPI</t>
          </r>
        </is>
      </c>
      <c r="D1505" s="22" t="inlineStr">
        <is>
          <r>
            <t xml:space="preserve">H</t>
          </r>
        </is>
      </c>
      <c r="E1505" s="24" t="n">
        <v>1.0</v>
      </c>
      <c r="F1505" s="25" t="n">
        <v>1.2</v>
      </c>
      <c r="G1505" s="25" t="n">
        <f>TRUNC(TRUNC(E1505,8)*F1505,2)</f>
        <v>1.2</v>
      </c>
    </row>
    <row r="1506" customHeight="1" ht="21">
      <c r="A1506" s="22" t="inlineStr">
        <is>
          <r>
            <t xml:space="preserve">00037372</t>
          </r>
        </is>
      </c>
      <c r="B1506" s="23" t="inlineStr">
        <is>
          <r>
            <t xml:space="preserve">EXAMES - HORISTA (COLETADO CAIXA - ENCARGOS COMPLEMENTARES)</t>
          </r>
        </is>
      </c>
      <c r="C1506" s="22" t="inlineStr">
        <is>
          <r>
            <t xml:space="preserve">SINAPI</t>
          </r>
        </is>
      </c>
      <c r="D1506" s="22" t="inlineStr">
        <is>
          <r>
            <t xml:space="preserve">H</t>
          </r>
        </is>
      </c>
      <c r="E1506" s="24" t="n">
        <v>1.0</v>
      </c>
      <c r="F1506" s="25" t="n">
        <v>1.34</v>
      </c>
      <c r="G1506" s="25" t="n">
        <f>TRUNC(TRUNC(E1506,8)*F1506,2)</f>
        <v>1.34</v>
      </c>
    </row>
    <row r="1507" customHeight="1" ht="21">
      <c r="A1507" s="22" t="inlineStr">
        <is>
          <r>
            <t xml:space="preserve">00043460</t>
          </r>
        </is>
      </c>
      <c r="B1507" s="23" t="inlineStr">
        <is>
          <r>
            <t xml:space="preserve">FERRAMENTAS - FAMILIA ELETRICISTA - HORISTA (ENCARGOS COMPLEMENTARES - COLETADO CAIXA)</t>
          </r>
        </is>
      </c>
      <c r="C1507" s="22" t="inlineStr">
        <is>
          <r>
            <t xml:space="preserve">SINAPI</t>
          </r>
        </is>
      </c>
      <c r="D1507" s="22" t="inlineStr">
        <is>
          <r>
            <t xml:space="preserve">H</t>
          </r>
        </is>
      </c>
      <c r="E1507" s="24" t="n">
        <v>1.0</v>
      </c>
      <c r="F1507" s="25" t="n">
        <v>0.85</v>
      </c>
      <c r="G1507" s="25" t="n">
        <f>TRUNC(TRUNC(E1507,8)*F1507,2)</f>
        <v>0.85</v>
      </c>
    </row>
    <row r="1508" customHeight="1" ht="21">
      <c r="A1508" s="22" t="inlineStr">
        <is>
          <r>
            <t xml:space="preserve">00037373</t>
          </r>
        </is>
      </c>
      <c r="B1508" s="23" t="inlineStr">
        <is>
          <r>
            <t xml:space="preserve">SEGURO - HORISTA (COLETADO CAIXA - ENCARGOS COMPLEMENTARES)</t>
          </r>
        </is>
      </c>
      <c r="C1508" s="22" t="inlineStr">
        <is>
          <r>
            <t xml:space="preserve">SINAPI</t>
          </r>
        </is>
      </c>
      <c r="D1508" s="22" t="inlineStr">
        <is>
          <r>
            <t xml:space="preserve">H</t>
          </r>
        </is>
      </c>
      <c r="E1508" s="24" t="n">
        <v>1.0</v>
      </c>
      <c r="F1508" s="25" t="n">
        <v>0.04</v>
      </c>
      <c r="G1508" s="25" t="n">
        <f>TRUNC(TRUNC(E1508,8)*F1508,2)</f>
        <v>0.04</v>
      </c>
    </row>
    <row r="1509" customHeight="1" ht="21">
      <c r="A1509" s="22" t="inlineStr">
        <is>
          <r>
            <t xml:space="preserve">00037371</t>
          </r>
        </is>
      </c>
      <c r="B1509" s="23" t="inlineStr">
        <is>
          <r>
            <t xml:space="preserve">TRANSPORTE - HORISTA (COLETADO CAIXA - ENCARGOS COMPLEMENTARES)</t>
          </r>
        </is>
      </c>
      <c r="C1509" s="22" t="inlineStr">
        <is>
          <r>
            <t xml:space="preserve">SINAPI</t>
          </r>
        </is>
      </c>
      <c r="D1509" s="22" t="inlineStr">
        <is>
          <r>
            <t xml:space="preserve">H</t>
          </r>
        </is>
      </c>
      <c r="E1509" s="24" t="n">
        <v>1.0</v>
      </c>
      <c r="F1509" s="25" t="n">
        <v>1.1</v>
      </c>
      <c r="G1509" s="25" t="n">
        <f>TRUNC(TRUNC(E1509,8)*F1509,2)</f>
        <v>1.1</v>
      </c>
    </row>
    <row r="1510" customHeight="1" ht="15">
      <c r="A1510" s="2" t="inlineStr"/>
      <c r="B1510" s="2" t="inlineStr"/>
      <c r="C1510" s="2" t="inlineStr"/>
      <c r="D1510" s="2" t="inlineStr"/>
      <c r="E1510" s="26" t="inlineStr">
        <is>
          <r>
            <t xml:space="preserve">TOTAL Encargos Complementares:</t>
          </r>
        </is>
      </c>
      <c r="F1510" s="26" t="inlineStr"/>
      <c r="G1510" s="27" t="n">
        <f>SUM(G1504:G1509)</f>
        <v>7.92</v>
      </c>
    </row>
    <row r="1511" customHeight="1" ht="15">
      <c r="A1511" s="20" t="inlineStr">
        <is>
          <r>
            <t xml:space="preserve">Mão de Obra</t>
          </r>
        </is>
      </c>
      <c r="B1511" s="20" t="inlineStr"/>
      <c r="C1511" s="21" t="inlineStr">
        <is>
          <r>
            <t xml:space="preserve">FONTE</t>
          </r>
        </is>
      </c>
      <c r="D1511" s="21" t="inlineStr">
        <is>
          <r>
            <t xml:space="preserve">UNID</t>
          </r>
        </is>
      </c>
      <c r="E1511" s="21" t="inlineStr">
        <is>
          <r>
            <t xml:space="preserve">COEFICIENTE</t>
          </r>
        </is>
      </c>
      <c r="F1511" s="21" t="inlineStr">
        <is>
          <r>
            <t xml:space="preserve">PREÇO UNITÁRIO</t>
          </r>
        </is>
      </c>
      <c r="G1511" s="21" t="inlineStr">
        <is>
          <r>
            <t xml:space="preserve">TOTAL</t>
          </r>
        </is>
      </c>
    </row>
    <row r="1512" customHeight="1" ht="15">
      <c r="A1512" s="22" t="inlineStr">
        <is>
          <r>
            <t xml:space="preserve">00002436</t>
          </r>
        </is>
      </c>
      <c r="B1512" s="23" t="inlineStr">
        <is>
          <r>
            <t xml:space="preserve">ELETRICISTA (HORISTA)</t>
          </r>
        </is>
      </c>
      <c r="C1512" s="22" t="inlineStr">
        <is>
          <r>
            <t xml:space="preserve">SINAPI</t>
          </r>
        </is>
      </c>
      <c r="D1512" s="22" t="inlineStr">
        <is>
          <r>
            <t xml:space="preserve">H</t>
          </r>
        </is>
      </c>
      <c r="E1512" s="24" t="n">
        <v>1.0</v>
      </c>
      <c r="F1512" s="25" t="n">
        <v>20.46</v>
      </c>
      <c r="G1512" s="25" t="n">
        <f>TRUNC(TRUNC(E1512,8)*F1512,2)</f>
        <v>20.46</v>
      </c>
    </row>
    <row r="1513" customHeight="1" ht="15">
      <c r="A1513" s="2" t="inlineStr"/>
      <c r="B1513" s="2" t="inlineStr"/>
      <c r="C1513" s="2" t="inlineStr"/>
      <c r="D1513" s="2" t="inlineStr"/>
      <c r="E1513" s="26" t="inlineStr">
        <is>
          <r>
            <t xml:space="preserve">TOTAL Mão de Obra:</t>
          </r>
        </is>
      </c>
      <c r="F1513" s="26" t="inlineStr"/>
      <c r="G1513" s="27" t="n">
        <f>SUM(G1512:G1512)</f>
        <v>20.46</v>
      </c>
    </row>
    <row r="1514" customHeight="1" ht="15">
      <c r="A1514" s="20" t="inlineStr">
        <is>
          <r>
            <t xml:space="preserve">Serviço</t>
          </r>
        </is>
      </c>
      <c r="B1514" s="20" t="inlineStr"/>
      <c r="C1514" s="21" t="inlineStr">
        <is>
          <r>
            <t xml:space="preserve">FONTE</t>
          </r>
        </is>
      </c>
      <c r="D1514" s="21" t="inlineStr">
        <is>
          <r>
            <t xml:space="preserve">UNID</t>
          </r>
        </is>
      </c>
      <c r="E1514" s="21" t="inlineStr">
        <is>
          <r>
            <t xml:space="preserve">COEFICIENTE</t>
          </r>
        </is>
      </c>
      <c r="F1514" s="21" t="inlineStr">
        <is>
          <r>
            <t xml:space="preserve">PREÇO UNITÁRIO</t>
          </r>
        </is>
      </c>
      <c r="G1514" s="21" t="inlineStr">
        <is>
          <r>
            <t xml:space="preserve">TOTAL</t>
          </r>
        </is>
      </c>
    </row>
    <row r="1515" customHeight="1" ht="21">
      <c r="A1515" s="22" t="inlineStr">
        <is>
          <r>
            <t xml:space="preserve">95332</t>
          </r>
        </is>
      </c>
      <c r="B1515" s="23" t="inlineStr">
        <is>
          <r>
            <t xml:space="preserve">CURSO DE CAPACITAÇÃO PARA ELETRICISTA (ENCARGOS COMPLEMENTARES) - HORISTA</t>
          </r>
        </is>
      </c>
      <c r="C1515" s="22" t="inlineStr">
        <is>
          <r>
            <t xml:space="preserve">SINAPI</t>
          </r>
        </is>
      </c>
      <c r="D1515" s="22" t="inlineStr">
        <is>
          <r>
            <t xml:space="preserve">H</t>
          </r>
        </is>
      </c>
      <c r="E1515" s="24" t="n">
        <v>1.0</v>
      </c>
      <c r="F1515" s="25" t="n">
        <v>0.87</v>
      </c>
      <c r="G1515" s="25" t="n">
        <f>TRUNC(TRUNC(E1515,8)*F1515,2)</f>
        <v>0.87</v>
      </c>
    </row>
    <row r="1516" customHeight="1" ht="15">
      <c r="A1516" s="2" t="inlineStr"/>
      <c r="B1516" s="2" t="inlineStr"/>
      <c r="C1516" s="2" t="inlineStr"/>
      <c r="D1516" s="2" t="inlineStr"/>
      <c r="E1516" s="26" t="inlineStr">
        <is>
          <r>
            <t xml:space="preserve">TOTAL Serviço:</t>
          </r>
        </is>
      </c>
      <c r="F1516" s="26" t="inlineStr"/>
      <c r="G1516" s="27" t="n">
        <f>SUM(G1515:G1515)</f>
        <v>0.87</v>
      </c>
    </row>
    <row r="1517" customHeight="1" ht="15">
      <c r="A1517" s="2" t="inlineStr"/>
      <c r="B1517" s="2" t="inlineStr"/>
      <c r="C1517" s="2" t="inlineStr"/>
      <c r="D1517" s="2" t="inlineStr"/>
      <c r="E1517" s="28" t="inlineStr">
        <is>
          <r>
            <t xml:space="preserve">VALOR:</t>
          </r>
        </is>
      </c>
      <c r="F1517" s="28" t="inlineStr"/>
      <c r="G1517" s="6" t="n">
        <f>SUM(G1510,G1513,G1516)</f>
        <v>29.25</v>
      </c>
    </row>
    <row r="1518" customHeight="1" ht="15">
      <c r="A1518" s="2" t="inlineStr"/>
      <c r="B1518" s="2" t="inlineStr"/>
      <c r="C1518" s="2" t="inlineStr"/>
      <c r="D1518" s="2" t="inlineStr"/>
      <c r="E1518" s="28" t="inlineStr">
        <is>
          <r>
            <t xml:space="preserve">VALOR BDI (22.23%):</t>
          </r>
        </is>
      </c>
      <c r="F1518" s="28" t="inlineStr"/>
      <c r="G1518" s="6" t="n">
        <f>ROUND(G1517*(22.23/100),2)</f>
        <v>6.5</v>
      </c>
    </row>
    <row r="1519" customHeight="1" ht="15">
      <c r="A1519" s="2" t="inlineStr"/>
      <c r="B1519" s="2" t="inlineStr"/>
      <c r="C1519" s="2" t="inlineStr"/>
      <c r="D1519" s="2" t="inlineStr"/>
      <c r="E1519" s="28" t="inlineStr">
        <is>
          <r>
            <t xml:space="preserve">VALOR COM BDI:</t>
          </r>
        </is>
      </c>
      <c r="F1519" s="28" t="inlineStr"/>
      <c r="G1519" s="6" t="n">
        <f>G1518+G1517</f>
        <v>35.75</v>
      </c>
    </row>
    <row r="1520" customHeight="1" ht="10">
      <c r="A1520" s="2" t="inlineStr"/>
      <c r="B1520" s="2" t="inlineStr"/>
      <c r="C1520" s="2" t="inlineStr"/>
      <c r="D1520" s="2" t="inlineStr"/>
      <c r="E1520" s="18" t="inlineStr"/>
      <c r="F1520" s="18" t="inlineStr"/>
      <c r="G1520" s="18" t="inlineStr"/>
    </row>
    <row r="1521" customHeight="1" ht="20">
      <c r="A1521" s="19" t="inlineStr">
        <is>
          <r>
            <t xml:space="preserve">91862 ELETRODUTO RÍGIDO ROSCÁVEL, PVC, DN 20 MM (1/2"), PARA CIRCUITOS TERMINAIS, INSTALADO EM FORRO - FORNECIMENTO E INSTALAÇÃO. AF_03/2023 (M)</t>
          </r>
        </is>
      </c>
      <c r="B1521" s="19" t="inlineStr"/>
      <c r="C1521" s="19" t="inlineStr"/>
      <c r="D1521" s="19" t="inlineStr"/>
      <c r="E1521" s="19" t="inlineStr"/>
      <c r="F1521" s="19" t="inlineStr"/>
      <c r="G1521" s="19" t="inlineStr"/>
    </row>
    <row r="1522" customHeight="1" ht="15">
      <c r="A1522" s="20" t="inlineStr">
        <is>
          <r>
            <t xml:space="preserve">Material</t>
          </r>
        </is>
      </c>
      <c r="B1522" s="20" t="inlineStr"/>
      <c r="C1522" s="21" t="inlineStr">
        <is>
          <r>
            <t xml:space="preserve">FONTE</t>
          </r>
        </is>
      </c>
      <c r="D1522" s="21" t="inlineStr">
        <is>
          <r>
            <t xml:space="preserve">UNID</t>
          </r>
        </is>
      </c>
      <c r="E1522" s="21" t="inlineStr">
        <is>
          <r>
            <t xml:space="preserve">COEFICIENTE</t>
          </r>
        </is>
      </c>
      <c r="F1522" s="21" t="inlineStr">
        <is>
          <r>
            <t xml:space="preserve">PREÇO UNITÁRIO</t>
          </r>
        </is>
      </c>
      <c r="G1522" s="21" t="inlineStr">
        <is>
          <r>
            <t xml:space="preserve">TOTAL</t>
          </r>
        </is>
      </c>
    </row>
    <row r="1523" customHeight="1" ht="21">
      <c r="A1523" s="22" t="inlineStr">
        <is>
          <r>
            <t xml:space="preserve">00002673</t>
          </r>
        </is>
      </c>
      <c r="B1523" s="23" t="inlineStr">
        <is>
          <r>
            <t xml:space="preserve">ELETRODUTO DE PVC RIGIDO ROSCAVEL DE 1/2 ", SEM LUVA</t>
          </r>
        </is>
      </c>
      <c r="C1523" s="22" t="inlineStr">
        <is>
          <r>
            <t xml:space="preserve">SINAPI</t>
          </r>
        </is>
      </c>
      <c r="D1523" s="22" t="inlineStr">
        <is>
          <r>
            <t xml:space="preserve">M</t>
          </r>
        </is>
      </c>
      <c r="E1523" s="24" t="n">
        <v>1.017</v>
      </c>
      <c r="F1523" s="25" t="n">
        <v>3.73</v>
      </c>
      <c r="G1523" s="25" t="n">
        <f>TRUNC(TRUNC(E1523,8)*F1523,2)</f>
        <v>3.79</v>
      </c>
    </row>
    <row r="1524" customHeight="1" ht="15">
      <c r="A1524" s="2" t="inlineStr"/>
      <c r="B1524" s="2" t="inlineStr"/>
      <c r="C1524" s="2" t="inlineStr"/>
      <c r="D1524" s="2" t="inlineStr"/>
      <c r="E1524" s="26" t="inlineStr">
        <is>
          <r>
            <t xml:space="preserve">TOTAL Material:</t>
          </r>
        </is>
      </c>
      <c r="F1524" s="26" t="inlineStr"/>
      <c r="G1524" s="27" t="n">
        <f>SUM(G1523:G1523)</f>
        <v>3.79</v>
      </c>
    </row>
    <row r="1525" customHeight="1" ht="15">
      <c r="A1525" s="20" t="inlineStr">
        <is>
          <r>
            <t xml:space="preserve">Mão de Obra com Encargos Complementares</t>
          </r>
        </is>
      </c>
      <c r="B1525" s="20" t="inlineStr"/>
      <c r="C1525" s="21" t="inlineStr">
        <is>
          <r>
            <t xml:space="preserve">FONTE</t>
          </r>
        </is>
      </c>
      <c r="D1525" s="21" t="inlineStr">
        <is>
          <r>
            <t xml:space="preserve">UNID</t>
          </r>
        </is>
      </c>
      <c r="E1525" s="21" t="inlineStr">
        <is>
          <r>
            <t xml:space="preserve">COEFICIENTE</t>
          </r>
        </is>
      </c>
      <c r="F1525" s="21" t="inlineStr">
        <is>
          <r>
            <t xml:space="preserve">PREÇO UNITÁRIO</t>
          </r>
        </is>
      </c>
      <c r="G1525" s="21" t="inlineStr">
        <is>
          <r>
            <t xml:space="preserve">TOTAL</t>
          </r>
        </is>
      </c>
    </row>
    <row r="1526" customHeight="1" ht="21">
      <c r="A1526" s="22" t="inlineStr">
        <is>
          <r>
            <t xml:space="preserve">88247</t>
          </r>
        </is>
      </c>
      <c r="B1526" s="23" t="inlineStr">
        <is>
          <r>
            <t xml:space="preserve">AUXILIAR DE ELETRICISTA COM ENCARGOS COMPLEMENTARES</t>
          </r>
        </is>
      </c>
      <c r="C1526" s="22" t="inlineStr">
        <is>
          <r>
            <t xml:space="preserve">SINAPI</t>
          </r>
        </is>
      </c>
      <c r="D1526" s="22" t="inlineStr">
        <is>
          <r>
            <t xml:space="preserve">H</t>
          </r>
        </is>
      </c>
      <c r="E1526" s="24" t="n">
        <v>0.105</v>
      </c>
      <c r="F1526" s="25" t="n">
        <v>23.65</v>
      </c>
      <c r="G1526" s="25" t="n">
        <f>TRUNC(TRUNC(E1526,8)*F1526,2)</f>
        <v>2.48</v>
      </c>
    </row>
    <row r="1527" customHeight="1" ht="15">
      <c r="A1527" s="22" t="inlineStr">
        <is>
          <r>
            <t xml:space="preserve">88264</t>
          </r>
        </is>
      </c>
      <c r="B1527" s="23" t="inlineStr">
        <is>
          <r>
            <t xml:space="preserve">ELETRICISTA COM ENCARGOS COMPLEMENTARES</t>
          </r>
        </is>
      </c>
      <c r="C1527" s="22" t="inlineStr">
        <is>
          <r>
            <t xml:space="preserve">SINAPI</t>
          </r>
        </is>
      </c>
      <c r="D1527" s="22" t="inlineStr">
        <is>
          <r>
            <t xml:space="preserve">H</t>
          </r>
        </is>
      </c>
      <c r="E1527" s="24" t="n">
        <v>0.105</v>
      </c>
      <c r="F1527" s="25" t="n">
        <v>29.25</v>
      </c>
      <c r="G1527" s="25" t="n">
        <f>TRUNC(TRUNC(E1527,8)*F1527,2)</f>
        <v>3.07</v>
      </c>
    </row>
    <row r="1528" customHeight="1" ht="18">
      <c r="A1528" s="2" t="inlineStr"/>
      <c r="B1528" s="2" t="inlineStr"/>
      <c r="C1528" s="2" t="inlineStr"/>
      <c r="D1528" s="2" t="inlineStr"/>
      <c r="E1528" s="26" t="inlineStr">
        <is>
          <r>
            <t xml:space="preserve">TOTAL Mão de Obra com Encargos Complementares:</t>
          </r>
        </is>
      </c>
      <c r="F1528" s="26" t="inlineStr"/>
      <c r="G1528" s="27" t="n">
        <f>SUM(G1526:G1527)</f>
        <v>5.55</v>
      </c>
    </row>
    <row r="1529" customHeight="1" ht="15">
      <c r="A1529" s="2" t="inlineStr"/>
      <c r="B1529" s="2" t="inlineStr"/>
      <c r="C1529" s="2" t="inlineStr"/>
      <c r="D1529" s="2" t="inlineStr"/>
      <c r="E1529" s="28" t="inlineStr">
        <is>
          <r>
            <t xml:space="preserve">VALOR:</t>
          </r>
        </is>
      </c>
      <c r="F1529" s="28" t="inlineStr"/>
      <c r="G1529" s="6" t="n">
        <f>SUM(G1524,G1528)</f>
        <v>9.34</v>
      </c>
    </row>
    <row r="1530" customHeight="1" ht="15">
      <c r="A1530" s="2" t="inlineStr"/>
      <c r="B1530" s="2" t="inlineStr"/>
      <c r="C1530" s="2" t="inlineStr"/>
      <c r="D1530" s="2" t="inlineStr"/>
      <c r="E1530" s="28" t="inlineStr">
        <is>
          <r>
            <t xml:space="preserve">VALOR BDI (22.23%):</t>
          </r>
        </is>
      </c>
      <c r="F1530" s="28" t="inlineStr"/>
      <c r="G1530" s="6" t="n">
        <f>ROUND(G1529*(22.23/100),2)</f>
        <v>2.08</v>
      </c>
    </row>
    <row r="1531" customHeight="1" ht="15">
      <c r="A1531" s="2" t="inlineStr"/>
      <c r="B1531" s="2" t="inlineStr"/>
      <c r="C1531" s="2" t="inlineStr"/>
      <c r="D1531" s="2" t="inlineStr"/>
      <c r="E1531" s="28" t="inlineStr">
        <is>
          <r>
            <t xml:space="preserve">VALOR COM BDI:</t>
          </r>
        </is>
      </c>
      <c r="F1531" s="28" t="inlineStr"/>
      <c r="G1531" s="6" t="n">
        <f>G1530+G1529</f>
        <v>11.42</v>
      </c>
    </row>
    <row r="1532" customHeight="1" ht="10">
      <c r="A1532" s="2" t="inlineStr"/>
      <c r="B1532" s="2" t="inlineStr"/>
      <c r="C1532" s="2" t="inlineStr"/>
      <c r="D1532" s="2" t="inlineStr"/>
      <c r="E1532" s="18" t="inlineStr"/>
      <c r="F1532" s="18" t="inlineStr"/>
      <c r="G1532" s="18" t="inlineStr"/>
    </row>
    <row r="1533" customHeight="1" ht="20">
      <c r="A1533" s="19" t="inlineStr">
        <is>
          <r>
            <t xml:space="preserve">91870 ELETRODUTO RÍGIDO ROSCÁVEL, PVC, DN 20 MM (1/2"), PARA CIRCUITOS TERMINAIS, INSTALADO EM PAREDE - FORNECIMENTO E INSTALAÇÃO. AF_03/2023 (M)</t>
          </r>
        </is>
      </c>
      <c r="B1533" s="19" t="inlineStr"/>
      <c r="C1533" s="19" t="inlineStr"/>
      <c r="D1533" s="19" t="inlineStr"/>
      <c r="E1533" s="19" t="inlineStr"/>
      <c r="F1533" s="19" t="inlineStr"/>
      <c r="G1533" s="19" t="inlineStr"/>
    </row>
    <row r="1534" customHeight="1" ht="15">
      <c r="A1534" s="20" t="inlineStr">
        <is>
          <r>
            <t xml:space="preserve">Material</t>
          </r>
        </is>
      </c>
      <c r="B1534" s="20" t="inlineStr"/>
      <c r="C1534" s="21" t="inlineStr">
        <is>
          <r>
            <t xml:space="preserve">FONTE</t>
          </r>
        </is>
      </c>
      <c r="D1534" s="21" t="inlineStr">
        <is>
          <r>
            <t xml:space="preserve">UNID</t>
          </r>
        </is>
      </c>
      <c r="E1534" s="21" t="inlineStr">
        <is>
          <r>
            <t xml:space="preserve">COEFICIENTE</t>
          </r>
        </is>
      </c>
      <c r="F1534" s="21" t="inlineStr">
        <is>
          <r>
            <t xml:space="preserve">PREÇO UNITÁRIO</t>
          </r>
        </is>
      </c>
      <c r="G1534" s="21" t="inlineStr">
        <is>
          <r>
            <t xml:space="preserve">TOTAL</t>
          </r>
        </is>
      </c>
    </row>
    <row r="1535" customHeight="1" ht="21">
      <c r="A1535" s="22" t="inlineStr">
        <is>
          <r>
            <t xml:space="preserve">00002673</t>
          </r>
        </is>
      </c>
      <c r="B1535" s="23" t="inlineStr">
        <is>
          <r>
            <t xml:space="preserve">ELETRODUTO DE PVC RIGIDO ROSCAVEL DE 1/2 ", SEM LUVA</t>
          </r>
        </is>
      </c>
      <c r="C1535" s="22" t="inlineStr">
        <is>
          <r>
            <t xml:space="preserve">SINAPI</t>
          </r>
        </is>
      </c>
      <c r="D1535" s="22" t="inlineStr">
        <is>
          <r>
            <t xml:space="preserve">M</t>
          </r>
        </is>
      </c>
      <c r="E1535" s="24" t="n">
        <v>1.017</v>
      </c>
      <c r="F1535" s="25" t="n">
        <v>3.73</v>
      </c>
      <c r="G1535" s="25" t="n">
        <f>TRUNC(TRUNC(E1535,8)*F1535,2)</f>
        <v>3.79</v>
      </c>
    </row>
    <row r="1536" customHeight="1" ht="15">
      <c r="A1536" s="2" t="inlineStr"/>
      <c r="B1536" s="2" t="inlineStr"/>
      <c r="C1536" s="2" t="inlineStr"/>
      <c r="D1536" s="2" t="inlineStr"/>
      <c r="E1536" s="26" t="inlineStr">
        <is>
          <r>
            <t xml:space="preserve">TOTAL Material:</t>
          </r>
        </is>
      </c>
      <c r="F1536" s="26" t="inlineStr"/>
      <c r="G1536" s="27" t="n">
        <f>SUM(G1535:G1535)</f>
        <v>3.79</v>
      </c>
    </row>
    <row r="1537" customHeight="1" ht="15">
      <c r="A1537" s="20" t="inlineStr">
        <is>
          <r>
            <t xml:space="preserve">Mão de Obra com Encargos Complementares</t>
          </r>
        </is>
      </c>
      <c r="B1537" s="20" t="inlineStr"/>
      <c r="C1537" s="21" t="inlineStr">
        <is>
          <r>
            <t xml:space="preserve">FONTE</t>
          </r>
        </is>
      </c>
      <c r="D1537" s="21" t="inlineStr">
        <is>
          <r>
            <t xml:space="preserve">UNID</t>
          </r>
        </is>
      </c>
      <c r="E1537" s="21" t="inlineStr">
        <is>
          <r>
            <t xml:space="preserve">COEFICIENTE</t>
          </r>
        </is>
      </c>
      <c r="F1537" s="21" t="inlineStr">
        <is>
          <r>
            <t xml:space="preserve">PREÇO UNITÁRIO</t>
          </r>
        </is>
      </c>
      <c r="G1537" s="21" t="inlineStr">
        <is>
          <r>
            <t xml:space="preserve">TOTAL</t>
          </r>
        </is>
      </c>
    </row>
    <row r="1538" customHeight="1" ht="21">
      <c r="A1538" s="22" t="inlineStr">
        <is>
          <r>
            <t xml:space="preserve">88247</t>
          </r>
        </is>
      </c>
      <c r="B1538" s="23" t="inlineStr">
        <is>
          <r>
            <t xml:space="preserve">AUXILIAR DE ELETRICISTA COM ENCARGOS COMPLEMENTARES</t>
          </r>
        </is>
      </c>
      <c r="C1538" s="22" t="inlineStr">
        <is>
          <r>
            <t xml:space="preserve">SINAPI</t>
          </r>
        </is>
      </c>
      <c r="D1538" s="22" t="inlineStr">
        <is>
          <r>
            <t xml:space="preserve">H</t>
          </r>
        </is>
      </c>
      <c r="E1538" s="24" t="n">
        <v>0.163</v>
      </c>
      <c r="F1538" s="25" t="n">
        <v>23.65</v>
      </c>
      <c r="G1538" s="25" t="n">
        <f>TRUNC(TRUNC(E1538,8)*F1538,2)</f>
        <v>3.85</v>
      </c>
    </row>
    <row r="1539" customHeight="1" ht="15">
      <c r="A1539" s="22" t="inlineStr">
        <is>
          <r>
            <t xml:space="preserve">88264</t>
          </r>
        </is>
      </c>
      <c r="B1539" s="23" t="inlineStr">
        <is>
          <r>
            <t xml:space="preserve">ELETRICISTA COM ENCARGOS COMPLEMENTARES</t>
          </r>
        </is>
      </c>
      <c r="C1539" s="22" t="inlineStr">
        <is>
          <r>
            <t xml:space="preserve">SINAPI</t>
          </r>
        </is>
      </c>
      <c r="D1539" s="22" t="inlineStr">
        <is>
          <r>
            <t xml:space="preserve">H</t>
          </r>
        </is>
      </c>
      <c r="E1539" s="24" t="n">
        <v>0.163</v>
      </c>
      <c r="F1539" s="25" t="n">
        <v>29.25</v>
      </c>
      <c r="G1539" s="25" t="n">
        <f>TRUNC(TRUNC(E1539,8)*F1539,2)</f>
        <v>4.76</v>
      </c>
    </row>
    <row r="1540" customHeight="1" ht="18">
      <c r="A1540" s="2" t="inlineStr"/>
      <c r="B1540" s="2" t="inlineStr"/>
      <c r="C1540" s="2" t="inlineStr"/>
      <c r="D1540" s="2" t="inlineStr"/>
      <c r="E1540" s="26" t="inlineStr">
        <is>
          <r>
            <t xml:space="preserve">TOTAL Mão de Obra com Encargos Complementares:</t>
          </r>
        </is>
      </c>
      <c r="F1540" s="26" t="inlineStr"/>
      <c r="G1540" s="27" t="n">
        <f>SUM(G1538:G1539)</f>
        <v>8.61</v>
      </c>
    </row>
    <row r="1541" customHeight="1" ht="15">
      <c r="A1541" s="2" t="inlineStr"/>
      <c r="B1541" s="2" t="inlineStr"/>
      <c r="C1541" s="2" t="inlineStr"/>
      <c r="D1541" s="2" t="inlineStr"/>
      <c r="E1541" s="28" t="inlineStr">
        <is>
          <r>
            <t xml:space="preserve">VALOR:</t>
          </r>
        </is>
      </c>
      <c r="F1541" s="28" t="inlineStr"/>
      <c r="G1541" s="6" t="n">
        <f>SUM(G1536,G1540)</f>
        <v>12.4</v>
      </c>
    </row>
    <row r="1542" customHeight="1" ht="15">
      <c r="A1542" s="2" t="inlineStr"/>
      <c r="B1542" s="2" t="inlineStr"/>
      <c r="C1542" s="2" t="inlineStr"/>
      <c r="D1542" s="2" t="inlineStr"/>
      <c r="E1542" s="28" t="inlineStr">
        <is>
          <r>
            <t xml:space="preserve">VALOR BDI (22.23%):</t>
          </r>
        </is>
      </c>
      <c r="F1542" s="28" t="inlineStr"/>
      <c r="G1542" s="6" t="n">
        <f>ROUND(G1541*(22.23/100),2)</f>
        <v>2.76</v>
      </c>
    </row>
    <row r="1543" customHeight="1" ht="15">
      <c r="A1543" s="2" t="inlineStr"/>
      <c r="B1543" s="2" t="inlineStr"/>
      <c r="C1543" s="2" t="inlineStr"/>
      <c r="D1543" s="2" t="inlineStr"/>
      <c r="E1543" s="28" t="inlineStr">
        <is>
          <r>
            <t xml:space="preserve">VALOR COM BDI:</t>
          </r>
        </is>
      </c>
      <c r="F1543" s="28" t="inlineStr"/>
      <c r="G1543" s="6" t="n">
        <f>G1542+G1541</f>
        <v>15.16</v>
      </c>
    </row>
    <row r="1544" customHeight="1" ht="10">
      <c r="A1544" s="2" t="inlineStr"/>
      <c r="B1544" s="2" t="inlineStr"/>
      <c r="C1544" s="2" t="inlineStr"/>
      <c r="D1544" s="2" t="inlineStr"/>
      <c r="E1544" s="18" t="inlineStr"/>
      <c r="F1544" s="18" t="inlineStr"/>
      <c r="G1544" s="18" t="inlineStr"/>
    </row>
    <row r="1545" customHeight="1" ht="20">
      <c r="A1545" s="19" t="inlineStr">
        <is>
          <r>
            <t xml:space="preserve">91872 ELETRODUTO RÍGIDO ROSCÁVEL, PVC, DN 32 MM (1"), PARA CIRCUITOS TERMINAIS, INSTALADO EM PAREDE - FORNECIMENTO E INSTALAÇÃO. AF_03/2023 (M)</t>
          </r>
        </is>
      </c>
      <c r="B1545" s="19" t="inlineStr"/>
      <c r="C1545" s="19" t="inlineStr"/>
      <c r="D1545" s="19" t="inlineStr"/>
      <c r="E1545" s="19" t="inlineStr"/>
      <c r="F1545" s="19" t="inlineStr"/>
      <c r="G1545" s="19" t="inlineStr"/>
    </row>
    <row r="1546" customHeight="1" ht="15">
      <c r="A1546" s="20" t="inlineStr">
        <is>
          <r>
            <t xml:space="preserve">Material</t>
          </r>
        </is>
      </c>
      <c r="B1546" s="20" t="inlineStr"/>
      <c r="C1546" s="21" t="inlineStr">
        <is>
          <r>
            <t xml:space="preserve">FONTE</t>
          </r>
        </is>
      </c>
      <c r="D1546" s="21" t="inlineStr">
        <is>
          <r>
            <t xml:space="preserve">UNID</t>
          </r>
        </is>
      </c>
      <c r="E1546" s="21" t="inlineStr">
        <is>
          <r>
            <t xml:space="preserve">COEFICIENTE</t>
          </r>
        </is>
      </c>
      <c r="F1546" s="21" t="inlineStr">
        <is>
          <r>
            <t xml:space="preserve">PREÇO UNITÁRIO</t>
          </r>
        </is>
      </c>
      <c r="G1546" s="21" t="inlineStr">
        <is>
          <r>
            <t xml:space="preserve">TOTAL</t>
          </r>
        </is>
      </c>
    </row>
    <row r="1547" customHeight="1" ht="15">
      <c r="A1547" s="22" t="inlineStr">
        <is>
          <r>
            <t xml:space="preserve">00002685</t>
          </r>
        </is>
      </c>
      <c r="B1547" s="23" t="inlineStr">
        <is>
          <r>
            <t xml:space="preserve">ELETRODUTO DE PVC RIGIDO ROSCAVEL DE 1 ", SEM LUVA</t>
          </r>
        </is>
      </c>
      <c r="C1547" s="22" t="inlineStr">
        <is>
          <r>
            <t xml:space="preserve">SINAPI</t>
          </r>
        </is>
      </c>
      <c r="D1547" s="22" t="inlineStr">
        <is>
          <r>
            <t xml:space="preserve">M</t>
          </r>
        </is>
      </c>
      <c r="E1547" s="24" t="n">
        <v>1.017</v>
      </c>
      <c r="F1547" s="25" t="n">
        <v>7.26</v>
      </c>
      <c r="G1547" s="25" t="n">
        <f>TRUNC(TRUNC(E1547,8)*F1547,2)</f>
        <v>7.38</v>
      </c>
    </row>
    <row r="1548" customHeight="1" ht="15">
      <c r="A1548" s="2" t="inlineStr"/>
      <c r="B1548" s="2" t="inlineStr"/>
      <c r="C1548" s="2" t="inlineStr"/>
      <c r="D1548" s="2" t="inlineStr"/>
      <c r="E1548" s="26" t="inlineStr">
        <is>
          <r>
            <t xml:space="preserve">TOTAL Material:</t>
          </r>
        </is>
      </c>
      <c r="F1548" s="26" t="inlineStr"/>
      <c r="G1548" s="27" t="n">
        <f>SUM(G1547:G1547)</f>
        <v>7.38</v>
      </c>
    </row>
    <row r="1549" customHeight="1" ht="15">
      <c r="A1549" s="20" t="inlineStr">
        <is>
          <r>
            <t xml:space="preserve">Mão de Obra com Encargos Complementares</t>
          </r>
        </is>
      </c>
      <c r="B1549" s="20" t="inlineStr"/>
      <c r="C1549" s="21" t="inlineStr">
        <is>
          <r>
            <t xml:space="preserve">FONTE</t>
          </r>
        </is>
      </c>
      <c r="D1549" s="21" t="inlineStr">
        <is>
          <r>
            <t xml:space="preserve">UNID</t>
          </r>
        </is>
      </c>
      <c r="E1549" s="21" t="inlineStr">
        <is>
          <r>
            <t xml:space="preserve">COEFICIENTE</t>
          </r>
        </is>
      </c>
      <c r="F1549" s="21" t="inlineStr">
        <is>
          <r>
            <t xml:space="preserve">PREÇO UNITÁRIO</t>
          </r>
        </is>
      </c>
      <c r="G1549" s="21" t="inlineStr">
        <is>
          <r>
            <t xml:space="preserve">TOTAL</t>
          </r>
        </is>
      </c>
    </row>
    <row r="1550" customHeight="1" ht="21">
      <c r="A1550" s="22" t="inlineStr">
        <is>
          <r>
            <t xml:space="preserve">88247</t>
          </r>
        </is>
      </c>
      <c r="B1550" s="23" t="inlineStr">
        <is>
          <r>
            <t xml:space="preserve">AUXILIAR DE ELETRICISTA COM ENCARGOS COMPLEMENTARES</t>
          </r>
        </is>
      </c>
      <c r="C1550" s="22" t="inlineStr">
        <is>
          <r>
            <t xml:space="preserve">SINAPI</t>
          </r>
        </is>
      </c>
      <c r="D1550" s="22" t="inlineStr">
        <is>
          <r>
            <t xml:space="preserve">H</t>
          </r>
        </is>
      </c>
      <c r="E1550" s="24" t="n">
        <v>0.197</v>
      </c>
      <c r="F1550" s="25" t="n">
        <v>23.65</v>
      </c>
      <c r="G1550" s="25" t="n">
        <f>TRUNC(TRUNC(E1550,8)*F1550,2)</f>
        <v>4.65</v>
      </c>
    </row>
    <row r="1551" customHeight="1" ht="15">
      <c r="A1551" s="22" t="inlineStr">
        <is>
          <r>
            <t xml:space="preserve">88264</t>
          </r>
        </is>
      </c>
      <c r="B1551" s="23" t="inlineStr">
        <is>
          <r>
            <t xml:space="preserve">ELETRICISTA COM ENCARGOS COMPLEMENTARES</t>
          </r>
        </is>
      </c>
      <c r="C1551" s="22" t="inlineStr">
        <is>
          <r>
            <t xml:space="preserve">SINAPI</t>
          </r>
        </is>
      </c>
      <c r="D1551" s="22" t="inlineStr">
        <is>
          <r>
            <t xml:space="preserve">H</t>
          </r>
        </is>
      </c>
      <c r="E1551" s="24" t="n">
        <v>0.197</v>
      </c>
      <c r="F1551" s="25" t="n">
        <v>29.25</v>
      </c>
      <c r="G1551" s="25" t="n">
        <f>TRUNC(TRUNC(E1551,8)*F1551,2)</f>
        <v>5.76</v>
      </c>
    </row>
    <row r="1552" customHeight="1" ht="18">
      <c r="A1552" s="2" t="inlineStr"/>
      <c r="B1552" s="2" t="inlineStr"/>
      <c r="C1552" s="2" t="inlineStr"/>
      <c r="D1552" s="2" t="inlineStr"/>
      <c r="E1552" s="26" t="inlineStr">
        <is>
          <r>
            <t xml:space="preserve">TOTAL Mão de Obra com Encargos Complementares:</t>
          </r>
        </is>
      </c>
      <c r="F1552" s="26" t="inlineStr"/>
      <c r="G1552" s="27" t="n">
        <f>SUM(G1550:G1551)</f>
        <v>10.41</v>
      </c>
    </row>
    <row r="1553" customHeight="1" ht="15">
      <c r="A1553" s="2" t="inlineStr"/>
      <c r="B1553" s="2" t="inlineStr"/>
      <c r="C1553" s="2" t="inlineStr"/>
      <c r="D1553" s="2" t="inlineStr"/>
      <c r="E1553" s="28" t="inlineStr">
        <is>
          <r>
            <t xml:space="preserve">VALOR:</t>
          </r>
        </is>
      </c>
      <c r="F1553" s="28" t="inlineStr"/>
      <c r="G1553" s="6" t="n">
        <f>SUM(G1548,G1552)</f>
        <v>17.79</v>
      </c>
    </row>
    <row r="1554" customHeight="1" ht="15">
      <c r="A1554" s="2" t="inlineStr"/>
      <c r="B1554" s="2" t="inlineStr"/>
      <c r="C1554" s="2" t="inlineStr"/>
      <c r="D1554" s="2" t="inlineStr"/>
      <c r="E1554" s="28" t="inlineStr">
        <is>
          <r>
            <t xml:space="preserve">VALOR BDI (22.23%):</t>
          </r>
        </is>
      </c>
      <c r="F1554" s="28" t="inlineStr"/>
      <c r="G1554" s="6" t="n">
        <f>ROUND(G1553*(22.23/100),2)</f>
        <v>3.95</v>
      </c>
    </row>
    <row r="1555" customHeight="1" ht="15">
      <c r="A1555" s="2" t="inlineStr"/>
      <c r="B1555" s="2" t="inlineStr"/>
      <c r="C1555" s="2" t="inlineStr"/>
      <c r="D1555" s="2" t="inlineStr"/>
      <c r="E1555" s="28" t="inlineStr">
        <is>
          <r>
            <t xml:space="preserve">VALOR COM BDI:</t>
          </r>
        </is>
      </c>
      <c r="F1555" s="28" t="inlineStr"/>
      <c r="G1555" s="6" t="n">
        <f>G1554+G1553</f>
        <v>21.74</v>
      </c>
    </row>
    <row r="1556" customHeight="1" ht="10">
      <c r="A1556" s="2" t="inlineStr"/>
      <c r="B1556" s="2" t="inlineStr"/>
      <c r="C1556" s="2" t="inlineStr"/>
      <c r="D1556" s="2" t="inlineStr"/>
      <c r="E1556" s="18" t="inlineStr"/>
      <c r="F1556" s="18" t="inlineStr"/>
      <c r="G1556" s="18" t="inlineStr"/>
    </row>
    <row r="1557" customHeight="1" ht="20">
      <c r="A1557" s="19" t="inlineStr">
        <is>
          <r>
            <t xml:space="preserve">88267 ENCANADOR OU BOMBEIRO HIDRÁULICO COM ENCARGOS COMPLEMENTARES (H)</t>
          </r>
        </is>
      </c>
      <c r="B1557" s="19" t="inlineStr"/>
      <c r="C1557" s="19" t="inlineStr"/>
      <c r="D1557" s="19" t="inlineStr"/>
      <c r="E1557" s="19" t="inlineStr"/>
      <c r="F1557" s="19" t="inlineStr"/>
      <c r="G1557" s="19" t="inlineStr"/>
    </row>
    <row r="1558" customHeight="1" ht="15">
      <c r="A1558" s="20" t="inlineStr">
        <is>
          <r>
            <t xml:space="preserve">Encargos Complementares</t>
          </r>
        </is>
      </c>
      <c r="B1558" s="20" t="inlineStr"/>
      <c r="C1558" s="21" t="inlineStr">
        <is>
          <r>
            <t xml:space="preserve">FONTE</t>
          </r>
        </is>
      </c>
      <c r="D1558" s="21" t="inlineStr">
        <is>
          <r>
            <t xml:space="preserve">UNID</t>
          </r>
        </is>
      </c>
      <c r="E1558" s="21" t="inlineStr">
        <is>
          <r>
            <t xml:space="preserve">COEFICIENTE</t>
          </r>
        </is>
      </c>
      <c r="F1558" s="21" t="inlineStr">
        <is>
          <r>
            <t xml:space="preserve">PREÇO UNITÁRIO</t>
          </r>
        </is>
      </c>
      <c r="G1558" s="21" t="inlineStr">
        <is>
          <r>
            <t xml:space="preserve">TOTAL</t>
          </r>
        </is>
      </c>
    </row>
    <row r="1559" customHeight="1" ht="21">
      <c r="A1559" s="22" t="inlineStr">
        <is>
          <r>
            <t xml:space="preserve">00037370</t>
          </r>
        </is>
      </c>
      <c r="B1559" s="23" t="inlineStr">
        <is>
          <r>
            <t xml:space="preserve">ALIMENTACAO - HORISTA (COLETADO CAIXA - ENCARGOS COMPLEMENTARES)</t>
          </r>
        </is>
      </c>
      <c r="C1559" s="22" t="inlineStr">
        <is>
          <r>
            <t xml:space="preserve">SINAPI</t>
          </r>
        </is>
      </c>
      <c r="D1559" s="22" t="inlineStr">
        <is>
          <r>
            <t xml:space="preserve">H</t>
          </r>
        </is>
      </c>
      <c r="E1559" s="24" t="n">
        <v>1.0</v>
      </c>
      <c r="F1559" s="25" t="n">
        <v>3.39</v>
      </c>
      <c r="G1559" s="25" t="n">
        <f>TRUNC(TRUNC(E1559,8)*F1559,2)</f>
        <v>3.39</v>
      </c>
    </row>
    <row r="1560" customHeight="1" ht="21">
      <c r="A1560" s="22" t="inlineStr">
        <is>
          <r>
            <t xml:space="preserve">00043485</t>
          </r>
        </is>
      </c>
      <c r="B1560" s="23" t="inlineStr">
        <is>
          <r>
            <t xml:space="preserve">EPI - FAMILIA ENCANADOR - HORISTA (ENCARGOS COMPLEMENTARES - COLETADO CAIXA)</t>
          </r>
        </is>
      </c>
      <c r="C1560" s="22" t="inlineStr">
        <is>
          <r>
            <t xml:space="preserve">SINAPI</t>
          </r>
        </is>
      </c>
      <c r="D1560" s="22" t="inlineStr">
        <is>
          <r>
            <t xml:space="preserve">H</t>
          </r>
        </is>
      </c>
      <c r="E1560" s="24" t="n">
        <v>1.0</v>
      </c>
      <c r="F1560" s="25" t="n">
        <v>1.06</v>
      </c>
      <c r="G1560" s="25" t="n">
        <f>TRUNC(TRUNC(E1560,8)*F1560,2)</f>
        <v>1.06</v>
      </c>
    </row>
    <row r="1561" customHeight="1" ht="21">
      <c r="A1561" s="22" t="inlineStr">
        <is>
          <r>
            <t xml:space="preserve">00037372</t>
          </r>
        </is>
      </c>
      <c r="B1561" s="23" t="inlineStr">
        <is>
          <r>
            <t xml:space="preserve">EXAMES - HORISTA (COLETADO CAIXA - ENCARGOS COMPLEMENTARES)</t>
          </r>
        </is>
      </c>
      <c r="C1561" s="22" t="inlineStr">
        <is>
          <r>
            <t xml:space="preserve">SINAPI</t>
          </r>
        </is>
      </c>
      <c r="D1561" s="22" t="inlineStr">
        <is>
          <r>
            <t xml:space="preserve">H</t>
          </r>
        </is>
      </c>
      <c r="E1561" s="24" t="n">
        <v>1.0</v>
      </c>
      <c r="F1561" s="25" t="n">
        <v>1.34</v>
      </c>
      <c r="G1561" s="25" t="n">
        <f>TRUNC(TRUNC(E1561,8)*F1561,2)</f>
        <v>1.34</v>
      </c>
    </row>
    <row r="1562" customHeight="1" ht="21">
      <c r="A1562" s="22" t="inlineStr">
        <is>
          <r>
            <t xml:space="preserve">00043461</t>
          </r>
        </is>
      </c>
      <c r="B1562" s="23" t="inlineStr">
        <is>
          <r>
            <t xml:space="preserve">FERRAMENTAS - FAMILIA ENCANADOR - HORISTA (ENCARGOS COMPLEMENTARES - COLETADO CAIXA)</t>
          </r>
        </is>
      </c>
      <c r="C1562" s="22" t="inlineStr">
        <is>
          <r>
            <t xml:space="preserve">SINAPI</t>
          </r>
        </is>
      </c>
      <c r="D1562" s="22" t="inlineStr">
        <is>
          <r>
            <t xml:space="preserve">H</t>
          </r>
        </is>
      </c>
      <c r="E1562" s="24" t="n">
        <v>1.0</v>
      </c>
      <c r="F1562" s="25" t="n">
        <v>0.31</v>
      </c>
      <c r="G1562" s="25" t="n">
        <f>TRUNC(TRUNC(E1562,8)*F1562,2)</f>
        <v>0.31</v>
      </c>
    </row>
    <row r="1563" customHeight="1" ht="21">
      <c r="A1563" s="22" t="inlineStr">
        <is>
          <r>
            <t xml:space="preserve">00037373</t>
          </r>
        </is>
      </c>
      <c r="B1563" s="23" t="inlineStr">
        <is>
          <r>
            <t xml:space="preserve">SEGURO - HORISTA (COLETADO CAIXA - ENCARGOS COMPLEMENTARES)</t>
          </r>
        </is>
      </c>
      <c r="C1563" s="22" t="inlineStr">
        <is>
          <r>
            <t xml:space="preserve">SINAPI</t>
          </r>
        </is>
      </c>
      <c r="D1563" s="22" t="inlineStr">
        <is>
          <r>
            <t xml:space="preserve">H</t>
          </r>
        </is>
      </c>
      <c r="E1563" s="24" t="n">
        <v>1.0</v>
      </c>
      <c r="F1563" s="25" t="n">
        <v>0.04</v>
      </c>
      <c r="G1563" s="25" t="n">
        <f>TRUNC(TRUNC(E1563,8)*F1563,2)</f>
        <v>0.04</v>
      </c>
    </row>
    <row r="1564" customHeight="1" ht="21">
      <c r="A1564" s="22" t="inlineStr">
        <is>
          <r>
            <t xml:space="preserve">00037371</t>
          </r>
        </is>
      </c>
      <c r="B1564" s="23" t="inlineStr">
        <is>
          <r>
            <t xml:space="preserve">TRANSPORTE - HORISTA (COLETADO CAIXA - ENCARGOS COMPLEMENTARES)</t>
          </r>
        </is>
      </c>
      <c r="C1564" s="22" t="inlineStr">
        <is>
          <r>
            <t xml:space="preserve">SINAPI</t>
          </r>
        </is>
      </c>
      <c r="D1564" s="22" t="inlineStr">
        <is>
          <r>
            <t xml:space="preserve">H</t>
          </r>
        </is>
      </c>
      <c r="E1564" s="24" t="n">
        <v>1.0</v>
      </c>
      <c r="F1564" s="25" t="n">
        <v>1.1</v>
      </c>
      <c r="G1564" s="25" t="n">
        <f>TRUNC(TRUNC(E1564,8)*F1564,2)</f>
        <v>1.1</v>
      </c>
    </row>
    <row r="1565" customHeight="1" ht="15">
      <c r="A1565" s="2" t="inlineStr"/>
      <c r="B1565" s="2" t="inlineStr"/>
      <c r="C1565" s="2" t="inlineStr"/>
      <c r="D1565" s="2" t="inlineStr"/>
      <c r="E1565" s="26" t="inlineStr">
        <is>
          <r>
            <t xml:space="preserve">TOTAL Encargos Complementares:</t>
          </r>
        </is>
      </c>
      <c r="F1565" s="26" t="inlineStr"/>
      <c r="G1565" s="27" t="n">
        <f>SUM(G1559:G1564)</f>
        <v>7.24</v>
      </c>
    </row>
    <row r="1566" customHeight="1" ht="15">
      <c r="A1566" s="20" t="inlineStr">
        <is>
          <r>
            <t xml:space="preserve">Mão de Obra</t>
          </r>
        </is>
      </c>
      <c r="B1566" s="20" t="inlineStr"/>
      <c r="C1566" s="21" t="inlineStr">
        <is>
          <r>
            <t xml:space="preserve">FONTE</t>
          </r>
        </is>
      </c>
      <c r="D1566" s="21" t="inlineStr">
        <is>
          <r>
            <t xml:space="preserve">UNID</t>
          </r>
        </is>
      </c>
      <c r="E1566" s="21" t="inlineStr">
        <is>
          <r>
            <t xml:space="preserve">COEFICIENTE</t>
          </r>
        </is>
      </c>
      <c r="F1566" s="21" t="inlineStr">
        <is>
          <r>
            <t xml:space="preserve">PREÇO UNITÁRIO</t>
          </r>
        </is>
      </c>
      <c r="G1566" s="21" t="inlineStr">
        <is>
          <r>
            <t xml:space="preserve">TOTAL</t>
          </r>
        </is>
      </c>
    </row>
    <row r="1567" customHeight="1" ht="15">
      <c r="A1567" s="22" t="inlineStr">
        <is>
          <r>
            <t xml:space="preserve">00002696</t>
          </r>
        </is>
      </c>
      <c r="B1567" s="23" t="inlineStr">
        <is>
          <r>
            <t xml:space="preserve">ENCANADOR OU BOMBEIRO HIDRAULICO (HORISTA)</t>
          </r>
        </is>
      </c>
      <c r="C1567" s="22" t="inlineStr">
        <is>
          <r>
            <t xml:space="preserve">SINAPI</t>
          </r>
        </is>
      </c>
      <c r="D1567" s="22" t="inlineStr">
        <is>
          <r>
            <t xml:space="preserve">H</t>
          </r>
        </is>
      </c>
      <c r="E1567" s="24" t="n">
        <v>1.0</v>
      </c>
      <c r="F1567" s="25" t="n">
        <v>20.46</v>
      </c>
      <c r="G1567" s="25" t="n">
        <f>TRUNC(TRUNC(E1567,8)*F1567,2)</f>
        <v>20.46</v>
      </c>
    </row>
    <row r="1568" customHeight="1" ht="15">
      <c r="A1568" s="2" t="inlineStr"/>
      <c r="B1568" s="2" t="inlineStr"/>
      <c r="C1568" s="2" t="inlineStr"/>
      <c r="D1568" s="2" t="inlineStr"/>
      <c r="E1568" s="26" t="inlineStr">
        <is>
          <r>
            <t xml:space="preserve">TOTAL Mão de Obra:</t>
          </r>
        </is>
      </c>
      <c r="F1568" s="26" t="inlineStr"/>
      <c r="G1568" s="27" t="n">
        <f>SUM(G1567:G1567)</f>
        <v>20.46</v>
      </c>
    </row>
    <row r="1569" customHeight="1" ht="15">
      <c r="A1569" s="20" t="inlineStr">
        <is>
          <r>
            <t xml:space="preserve">Serviço</t>
          </r>
        </is>
      </c>
      <c r="B1569" s="20" t="inlineStr"/>
      <c r="C1569" s="21" t="inlineStr">
        <is>
          <r>
            <t xml:space="preserve">FONTE</t>
          </r>
        </is>
      </c>
      <c r="D1569" s="21" t="inlineStr">
        <is>
          <r>
            <t xml:space="preserve">UNID</t>
          </r>
        </is>
      </c>
      <c r="E1569" s="21" t="inlineStr">
        <is>
          <r>
            <t xml:space="preserve">COEFICIENTE</t>
          </r>
        </is>
      </c>
      <c r="F1569" s="21" t="inlineStr">
        <is>
          <r>
            <t xml:space="preserve">PREÇO UNITÁRIO</t>
          </r>
        </is>
      </c>
      <c r="G1569" s="21" t="inlineStr">
        <is>
          <r>
            <t xml:space="preserve">TOTAL</t>
          </r>
        </is>
      </c>
    </row>
    <row r="1570" customHeight="1" ht="21">
      <c r="A1570" s="22" t="inlineStr">
        <is>
          <r>
            <t xml:space="preserve">95335</t>
          </r>
        </is>
      </c>
      <c r="B1570" s="23" t="inlineStr">
        <is>
          <r>
            <t xml:space="preserve">CURSO DE CAPACITAÇÃO PARA ENCANADOR OU BOMBEIRO HIDRÁULICO (ENCARGOS COMPLEMENTARES) - HORISTA</t>
          </r>
        </is>
      </c>
      <c r="C1570" s="22" t="inlineStr">
        <is>
          <r>
            <t xml:space="preserve">SINAPI</t>
          </r>
        </is>
      </c>
      <c r="D1570" s="22" t="inlineStr">
        <is>
          <r>
            <t xml:space="preserve">H</t>
          </r>
        </is>
      </c>
      <c r="E1570" s="24" t="n">
        <v>1.0</v>
      </c>
      <c r="F1570" s="25" t="n">
        <v>0.42</v>
      </c>
      <c r="G1570" s="25" t="n">
        <f>TRUNC(TRUNC(E1570,8)*F1570,2)</f>
        <v>0.42</v>
      </c>
    </row>
    <row r="1571" customHeight="1" ht="15">
      <c r="A1571" s="2" t="inlineStr"/>
      <c r="B1571" s="2" t="inlineStr"/>
      <c r="C1571" s="2" t="inlineStr"/>
      <c r="D1571" s="2" t="inlineStr"/>
      <c r="E1571" s="26" t="inlineStr">
        <is>
          <r>
            <t xml:space="preserve">TOTAL Serviço:</t>
          </r>
        </is>
      </c>
      <c r="F1571" s="26" t="inlineStr"/>
      <c r="G1571" s="27" t="n">
        <f>SUM(G1570:G1570)</f>
        <v>0.42</v>
      </c>
    </row>
    <row r="1572" customHeight="1" ht="15">
      <c r="A1572" s="2" t="inlineStr"/>
      <c r="B1572" s="2" t="inlineStr"/>
      <c r="C1572" s="2" t="inlineStr"/>
      <c r="D1572" s="2" t="inlineStr"/>
      <c r="E1572" s="28" t="inlineStr">
        <is>
          <r>
            <t xml:space="preserve">VALOR:</t>
          </r>
        </is>
      </c>
      <c r="F1572" s="28" t="inlineStr"/>
      <c r="G1572" s="6" t="n">
        <f>SUM(G1565,G1568,G1571)</f>
        <v>28.12</v>
      </c>
    </row>
    <row r="1573" customHeight="1" ht="15">
      <c r="A1573" s="2" t="inlineStr"/>
      <c r="B1573" s="2" t="inlineStr"/>
      <c r="C1573" s="2" t="inlineStr"/>
      <c r="D1573" s="2" t="inlineStr"/>
      <c r="E1573" s="28" t="inlineStr">
        <is>
          <r>
            <t xml:space="preserve">VALOR BDI (22.23%):</t>
          </r>
        </is>
      </c>
      <c r="F1573" s="28" t="inlineStr"/>
      <c r="G1573" s="6" t="n">
        <f>ROUND(G1572*(22.23/100),2)</f>
        <v>6.25</v>
      </c>
    </row>
    <row r="1574" customHeight="1" ht="15">
      <c r="A1574" s="2" t="inlineStr"/>
      <c r="B1574" s="2" t="inlineStr"/>
      <c r="C1574" s="2" t="inlineStr"/>
      <c r="D1574" s="2" t="inlineStr"/>
      <c r="E1574" s="28" t="inlineStr">
        <is>
          <r>
            <t xml:space="preserve">VALOR COM BDI:</t>
          </r>
        </is>
      </c>
      <c r="F1574" s="28" t="inlineStr"/>
      <c r="G1574" s="6" t="n">
        <f>G1573+G1572</f>
        <v>34.37</v>
      </c>
    </row>
    <row r="1575" customHeight="1" ht="10">
      <c r="A1575" s="2" t="inlineStr"/>
      <c r="B1575" s="2" t="inlineStr"/>
      <c r="C1575" s="2" t="inlineStr"/>
      <c r="D1575" s="2" t="inlineStr"/>
      <c r="E1575" s="18" t="inlineStr"/>
      <c r="F1575" s="18" t="inlineStr"/>
      <c r="G1575" s="18" t="inlineStr"/>
    </row>
    <row r="1576" customHeight="1" ht="20">
      <c r="A1576" s="19" t="inlineStr">
        <is>
          <r>
            <t xml:space="preserve">86884 ENGATE FLEXÍVEL EM PLÁSTICO BRANCO, 1/2" X 30CM - FORNECIMENTO E INSTALAÇÃO. AF_01/2020 (UN)</t>
          </r>
        </is>
      </c>
      <c r="B1576" s="19" t="inlineStr"/>
      <c r="C1576" s="19" t="inlineStr"/>
      <c r="D1576" s="19" t="inlineStr"/>
      <c r="E1576" s="19" t="inlineStr"/>
      <c r="F1576" s="19" t="inlineStr"/>
      <c r="G1576" s="19" t="inlineStr"/>
    </row>
    <row r="1577" customHeight="1" ht="15">
      <c r="A1577" s="20" t="inlineStr">
        <is>
          <r>
            <t xml:space="preserve">Material</t>
          </r>
        </is>
      </c>
      <c r="B1577" s="20" t="inlineStr"/>
      <c r="C1577" s="21" t="inlineStr">
        <is>
          <r>
            <t xml:space="preserve">FONTE</t>
          </r>
        </is>
      </c>
      <c r="D1577" s="21" t="inlineStr">
        <is>
          <r>
            <t xml:space="preserve">UNID</t>
          </r>
        </is>
      </c>
      <c r="E1577" s="21" t="inlineStr">
        <is>
          <r>
            <t xml:space="preserve">COEFICIENTE</t>
          </r>
        </is>
      </c>
      <c r="F1577" s="21" t="inlineStr">
        <is>
          <r>
            <t xml:space="preserve">PREÇO UNITÁRIO</t>
          </r>
        </is>
      </c>
      <c r="G1577" s="21" t="inlineStr">
        <is>
          <r>
            <t xml:space="preserve">TOTAL</t>
          </r>
        </is>
      </c>
    </row>
    <row r="1578" customHeight="1" ht="21">
      <c r="A1578" s="22" t="inlineStr">
        <is>
          <r>
            <t xml:space="preserve">00006141</t>
          </r>
        </is>
      </c>
      <c r="B1578" s="23" t="inlineStr">
        <is>
          <r>
            <t xml:space="preserve">ENGATE/RABICHO FLEXIVEL PLASTICO (PVC OU ABS) BRANCO 1/2" X 30 CM</t>
          </r>
        </is>
      </c>
      <c r="C1578" s="22" t="inlineStr">
        <is>
          <r>
            <t xml:space="preserve">SINAPI</t>
          </r>
        </is>
      </c>
      <c r="D1578" s="22" t="inlineStr">
        <is>
          <r>
            <t xml:space="preserve">UN</t>
          </r>
        </is>
      </c>
      <c r="E1578" s="24" t="n">
        <v>1.0</v>
      </c>
      <c r="F1578" s="25" t="n">
        <v>6.05</v>
      </c>
      <c r="G1578" s="25" t="n">
        <f>TRUNC(TRUNC(E1578,8)*F1578,2)</f>
        <v>6.05</v>
      </c>
    </row>
    <row r="1579" customHeight="1" ht="15">
      <c r="A1579" s="22" t="inlineStr">
        <is>
          <r>
            <t xml:space="preserve">00003146</t>
          </r>
        </is>
      </c>
      <c r="B1579" s="23" t="inlineStr">
        <is>
          <r>
            <t xml:space="preserve">FITA VEDA ROSCA EM ROLOS DE 18 MM X 10 M (L X C)</t>
          </r>
        </is>
      </c>
      <c r="C1579" s="22" t="inlineStr">
        <is>
          <r>
            <t xml:space="preserve">SINAPI</t>
          </r>
        </is>
      </c>
      <c r="D1579" s="22" t="inlineStr">
        <is>
          <r>
            <t xml:space="preserve">UN</t>
          </r>
        </is>
      </c>
      <c r="E1579" s="24" t="n">
        <v>0.021</v>
      </c>
      <c r="F1579" s="25" t="n">
        <v>3.95</v>
      </c>
      <c r="G1579" s="25" t="n">
        <f>TRUNC(TRUNC(E1579,8)*F1579,2)</f>
        <v>0.08</v>
      </c>
    </row>
    <row r="1580" customHeight="1" ht="15">
      <c r="A1580" s="2" t="inlineStr"/>
      <c r="B1580" s="2" t="inlineStr"/>
      <c r="C1580" s="2" t="inlineStr"/>
      <c r="D1580" s="2" t="inlineStr"/>
      <c r="E1580" s="26" t="inlineStr">
        <is>
          <r>
            <t xml:space="preserve">TOTAL Material:</t>
          </r>
        </is>
      </c>
      <c r="F1580" s="26" t="inlineStr"/>
      <c r="G1580" s="27" t="n">
        <f>SUM(G1578:G1579)</f>
        <v>6.13</v>
      </c>
    </row>
    <row r="1581" customHeight="1" ht="15">
      <c r="A1581" s="20" t="inlineStr">
        <is>
          <r>
            <t xml:space="preserve">Mão de Obra com Encargos Complementares</t>
          </r>
        </is>
      </c>
      <c r="B1581" s="20" t="inlineStr"/>
      <c r="C1581" s="21" t="inlineStr">
        <is>
          <r>
            <t xml:space="preserve">FONTE</t>
          </r>
        </is>
      </c>
      <c r="D1581" s="21" t="inlineStr">
        <is>
          <r>
            <t xml:space="preserve">UNID</t>
          </r>
        </is>
      </c>
      <c r="E1581" s="21" t="inlineStr">
        <is>
          <r>
            <t xml:space="preserve">COEFICIENTE</t>
          </r>
        </is>
      </c>
      <c r="F1581" s="21" t="inlineStr">
        <is>
          <r>
            <t xml:space="preserve">PREÇO UNITÁRIO</t>
          </r>
        </is>
      </c>
      <c r="G1581" s="21" t="inlineStr">
        <is>
          <r>
            <t xml:space="preserve">TOTAL</t>
          </r>
        </is>
      </c>
    </row>
    <row r="1582" customHeight="1" ht="21">
      <c r="A1582" s="22" t="inlineStr">
        <is>
          <r>
            <t xml:space="preserve">88267</t>
          </r>
        </is>
      </c>
      <c r="B1582" s="23" t="inlineStr">
        <is>
          <r>
            <t xml:space="preserve">ENCANADOR OU BOMBEIRO HIDRÁULICO COM ENCARGOS COMPLEMENTARES</t>
          </r>
        </is>
      </c>
      <c r="C1582" s="22" t="inlineStr">
        <is>
          <r>
            <t xml:space="preserve">SINAPI</t>
          </r>
        </is>
      </c>
      <c r="D1582" s="22" t="inlineStr">
        <is>
          <r>
            <t xml:space="preserve">H</t>
          </r>
        </is>
      </c>
      <c r="E1582" s="24" t="n">
        <v>0.1525</v>
      </c>
      <c r="F1582" s="25" t="n">
        <v>28.12</v>
      </c>
      <c r="G1582" s="25" t="n">
        <f>TRUNC(TRUNC(E1582,8)*F1582,2)</f>
        <v>4.28</v>
      </c>
    </row>
    <row r="1583" customHeight="1" ht="15">
      <c r="A1583" s="22" t="inlineStr">
        <is>
          <r>
            <t xml:space="preserve">88316</t>
          </r>
        </is>
      </c>
      <c r="B1583" s="23" t="inlineStr">
        <is>
          <r>
            <t xml:space="preserve">SERVENTE COM ENCARGOS COMPLEMENTARES</t>
          </r>
        </is>
      </c>
      <c r="C1583" s="22" t="inlineStr">
        <is>
          <r>
            <t xml:space="preserve">SINAPI</t>
          </r>
        </is>
      </c>
      <c r="D1583" s="22" t="inlineStr">
        <is>
          <r>
            <t xml:space="preserve">H</t>
          </r>
        </is>
      </c>
      <c r="E1583" s="24" t="n">
        <v>0.0481</v>
      </c>
      <c r="F1583" s="25" t="n">
        <v>22.1</v>
      </c>
      <c r="G1583" s="25" t="n">
        <f>TRUNC(TRUNC(E1583,8)*F1583,2)</f>
        <v>1.06</v>
      </c>
    </row>
    <row r="1584" customHeight="1" ht="18">
      <c r="A1584" s="2" t="inlineStr"/>
      <c r="B1584" s="2" t="inlineStr"/>
      <c r="C1584" s="2" t="inlineStr"/>
      <c r="D1584" s="2" t="inlineStr"/>
      <c r="E1584" s="26" t="inlineStr">
        <is>
          <r>
            <t xml:space="preserve">TOTAL Mão de Obra com Encargos Complementares:</t>
          </r>
        </is>
      </c>
      <c r="F1584" s="26" t="inlineStr"/>
      <c r="G1584" s="27" t="n">
        <f>SUM(G1582:G1583)</f>
        <v>5.34</v>
      </c>
    </row>
    <row r="1585" customHeight="1" ht="15">
      <c r="A1585" s="2" t="inlineStr"/>
      <c r="B1585" s="2" t="inlineStr"/>
      <c r="C1585" s="2" t="inlineStr"/>
      <c r="D1585" s="2" t="inlineStr"/>
      <c r="E1585" s="28" t="inlineStr">
        <is>
          <r>
            <t xml:space="preserve">VALOR:</t>
          </r>
        </is>
      </c>
      <c r="F1585" s="28" t="inlineStr"/>
      <c r="G1585" s="6" t="n">
        <f>SUM(G1580,G1584)</f>
        <v>11.47</v>
      </c>
    </row>
    <row r="1586" customHeight="1" ht="15">
      <c r="A1586" s="2" t="inlineStr"/>
      <c r="B1586" s="2" t="inlineStr"/>
      <c r="C1586" s="2" t="inlineStr"/>
      <c r="D1586" s="2" t="inlineStr"/>
      <c r="E1586" s="28" t="inlineStr">
        <is>
          <r>
            <t xml:space="preserve">VALOR BDI (22.23%):</t>
          </r>
        </is>
      </c>
      <c r="F1586" s="28" t="inlineStr"/>
      <c r="G1586" s="6" t="n">
        <f>ROUND(G1585*(22.23/100),2)</f>
        <v>2.55</v>
      </c>
    </row>
    <row r="1587" customHeight="1" ht="15">
      <c r="A1587" s="2" t="inlineStr"/>
      <c r="B1587" s="2" t="inlineStr"/>
      <c r="C1587" s="2" t="inlineStr"/>
      <c r="D1587" s="2" t="inlineStr"/>
      <c r="E1587" s="28" t="inlineStr">
        <is>
          <r>
            <t xml:space="preserve">VALOR COM BDI:</t>
          </r>
        </is>
      </c>
      <c r="F1587" s="28" t="inlineStr"/>
      <c r="G1587" s="6" t="n">
        <f>G1586+G1585</f>
        <v>14.02</v>
      </c>
    </row>
    <row r="1588" customHeight="1" ht="10">
      <c r="A1588" s="2" t="inlineStr"/>
      <c r="B1588" s="2" t="inlineStr"/>
      <c r="C1588" s="2" t="inlineStr"/>
      <c r="D1588" s="2" t="inlineStr"/>
      <c r="E1588" s="18" t="inlineStr"/>
      <c r="F1588" s="18" t="inlineStr"/>
      <c r="G1588" s="18" t="inlineStr"/>
    </row>
    <row r="1589" customHeight="1" ht="20">
      <c r="A1589" s="19" t="inlineStr">
        <is>
          <r>
            <t xml:space="preserve">90777 ENGENHEIRO CIVIL DE OBRA JUNIOR COM ENCARGOS COMPLEMENTARES (H)</t>
          </r>
        </is>
      </c>
      <c r="B1589" s="19" t="inlineStr"/>
      <c r="C1589" s="19" t="inlineStr"/>
      <c r="D1589" s="19" t="inlineStr"/>
      <c r="E1589" s="19" t="inlineStr"/>
      <c r="F1589" s="19" t="inlineStr"/>
      <c r="G1589" s="19" t="inlineStr"/>
    </row>
    <row r="1590" customHeight="1" ht="15">
      <c r="A1590" s="20" t="inlineStr">
        <is>
          <r>
            <t xml:space="preserve">Encargos Complementares</t>
          </r>
        </is>
      </c>
      <c r="B1590" s="20" t="inlineStr"/>
      <c r="C1590" s="21" t="inlineStr">
        <is>
          <r>
            <t xml:space="preserve">FONTE</t>
          </r>
        </is>
      </c>
      <c r="D1590" s="21" t="inlineStr">
        <is>
          <r>
            <t xml:space="preserve">UNID</t>
          </r>
        </is>
      </c>
      <c r="E1590" s="21" t="inlineStr">
        <is>
          <r>
            <t xml:space="preserve">COEFICIENTE</t>
          </r>
        </is>
      </c>
      <c r="F1590" s="21" t="inlineStr">
        <is>
          <r>
            <t xml:space="preserve">PREÇO UNITÁRIO</t>
          </r>
        </is>
      </c>
      <c r="G1590" s="21" t="inlineStr">
        <is>
          <r>
            <t xml:space="preserve">TOTAL</t>
          </r>
        </is>
      </c>
    </row>
    <row r="1591" customHeight="1" ht="21">
      <c r="A1591" s="22" t="inlineStr">
        <is>
          <r>
            <t xml:space="preserve">00043486</t>
          </r>
        </is>
      </c>
      <c r="B1591" s="23" t="inlineStr">
        <is>
          <r>
            <t xml:space="preserve">EPI - FAMILIA ENGENHEIRO CIVIL - HORISTA (ENCARGOS COMPLEMENTARES - COLETADO CAIXA)</t>
          </r>
        </is>
      </c>
      <c r="C1591" s="22" t="inlineStr">
        <is>
          <r>
            <t xml:space="preserve">SINAPI</t>
          </r>
        </is>
      </c>
      <c r="D1591" s="22" t="inlineStr">
        <is>
          <r>
            <t xml:space="preserve">H</t>
          </r>
        </is>
      </c>
      <c r="E1591" s="24" t="n">
        <v>1.0</v>
      </c>
      <c r="F1591" s="25" t="n">
        <v>0.74</v>
      </c>
      <c r="G1591" s="25" t="n">
        <f>TRUNC(TRUNC(E1591,8)*F1591,2)</f>
        <v>0.74</v>
      </c>
    </row>
    <row r="1592" customHeight="1" ht="21">
      <c r="A1592" s="22" t="inlineStr">
        <is>
          <r>
            <t xml:space="preserve">00037372</t>
          </r>
        </is>
      </c>
      <c r="B1592" s="23" t="inlineStr">
        <is>
          <r>
            <t xml:space="preserve">EXAMES - HORISTA (COLETADO CAIXA - ENCARGOS COMPLEMENTARES)</t>
          </r>
        </is>
      </c>
      <c r="C1592" s="22" t="inlineStr">
        <is>
          <r>
            <t xml:space="preserve">SINAPI</t>
          </r>
        </is>
      </c>
      <c r="D1592" s="22" t="inlineStr">
        <is>
          <r>
            <t xml:space="preserve">H</t>
          </r>
        </is>
      </c>
      <c r="E1592" s="24" t="n">
        <v>1.0</v>
      </c>
      <c r="F1592" s="25" t="n">
        <v>1.34</v>
      </c>
      <c r="G1592" s="25" t="n">
        <f>TRUNC(TRUNC(E1592,8)*F1592,2)</f>
        <v>1.34</v>
      </c>
    </row>
    <row r="1593" customHeight="1" ht="21">
      <c r="A1593" s="22" t="inlineStr">
        <is>
          <r>
            <t xml:space="preserve">00043462</t>
          </r>
        </is>
      </c>
      <c r="B1593" s="23" t="inlineStr">
        <is>
          <r>
            <t xml:space="preserve">FERRAMENTAS - FAMILIA ENGENHEIRO CIVIL - HORISTA (ENCARGOS COMPLEMENTARES - COLETADO CAIXA)</t>
          </r>
        </is>
      </c>
      <c r="C1593" s="22" t="inlineStr">
        <is>
          <r>
            <t xml:space="preserve">SINAPI</t>
          </r>
        </is>
      </c>
      <c r="D1593" s="22" t="inlineStr">
        <is>
          <r>
            <t xml:space="preserve">H</t>
          </r>
        </is>
      </c>
      <c r="E1593" s="24" t="n">
        <v>1.0</v>
      </c>
      <c r="F1593" s="25" t="n">
        <v>0.01</v>
      </c>
      <c r="G1593" s="25" t="n">
        <f>TRUNC(TRUNC(E1593,8)*F1593,2)</f>
        <v>0.01</v>
      </c>
    </row>
    <row r="1594" customHeight="1" ht="21">
      <c r="A1594" s="22" t="inlineStr">
        <is>
          <r>
            <t xml:space="preserve">00037373</t>
          </r>
        </is>
      </c>
      <c r="B1594" s="23" t="inlineStr">
        <is>
          <r>
            <t xml:space="preserve">SEGURO - HORISTA (COLETADO CAIXA - ENCARGOS COMPLEMENTARES)</t>
          </r>
        </is>
      </c>
      <c r="C1594" s="22" t="inlineStr">
        <is>
          <r>
            <t xml:space="preserve">SINAPI</t>
          </r>
        </is>
      </c>
      <c r="D1594" s="22" t="inlineStr">
        <is>
          <r>
            <t xml:space="preserve">H</t>
          </r>
        </is>
      </c>
      <c r="E1594" s="24" t="n">
        <v>1.0</v>
      </c>
      <c r="F1594" s="25" t="n">
        <v>0.04</v>
      </c>
      <c r="G1594" s="25" t="n">
        <f>TRUNC(TRUNC(E1594,8)*F1594,2)</f>
        <v>0.04</v>
      </c>
    </row>
    <row r="1595" customHeight="1" ht="15">
      <c r="A1595" s="2" t="inlineStr"/>
      <c r="B1595" s="2" t="inlineStr"/>
      <c r="C1595" s="2" t="inlineStr"/>
      <c r="D1595" s="2" t="inlineStr"/>
      <c r="E1595" s="26" t="inlineStr">
        <is>
          <r>
            <t xml:space="preserve">TOTAL Encargos Complementares:</t>
          </r>
        </is>
      </c>
      <c r="F1595" s="26" t="inlineStr"/>
      <c r="G1595" s="27" t="n">
        <f>SUM(G1591:G1594)</f>
        <v>2.13</v>
      </c>
    </row>
    <row r="1596" customHeight="1" ht="15">
      <c r="A1596" s="20" t="inlineStr">
        <is>
          <r>
            <t xml:space="preserve">Mão de Obra</t>
          </r>
        </is>
      </c>
      <c r="B1596" s="20" t="inlineStr"/>
      <c r="C1596" s="21" t="inlineStr">
        <is>
          <r>
            <t xml:space="preserve">FONTE</t>
          </r>
        </is>
      </c>
      <c r="D1596" s="21" t="inlineStr">
        <is>
          <r>
            <t xml:space="preserve">UNID</t>
          </r>
        </is>
      </c>
      <c r="E1596" s="21" t="inlineStr">
        <is>
          <r>
            <t xml:space="preserve">COEFICIENTE</t>
          </r>
        </is>
      </c>
      <c r="F1596" s="21" t="inlineStr">
        <is>
          <r>
            <t xml:space="preserve">PREÇO UNITÁRIO</t>
          </r>
        </is>
      </c>
      <c r="G1596" s="21" t="inlineStr">
        <is>
          <r>
            <t xml:space="preserve">TOTAL</t>
          </r>
        </is>
      </c>
    </row>
    <row r="1597" customHeight="1" ht="15">
      <c r="A1597" s="22" t="inlineStr">
        <is>
          <r>
            <t xml:space="preserve">00002706</t>
          </r>
        </is>
      </c>
      <c r="B1597" s="23" t="inlineStr">
        <is>
          <r>
            <t xml:space="preserve">ENGENHEIRO CIVIL DE OBRA JUNIOR (HORISTA)</t>
          </r>
        </is>
      </c>
      <c r="C1597" s="22" t="inlineStr">
        <is>
          <r>
            <t xml:space="preserve">SINAPI</t>
          </r>
        </is>
      </c>
      <c r="D1597" s="22" t="inlineStr">
        <is>
          <r>
            <t xml:space="preserve">H</t>
          </r>
        </is>
      </c>
      <c r="E1597" s="24" t="n">
        <v>1.0</v>
      </c>
      <c r="F1597" s="25" t="n">
        <v>117.29</v>
      </c>
      <c r="G1597" s="25" t="n">
        <f>TRUNC(TRUNC(E1597,8)*F1597,2)</f>
        <v>117.29</v>
      </c>
    </row>
    <row r="1598" customHeight="1" ht="15">
      <c r="A1598" s="2" t="inlineStr"/>
      <c r="B1598" s="2" t="inlineStr"/>
      <c r="C1598" s="2" t="inlineStr"/>
      <c r="D1598" s="2" t="inlineStr"/>
      <c r="E1598" s="26" t="inlineStr">
        <is>
          <r>
            <t xml:space="preserve">TOTAL Mão de Obra:</t>
          </r>
        </is>
      </c>
      <c r="F1598" s="26" t="inlineStr"/>
      <c r="G1598" s="27" t="n">
        <f>SUM(G1597:G1597)</f>
        <v>117.29</v>
      </c>
    </row>
    <row r="1599" customHeight="1" ht="15">
      <c r="A1599" s="20" t="inlineStr">
        <is>
          <r>
            <t xml:space="preserve">Serviço</t>
          </r>
        </is>
      </c>
      <c r="B1599" s="20" t="inlineStr"/>
      <c r="C1599" s="21" t="inlineStr">
        <is>
          <r>
            <t xml:space="preserve">FONTE</t>
          </r>
        </is>
      </c>
      <c r="D1599" s="21" t="inlineStr">
        <is>
          <r>
            <t xml:space="preserve">UNID</t>
          </r>
        </is>
      </c>
      <c r="E1599" s="21" t="inlineStr">
        <is>
          <r>
            <t xml:space="preserve">COEFICIENTE</t>
          </r>
        </is>
      </c>
      <c r="F1599" s="21" t="inlineStr">
        <is>
          <r>
            <t xml:space="preserve">PREÇO UNITÁRIO</t>
          </r>
        </is>
      </c>
      <c r="G1599" s="21" t="inlineStr">
        <is>
          <r>
            <t xml:space="preserve">TOTAL</t>
          </r>
        </is>
      </c>
    </row>
    <row r="1600" customHeight="1" ht="21">
      <c r="A1600" s="22" t="inlineStr">
        <is>
          <r>
            <t xml:space="preserve">95402</t>
          </r>
        </is>
      </c>
      <c r="B1600" s="23" t="inlineStr">
        <is>
          <r>
            <t xml:space="preserve">CURSO DE CAPACITAÇÃO PARA ENGENHEIRO CIVIL DE OBRA JÚNIOR (ENCARGOS COMPLEMENTARES) - HORISTA</t>
          </r>
        </is>
      </c>
      <c r="C1600" s="22" t="inlineStr">
        <is>
          <r>
            <t xml:space="preserve">SINAPI</t>
          </r>
        </is>
      </c>
      <c r="D1600" s="22" t="inlineStr">
        <is>
          <r>
            <t xml:space="preserve">H</t>
          </r>
        </is>
      </c>
      <c r="E1600" s="24" t="n">
        <v>1.0</v>
      </c>
      <c r="F1600" s="25" t="n">
        <v>1.99</v>
      </c>
      <c r="G1600" s="25" t="n">
        <f>TRUNC(TRUNC(E1600,8)*F1600,2)</f>
        <v>1.99</v>
      </c>
    </row>
    <row r="1601" customHeight="1" ht="15">
      <c r="A1601" s="2" t="inlineStr"/>
      <c r="B1601" s="2" t="inlineStr"/>
      <c r="C1601" s="2" t="inlineStr"/>
      <c r="D1601" s="2" t="inlineStr"/>
      <c r="E1601" s="26" t="inlineStr">
        <is>
          <r>
            <t xml:space="preserve">TOTAL Serviço:</t>
          </r>
        </is>
      </c>
      <c r="F1601" s="26" t="inlineStr"/>
      <c r="G1601" s="27" t="n">
        <f>SUM(G1600:G1600)</f>
        <v>1.99</v>
      </c>
    </row>
    <row r="1602" customHeight="1" ht="15">
      <c r="A1602" s="2" t="inlineStr"/>
      <c r="B1602" s="2" t="inlineStr"/>
      <c r="C1602" s="2" t="inlineStr"/>
      <c r="D1602" s="2" t="inlineStr"/>
      <c r="E1602" s="28" t="inlineStr">
        <is>
          <r>
            <t xml:space="preserve">VALOR:</t>
          </r>
        </is>
      </c>
      <c r="F1602" s="28" t="inlineStr"/>
      <c r="G1602" s="6" t="n">
        <f>SUM(G1595,G1598,G1601)</f>
        <v>121.41</v>
      </c>
    </row>
    <row r="1603" customHeight="1" ht="15">
      <c r="A1603" s="2" t="inlineStr"/>
      <c r="B1603" s="2" t="inlineStr"/>
      <c r="C1603" s="2" t="inlineStr"/>
      <c r="D1603" s="2" t="inlineStr"/>
      <c r="E1603" s="28" t="inlineStr">
        <is>
          <r>
            <t xml:space="preserve">VALOR BDI (22.23%):</t>
          </r>
        </is>
      </c>
      <c r="F1603" s="28" t="inlineStr"/>
      <c r="G1603" s="6" t="n">
        <f>ROUND(G1602*(22.23/100),2)</f>
        <v>26.99</v>
      </c>
    </row>
    <row r="1604" customHeight="1" ht="15">
      <c r="A1604" s="2" t="inlineStr"/>
      <c r="B1604" s="2" t="inlineStr"/>
      <c r="C1604" s="2" t="inlineStr"/>
      <c r="D1604" s="2" t="inlineStr"/>
      <c r="E1604" s="28" t="inlineStr">
        <is>
          <r>
            <t xml:space="preserve">VALOR COM BDI:</t>
          </r>
        </is>
      </c>
      <c r="F1604" s="28" t="inlineStr"/>
      <c r="G1604" s="6" t="n">
        <f>G1603+G1602</f>
        <v>148.4</v>
      </c>
    </row>
    <row r="1605" customHeight="1" ht="10">
      <c r="A1605" s="2" t="inlineStr"/>
      <c r="B1605" s="2" t="inlineStr"/>
      <c r="C1605" s="2" t="inlineStr"/>
      <c r="D1605" s="2" t="inlineStr"/>
      <c r="E1605" s="18" t="inlineStr"/>
      <c r="F1605" s="18" t="inlineStr"/>
      <c r="G1605" s="18" t="inlineStr"/>
    </row>
    <row r="1606" customHeight="1" ht="20">
      <c r="A1606" s="19" t="inlineStr">
        <is>
          <r>
            <t xml:space="preserve">90778 ENGENHEIRO CIVIL DE OBRA PLENO COM ENCARGOS COMPLEMENTARES (H)</t>
          </r>
        </is>
      </c>
      <c r="B1606" s="19" t="inlineStr"/>
      <c r="C1606" s="19" t="inlineStr"/>
      <c r="D1606" s="19" t="inlineStr"/>
      <c r="E1606" s="19" t="inlineStr"/>
      <c r="F1606" s="19" t="inlineStr"/>
      <c r="G1606" s="19" t="inlineStr"/>
    </row>
    <row r="1607" customHeight="1" ht="15">
      <c r="A1607" s="20" t="inlineStr">
        <is>
          <r>
            <t xml:space="preserve">Encargos Complementares</t>
          </r>
        </is>
      </c>
      <c r="B1607" s="20" t="inlineStr"/>
      <c r="C1607" s="21" t="inlineStr">
        <is>
          <r>
            <t xml:space="preserve">FONTE</t>
          </r>
        </is>
      </c>
      <c r="D1607" s="21" t="inlineStr">
        <is>
          <r>
            <t xml:space="preserve">UNID</t>
          </r>
        </is>
      </c>
      <c r="E1607" s="21" t="inlineStr">
        <is>
          <r>
            <t xml:space="preserve">COEFICIENTE</t>
          </r>
        </is>
      </c>
      <c r="F1607" s="21" t="inlineStr">
        <is>
          <r>
            <t xml:space="preserve">PREÇO UNITÁRIO</t>
          </r>
        </is>
      </c>
      <c r="G1607" s="21" t="inlineStr">
        <is>
          <r>
            <t xml:space="preserve">TOTAL</t>
          </r>
        </is>
      </c>
    </row>
    <row r="1608" customHeight="1" ht="21">
      <c r="A1608" s="22" t="inlineStr">
        <is>
          <r>
            <t xml:space="preserve">00043486</t>
          </r>
        </is>
      </c>
      <c r="B1608" s="23" t="inlineStr">
        <is>
          <r>
            <t xml:space="preserve">EPI - FAMILIA ENGENHEIRO CIVIL - HORISTA (ENCARGOS COMPLEMENTARES - COLETADO CAIXA)</t>
          </r>
        </is>
      </c>
      <c r="C1608" s="22" t="inlineStr">
        <is>
          <r>
            <t xml:space="preserve">SINAPI</t>
          </r>
        </is>
      </c>
      <c r="D1608" s="22" t="inlineStr">
        <is>
          <r>
            <t xml:space="preserve">H</t>
          </r>
        </is>
      </c>
      <c r="E1608" s="24" t="n">
        <v>1.0</v>
      </c>
      <c r="F1608" s="25" t="n">
        <v>0.74</v>
      </c>
      <c r="G1608" s="25" t="n">
        <f>TRUNC(TRUNC(E1608,8)*F1608,2)</f>
        <v>0.74</v>
      </c>
    </row>
    <row r="1609" customHeight="1" ht="21">
      <c r="A1609" s="22" t="inlineStr">
        <is>
          <r>
            <t xml:space="preserve">00037372</t>
          </r>
        </is>
      </c>
      <c r="B1609" s="23" t="inlineStr">
        <is>
          <r>
            <t xml:space="preserve">EXAMES - HORISTA (COLETADO CAIXA - ENCARGOS COMPLEMENTARES)</t>
          </r>
        </is>
      </c>
      <c r="C1609" s="22" t="inlineStr">
        <is>
          <r>
            <t xml:space="preserve">SINAPI</t>
          </r>
        </is>
      </c>
      <c r="D1609" s="22" t="inlineStr">
        <is>
          <r>
            <t xml:space="preserve">H</t>
          </r>
        </is>
      </c>
      <c r="E1609" s="24" t="n">
        <v>1.0</v>
      </c>
      <c r="F1609" s="25" t="n">
        <v>1.34</v>
      </c>
      <c r="G1609" s="25" t="n">
        <f>TRUNC(TRUNC(E1609,8)*F1609,2)</f>
        <v>1.34</v>
      </c>
    </row>
    <row r="1610" customHeight="1" ht="21">
      <c r="A1610" s="22" t="inlineStr">
        <is>
          <r>
            <t xml:space="preserve">00043462</t>
          </r>
        </is>
      </c>
      <c r="B1610" s="23" t="inlineStr">
        <is>
          <r>
            <t xml:space="preserve">FERRAMENTAS - FAMILIA ENGENHEIRO CIVIL - HORISTA (ENCARGOS COMPLEMENTARES - COLETADO CAIXA)</t>
          </r>
        </is>
      </c>
      <c r="C1610" s="22" t="inlineStr">
        <is>
          <r>
            <t xml:space="preserve">SINAPI</t>
          </r>
        </is>
      </c>
      <c r="D1610" s="22" t="inlineStr">
        <is>
          <r>
            <t xml:space="preserve">H</t>
          </r>
        </is>
      </c>
      <c r="E1610" s="24" t="n">
        <v>1.0</v>
      </c>
      <c r="F1610" s="25" t="n">
        <v>0.01</v>
      </c>
      <c r="G1610" s="25" t="n">
        <f>TRUNC(TRUNC(E1610,8)*F1610,2)</f>
        <v>0.01</v>
      </c>
    </row>
    <row r="1611" customHeight="1" ht="21">
      <c r="A1611" s="22" t="inlineStr">
        <is>
          <r>
            <t xml:space="preserve">00037373</t>
          </r>
        </is>
      </c>
      <c r="B1611" s="23" t="inlineStr">
        <is>
          <r>
            <t xml:space="preserve">SEGURO - HORISTA (COLETADO CAIXA - ENCARGOS COMPLEMENTARES)</t>
          </r>
        </is>
      </c>
      <c r="C1611" s="22" t="inlineStr">
        <is>
          <r>
            <t xml:space="preserve">SINAPI</t>
          </r>
        </is>
      </c>
      <c r="D1611" s="22" t="inlineStr">
        <is>
          <r>
            <t xml:space="preserve">H</t>
          </r>
        </is>
      </c>
      <c r="E1611" s="24" t="n">
        <v>1.0</v>
      </c>
      <c r="F1611" s="25" t="n">
        <v>0.04</v>
      </c>
      <c r="G1611" s="25" t="n">
        <f>TRUNC(TRUNC(E1611,8)*F1611,2)</f>
        <v>0.04</v>
      </c>
    </row>
    <row r="1612" customHeight="1" ht="15">
      <c r="A1612" s="2" t="inlineStr"/>
      <c r="B1612" s="2" t="inlineStr"/>
      <c r="C1612" s="2" t="inlineStr"/>
      <c r="D1612" s="2" t="inlineStr"/>
      <c r="E1612" s="26" t="inlineStr">
        <is>
          <r>
            <t xml:space="preserve">TOTAL Encargos Complementares:</t>
          </r>
        </is>
      </c>
      <c r="F1612" s="26" t="inlineStr"/>
      <c r="G1612" s="27" t="n">
        <f>SUM(G1608:G1611)</f>
        <v>2.13</v>
      </c>
    </row>
    <row r="1613" customHeight="1" ht="15">
      <c r="A1613" s="20" t="inlineStr">
        <is>
          <r>
            <t xml:space="preserve">Mão de Obra</t>
          </r>
        </is>
      </c>
      <c r="B1613" s="20" t="inlineStr"/>
      <c r="C1613" s="21" t="inlineStr">
        <is>
          <r>
            <t xml:space="preserve">FONTE</t>
          </r>
        </is>
      </c>
      <c r="D1613" s="21" t="inlineStr">
        <is>
          <r>
            <t xml:space="preserve">UNID</t>
          </r>
        </is>
      </c>
      <c r="E1613" s="21" t="inlineStr">
        <is>
          <r>
            <t xml:space="preserve">COEFICIENTE</t>
          </r>
        </is>
      </c>
      <c r="F1613" s="21" t="inlineStr">
        <is>
          <r>
            <t xml:space="preserve">PREÇO UNITÁRIO</t>
          </r>
        </is>
      </c>
      <c r="G1613" s="21" t="inlineStr">
        <is>
          <r>
            <t xml:space="preserve">TOTAL</t>
          </r>
        </is>
      </c>
    </row>
    <row r="1614" customHeight="1" ht="15">
      <c r="A1614" s="22" t="inlineStr">
        <is>
          <r>
            <t xml:space="preserve">00002707</t>
          </r>
        </is>
      </c>
      <c r="B1614" s="23" t="inlineStr">
        <is>
          <r>
            <t xml:space="preserve">ENGENHEIRO CIVIL DE OBRA PLENO (HORISTA)</t>
          </r>
        </is>
      </c>
      <c r="C1614" s="22" t="inlineStr">
        <is>
          <r>
            <t xml:space="preserve">SINAPI</t>
          </r>
        </is>
      </c>
      <c r="D1614" s="22" t="inlineStr">
        <is>
          <r>
            <t xml:space="preserve">H</t>
          </r>
        </is>
      </c>
      <c r="E1614" s="24" t="n">
        <v>1.0</v>
      </c>
      <c r="F1614" s="25" t="n">
        <v>127.59</v>
      </c>
      <c r="G1614" s="25" t="n">
        <f>TRUNC(TRUNC(E1614,8)*F1614,2)</f>
        <v>127.59</v>
      </c>
    </row>
    <row r="1615" customHeight="1" ht="15">
      <c r="A1615" s="2" t="inlineStr"/>
      <c r="B1615" s="2" t="inlineStr"/>
      <c r="C1615" s="2" t="inlineStr"/>
      <c r="D1615" s="2" t="inlineStr"/>
      <c r="E1615" s="26" t="inlineStr">
        <is>
          <r>
            <t xml:space="preserve">TOTAL Mão de Obra:</t>
          </r>
        </is>
      </c>
      <c r="F1615" s="26" t="inlineStr"/>
      <c r="G1615" s="27" t="n">
        <f>SUM(G1614:G1614)</f>
        <v>127.59</v>
      </c>
    </row>
    <row r="1616" customHeight="1" ht="15">
      <c r="A1616" s="20" t="inlineStr">
        <is>
          <r>
            <t xml:space="preserve">Serviço</t>
          </r>
        </is>
      </c>
      <c r="B1616" s="20" t="inlineStr"/>
      <c r="C1616" s="21" t="inlineStr">
        <is>
          <r>
            <t xml:space="preserve">FONTE</t>
          </r>
        </is>
      </c>
      <c r="D1616" s="21" t="inlineStr">
        <is>
          <r>
            <t xml:space="preserve">UNID</t>
          </r>
        </is>
      </c>
      <c r="E1616" s="21" t="inlineStr">
        <is>
          <r>
            <t xml:space="preserve">COEFICIENTE</t>
          </r>
        </is>
      </c>
      <c r="F1616" s="21" t="inlineStr">
        <is>
          <r>
            <t xml:space="preserve">PREÇO UNITÁRIO</t>
          </r>
        </is>
      </c>
      <c r="G1616" s="21" t="inlineStr">
        <is>
          <r>
            <t xml:space="preserve">TOTAL</t>
          </r>
        </is>
      </c>
    </row>
    <row r="1617" customHeight="1" ht="21">
      <c r="A1617" s="22" t="inlineStr">
        <is>
          <r>
            <t xml:space="preserve">95403</t>
          </r>
        </is>
      </c>
      <c r="B1617" s="23" t="inlineStr">
        <is>
          <r>
            <t xml:space="preserve">CURSO DE CAPACITAÇÃO PARA ENGENHEIRO CIVIL DE OBRA PLENO (ENCARGOS COMPLEMENTARES) - HORISTA</t>
          </r>
        </is>
      </c>
      <c r="C1617" s="22" t="inlineStr">
        <is>
          <r>
            <t xml:space="preserve">SINAPI</t>
          </r>
        </is>
      </c>
      <c r="D1617" s="22" t="inlineStr">
        <is>
          <r>
            <t xml:space="preserve">H</t>
          </r>
        </is>
      </c>
      <c r="E1617" s="24" t="n">
        <v>1.0</v>
      </c>
      <c r="F1617" s="25" t="n">
        <v>2.16</v>
      </c>
      <c r="G1617" s="25" t="n">
        <f>TRUNC(TRUNC(E1617,8)*F1617,2)</f>
        <v>2.16</v>
      </c>
    </row>
    <row r="1618" customHeight="1" ht="15">
      <c r="A1618" s="2" t="inlineStr"/>
      <c r="B1618" s="2" t="inlineStr"/>
      <c r="C1618" s="2" t="inlineStr"/>
      <c r="D1618" s="2" t="inlineStr"/>
      <c r="E1618" s="26" t="inlineStr">
        <is>
          <r>
            <t xml:space="preserve">TOTAL Serviço:</t>
          </r>
        </is>
      </c>
      <c r="F1618" s="26" t="inlineStr"/>
      <c r="G1618" s="27" t="n">
        <f>SUM(G1617:G1617)</f>
        <v>2.16</v>
      </c>
    </row>
    <row r="1619" customHeight="1" ht="15">
      <c r="A1619" s="2" t="inlineStr"/>
      <c r="B1619" s="2" t="inlineStr"/>
      <c r="C1619" s="2" t="inlineStr"/>
      <c r="D1619" s="2" t="inlineStr"/>
      <c r="E1619" s="28" t="inlineStr">
        <is>
          <r>
            <t xml:space="preserve">VALOR:</t>
          </r>
        </is>
      </c>
      <c r="F1619" s="28" t="inlineStr"/>
      <c r="G1619" s="6" t="n">
        <f>SUM(G1612,G1615,G1618)</f>
        <v>131.88</v>
      </c>
    </row>
    <row r="1620" customHeight="1" ht="15">
      <c r="A1620" s="2" t="inlineStr"/>
      <c r="B1620" s="2" t="inlineStr"/>
      <c r="C1620" s="2" t="inlineStr"/>
      <c r="D1620" s="2" t="inlineStr"/>
      <c r="E1620" s="28" t="inlineStr">
        <is>
          <r>
            <t xml:space="preserve">VALOR BDI (22.23%):</t>
          </r>
        </is>
      </c>
      <c r="F1620" s="28" t="inlineStr"/>
      <c r="G1620" s="6" t="n">
        <f>ROUND(G1619*(22.23/100),2)</f>
        <v>29.32</v>
      </c>
    </row>
    <row r="1621" customHeight="1" ht="15">
      <c r="A1621" s="2" t="inlineStr"/>
      <c r="B1621" s="2" t="inlineStr"/>
      <c r="C1621" s="2" t="inlineStr"/>
      <c r="D1621" s="2" t="inlineStr"/>
      <c r="E1621" s="28" t="inlineStr">
        <is>
          <r>
            <t xml:space="preserve">VALOR COM BDI:</t>
          </r>
        </is>
      </c>
      <c r="F1621" s="28" t="inlineStr"/>
      <c r="G1621" s="6" t="n">
        <f>G1620+G1619</f>
        <v>161.2</v>
      </c>
    </row>
    <row r="1622" customHeight="1" ht="10">
      <c r="A1622" s="2" t="inlineStr"/>
      <c r="B1622" s="2" t="inlineStr"/>
      <c r="C1622" s="2" t="inlineStr"/>
      <c r="D1622" s="2" t="inlineStr"/>
      <c r="E1622" s="18" t="inlineStr"/>
      <c r="F1622" s="18" t="inlineStr"/>
      <c r="G1622" s="18" t="inlineStr"/>
    </row>
    <row r="1623" customHeight="1" ht="20">
      <c r="A1623" s="19" t="inlineStr">
        <is>
          <r>
            <t xml:space="preserve">91677 ENGENHEIRO ELETRICISTA COM ENCARGOS COMPLEMENTARES (H)</t>
          </r>
        </is>
      </c>
      <c r="B1623" s="19" t="inlineStr"/>
      <c r="C1623" s="19" t="inlineStr"/>
      <c r="D1623" s="19" t="inlineStr"/>
      <c r="E1623" s="19" t="inlineStr"/>
      <c r="F1623" s="19" t="inlineStr"/>
      <c r="G1623" s="19" t="inlineStr"/>
    </row>
    <row r="1624" customHeight="1" ht="15">
      <c r="A1624" s="20" t="inlineStr">
        <is>
          <r>
            <t xml:space="preserve">Encargos Complementares</t>
          </r>
        </is>
      </c>
      <c r="B1624" s="20" t="inlineStr"/>
      <c r="C1624" s="21" t="inlineStr">
        <is>
          <r>
            <t xml:space="preserve">FONTE</t>
          </r>
        </is>
      </c>
      <c r="D1624" s="21" t="inlineStr">
        <is>
          <r>
            <t xml:space="preserve">UNID</t>
          </r>
        </is>
      </c>
      <c r="E1624" s="21" t="inlineStr">
        <is>
          <r>
            <t xml:space="preserve">COEFICIENTE</t>
          </r>
        </is>
      </c>
      <c r="F1624" s="21" t="inlineStr">
        <is>
          <r>
            <t xml:space="preserve">PREÇO UNITÁRIO</t>
          </r>
        </is>
      </c>
      <c r="G1624" s="21" t="inlineStr">
        <is>
          <r>
            <t xml:space="preserve">TOTAL</t>
          </r>
        </is>
      </c>
    </row>
    <row r="1625" customHeight="1" ht="21">
      <c r="A1625" s="22" t="inlineStr">
        <is>
          <r>
            <t xml:space="preserve">00043486</t>
          </r>
        </is>
      </c>
      <c r="B1625" s="23" t="inlineStr">
        <is>
          <r>
            <t xml:space="preserve">EPI - FAMILIA ENGENHEIRO CIVIL - HORISTA (ENCARGOS COMPLEMENTARES - COLETADO CAIXA)</t>
          </r>
        </is>
      </c>
      <c r="C1625" s="22" t="inlineStr">
        <is>
          <r>
            <t xml:space="preserve">SINAPI</t>
          </r>
        </is>
      </c>
      <c r="D1625" s="22" t="inlineStr">
        <is>
          <r>
            <t xml:space="preserve">H</t>
          </r>
        </is>
      </c>
      <c r="E1625" s="24" t="n">
        <v>1.0</v>
      </c>
      <c r="F1625" s="25" t="n">
        <v>0.74</v>
      </c>
      <c r="G1625" s="25" t="n">
        <f>ROUND(ROUND(E1625,8)*F1625,2)</f>
        <v>0.74</v>
      </c>
    </row>
    <row r="1626" customHeight="1" ht="21">
      <c r="A1626" s="22" t="inlineStr">
        <is>
          <r>
            <t xml:space="preserve">00037372</t>
          </r>
        </is>
      </c>
      <c r="B1626" s="23" t="inlineStr">
        <is>
          <r>
            <t xml:space="preserve">EXAMES - HORISTA (COLETADO CAIXA - ENCARGOS COMPLEMENTARES)</t>
          </r>
        </is>
      </c>
      <c r="C1626" s="22" t="inlineStr">
        <is>
          <r>
            <t xml:space="preserve">SINAPI</t>
          </r>
        </is>
      </c>
      <c r="D1626" s="22" t="inlineStr">
        <is>
          <r>
            <t xml:space="preserve">H</t>
          </r>
        </is>
      </c>
      <c r="E1626" s="24" t="n">
        <v>1.0</v>
      </c>
      <c r="F1626" s="25" t="n">
        <v>1.34</v>
      </c>
      <c r="G1626" s="25" t="n">
        <f>ROUND(ROUND(E1626,8)*F1626,2)</f>
        <v>1.34</v>
      </c>
    </row>
    <row r="1627" customHeight="1" ht="21">
      <c r="A1627" s="22" t="inlineStr">
        <is>
          <r>
            <t xml:space="preserve">00043462</t>
          </r>
        </is>
      </c>
      <c r="B1627" s="23" t="inlineStr">
        <is>
          <r>
            <t xml:space="preserve">FERRAMENTAS - FAMILIA ENGENHEIRO CIVIL - HORISTA (ENCARGOS COMPLEMENTARES - COLETADO CAIXA)</t>
          </r>
        </is>
      </c>
      <c r="C1627" s="22" t="inlineStr">
        <is>
          <r>
            <t xml:space="preserve">SINAPI</t>
          </r>
        </is>
      </c>
      <c r="D1627" s="22" t="inlineStr">
        <is>
          <r>
            <t xml:space="preserve">H</t>
          </r>
        </is>
      </c>
      <c r="E1627" s="24" t="n">
        <v>1.0</v>
      </c>
      <c r="F1627" s="25" t="n">
        <v>0.01</v>
      </c>
      <c r="G1627" s="25" t="n">
        <f>ROUND(ROUND(E1627,8)*F1627,2)</f>
        <v>0.01</v>
      </c>
    </row>
    <row r="1628" customHeight="1" ht="21">
      <c r="A1628" s="22" t="inlineStr">
        <is>
          <r>
            <t xml:space="preserve">00037373</t>
          </r>
        </is>
      </c>
      <c r="B1628" s="23" t="inlineStr">
        <is>
          <r>
            <t xml:space="preserve">SEGURO - HORISTA (COLETADO CAIXA - ENCARGOS COMPLEMENTARES)</t>
          </r>
        </is>
      </c>
      <c r="C1628" s="22" t="inlineStr">
        <is>
          <r>
            <t xml:space="preserve">SINAPI</t>
          </r>
        </is>
      </c>
      <c r="D1628" s="22" t="inlineStr">
        <is>
          <r>
            <t xml:space="preserve">H</t>
          </r>
        </is>
      </c>
      <c r="E1628" s="24" t="n">
        <v>1.0</v>
      </c>
      <c r="F1628" s="25" t="n">
        <v>0.04</v>
      </c>
      <c r="G1628" s="25" t="n">
        <f>ROUND(ROUND(E1628,8)*F1628,2)</f>
        <v>0.04</v>
      </c>
    </row>
    <row r="1629" customHeight="1" ht="15">
      <c r="A1629" s="2" t="inlineStr"/>
      <c r="B1629" s="2" t="inlineStr"/>
      <c r="C1629" s="2" t="inlineStr"/>
      <c r="D1629" s="2" t="inlineStr"/>
      <c r="E1629" s="26" t="inlineStr">
        <is>
          <r>
            <t xml:space="preserve">TOTAL Encargos Complementares:</t>
          </r>
        </is>
      </c>
      <c r="F1629" s="26" t="inlineStr"/>
      <c r="G1629" s="27" t="n">
        <f>SUM(G1625:G1628)</f>
        <v>2.13</v>
      </c>
    </row>
    <row r="1630" customHeight="1" ht="15">
      <c r="A1630" s="20" t="inlineStr">
        <is>
          <r>
            <t xml:space="preserve">Equipamento</t>
          </r>
        </is>
      </c>
      <c r="B1630" s="20" t="inlineStr"/>
      <c r="C1630" s="21" t="inlineStr">
        <is>
          <r>
            <t xml:space="preserve">FONTE</t>
          </r>
        </is>
      </c>
      <c r="D1630" s="21" t="inlineStr">
        <is>
          <r>
            <t xml:space="preserve">UNID</t>
          </r>
        </is>
      </c>
      <c r="E1630" s="21" t="inlineStr">
        <is>
          <r>
            <t xml:space="preserve">COEFICIENTE</t>
          </r>
        </is>
      </c>
      <c r="F1630" s="21" t="inlineStr">
        <is>
          <r>
            <t xml:space="preserve">PREÇO UNITÁRIO</t>
          </r>
        </is>
      </c>
      <c r="G1630" s="21" t="inlineStr">
        <is>
          <r>
            <t xml:space="preserve">TOTAL</t>
          </r>
        </is>
      </c>
    </row>
    <row r="1631" customHeight="1" ht="21">
      <c r="A1631" s="22" t="inlineStr">
        <is>
          <r>
            <t xml:space="preserve">95407</t>
          </r>
        </is>
      </c>
      <c r="B1631" s="23" t="inlineStr">
        <is>
          <r>
            <t xml:space="preserve">CURSO DE CAPACITAÇÃO PARA ENGENHEIRO ELETRICISTA (ENCARGOS COMPLEMENTARES) - HORISTA</t>
          </r>
        </is>
      </c>
      <c r="C1631" s="22" t="inlineStr">
        <is>
          <r>
            <t xml:space="preserve">Composições </t>
          </r>
        </is>
      </c>
      <c r="D1631" s="22" t="inlineStr">
        <is>
          <r>
            <t xml:space="preserve">H</t>
          </r>
        </is>
      </c>
      <c r="E1631" s="24" t="n">
        <v>1.0</v>
      </c>
      <c r="F1631" s="25" t="n">
        <v>0.92</v>
      </c>
      <c r="G1631" s="25" t="n">
        <f>ROUND(ROUND(E1631,8)*F1631,2)</f>
        <v>0.92</v>
      </c>
    </row>
    <row r="1632" customHeight="1" ht="15">
      <c r="A1632" s="2" t="inlineStr"/>
      <c r="B1632" s="2" t="inlineStr"/>
      <c r="C1632" s="2" t="inlineStr"/>
      <c r="D1632" s="2" t="inlineStr"/>
      <c r="E1632" s="26" t="inlineStr">
        <is>
          <r>
            <t xml:space="preserve">TOTAL Equipamento:</t>
          </r>
        </is>
      </c>
      <c r="F1632" s="26" t="inlineStr"/>
      <c r="G1632" s="27" t="n">
        <f>SUM(G1631:G1631)</f>
        <v>0.92</v>
      </c>
    </row>
    <row r="1633" customHeight="1" ht="15">
      <c r="A1633" s="20" t="inlineStr">
        <is>
          <r>
            <t xml:space="preserve">Mão de Obra</t>
          </r>
        </is>
      </c>
      <c r="B1633" s="20" t="inlineStr"/>
      <c r="C1633" s="21" t="inlineStr">
        <is>
          <r>
            <t xml:space="preserve">FONTE</t>
          </r>
        </is>
      </c>
      <c r="D1633" s="21" t="inlineStr">
        <is>
          <r>
            <t xml:space="preserve">UNID</t>
          </r>
        </is>
      </c>
      <c r="E1633" s="21" t="inlineStr">
        <is>
          <r>
            <t xml:space="preserve">COEFICIENTE</t>
          </r>
        </is>
      </c>
      <c r="F1633" s="21" t="inlineStr">
        <is>
          <r>
            <t xml:space="preserve">PREÇO UNITÁRIO</t>
          </r>
        </is>
      </c>
      <c r="G1633" s="21" t="inlineStr">
        <is>
          <r>
            <t xml:space="preserve">TOTAL</t>
          </r>
        </is>
      </c>
    </row>
    <row r="1634" customHeight="1" ht="15">
      <c r="A1634" s="22" t="inlineStr">
        <is>
          <r>
            <t xml:space="preserve">34783</t>
          </r>
        </is>
      </c>
      <c r="B1634" s="23" t="inlineStr">
        <is>
          <r>
            <t xml:space="preserve">ENGENHEIRO ELETRICISTA</t>
          </r>
        </is>
      </c>
      <c r="C1634" s="22" t="inlineStr">
        <is>
          <r>
            <t xml:space="preserve">Composições </t>
          </r>
        </is>
      </c>
      <c r="D1634" s="22" t="inlineStr">
        <is>
          <r>
            <t xml:space="preserve">H</t>
          </r>
        </is>
      </c>
      <c r="E1634" s="24" t="n">
        <v>1.0</v>
      </c>
      <c r="F1634" s="25" t="n">
        <v>94.06</v>
      </c>
      <c r="G1634" s="25" t="n">
        <f>ROUND(ROUND(E1634,8)*F1634,2)</f>
        <v>94.06</v>
      </c>
    </row>
    <row r="1635" customHeight="1" ht="15">
      <c r="A1635" s="2" t="inlineStr"/>
      <c r="B1635" s="2" t="inlineStr"/>
      <c r="C1635" s="2" t="inlineStr"/>
      <c r="D1635" s="2" t="inlineStr"/>
      <c r="E1635" s="26" t="inlineStr">
        <is>
          <r>
            <t xml:space="preserve">TOTAL Mão de Obra:</t>
          </r>
        </is>
      </c>
      <c r="F1635" s="26" t="inlineStr"/>
      <c r="G1635" s="27" t="n">
        <f>SUM(G1634:G1634)</f>
        <v>94.06</v>
      </c>
    </row>
    <row r="1636" customHeight="1" ht="15">
      <c r="A1636" s="2" t="inlineStr"/>
      <c r="B1636" s="2" t="inlineStr"/>
      <c r="C1636" s="2" t="inlineStr"/>
      <c r="D1636" s="2" t="inlineStr"/>
      <c r="E1636" s="28" t="inlineStr">
        <is>
          <r>
            <t xml:space="preserve">VALOR:</t>
          </r>
        </is>
      </c>
      <c r="F1636" s="28" t="inlineStr"/>
      <c r="G1636" s="6" t="n">
        <f>SUM(G1629,G1632,G1635)</f>
        <v>97.11</v>
      </c>
    </row>
    <row r="1637" customHeight="1" ht="15">
      <c r="A1637" s="2" t="inlineStr"/>
      <c r="B1637" s="2" t="inlineStr"/>
      <c r="C1637" s="2" t="inlineStr"/>
      <c r="D1637" s="2" t="inlineStr"/>
      <c r="E1637" s="28" t="inlineStr">
        <is>
          <r>
            <t xml:space="preserve">VALOR BDI (22.23%):</t>
          </r>
        </is>
      </c>
      <c r="F1637" s="28" t="inlineStr"/>
      <c r="G1637" s="6" t="n">
        <f>ROUND(G1636*(22.23/100),2)</f>
        <v>21.59</v>
      </c>
    </row>
    <row r="1638" customHeight="1" ht="15">
      <c r="A1638" s="2" t="inlineStr"/>
      <c r="B1638" s="2" t="inlineStr"/>
      <c r="C1638" s="2" t="inlineStr"/>
      <c r="D1638" s="2" t="inlineStr"/>
      <c r="E1638" s="28" t="inlineStr">
        <is>
          <r>
            <t xml:space="preserve">VALOR COM BDI:</t>
          </r>
        </is>
      </c>
      <c r="F1638" s="28" t="inlineStr"/>
      <c r="G1638" s="6" t="n">
        <f>G1637+G1636</f>
        <v>118.7</v>
      </c>
    </row>
    <row r="1639" customHeight="1" ht="10">
      <c r="A1639" s="2" t="inlineStr"/>
      <c r="B1639" s="2" t="inlineStr"/>
      <c r="C1639" s="2" t="inlineStr"/>
      <c r="D1639" s="2" t="inlineStr"/>
      <c r="E1639" s="18" t="inlineStr"/>
      <c r="F1639" s="18" t="inlineStr"/>
      <c r="G1639" s="18" t="inlineStr"/>
    </row>
    <row r="1640" customHeight="1" ht="20">
      <c r="A1640" s="19" t="inlineStr">
        <is>
          <r>
            <t xml:space="preserve">5632 ESCAVADEIRA HIDRÁULICA SOBRE ESTEIRAS, CAÇAMBA 0,80 M3, PESO OPERACIONAL 17 T, POTENCIA BRUTA 111 HP - CHI DIURNO. AF_06/2014 (CHI)</t>
          </r>
        </is>
      </c>
      <c r="B1640" s="19" t="inlineStr"/>
      <c r="C1640" s="19" t="inlineStr"/>
      <c r="D1640" s="19" t="inlineStr"/>
      <c r="E1640" s="19" t="inlineStr"/>
      <c r="F1640" s="19" t="inlineStr"/>
      <c r="G1640" s="19" t="inlineStr"/>
    </row>
    <row r="1641" customHeight="1" ht="15">
      <c r="A1641" s="20" t="inlineStr">
        <is>
          <r>
            <t xml:space="preserve">Mão de Obra com Encargos Complementares</t>
          </r>
        </is>
      </c>
      <c r="B1641" s="20" t="inlineStr"/>
      <c r="C1641" s="21" t="inlineStr">
        <is>
          <r>
            <t xml:space="preserve">FONTE</t>
          </r>
        </is>
      </c>
      <c r="D1641" s="21" t="inlineStr">
        <is>
          <r>
            <t xml:space="preserve">UNID</t>
          </r>
        </is>
      </c>
      <c r="E1641" s="21" t="inlineStr">
        <is>
          <r>
            <t xml:space="preserve">COEFICIENTE</t>
          </r>
        </is>
      </c>
      <c r="F1641" s="21" t="inlineStr">
        <is>
          <r>
            <t xml:space="preserve">PREÇO UNITÁRIO</t>
          </r>
        </is>
      </c>
      <c r="G1641" s="21" t="inlineStr">
        <is>
          <r>
            <t xml:space="preserve">TOTAL</t>
          </r>
        </is>
      </c>
    </row>
    <row r="1642" customHeight="1" ht="21">
      <c r="A1642" s="22" t="inlineStr">
        <is>
          <r>
            <t xml:space="preserve">88294</t>
          </r>
        </is>
      </c>
      <c r="B1642" s="23" t="inlineStr">
        <is>
          <r>
            <t xml:space="preserve">OPERADOR DE ESCAVADEIRA COM ENCARGOS COMPLEMENTARES</t>
          </r>
        </is>
      </c>
      <c r="C1642" s="22" t="inlineStr">
        <is>
          <r>
            <t xml:space="preserve">SINAPI</t>
          </r>
        </is>
      </c>
      <c r="D1642" s="22" t="inlineStr">
        <is>
          <r>
            <t xml:space="preserve">H</t>
          </r>
        </is>
      </c>
      <c r="E1642" s="24" t="n">
        <v>1.0</v>
      </c>
      <c r="F1642" s="25" t="n">
        <v>32.73</v>
      </c>
      <c r="G1642" s="25" t="n">
        <f>TRUNC(TRUNC(E1642,8)*F1642,2)</f>
        <v>32.73</v>
      </c>
    </row>
    <row r="1643" customHeight="1" ht="18">
      <c r="A1643" s="2" t="inlineStr"/>
      <c r="B1643" s="2" t="inlineStr"/>
      <c r="C1643" s="2" t="inlineStr"/>
      <c r="D1643" s="2" t="inlineStr"/>
      <c r="E1643" s="26" t="inlineStr">
        <is>
          <r>
            <t xml:space="preserve">TOTAL Mão de Obra com Encargos Complementares:</t>
          </r>
        </is>
      </c>
      <c r="F1643" s="26" t="inlineStr"/>
      <c r="G1643" s="27" t="n">
        <f>SUM(G1642:G1642)</f>
        <v>32.73</v>
      </c>
    </row>
    <row r="1644" customHeight="1" ht="15">
      <c r="A1644" s="20" t="inlineStr">
        <is>
          <r>
            <t xml:space="preserve">Serviço</t>
          </r>
        </is>
      </c>
      <c r="B1644" s="20" t="inlineStr"/>
      <c r="C1644" s="21" t="inlineStr">
        <is>
          <r>
            <t xml:space="preserve">FONTE</t>
          </r>
        </is>
      </c>
      <c r="D1644" s="21" t="inlineStr">
        <is>
          <r>
            <t xml:space="preserve">UNID</t>
          </r>
        </is>
      </c>
      <c r="E1644" s="21" t="inlineStr">
        <is>
          <r>
            <t xml:space="preserve">COEFICIENTE</t>
          </r>
        </is>
      </c>
      <c r="F1644" s="21" t="inlineStr">
        <is>
          <r>
            <t xml:space="preserve">PREÇO UNITÁRIO</t>
          </r>
        </is>
      </c>
      <c r="G1644" s="21" t="inlineStr">
        <is>
          <r>
            <t xml:space="preserve">TOTAL</t>
          </r>
        </is>
      </c>
    </row>
    <row r="1645" customHeight="1" ht="29">
      <c r="A1645" s="22" t="inlineStr">
        <is>
          <r>
            <t xml:space="preserve">5627</t>
          </r>
        </is>
      </c>
      <c r="B1645" s="23" t="inlineStr">
        <is>
          <r>
            <t xml:space="preserve">ESCAVADEIRA HIDRÁULICA SOBRE ESTEIRAS, CAÇAMBA 0,80 M3, PESO OPERACIONAL 17 T, POTENCIA BRUTA 111 HP - DEPRECIAÇÃO. AF_06/2014</t>
          </r>
        </is>
      </c>
      <c r="C1645" s="22" t="inlineStr">
        <is>
          <r>
            <t xml:space="preserve">SINAPI</t>
          </r>
        </is>
      </c>
      <c r="D1645" s="22" t="inlineStr">
        <is>
          <r>
            <t xml:space="preserve">H</t>
          </r>
        </is>
      </c>
      <c r="E1645" s="24" t="n">
        <v>1.0</v>
      </c>
      <c r="F1645" s="25" t="n">
        <v>45.36</v>
      </c>
      <c r="G1645" s="25" t="n">
        <f>TRUNC(TRUNC(E1645,8)*F1645,2)</f>
        <v>45.36</v>
      </c>
    </row>
    <row r="1646" customHeight="1" ht="29">
      <c r="A1646" s="22" t="inlineStr">
        <is>
          <r>
            <t xml:space="preserve">5628</t>
          </r>
        </is>
      </c>
      <c r="B1646" s="23" t="inlineStr">
        <is>
          <r>
            <t xml:space="preserve">ESCAVADEIRA HIDRÁULICA SOBRE ESTEIRAS, CAÇAMBA 0,80 M3, PESO OPERACIONAL 17 T, POTENCIA BRUTA 111 HP - JUROS. AF_06/2014</t>
          </r>
        </is>
      </c>
      <c r="C1646" s="22" t="inlineStr">
        <is>
          <r>
            <t xml:space="preserve">SINAPI</t>
          </r>
        </is>
      </c>
      <c r="D1646" s="22" t="inlineStr">
        <is>
          <r>
            <t xml:space="preserve">H</t>
          </r>
        </is>
      </c>
      <c r="E1646" s="24" t="n">
        <v>1.0</v>
      </c>
      <c r="F1646" s="25" t="n">
        <v>11.98</v>
      </c>
      <c r="G1646" s="25" t="n">
        <f>TRUNC(TRUNC(E1646,8)*F1646,2)</f>
        <v>11.98</v>
      </c>
    </row>
    <row r="1647" customHeight="1" ht="15">
      <c r="A1647" s="2" t="inlineStr"/>
      <c r="B1647" s="2" t="inlineStr"/>
      <c r="C1647" s="2" t="inlineStr"/>
      <c r="D1647" s="2" t="inlineStr"/>
      <c r="E1647" s="26" t="inlineStr">
        <is>
          <r>
            <t xml:space="preserve">TOTAL Serviço:</t>
          </r>
        </is>
      </c>
      <c r="F1647" s="26" t="inlineStr"/>
      <c r="G1647" s="27" t="n">
        <f>SUM(G1645:G1646)</f>
        <v>57.34</v>
      </c>
    </row>
    <row r="1648" customHeight="1" ht="15">
      <c r="A1648" s="2" t="inlineStr"/>
      <c r="B1648" s="2" t="inlineStr"/>
      <c r="C1648" s="2" t="inlineStr"/>
      <c r="D1648" s="2" t="inlineStr"/>
      <c r="E1648" s="28" t="inlineStr">
        <is>
          <r>
            <t xml:space="preserve">VALOR:</t>
          </r>
        </is>
      </c>
      <c r="F1648" s="28" t="inlineStr"/>
      <c r="G1648" s="6" t="n">
        <f>SUM(G1643,G1647)</f>
        <v>90.07</v>
      </c>
    </row>
    <row r="1649" customHeight="1" ht="15">
      <c r="A1649" s="2" t="inlineStr"/>
      <c r="B1649" s="2" t="inlineStr"/>
      <c r="C1649" s="2" t="inlineStr"/>
      <c r="D1649" s="2" t="inlineStr"/>
      <c r="E1649" s="28" t="inlineStr">
        <is>
          <r>
            <t xml:space="preserve">VALOR BDI (22.23%):</t>
          </r>
        </is>
      </c>
      <c r="F1649" s="28" t="inlineStr"/>
      <c r="G1649" s="6" t="n">
        <f>ROUND(G1648*(22.23/100),2)</f>
        <v>20.02</v>
      </c>
    </row>
    <row r="1650" customHeight="1" ht="15">
      <c r="A1650" s="2" t="inlineStr"/>
      <c r="B1650" s="2" t="inlineStr"/>
      <c r="C1650" s="2" t="inlineStr"/>
      <c r="D1650" s="2" t="inlineStr"/>
      <c r="E1650" s="28" t="inlineStr">
        <is>
          <r>
            <t xml:space="preserve">VALOR COM BDI:</t>
          </r>
        </is>
      </c>
      <c r="F1650" s="28" t="inlineStr"/>
      <c r="G1650" s="6" t="n">
        <f>G1649+G1648</f>
        <v>110.09</v>
      </c>
    </row>
    <row r="1651" customHeight="1" ht="10">
      <c r="A1651" s="2" t="inlineStr"/>
      <c r="B1651" s="2" t="inlineStr"/>
      <c r="C1651" s="2" t="inlineStr"/>
      <c r="D1651" s="2" t="inlineStr"/>
      <c r="E1651" s="18" t="inlineStr"/>
      <c r="F1651" s="18" t="inlineStr"/>
      <c r="G1651" s="18" t="inlineStr"/>
    </row>
    <row r="1652" customHeight="1" ht="20">
      <c r="A1652" s="19" t="inlineStr">
        <is>
          <r>
            <t xml:space="preserve">5631 ESCAVADEIRA HIDRÁULICA SOBRE ESTEIRAS, CAÇAMBA 0,80 M3, PESO OPERACIONAL 17 T, POTENCIA BRUTA 111 HP - CHP DIURNO. AF_06/2014 (CHP)</t>
          </r>
        </is>
      </c>
      <c r="B1652" s="19" t="inlineStr"/>
      <c r="C1652" s="19" t="inlineStr"/>
      <c r="D1652" s="19" t="inlineStr"/>
      <c r="E1652" s="19" t="inlineStr"/>
      <c r="F1652" s="19" t="inlineStr"/>
      <c r="G1652" s="19" t="inlineStr"/>
    </row>
    <row r="1653" customHeight="1" ht="15">
      <c r="A1653" s="20" t="inlineStr">
        <is>
          <r>
            <t xml:space="preserve">Mão de Obra com Encargos Complementares</t>
          </r>
        </is>
      </c>
      <c r="B1653" s="20" t="inlineStr"/>
      <c r="C1653" s="21" t="inlineStr">
        <is>
          <r>
            <t xml:space="preserve">FONTE</t>
          </r>
        </is>
      </c>
      <c r="D1653" s="21" t="inlineStr">
        <is>
          <r>
            <t xml:space="preserve">UNID</t>
          </r>
        </is>
      </c>
      <c r="E1653" s="21" t="inlineStr">
        <is>
          <r>
            <t xml:space="preserve">COEFICIENTE</t>
          </r>
        </is>
      </c>
      <c r="F1653" s="21" t="inlineStr">
        <is>
          <r>
            <t xml:space="preserve">PREÇO UNITÁRIO</t>
          </r>
        </is>
      </c>
      <c r="G1653" s="21" t="inlineStr">
        <is>
          <r>
            <t xml:space="preserve">TOTAL</t>
          </r>
        </is>
      </c>
    </row>
    <row r="1654" customHeight="1" ht="21">
      <c r="A1654" s="22" t="inlineStr">
        <is>
          <r>
            <t xml:space="preserve">88294</t>
          </r>
        </is>
      </c>
      <c r="B1654" s="23" t="inlineStr">
        <is>
          <r>
            <t xml:space="preserve">OPERADOR DE ESCAVADEIRA COM ENCARGOS COMPLEMENTARES</t>
          </r>
        </is>
      </c>
      <c r="C1654" s="22" t="inlineStr">
        <is>
          <r>
            <t xml:space="preserve">SINAPI</t>
          </r>
        </is>
      </c>
      <c r="D1654" s="22" t="inlineStr">
        <is>
          <r>
            <t xml:space="preserve">H</t>
          </r>
        </is>
      </c>
      <c r="E1654" s="24" t="n">
        <v>1.0</v>
      </c>
      <c r="F1654" s="25" t="n">
        <v>32.73</v>
      </c>
      <c r="G1654" s="25" t="n">
        <f>TRUNC(TRUNC(E1654,8)*F1654,2)</f>
        <v>32.73</v>
      </c>
    </row>
    <row r="1655" customHeight="1" ht="18">
      <c r="A1655" s="2" t="inlineStr"/>
      <c r="B1655" s="2" t="inlineStr"/>
      <c r="C1655" s="2" t="inlineStr"/>
      <c r="D1655" s="2" t="inlineStr"/>
      <c r="E1655" s="26" t="inlineStr">
        <is>
          <r>
            <t xml:space="preserve">TOTAL Mão de Obra com Encargos Complementares:</t>
          </r>
        </is>
      </c>
      <c r="F1655" s="26" t="inlineStr"/>
      <c r="G1655" s="27" t="n">
        <f>SUM(G1654:G1654)</f>
        <v>32.73</v>
      </c>
    </row>
    <row r="1656" customHeight="1" ht="15">
      <c r="A1656" s="20" t="inlineStr">
        <is>
          <r>
            <t xml:space="preserve">Serviço</t>
          </r>
        </is>
      </c>
      <c r="B1656" s="20" t="inlineStr"/>
      <c r="C1656" s="21" t="inlineStr">
        <is>
          <r>
            <t xml:space="preserve">FONTE</t>
          </r>
        </is>
      </c>
      <c r="D1656" s="21" t="inlineStr">
        <is>
          <r>
            <t xml:space="preserve">UNID</t>
          </r>
        </is>
      </c>
      <c r="E1656" s="21" t="inlineStr">
        <is>
          <r>
            <t xml:space="preserve">COEFICIENTE</t>
          </r>
        </is>
      </c>
      <c r="F1656" s="21" t="inlineStr">
        <is>
          <r>
            <t xml:space="preserve">PREÇO UNITÁRIO</t>
          </r>
        </is>
      </c>
      <c r="G1656" s="21" t="inlineStr">
        <is>
          <r>
            <t xml:space="preserve">TOTAL</t>
          </r>
        </is>
      </c>
    </row>
    <row r="1657" customHeight="1" ht="29">
      <c r="A1657" s="22" t="inlineStr">
        <is>
          <r>
            <t xml:space="preserve">5627</t>
          </r>
        </is>
      </c>
      <c r="B1657" s="23" t="inlineStr">
        <is>
          <r>
            <t xml:space="preserve">ESCAVADEIRA HIDRÁULICA SOBRE ESTEIRAS, CAÇAMBA 0,80 M3, PESO OPERACIONAL 17 T, POTENCIA BRUTA 111 HP - DEPRECIAÇÃO. AF_06/2014</t>
          </r>
        </is>
      </c>
      <c r="C1657" s="22" t="inlineStr">
        <is>
          <r>
            <t xml:space="preserve">SINAPI</t>
          </r>
        </is>
      </c>
      <c r="D1657" s="22" t="inlineStr">
        <is>
          <r>
            <t xml:space="preserve">H</t>
          </r>
        </is>
      </c>
      <c r="E1657" s="24" t="n">
        <v>1.0</v>
      </c>
      <c r="F1657" s="25" t="n">
        <v>45.36</v>
      </c>
      <c r="G1657" s="25" t="n">
        <f>TRUNC(TRUNC(E1657,8)*F1657,2)</f>
        <v>45.36</v>
      </c>
    </row>
    <row r="1658" customHeight="1" ht="29">
      <c r="A1658" s="22" t="inlineStr">
        <is>
          <r>
            <t xml:space="preserve">5628</t>
          </r>
        </is>
      </c>
      <c r="B1658" s="23" t="inlineStr">
        <is>
          <r>
            <t xml:space="preserve">ESCAVADEIRA HIDRÁULICA SOBRE ESTEIRAS, CAÇAMBA 0,80 M3, PESO OPERACIONAL 17 T, POTENCIA BRUTA 111 HP - JUROS. AF_06/2014</t>
          </r>
        </is>
      </c>
      <c r="C1658" s="22" t="inlineStr">
        <is>
          <r>
            <t xml:space="preserve">SINAPI</t>
          </r>
        </is>
      </c>
      <c r="D1658" s="22" t="inlineStr">
        <is>
          <r>
            <t xml:space="preserve">H</t>
          </r>
        </is>
      </c>
      <c r="E1658" s="24" t="n">
        <v>1.0</v>
      </c>
      <c r="F1658" s="25" t="n">
        <v>11.98</v>
      </c>
      <c r="G1658" s="25" t="n">
        <f>TRUNC(TRUNC(E1658,8)*F1658,2)</f>
        <v>11.98</v>
      </c>
    </row>
    <row r="1659" customHeight="1" ht="29">
      <c r="A1659" s="22" t="inlineStr">
        <is>
          <r>
            <t xml:space="preserve">5629</t>
          </r>
        </is>
      </c>
      <c r="B1659" s="23" t="inlineStr">
        <is>
          <r>
            <t xml:space="preserve">ESCAVADEIRA HIDRÁULICA SOBRE ESTEIRAS, CAÇAMBA 0,80 M3, PESO OPERACIONAL 17 T, POTENCIA BRUTA 111 HP - MANUTENÇÃO. AF_06/2014</t>
          </r>
        </is>
      </c>
      <c r="C1659" s="22" t="inlineStr">
        <is>
          <r>
            <t xml:space="preserve">SINAPI</t>
          </r>
        </is>
      </c>
      <c r="D1659" s="22" t="inlineStr">
        <is>
          <r>
            <t xml:space="preserve">H</t>
          </r>
        </is>
      </c>
      <c r="E1659" s="24" t="n">
        <v>1.0</v>
      </c>
      <c r="F1659" s="25" t="n">
        <v>56.7</v>
      </c>
      <c r="G1659" s="25" t="n">
        <f>TRUNC(TRUNC(E1659,8)*F1659,2)</f>
        <v>56.7</v>
      </c>
    </row>
    <row r="1660" customHeight="1" ht="29">
      <c r="A1660" s="22" t="inlineStr">
        <is>
          <r>
            <t xml:space="preserve">5630</t>
          </r>
        </is>
      </c>
      <c r="B1660" s="23" t="inlineStr">
        <is>
          <r>
            <t xml:space="preserve">ESCAVADEIRA HIDRÁULICA SOBRE ESTEIRAS, CAÇAMBA 0,80 M3, PESO OPERACIONAL 17 T, POTENCIA BRUTA 111 HP - MATERIAIS NA OPERAÇÃO. AF_06/2014</t>
          </r>
        </is>
      </c>
      <c r="C1660" s="22" t="inlineStr">
        <is>
          <r>
            <t xml:space="preserve">SINAPI</t>
          </r>
        </is>
      </c>
      <c r="D1660" s="22" t="inlineStr">
        <is>
          <r>
            <t xml:space="preserve">H</t>
          </r>
        </is>
      </c>
      <c r="E1660" s="24" t="n">
        <v>1.0</v>
      </c>
      <c r="F1660" s="25" t="n">
        <v>67.31</v>
      </c>
      <c r="G1660" s="25" t="n">
        <f>TRUNC(TRUNC(E1660,8)*F1660,2)</f>
        <v>67.31</v>
      </c>
    </row>
    <row r="1661" customHeight="1" ht="15">
      <c r="A1661" s="2" t="inlineStr"/>
      <c r="B1661" s="2" t="inlineStr"/>
      <c r="C1661" s="2" t="inlineStr"/>
      <c r="D1661" s="2" t="inlineStr"/>
      <c r="E1661" s="26" t="inlineStr">
        <is>
          <r>
            <t xml:space="preserve">TOTAL Serviço:</t>
          </r>
        </is>
      </c>
      <c r="F1661" s="26" t="inlineStr"/>
      <c r="G1661" s="27" t="n">
        <f>SUM(G1657:G1660)</f>
        <v>181.35</v>
      </c>
    </row>
    <row r="1662" customHeight="1" ht="15">
      <c r="A1662" s="2" t="inlineStr"/>
      <c r="B1662" s="2" t="inlineStr"/>
      <c r="C1662" s="2" t="inlineStr"/>
      <c r="D1662" s="2" t="inlineStr"/>
      <c r="E1662" s="28" t="inlineStr">
        <is>
          <r>
            <t xml:space="preserve">VALOR:</t>
          </r>
        </is>
      </c>
      <c r="F1662" s="28" t="inlineStr"/>
      <c r="G1662" s="6" t="n">
        <f>SUM(G1655,G1661)</f>
        <v>214.08</v>
      </c>
    </row>
    <row r="1663" customHeight="1" ht="15">
      <c r="A1663" s="2" t="inlineStr"/>
      <c r="B1663" s="2" t="inlineStr"/>
      <c r="C1663" s="2" t="inlineStr"/>
      <c r="D1663" s="2" t="inlineStr"/>
      <c r="E1663" s="28" t="inlineStr">
        <is>
          <r>
            <t xml:space="preserve">VALOR BDI (22.23%):</t>
          </r>
        </is>
      </c>
      <c r="F1663" s="28" t="inlineStr"/>
      <c r="G1663" s="6" t="n">
        <f>ROUND(G1662*(22.23/100),2)</f>
        <v>47.59</v>
      </c>
    </row>
    <row r="1664" customHeight="1" ht="15">
      <c r="A1664" s="2" t="inlineStr"/>
      <c r="B1664" s="2" t="inlineStr"/>
      <c r="C1664" s="2" t="inlineStr"/>
      <c r="D1664" s="2" t="inlineStr"/>
      <c r="E1664" s="28" t="inlineStr">
        <is>
          <r>
            <t xml:space="preserve">VALOR COM BDI:</t>
          </r>
        </is>
      </c>
      <c r="F1664" s="28" t="inlineStr"/>
      <c r="G1664" s="6" t="n">
        <f>G1663+G1662</f>
        <v>261.67</v>
      </c>
    </row>
    <row r="1665" customHeight="1" ht="10">
      <c r="A1665" s="2" t="inlineStr"/>
      <c r="B1665" s="2" t="inlineStr"/>
      <c r="C1665" s="2" t="inlineStr"/>
      <c r="D1665" s="2" t="inlineStr"/>
      <c r="E1665" s="18" t="inlineStr"/>
      <c r="F1665" s="18" t="inlineStr"/>
      <c r="G1665" s="18" t="inlineStr"/>
    </row>
    <row r="1666" customHeight="1" ht="20">
      <c r="A1666" s="19" t="inlineStr">
        <is>
          <r>
            <t xml:space="preserve">5627 ESCAVADEIRA HIDRÁULICA SOBRE ESTEIRAS, CAÇAMBA 0,80 M3, PESO OPERACIONAL 17 T, POTENCIA BRUTA 111 HP - DEPRECIAÇÃO. AF_06/2014 (H)</t>
          </r>
        </is>
      </c>
      <c r="B1666" s="19" t="inlineStr"/>
      <c r="C1666" s="19" t="inlineStr"/>
      <c r="D1666" s="19" t="inlineStr"/>
      <c r="E1666" s="19" t="inlineStr"/>
      <c r="F1666" s="19" t="inlineStr"/>
      <c r="G1666" s="19" t="inlineStr"/>
    </row>
    <row r="1667" customHeight="1" ht="15">
      <c r="A1667" s="20" t="inlineStr">
        <is>
          <r>
            <t xml:space="preserve">Equipamento</t>
          </r>
        </is>
      </c>
      <c r="B1667" s="20" t="inlineStr"/>
      <c r="C1667" s="21" t="inlineStr">
        <is>
          <r>
            <t xml:space="preserve">FONTE</t>
          </r>
        </is>
      </c>
      <c r="D1667" s="21" t="inlineStr">
        <is>
          <r>
            <t xml:space="preserve">UNID</t>
          </r>
        </is>
      </c>
      <c r="E1667" s="21" t="inlineStr">
        <is>
          <r>
            <t xml:space="preserve">COEFICIENTE</t>
          </r>
        </is>
      </c>
      <c r="F1667" s="21" t="inlineStr">
        <is>
          <r>
            <t xml:space="preserve">PREÇO UNITÁRIO</t>
          </r>
        </is>
      </c>
      <c r="G1667" s="21" t="inlineStr">
        <is>
          <r>
            <t xml:space="preserve">TOTAL</t>
          </r>
        </is>
      </c>
    </row>
    <row r="1668" customHeight="1" ht="21">
      <c r="A1668" s="22" t="inlineStr">
        <is>
          <r>
            <t xml:space="preserve">00010685</t>
          </r>
        </is>
      </c>
      <c r="B1668" s="23" t="inlineStr">
        <is>
          <r>
            <t xml:space="preserve">ESCAVADEIRA HIDRAULICA SOBRE ESTEIRAS, CACAMBA 0,80M3, PESO OPERACIONAL 17T, POTENCIA BRUTA 111HP</t>
          </r>
        </is>
      </c>
      <c r="C1668" s="22" t="inlineStr">
        <is>
          <r>
            <t xml:space="preserve">SINAPI</t>
          </r>
        </is>
      </c>
      <c r="D1668" s="22" t="inlineStr">
        <is>
          <r>
            <t xml:space="preserve">UN</t>
          </r>
        </is>
      </c>
      <c r="E1668" s="24" t="n">
        <v>5.6E-5</v>
      </c>
      <c r="F1668" s="25" t="n">
        <v>810000.0</v>
      </c>
      <c r="G1668" s="25" t="n">
        <f>TRUNC(TRUNC(E1668,8)*F1668,2)</f>
        <v>45.36</v>
      </c>
    </row>
    <row r="1669" customHeight="1" ht="15">
      <c r="A1669" s="2" t="inlineStr"/>
      <c r="B1669" s="2" t="inlineStr"/>
      <c r="C1669" s="2" t="inlineStr"/>
      <c r="D1669" s="2" t="inlineStr"/>
      <c r="E1669" s="26" t="inlineStr">
        <is>
          <r>
            <t xml:space="preserve">TOTAL Equipamento:</t>
          </r>
        </is>
      </c>
      <c r="F1669" s="26" t="inlineStr"/>
      <c r="G1669" s="27" t="n">
        <f>SUM(G1668:G1668)</f>
        <v>45.36</v>
      </c>
    </row>
    <row r="1670" customHeight="1" ht="15">
      <c r="A1670" s="2" t="inlineStr"/>
      <c r="B1670" s="2" t="inlineStr"/>
      <c r="C1670" s="2" t="inlineStr"/>
      <c r="D1670" s="2" t="inlineStr"/>
      <c r="E1670" s="28" t="inlineStr">
        <is>
          <r>
            <t xml:space="preserve">VALOR:</t>
          </r>
        </is>
      </c>
      <c r="F1670" s="28" t="inlineStr"/>
      <c r="G1670" s="6" t="n">
        <f>SUM(G1669)</f>
        <v>45.36</v>
      </c>
    </row>
    <row r="1671" customHeight="1" ht="15">
      <c r="A1671" s="2" t="inlineStr"/>
      <c r="B1671" s="2" t="inlineStr"/>
      <c r="C1671" s="2" t="inlineStr"/>
      <c r="D1671" s="2" t="inlineStr"/>
      <c r="E1671" s="28" t="inlineStr">
        <is>
          <r>
            <t xml:space="preserve">VALOR BDI (22.23%):</t>
          </r>
        </is>
      </c>
      <c r="F1671" s="28" t="inlineStr"/>
      <c r="G1671" s="6" t="n">
        <f>ROUND(G1670*(22.23/100),2)</f>
        <v>10.08</v>
      </c>
    </row>
    <row r="1672" customHeight="1" ht="15">
      <c r="A1672" s="2" t="inlineStr"/>
      <c r="B1672" s="2" t="inlineStr"/>
      <c r="C1672" s="2" t="inlineStr"/>
      <c r="D1672" s="2" t="inlineStr"/>
      <c r="E1672" s="28" t="inlineStr">
        <is>
          <r>
            <t xml:space="preserve">VALOR COM BDI:</t>
          </r>
        </is>
      </c>
      <c r="F1672" s="28" t="inlineStr"/>
      <c r="G1672" s="6" t="n">
        <f>G1671+G1670</f>
        <v>55.44</v>
      </c>
    </row>
    <row r="1673" customHeight="1" ht="10">
      <c r="A1673" s="2" t="inlineStr"/>
      <c r="B1673" s="2" t="inlineStr"/>
      <c r="C1673" s="2" t="inlineStr"/>
      <c r="D1673" s="2" t="inlineStr"/>
      <c r="E1673" s="18" t="inlineStr"/>
      <c r="F1673" s="18" t="inlineStr"/>
      <c r="G1673" s="18" t="inlineStr"/>
    </row>
    <row r="1674" customHeight="1" ht="20">
      <c r="A1674" s="19" t="inlineStr">
        <is>
          <r>
            <t xml:space="preserve">5628 ESCAVADEIRA HIDRÁULICA SOBRE ESTEIRAS, CAÇAMBA 0,80 M3, PESO OPERACIONAL 17 T, POTENCIA BRUTA 111 HP - JUROS. AF_06/2014 (H)</t>
          </r>
        </is>
      </c>
      <c r="B1674" s="19" t="inlineStr"/>
      <c r="C1674" s="19" t="inlineStr"/>
      <c r="D1674" s="19" t="inlineStr"/>
      <c r="E1674" s="19" t="inlineStr"/>
      <c r="F1674" s="19" t="inlineStr"/>
      <c r="G1674" s="19" t="inlineStr"/>
    </row>
    <row r="1675" customHeight="1" ht="15">
      <c r="A1675" s="20" t="inlineStr">
        <is>
          <r>
            <t xml:space="preserve">Equipamento</t>
          </r>
        </is>
      </c>
      <c r="B1675" s="20" t="inlineStr"/>
      <c r="C1675" s="21" t="inlineStr">
        <is>
          <r>
            <t xml:space="preserve">FONTE</t>
          </r>
        </is>
      </c>
      <c r="D1675" s="21" t="inlineStr">
        <is>
          <r>
            <t xml:space="preserve">UNID</t>
          </r>
        </is>
      </c>
      <c r="E1675" s="21" t="inlineStr">
        <is>
          <r>
            <t xml:space="preserve">COEFICIENTE</t>
          </r>
        </is>
      </c>
      <c r="F1675" s="21" t="inlineStr">
        <is>
          <r>
            <t xml:space="preserve">PREÇO UNITÁRIO</t>
          </r>
        </is>
      </c>
      <c r="G1675" s="21" t="inlineStr">
        <is>
          <r>
            <t xml:space="preserve">TOTAL</t>
          </r>
        </is>
      </c>
    </row>
    <row r="1676" customHeight="1" ht="21">
      <c r="A1676" s="22" t="inlineStr">
        <is>
          <r>
            <t xml:space="preserve">00010685</t>
          </r>
        </is>
      </c>
      <c r="B1676" s="23" t="inlineStr">
        <is>
          <r>
            <t xml:space="preserve">ESCAVADEIRA HIDRAULICA SOBRE ESTEIRAS, CACAMBA 0,80M3, PESO OPERACIONAL 17T, POTENCIA BRUTA 111HP</t>
          </r>
        </is>
      </c>
      <c r="C1676" s="22" t="inlineStr">
        <is>
          <r>
            <t xml:space="preserve">SINAPI</t>
          </r>
        </is>
      </c>
      <c r="D1676" s="22" t="inlineStr">
        <is>
          <r>
            <t xml:space="preserve">UN</t>
          </r>
        </is>
      </c>
      <c r="E1676" s="24" t="n">
        <v>1.48E-5</v>
      </c>
      <c r="F1676" s="25" t="n">
        <v>810000.0</v>
      </c>
      <c r="G1676" s="25" t="n">
        <f>TRUNC(TRUNC(E1676,8)*F1676,2)</f>
        <v>11.98</v>
      </c>
    </row>
    <row r="1677" customHeight="1" ht="15">
      <c r="A1677" s="2" t="inlineStr"/>
      <c r="B1677" s="2" t="inlineStr"/>
      <c r="C1677" s="2" t="inlineStr"/>
      <c r="D1677" s="2" t="inlineStr"/>
      <c r="E1677" s="26" t="inlineStr">
        <is>
          <r>
            <t xml:space="preserve">TOTAL Equipamento:</t>
          </r>
        </is>
      </c>
      <c r="F1677" s="26" t="inlineStr"/>
      <c r="G1677" s="27" t="n">
        <f>SUM(G1676:G1676)</f>
        <v>11.98</v>
      </c>
    </row>
    <row r="1678" customHeight="1" ht="15">
      <c r="A1678" s="2" t="inlineStr"/>
      <c r="B1678" s="2" t="inlineStr"/>
      <c r="C1678" s="2" t="inlineStr"/>
      <c r="D1678" s="2" t="inlineStr"/>
      <c r="E1678" s="28" t="inlineStr">
        <is>
          <r>
            <t xml:space="preserve">VALOR:</t>
          </r>
        </is>
      </c>
      <c r="F1678" s="28" t="inlineStr"/>
      <c r="G1678" s="6" t="n">
        <f>SUM(G1677)</f>
        <v>11.98</v>
      </c>
    </row>
    <row r="1679" customHeight="1" ht="15">
      <c r="A1679" s="2" t="inlineStr"/>
      <c r="B1679" s="2" t="inlineStr"/>
      <c r="C1679" s="2" t="inlineStr"/>
      <c r="D1679" s="2" t="inlineStr"/>
      <c r="E1679" s="28" t="inlineStr">
        <is>
          <r>
            <t xml:space="preserve">VALOR BDI (22.23%):</t>
          </r>
        </is>
      </c>
      <c r="F1679" s="28" t="inlineStr"/>
      <c r="G1679" s="6" t="n">
        <f>ROUND(G1678*(22.23/100),2)</f>
        <v>2.66</v>
      </c>
    </row>
    <row r="1680" customHeight="1" ht="15">
      <c r="A1680" s="2" t="inlineStr"/>
      <c r="B1680" s="2" t="inlineStr"/>
      <c r="C1680" s="2" t="inlineStr"/>
      <c r="D1680" s="2" t="inlineStr"/>
      <c r="E1680" s="28" t="inlineStr">
        <is>
          <r>
            <t xml:space="preserve">VALOR COM BDI:</t>
          </r>
        </is>
      </c>
      <c r="F1680" s="28" t="inlineStr"/>
      <c r="G1680" s="6" t="n">
        <f>G1679+G1678</f>
        <v>14.64</v>
      </c>
    </row>
    <row r="1681" customHeight="1" ht="10">
      <c r="A1681" s="2" t="inlineStr"/>
      <c r="B1681" s="2" t="inlineStr"/>
      <c r="C1681" s="2" t="inlineStr"/>
      <c r="D1681" s="2" t="inlineStr"/>
      <c r="E1681" s="18" t="inlineStr"/>
      <c r="F1681" s="18" t="inlineStr"/>
      <c r="G1681" s="18" t="inlineStr"/>
    </row>
    <row r="1682" customHeight="1" ht="20">
      <c r="A1682" s="19" t="inlineStr">
        <is>
          <r>
            <t xml:space="preserve">5629 ESCAVADEIRA HIDRÁULICA SOBRE ESTEIRAS, CAÇAMBA 0,80 M3, PESO OPERACIONAL 17 T, POTENCIA BRUTA 111 HP - MANUTENÇÃO. AF_06/2014 (H)</t>
          </r>
        </is>
      </c>
      <c r="B1682" s="19" t="inlineStr"/>
      <c r="C1682" s="19" t="inlineStr"/>
      <c r="D1682" s="19" t="inlineStr"/>
      <c r="E1682" s="19" t="inlineStr"/>
      <c r="F1682" s="19" t="inlineStr"/>
      <c r="G1682" s="19" t="inlineStr"/>
    </row>
    <row r="1683" customHeight="1" ht="15">
      <c r="A1683" s="20" t="inlineStr">
        <is>
          <r>
            <t xml:space="preserve">Equipamento</t>
          </r>
        </is>
      </c>
      <c r="B1683" s="20" t="inlineStr"/>
      <c r="C1683" s="21" t="inlineStr">
        <is>
          <r>
            <t xml:space="preserve">FONTE</t>
          </r>
        </is>
      </c>
      <c r="D1683" s="21" t="inlineStr">
        <is>
          <r>
            <t xml:space="preserve">UNID</t>
          </r>
        </is>
      </c>
      <c r="E1683" s="21" t="inlineStr">
        <is>
          <r>
            <t xml:space="preserve">COEFICIENTE</t>
          </r>
        </is>
      </c>
      <c r="F1683" s="21" t="inlineStr">
        <is>
          <r>
            <t xml:space="preserve">PREÇO UNITÁRIO</t>
          </r>
        </is>
      </c>
      <c r="G1683" s="21" t="inlineStr">
        <is>
          <r>
            <t xml:space="preserve">TOTAL</t>
          </r>
        </is>
      </c>
    </row>
    <row r="1684" customHeight="1" ht="21">
      <c r="A1684" s="22" t="inlineStr">
        <is>
          <r>
            <t xml:space="preserve">00010685</t>
          </r>
        </is>
      </c>
      <c r="B1684" s="23" t="inlineStr">
        <is>
          <r>
            <t xml:space="preserve">ESCAVADEIRA HIDRAULICA SOBRE ESTEIRAS, CACAMBA 0,80M3, PESO OPERACIONAL 17T, POTENCIA BRUTA 111HP</t>
          </r>
        </is>
      </c>
      <c r="C1684" s="22" t="inlineStr">
        <is>
          <r>
            <t xml:space="preserve">SINAPI</t>
          </r>
        </is>
      </c>
      <c r="D1684" s="22" t="inlineStr">
        <is>
          <r>
            <t xml:space="preserve">UN</t>
          </r>
        </is>
      </c>
      <c r="E1684" s="24" t="n">
        <v>7.0E-5</v>
      </c>
      <c r="F1684" s="25" t="n">
        <v>810000.0</v>
      </c>
      <c r="G1684" s="25" t="n">
        <f>TRUNC(TRUNC(E1684,8)*F1684,2)</f>
        <v>56.7</v>
      </c>
    </row>
    <row r="1685" customHeight="1" ht="15">
      <c r="A1685" s="2" t="inlineStr"/>
      <c r="B1685" s="2" t="inlineStr"/>
      <c r="C1685" s="2" t="inlineStr"/>
      <c r="D1685" s="2" t="inlineStr"/>
      <c r="E1685" s="26" t="inlineStr">
        <is>
          <r>
            <t xml:space="preserve">TOTAL Equipamento:</t>
          </r>
        </is>
      </c>
      <c r="F1685" s="26" t="inlineStr"/>
      <c r="G1685" s="27" t="n">
        <f>SUM(G1684:G1684)</f>
        <v>56.7</v>
      </c>
    </row>
    <row r="1686" customHeight="1" ht="15">
      <c r="A1686" s="2" t="inlineStr"/>
      <c r="B1686" s="2" t="inlineStr"/>
      <c r="C1686" s="2" t="inlineStr"/>
      <c r="D1686" s="2" t="inlineStr"/>
      <c r="E1686" s="28" t="inlineStr">
        <is>
          <r>
            <t xml:space="preserve">VALOR:</t>
          </r>
        </is>
      </c>
      <c r="F1686" s="28" t="inlineStr"/>
      <c r="G1686" s="6" t="n">
        <f>SUM(G1685)</f>
        <v>56.7</v>
      </c>
    </row>
    <row r="1687" customHeight="1" ht="15">
      <c r="A1687" s="2" t="inlineStr"/>
      <c r="B1687" s="2" t="inlineStr"/>
      <c r="C1687" s="2" t="inlineStr"/>
      <c r="D1687" s="2" t="inlineStr"/>
      <c r="E1687" s="28" t="inlineStr">
        <is>
          <r>
            <t xml:space="preserve">VALOR BDI (22.23%):</t>
          </r>
        </is>
      </c>
      <c r="F1687" s="28" t="inlineStr"/>
      <c r="G1687" s="6" t="n">
        <f>ROUND(G1686*(22.23/100),2)</f>
        <v>12.6</v>
      </c>
    </row>
    <row r="1688" customHeight="1" ht="15">
      <c r="A1688" s="2" t="inlineStr"/>
      <c r="B1688" s="2" t="inlineStr"/>
      <c r="C1688" s="2" t="inlineStr"/>
      <c r="D1688" s="2" t="inlineStr"/>
      <c r="E1688" s="28" t="inlineStr">
        <is>
          <r>
            <t xml:space="preserve">VALOR COM BDI:</t>
          </r>
        </is>
      </c>
      <c r="F1688" s="28" t="inlineStr"/>
      <c r="G1688" s="6" t="n">
        <f>G1687+G1686</f>
        <v>69.3</v>
      </c>
    </row>
    <row r="1689" customHeight="1" ht="10">
      <c r="A1689" s="2" t="inlineStr"/>
      <c r="B1689" s="2" t="inlineStr"/>
      <c r="C1689" s="2" t="inlineStr"/>
      <c r="D1689" s="2" t="inlineStr"/>
      <c r="E1689" s="18" t="inlineStr"/>
      <c r="F1689" s="18" t="inlineStr"/>
      <c r="G1689" s="18" t="inlineStr"/>
    </row>
    <row r="1690" customHeight="1" ht="20">
      <c r="A1690" s="19" t="inlineStr">
        <is>
          <r>
            <t xml:space="preserve">5630 ESCAVADEIRA HIDRÁULICA SOBRE ESTEIRAS, CAÇAMBA 0,80 M3, PESO OPERACIONAL 17 T, POTENCIA BRUTA 111 HP - MATERIAIS NA OPERAÇÃO. AF_06/2014 (H)</t>
          </r>
        </is>
      </c>
      <c r="B1690" s="19" t="inlineStr"/>
      <c r="C1690" s="19" t="inlineStr"/>
      <c r="D1690" s="19" t="inlineStr"/>
      <c r="E1690" s="19" t="inlineStr"/>
      <c r="F1690" s="19" t="inlineStr"/>
      <c r="G1690" s="19" t="inlineStr"/>
    </row>
    <row r="1691" customHeight="1" ht="15">
      <c r="A1691" s="20" t="inlineStr">
        <is>
          <r>
            <t xml:space="preserve">Material</t>
          </r>
        </is>
      </c>
      <c r="B1691" s="20" t="inlineStr"/>
      <c r="C1691" s="21" t="inlineStr">
        <is>
          <r>
            <t xml:space="preserve">FONTE</t>
          </r>
        </is>
      </c>
      <c r="D1691" s="21" t="inlineStr">
        <is>
          <r>
            <t xml:space="preserve">UNID</t>
          </r>
        </is>
      </c>
      <c r="E1691" s="21" t="inlineStr">
        <is>
          <r>
            <t xml:space="preserve">COEFICIENTE</t>
          </r>
        </is>
      </c>
      <c r="F1691" s="21" t="inlineStr">
        <is>
          <r>
            <t xml:space="preserve">PREÇO UNITÁRIO</t>
          </r>
        </is>
      </c>
      <c r="G1691" s="21" t="inlineStr">
        <is>
          <r>
            <t xml:space="preserve">TOTAL</t>
          </r>
        </is>
      </c>
    </row>
    <row r="1692" customHeight="1" ht="21">
      <c r="A1692" s="22" t="inlineStr">
        <is>
          <r>
            <t xml:space="preserve">00004221</t>
          </r>
        </is>
      </c>
      <c r="B1692" s="23" t="inlineStr">
        <is>
          <r>
            <t xml:space="preserve">OLEO DIESEL COMBUSTIVEL COMUM METROPOLITANO S-10 OU S-500</t>
          </r>
        </is>
      </c>
      <c r="C1692" s="22" t="inlineStr">
        <is>
          <r>
            <t xml:space="preserve">SINAPI</t>
          </r>
        </is>
      </c>
      <c r="D1692" s="22" t="inlineStr">
        <is>
          <r>
            <t xml:space="preserve">L</t>
          </r>
        </is>
      </c>
      <c r="E1692" s="24" t="n">
        <v>10.77</v>
      </c>
      <c r="F1692" s="25" t="n">
        <v>6.25</v>
      </c>
      <c r="G1692" s="25" t="n">
        <f>TRUNC(TRUNC(E1692,8)*F1692,2)</f>
        <v>67.31</v>
      </c>
    </row>
    <row r="1693" customHeight="1" ht="15">
      <c r="A1693" s="2" t="inlineStr"/>
      <c r="B1693" s="2" t="inlineStr"/>
      <c r="C1693" s="2" t="inlineStr"/>
      <c r="D1693" s="2" t="inlineStr"/>
      <c r="E1693" s="26" t="inlineStr">
        <is>
          <r>
            <t xml:space="preserve">TOTAL Material:</t>
          </r>
        </is>
      </c>
      <c r="F1693" s="26" t="inlineStr"/>
      <c r="G1693" s="27" t="n">
        <f>SUM(G1692:G1692)</f>
        <v>67.31</v>
      </c>
    </row>
    <row r="1694" customHeight="1" ht="15">
      <c r="A1694" s="2" t="inlineStr"/>
      <c r="B1694" s="2" t="inlineStr"/>
      <c r="C1694" s="2" t="inlineStr"/>
      <c r="D1694" s="2" t="inlineStr"/>
      <c r="E1694" s="28" t="inlineStr">
        <is>
          <r>
            <t xml:space="preserve">VALOR:</t>
          </r>
        </is>
      </c>
      <c r="F1694" s="28" t="inlineStr"/>
      <c r="G1694" s="6" t="n">
        <f>SUM(G1693)</f>
        <v>67.31</v>
      </c>
    </row>
    <row r="1695" customHeight="1" ht="15">
      <c r="A1695" s="2" t="inlineStr"/>
      <c r="B1695" s="2" t="inlineStr"/>
      <c r="C1695" s="2" t="inlineStr"/>
      <c r="D1695" s="2" t="inlineStr"/>
      <c r="E1695" s="28" t="inlineStr">
        <is>
          <r>
            <t xml:space="preserve">VALOR BDI (22.23%):</t>
          </r>
        </is>
      </c>
      <c r="F1695" s="28" t="inlineStr"/>
      <c r="G1695" s="6" t="n">
        <f>ROUND(G1694*(22.23/100),2)</f>
        <v>14.96</v>
      </c>
    </row>
    <row r="1696" customHeight="1" ht="15">
      <c r="A1696" s="2" t="inlineStr"/>
      <c r="B1696" s="2" t="inlineStr"/>
      <c r="C1696" s="2" t="inlineStr"/>
      <c r="D1696" s="2" t="inlineStr"/>
      <c r="E1696" s="28" t="inlineStr">
        <is>
          <r>
            <t xml:space="preserve">VALOR COM BDI:</t>
          </r>
        </is>
      </c>
      <c r="F1696" s="28" t="inlineStr"/>
      <c r="G1696" s="6" t="n">
        <f>G1695+G1694</f>
        <v>82.27</v>
      </c>
    </row>
    <row r="1697" customHeight="1" ht="10">
      <c r="A1697" s="2" t="inlineStr"/>
      <c r="B1697" s="2" t="inlineStr"/>
      <c r="C1697" s="2" t="inlineStr"/>
      <c r="D1697" s="2" t="inlineStr"/>
      <c r="E1697" s="18" t="inlineStr"/>
      <c r="F1697" s="18" t="inlineStr"/>
      <c r="G1697" s="18" t="inlineStr"/>
    </row>
    <row r="1698" customHeight="1" ht="20">
      <c r="A1698" s="19" t="inlineStr">
        <is>
          <r>
            <t xml:space="preserve">93358 ESCAVAÇÃO MANUAL DE VALA COM PROFUNDIDADE MENOR OU IGUAL A 1,30 M. AF_02/2021 (M3)</t>
          </r>
        </is>
      </c>
      <c r="B1698" s="19" t="inlineStr"/>
      <c r="C1698" s="19" t="inlineStr"/>
      <c r="D1698" s="19" t="inlineStr"/>
      <c r="E1698" s="19" t="inlineStr"/>
      <c r="F1698" s="19" t="inlineStr"/>
      <c r="G1698" s="19" t="inlineStr"/>
    </row>
    <row r="1699" customHeight="1" ht="15">
      <c r="A1699" s="20" t="inlineStr">
        <is>
          <r>
            <t xml:space="preserve">Mão de Obra com Encargos Complementares</t>
          </r>
        </is>
      </c>
      <c r="B1699" s="20" t="inlineStr"/>
      <c r="C1699" s="21" t="inlineStr">
        <is>
          <r>
            <t xml:space="preserve">FONTE</t>
          </r>
        </is>
      </c>
      <c r="D1699" s="21" t="inlineStr">
        <is>
          <r>
            <t xml:space="preserve">UNID</t>
          </r>
        </is>
      </c>
      <c r="E1699" s="21" t="inlineStr">
        <is>
          <r>
            <t xml:space="preserve">COEFICIENTE</t>
          </r>
        </is>
      </c>
      <c r="F1699" s="21" t="inlineStr">
        <is>
          <r>
            <t xml:space="preserve">PREÇO UNITÁRIO</t>
          </r>
        </is>
      </c>
      <c r="G1699" s="21" t="inlineStr">
        <is>
          <r>
            <t xml:space="preserve">TOTAL</t>
          </r>
        </is>
      </c>
    </row>
    <row r="1700" customHeight="1" ht="15">
      <c r="A1700" s="22" t="inlineStr">
        <is>
          <r>
            <t xml:space="preserve">88316</t>
          </r>
        </is>
      </c>
      <c r="B1700" s="23" t="inlineStr">
        <is>
          <r>
            <t xml:space="preserve">SERVENTE COM ENCARGOS COMPLEMENTARES</t>
          </r>
        </is>
      </c>
      <c r="C1700" s="22" t="inlineStr">
        <is>
          <r>
            <t xml:space="preserve">SINAPI</t>
          </r>
        </is>
      </c>
      <c r="D1700" s="22" t="inlineStr">
        <is>
          <r>
            <t xml:space="preserve">H</t>
          </r>
        </is>
      </c>
      <c r="E1700" s="24" t="n">
        <v>3.956</v>
      </c>
      <c r="F1700" s="25" t="n">
        <v>22.1</v>
      </c>
      <c r="G1700" s="25" t="n">
        <f>TRUNC(TRUNC(E1700,8)*F1700,2)</f>
        <v>87.42</v>
      </c>
    </row>
    <row r="1701" customHeight="1" ht="18">
      <c r="A1701" s="2" t="inlineStr"/>
      <c r="B1701" s="2" t="inlineStr"/>
      <c r="C1701" s="2" t="inlineStr"/>
      <c r="D1701" s="2" t="inlineStr"/>
      <c r="E1701" s="26" t="inlineStr">
        <is>
          <r>
            <t xml:space="preserve">TOTAL Mão de Obra com Encargos Complementares:</t>
          </r>
        </is>
      </c>
      <c r="F1701" s="26" t="inlineStr"/>
      <c r="G1701" s="27" t="n">
        <f>SUM(G1700:G1700)</f>
        <v>87.42</v>
      </c>
    </row>
    <row r="1702" customHeight="1" ht="15">
      <c r="A1702" s="2" t="inlineStr"/>
      <c r="B1702" s="2" t="inlineStr"/>
      <c r="C1702" s="2" t="inlineStr"/>
      <c r="D1702" s="2" t="inlineStr"/>
      <c r="E1702" s="28" t="inlineStr">
        <is>
          <r>
            <t xml:space="preserve">VALOR:</t>
          </r>
        </is>
      </c>
      <c r="F1702" s="28" t="inlineStr"/>
      <c r="G1702" s="6" t="n">
        <f>SUM(G1701)</f>
        <v>87.42</v>
      </c>
    </row>
    <row r="1703" customHeight="1" ht="15">
      <c r="A1703" s="2" t="inlineStr"/>
      <c r="B1703" s="2" t="inlineStr"/>
      <c r="C1703" s="2" t="inlineStr"/>
      <c r="D1703" s="2" t="inlineStr"/>
      <c r="E1703" s="28" t="inlineStr">
        <is>
          <r>
            <t xml:space="preserve">VALOR BDI (22.23%):</t>
          </r>
        </is>
      </c>
      <c r="F1703" s="28" t="inlineStr"/>
      <c r="G1703" s="6" t="n">
        <f>ROUND(G1702*(22.23/100),2)</f>
        <v>19.43</v>
      </c>
    </row>
    <row r="1704" customHeight="1" ht="15">
      <c r="A1704" s="2" t="inlineStr"/>
      <c r="B1704" s="2" t="inlineStr"/>
      <c r="C1704" s="2" t="inlineStr"/>
      <c r="D1704" s="2" t="inlineStr"/>
      <c r="E1704" s="28" t="inlineStr">
        <is>
          <r>
            <t xml:space="preserve">VALOR COM BDI:</t>
          </r>
        </is>
      </c>
      <c r="F1704" s="28" t="inlineStr"/>
      <c r="G1704" s="6" t="n">
        <f>G1703+G1702</f>
        <v>106.85</v>
      </c>
    </row>
    <row r="1705" customHeight="1" ht="10">
      <c r="A1705" s="2" t="inlineStr"/>
      <c r="B1705" s="2" t="inlineStr"/>
      <c r="C1705" s="2" t="inlineStr"/>
      <c r="D1705" s="2" t="inlineStr"/>
      <c r="E1705" s="18" t="inlineStr"/>
      <c r="F1705" s="18" t="inlineStr"/>
      <c r="G1705" s="18" t="inlineStr"/>
    </row>
    <row r="1706" customHeight="1" ht="20">
      <c r="A1706" s="19" t="inlineStr">
        <is>
          <r>
            <t xml:space="preserve">S08623 Emassamento de superfície, com aplicação de 02 demãos de massa corrida - R1 (m2)</t>
          </r>
        </is>
      </c>
      <c r="B1706" s="19" t="inlineStr"/>
      <c r="C1706" s="19" t="inlineStr"/>
      <c r="D1706" s="19" t="inlineStr"/>
      <c r="E1706" s="19" t="inlineStr"/>
      <c r="F1706" s="19" t="inlineStr"/>
      <c r="G1706" s="19" t="inlineStr"/>
    </row>
    <row r="1707" customHeight="1" ht="15">
      <c r="A1707" s="20" t="inlineStr">
        <is>
          <r>
            <t xml:space="preserve">Encargos Complementares</t>
          </r>
        </is>
      </c>
      <c r="B1707" s="20" t="inlineStr"/>
      <c r="C1707" s="21" t="inlineStr">
        <is>
          <r>
            <t xml:space="preserve">FONTE</t>
          </r>
        </is>
      </c>
      <c r="D1707" s="21" t="inlineStr">
        <is>
          <r>
            <t xml:space="preserve">UNID</t>
          </r>
        </is>
      </c>
      <c r="E1707" s="21" t="inlineStr">
        <is>
          <r>
            <t xml:space="preserve">COEFICIENTE</t>
          </r>
        </is>
      </c>
      <c r="F1707" s="21" t="inlineStr">
        <is>
          <r>
            <t xml:space="preserve">PREÇO UNITÁRIO</t>
          </r>
        </is>
      </c>
      <c r="G1707" s="21" t="inlineStr">
        <is>
          <r>
            <t xml:space="preserve">TOTAL</t>
          </r>
        </is>
      </c>
    </row>
    <row r="1708" customHeight="1" ht="15">
      <c r="A1708" s="22" t="inlineStr">
        <is>
          <r>
            <t xml:space="preserve">S10553</t>
          </r>
        </is>
      </c>
      <c r="B1708" s="23" t="inlineStr">
        <is>
          <r>
            <t xml:space="preserve">Encargos Complementares - Pintor</t>
          </r>
        </is>
      </c>
      <c r="C1708" s="22" t="inlineStr">
        <is>
          <r>
            <t xml:space="preserve">ORSE</t>
          </r>
        </is>
      </c>
      <c r="D1708" s="22" t="inlineStr">
        <is>
          <r>
            <t xml:space="preserve">h</t>
          </r>
        </is>
      </c>
      <c r="E1708" s="24" t="n">
        <v>0.5</v>
      </c>
      <c r="F1708" s="25" t="n">
        <v>3.96</v>
      </c>
      <c r="G1708" s="25" t="n">
        <f>ROUND(ROUND(E1708,8)*F1708,2)</f>
        <v>1.98</v>
      </c>
    </row>
    <row r="1709" customHeight="1" ht="15">
      <c r="A1709" s="22" t="inlineStr">
        <is>
          <r>
            <t xml:space="preserve">S10549</t>
          </r>
        </is>
      </c>
      <c r="B1709" s="23" t="inlineStr">
        <is>
          <r>
            <t xml:space="preserve">Encargos Complementares - Servente</t>
          </r>
        </is>
      </c>
      <c r="C1709" s="22" t="inlineStr">
        <is>
          <r>
            <t xml:space="preserve">ORSE</t>
          </r>
        </is>
      </c>
      <c r="D1709" s="22" t="inlineStr">
        <is>
          <r>
            <t xml:space="preserve">h</t>
          </r>
        </is>
      </c>
      <c r="E1709" s="24" t="n">
        <v>0.25</v>
      </c>
      <c r="F1709" s="25" t="n">
        <v>3.89</v>
      </c>
      <c r="G1709" s="25" t="n">
        <f>ROUND(ROUND(E1709,8)*F1709,2)</f>
        <v>0.97</v>
      </c>
    </row>
    <row r="1710" customHeight="1" ht="15">
      <c r="A1710" s="2" t="inlineStr"/>
      <c r="B1710" s="2" t="inlineStr"/>
      <c r="C1710" s="2" t="inlineStr"/>
      <c r="D1710" s="2" t="inlineStr"/>
      <c r="E1710" s="26" t="inlineStr">
        <is>
          <r>
            <t xml:space="preserve">TOTAL Encargos Complementares:</t>
          </r>
        </is>
      </c>
      <c r="F1710" s="26" t="inlineStr"/>
      <c r="G1710" s="27" t="n">
        <f>SUM(G1708:G1709)</f>
        <v>2.95</v>
      </c>
    </row>
    <row r="1711" customHeight="1" ht="15">
      <c r="A1711" s="20" t="inlineStr">
        <is>
          <r>
            <t xml:space="preserve">Material</t>
          </r>
        </is>
      </c>
      <c r="B1711" s="20" t="inlineStr"/>
      <c r="C1711" s="21" t="inlineStr">
        <is>
          <r>
            <t xml:space="preserve">FONTE</t>
          </r>
        </is>
      </c>
      <c r="D1711" s="21" t="inlineStr">
        <is>
          <r>
            <t xml:space="preserve">UNID</t>
          </r>
        </is>
      </c>
      <c r="E1711" s="21" t="inlineStr">
        <is>
          <r>
            <t xml:space="preserve">COEFICIENTE</t>
          </r>
        </is>
      </c>
      <c r="F1711" s="21" t="inlineStr">
        <is>
          <r>
            <t xml:space="preserve">PREÇO UNITÁRIO</t>
          </r>
        </is>
      </c>
      <c r="G1711" s="21" t="inlineStr">
        <is>
          <r>
            <t xml:space="preserve">TOTAL</t>
          </r>
        </is>
      </c>
    </row>
    <row r="1712" customHeight="1" ht="21">
      <c r="A1712" s="22" t="inlineStr">
        <is>
          <r>
            <t xml:space="preserve">I03767S</t>
          </r>
        </is>
      </c>
      <c r="B1712" s="23" t="inlineStr">
        <is>
          <r>
            <t xml:space="preserve">Lixa em folha para parede ou madeira, numero 120, cor vermelha</t>
          </r>
        </is>
      </c>
      <c r="C1712" s="22" t="inlineStr">
        <is>
          <r>
            <t xml:space="preserve">ORSE</t>
          </r>
        </is>
      </c>
      <c r="D1712" s="22" t="inlineStr">
        <is>
          <r>
            <t xml:space="preserve">un</t>
          </r>
        </is>
      </c>
      <c r="E1712" s="24" t="n">
        <v>0.4</v>
      </c>
      <c r="F1712" s="25" t="n">
        <v>0.95</v>
      </c>
      <c r="G1712" s="25" t="n">
        <f>ROUND(ROUND(E1712,8)*F1712,2)</f>
        <v>0.38</v>
      </c>
    </row>
    <row r="1713" customHeight="1" ht="15">
      <c r="A1713" s="22" t="inlineStr">
        <is>
          <r>
            <t xml:space="preserve">I01605</t>
          </r>
        </is>
      </c>
      <c r="B1713" s="23" t="inlineStr">
        <is>
          <r>
            <t xml:space="preserve">Massa corrida a base pva (coralar ou similar)</t>
          </r>
        </is>
      </c>
      <c r="C1713" s="22" t="inlineStr">
        <is>
          <r>
            <t xml:space="preserve">ORSE</t>
          </r>
        </is>
      </c>
      <c r="D1713" s="22" t="inlineStr">
        <is>
          <r>
            <t xml:space="preserve">l</t>
          </r>
        </is>
      </c>
      <c r="E1713" s="24" t="n">
        <v>0.7</v>
      </c>
      <c r="F1713" s="25" t="n">
        <v>2.16</v>
      </c>
      <c r="G1713" s="25" t="n">
        <f>ROUND(ROUND(E1713,8)*F1713,2)</f>
        <v>1.51</v>
      </c>
    </row>
    <row r="1714" customHeight="1" ht="15">
      <c r="A1714" s="2" t="inlineStr"/>
      <c r="B1714" s="2" t="inlineStr"/>
      <c r="C1714" s="2" t="inlineStr"/>
      <c r="D1714" s="2" t="inlineStr"/>
      <c r="E1714" s="26" t="inlineStr">
        <is>
          <r>
            <t xml:space="preserve">TOTAL Material:</t>
          </r>
        </is>
      </c>
      <c r="F1714" s="26" t="inlineStr"/>
      <c r="G1714" s="27" t="n">
        <f>SUM(G1712:G1713)</f>
        <v>1.89</v>
      </c>
    </row>
    <row r="1715" customHeight="1" ht="15">
      <c r="A1715" s="20" t="inlineStr">
        <is>
          <r>
            <t xml:space="preserve">Mão de Obra</t>
          </r>
        </is>
      </c>
      <c r="B1715" s="20" t="inlineStr"/>
      <c r="C1715" s="21" t="inlineStr">
        <is>
          <r>
            <t xml:space="preserve">FONTE</t>
          </r>
        </is>
      </c>
      <c r="D1715" s="21" t="inlineStr">
        <is>
          <r>
            <t xml:space="preserve">UNID</t>
          </r>
        </is>
      </c>
      <c r="E1715" s="21" t="inlineStr">
        <is>
          <r>
            <t xml:space="preserve">COEFICIENTE</t>
          </r>
        </is>
      </c>
      <c r="F1715" s="21" t="inlineStr">
        <is>
          <r>
            <t xml:space="preserve">PREÇO UNITÁRIO</t>
          </r>
        </is>
      </c>
      <c r="G1715" s="21" t="inlineStr">
        <is>
          <r>
            <t xml:space="preserve">TOTAL</t>
          </r>
        </is>
      </c>
    </row>
    <row r="1716" customHeight="1" ht="15">
      <c r="A1716" s="22" t="inlineStr">
        <is>
          <r>
            <t xml:space="preserve">I04783S</t>
          </r>
        </is>
      </c>
      <c r="B1716" s="23" t="inlineStr">
        <is>
          <r>
            <t xml:space="preserve">Pintor (horista)</t>
          </r>
        </is>
      </c>
      <c r="C1716" s="22" t="inlineStr">
        <is>
          <r>
            <t xml:space="preserve">ORSE</t>
          </r>
        </is>
      </c>
      <c r="D1716" s="22" t="inlineStr">
        <is>
          <r>
            <t xml:space="preserve">h</t>
          </r>
        </is>
      </c>
      <c r="E1716" s="24" t="n">
        <v>0.5</v>
      </c>
      <c r="F1716" s="25" t="n">
        <v>19.13</v>
      </c>
      <c r="G1716" s="25" t="n">
        <f>ROUND(ROUND(E1716,8)*F1716,2)</f>
        <v>9.57</v>
      </c>
    </row>
    <row r="1717" customHeight="1" ht="15">
      <c r="A1717" s="22" t="inlineStr">
        <is>
          <r>
            <t xml:space="preserve">I06111S</t>
          </r>
        </is>
      </c>
      <c r="B1717" s="23" t="inlineStr">
        <is>
          <r>
            <t xml:space="preserve">Servente de obras (horista)</t>
          </r>
        </is>
      </c>
      <c r="C1717" s="22" t="inlineStr">
        <is>
          <r>
            <t xml:space="preserve">ORSE</t>
          </r>
        </is>
      </c>
      <c r="D1717" s="22" t="inlineStr">
        <is>
          <r>
            <t xml:space="preserve">h</t>
          </r>
        </is>
      </c>
      <c r="E1717" s="24" t="n">
        <v>0.25</v>
      </c>
      <c r="F1717" s="25" t="n">
        <v>13.65</v>
      </c>
      <c r="G1717" s="25" t="n">
        <f>ROUND(ROUND(E1717,8)*F1717,2)</f>
        <v>3.41</v>
      </c>
    </row>
    <row r="1718" customHeight="1" ht="15">
      <c r="A1718" s="2" t="inlineStr"/>
      <c r="B1718" s="2" t="inlineStr"/>
      <c r="C1718" s="2" t="inlineStr"/>
      <c r="D1718" s="2" t="inlineStr"/>
      <c r="E1718" s="26" t="inlineStr">
        <is>
          <r>
            <t xml:space="preserve">TOTAL Mão de Obra:</t>
          </r>
        </is>
      </c>
      <c r="F1718" s="26" t="inlineStr"/>
      <c r="G1718" s="27" t="n">
        <f>SUM(G1716:G1717)</f>
        <v>12.98</v>
      </c>
    </row>
    <row r="1719" customHeight="1" ht="15">
      <c r="A1719" s="2" t="inlineStr"/>
      <c r="B1719" s="2" t="inlineStr"/>
      <c r="C1719" s="2" t="inlineStr"/>
      <c r="D1719" s="2" t="inlineStr"/>
      <c r="E1719" s="28" t="inlineStr">
        <is>
          <r>
            <t xml:space="preserve">VALOR:</t>
          </r>
        </is>
      </c>
      <c r="F1719" s="28" t="inlineStr"/>
      <c r="G1719" s="6" t="n">
        <f>SUM(G1710,G1714,G1718)</f>
        <v>17.78</v>
      </c>
    </row>
    <row r="1720" customHeight="1" ht="15">
      <c r="A1720" s="2" t="inlineStr"/>
      <c r="B1720" s="2" t="inlineStr"/>
      <c r="C1720" s="2" t="inlineStr"/>
      <c r="D1720" s="2" t="inlineStr"/>
      <c r="E1720" s="28" t="inlineStr">
        <is>
          <r>
            <t xml:space="preserve">VALOR BDI (22.23%):</t>
          </r>
        </is>
      </c>
      <c r="F1720" s="28" t="inlineStr"/>
      <c r="G1720" s="6" t="n">
        <f>ROUND(G1719*(22.23/100),2)</f>
        <v>3.95</v>
      </c>
    </row>
    <row r="1721" customHeight="1" ht="15">
      <c r="A1721" s="2" t="inlineStr"/>
      <c r="B1721" s="2" t="inlineStr"/>
      <c r="C1721" s="2" t="inlineStr"/>
      <c r="D1721" s="2" t="inlineStr"/>
      <c r="E1721" s="28" t="inlineStr">
        <is>
          <r>
            <t xml:space="preserve">VALOR COM BDI:</t>
          </r>
        </is>
      </c>
      <c r="F1721" s="28" t="inlineStr"/>
      <c r="G1721" s="6" t="n">
        <f>G1720+G1719</f>
        <v>21.73</v>
      </c>
    </row>
    <row r="1722" customHeight="1" ht="10">
      <c r="A1722" s="2" t="inlineStr"/>
      <c r="B1722" s="2" t="inlineStr"/>
      <c r="C1722" s="2" t="inlineStr"/>
      <c r="D1722" s="2" t="inlineStr"/>
      <c r="E1722" s="18" t="inlineStr"/>
      <c r="F1722" s="18" t="inlineStr"/>
      <c r="G1722" s="18" t="inlineStr"/>
    </row>
    <row r="1723" customHeight="1" ht="20">
      <c r="A1723" s="19" t="inlineStr">
        <is>
          <r>
            <t xml:space="preserve">S10551 Encargos Complementares - Carpinteiro (h)</t>
          </r>
        </is>
      </c>
      <c r="B1723" s="19" t="inlineStr"/>
      <c r="C1723" s="19" t="inlineStr"/>
      <c r="D1723" s="19" t="inlineStr"/>
      <c r="E1723" s="19" t="inlineStr"/>
      <c r="F1723" s="19" t="inlineStr"/>
      <c r="G1723" s="19" t="inlineStr"/>
    </row>
    <row r="1724" customHeight="1" ht="15">
      <c r="A1724" s="20" t="inlineStr">
        <is>
          <r>
            <t xml:space="preserve">Encargos Complementares</t>
          </r>
        </is>
      </c>
      <c r="B1724" s="20" t="inlineStr"/>
      <c r="C1724" s="21" t="inlineStr">
        <is>
          <r>
            <t xml:space="preserve">FONTE</t>
          </r>
        </is>
      </c>
      <c r="D1724" s="21" t="inlineStr">
        <is>
          <r>
            <t xml:space="preserve">UNID</t>
          </r>
        </is>
      </c>
      <c r="E1724" s="21" t="inlineStr">
        <is>
          <r>
            <t xml:space="preserve">COEFICIENTE</t>
          </r>
        </is>
      </c>
      <c r="F1724" s="21" t="inlineStr">
        <is>
          <r>
            <t xml:space="preserve">PREÇO UNITÁRIO</t>
          </r>
        </is>
      </c>
      <c r="G1724" s="21" t="inlineStr">
        <is>
          <r>
            <t xml:space="preserve">TOTAL</t>
          </r>
        </is>
      </c>
    </row>
    <row r="1725" customHeight="1" ht="15">
      <c r="A1725" s="22" t="inlineStr">
        <is>
          <r>
            <t xml:space="preserve">I00158</t>
          </r>
        </is>
      </c>
      <c r="B1725" s="23" t="inlineStr">
        <is>
          <r>
            <t xml:space="preserve">Almoço (Participação do empregador)</t>
          </r>
        </is>
      </c>
      <c r="C1725" s="22" t="inlineStr">
        <is>
          <r>
            <t xml:space="preserve">ORSE</t>
          </r>
        </is>
      </c>
      <c r="D1725" s="22" t="inlineStr">
        <is>
          <r>
            <t xml:space="preserve">un</t>
          </r>
        </is>
      </c>
      <c r="E1725" s="24" t="n">
        <v>0.1018</v>
      </c>
      <c r="F1725" s="25" t="n">
        <v>14.0</v>
      </c>
      <c r="G1725" s="25" t="n">
        <f>ROUND(ROUND(E1725,8)*F1725,2)</f>
        <v>1.43</v>
      </c>
    </row>
    <row r="1726" customHeight="1" ht="21">
      <c r="A1726" s="22" t="inlineStr">
        <is>
          <r>
            <t xml:space="preserve">I12893S</t>
          </r>
        </is>
      </c>
      <c r="B1726" s="23" t="inlineStr">
        <is>
          <r>
            <t xml:space="preserve">Bota de seguranca com biqueira de aco e colarinho acolchoado</t>
          </r>
        </is>
      </c>
      <c r="C1726" s="22" t="inlineStr">
        <is>
          <r>
            <t xml:space="preserve">ORSE</t>
          </r>
        </is>
      </c>
      <c r="D1726" s="22" t="inlineStr">
        <is>
          <r>
            <t xml:space="preserve">par</t>
          </r>
        </is>
      </c>
      <c r="E1726" s="24" t="n">
        <v>7.0E-4</v>
      </c>
      <c r="F1726" s="25" t="n">
        <v>64.8</v>
      </c>
      <c r="G1726" s="25" t="n">
        <f>ROUND(ROUND(E1726,8)*F1726,2)</f>
        <v>0.05</v>
      </c>
    </row>
    <row r="1727" customHeight="1" ht="21">
      <c r="A1727" s="22" t="inlineStr">
        <is>
          <r>
            <t xml:space="preserve">I12894S</t>
          </r>
        </is>
      </c>
      <c r="B1727" s="23" t="inlineStr">
        <is>
          <r>
            <t xml:space="preserve">Capa para chuva em pvc com forro de poliester, com capuz (amarela ou azul)</t>
          </r>
        </is>
      </c>
      <c r="C1727" s="22" t="inlineStr">
        <is>
          <r>
            <t xml:space="preserve">ORSE</t>
          </r>
        </is>
      </c>
      <c r="D1727" s="22" t="inlineStr">
        <is>
          <r>
            <t xml:space="preserve">un</t>
          </r>
        </is>
      </c>
      <c r="E1727" s="24" t="n">
        <v>2.0E-4</v>
      </c>
      <c r="F1727" s="25" t="n">
        <v>17.55</v>
      </c>
      <c r="G1727" s="25" t="n">
        <f>ROUND(ROUND(E1727,8)*F1727,2)</f>
        <v>0.0</v>
      </c>
    </row>
    <row r="1728" customHeight="1" ht="21">
      <c r="A1728" s="22" t="inlineStr">
        <is>
          <r>
            <t xml:space="preserve">I12895S</t>
          </r>
        </is>
      </c>
      <c r="B1728" s="23" t="inlineStr">
        <is>
          <r>
            <t xml:space="preserve">Capacete de seguranca aba frontal com suspensao de polietileno, sem jugular (classe b)</t>
          </r>
        </is>
      </c>
      <c r="C1728" s="22" t="inlineStr">
        <is>
          <r>
            <t xml:space="preserve">ORSE</t>
          </r>
        </is>
      </c>
      <c r="D1728" s="22" t="inlineStr">
        <is>
          <r>
            <t xml:space="preserve">un</t>
          </r>
        </is>
      </c>
      <c r="E1728" s="24" t="n">
        <v>6.0E-4</v>
      </c>
      <c r="F1728" s="25" t="n">
        <v>13.5</v>
      </c>
      <c r="G1728" s="25" t="n">
        <f>ROUND(ROUND(E1728,8)*F1728,2)</f>
        <v>0.01</v>
      </c>
    </row>
    <row r="1729" customHeight="1" ht="15">
      <c r="A1729" s="22" t="inlineStr">
        <is>
          <r>
            <t xml:space="preserve">I10492</t>
          </r>
        </is>
      </c>
      <c r="B1729" s="23" t="inlineStr">
        <is>
          <r>
            <t xml:space="preserve">Cesta Básica</t>
          </r>
        </is>
      </c>
      <c r="C1729" s="22" t="inlineStr">
        <is>
          <r>
            <t xml:space="preserve">ORSE</t>
          </r>
        </is>
      </c>
      <c r="D1729" s="22" t="inlineStr">
        <is>
          <r>
            <t xml:space="preserve">un</t>
          </r>
        </is>
      </c>
      <c r="E1729" s="24" t="n">
        <v>0.0045</v>
      </c>
      <c r="F1729" s="25" t="n">
        <v>190.0</v>
      </c>
      <c r="G1729" s="25" t="n">
        <f>ROUND(ROUND(E1729,8)*F1729,2)</f>
        <v>0.86</v>
      </c>
    </row>
    <row r="1730" customHeight="1" ht="15">
      <c r="A1730" s="22" t="inlineStr">
        <is>
          <r>
            <t xml:space="preserve">I10579</t>
          </r>
        </is>
      </c>
      <c r="B1730" s="23" t="inlineStr">
        <is>
          <r>
            <t xml:space="preserve">Chave de fenda chata 30 cm</t>
          </r>
        </is>
      </c>
      <c r="C1730" s="22" t="inlineStr">
        <is>
          <r>
            <t xml:space="preserve">ORSE</t>
          </r>
        </is>
      </c>
      <c r="D1730" s="22" t="inlineStr">
        <is>
          <r>
            <t xml:space="preserve">un</t>
          </r>
        </is>
      </c>
      <c r="E1730" s="24" t="n">
        <v>2.0E-4</v>
      </c>
      <c r="F1730" s="25" t="n">
        <v>26.89</v>
      </c>
      <c r="G1730" s="25" t="n">
        <f>ROUND(ROUND(E1730,8)*F1730,2)</f>
        <v>0.01</v>
      </c>
    </row>
    <row r="1731" customHeight="1" ht="15">
      <c r="A1731" s="22" t="inlineStr">
        <is>
          <r>
            <t xml:space="preserve">I10517</t>
          </r>
        </is>
      </c>
      <c r="B1731" s="23" t="inlineStr">
        <is>
          <r>
            <t xml:space="preserve">Exames admissionais/demissionais (checkup)</t>
          </r>
        </is>
      </c>
      <c r="C1731" s="22" t="inlineStr">
        <is>
          <r>
            <t xml:space="preserve">ORSE</t>
          </r>
        </is>
      </c>
      <c r="D1731" s="22" t="inlineStr">
        <is>
          <r>
            <t xml:space="preserve">cj</t>
          </r>
        </is>
      </c>
      <c r="E1731" s="24" t="n">
        <v>4.0E-4</v>
      </c>
      <c r="F1731" s="25" t="n">
        <v>300.0</v>
      </c>
      <c r="G1731" s="25" t="n">
        <f>ROUND(ROUND(E1731,8)*F1731,2)</f>
        <v>0.12</v>
      </c>
    </row>
    <row r="1732" customHeight="1" ht="15">
      <c r="A1732" s="22" t="inlineStr">
        <is>
          <r>
            <t xml:space="preserve">I00941</t>
          </r>
        </is>
      </c>
      <c r="B1732" s="23" t="inlineStr">
        <is>
          <r>
            <t xml:space="preserve">Fardamento com mangas curta</t>
          </r>
        </is>
      </c>
      <c r="C1732" s="22" t="inlineStr">
        <is>
          <r>
            <t xml:space="preserve">ORSE</t>
          </r>
        </is>
      </c>
      <c r="D1732" s="22" t="inlineStr">
        <is>
          <r>
            <t xml:space="preserve">un</t>
          </r>
        </is>
      </c>
      <c r="E1732" s="24" t="n">
        <v>0.0015</v>
      </c>
      <c r="F1732" s="25" t="n">
        <v>190.35</v>
      </c>
      <c r="G1732" s="25" t="n">
        <f>ROUND(ROUND(E1732,8)*F1732,2)</f>
        <v>0.29</v>
      </c>
    </row>
    <row r="1733" customHeight="1" ht="15">
      <c r="A1733" s="22" t="inlineStr">
        <is>
          <r>
            <t xml:space="preserve">I10578</t>
          </r>
        </is>
      </c>
      <c r="B1733" s="23" t="inlineStr">
        <is>
          <r>
            <t xml:space="preserve">Formão grande</t>
          </r>
        </is>
      </c>
      <c r="C1733" s="22" t="inlineStr">
        <is>
          <r>
            <t xml:space="preserve">ORSE</t>
          </r>
        </is>
      </c>
      <c r="D1733" s="22" t="inlineStr">
        <is>
          <r>
            <t xml:space="preserve">un</t>
          </r>
        </is>
      </c>
      <c r="E1733" s="24" t="n">
        <v>2.0E-4</v>
      </c>
      <c r="F1733" s="25" t="n">
        <v>15.15</v>
      </c>
      <c r="G1733" s="25" t="n">
        <f>ROUND(ROUND(E1733,8)*F1733,2)</f>
        <v>0.0</v>
      </c>
    </row>
    <row r="1734" customHeight="1" ht="21">
      <c r="A1734" s="22" t="inlineStr">
        <is>
          <r>
            <t xml:space="preserve">I11248</t>
          </r>
        </is>
      </c>
      <c r="B1734" s="23" t="inlineStr">
        <is>
          <r>
            <t xml:space="preserve">Furadeira e Parafusadeira eletrica Bosch ou Similar profissional</t>
          </r>
        </is>
      </c>
      <c r="C1734" s="22" t="inlineStr">
        <is>
          <r>
            <t xml:space="preserve">ORSE</t>
          </r>
        </is>
      </c>
      <c r="D1734" s="22" t="inlineStr">
        <is>
          <r>
            <t xml:space="preserve">un</t>
          </r>
        </is>
      </c>
      <c r="E1734" s="24" t="n">
        <v>1.0E-4</v>
      </c>
      <c r="F1734" s="25" t="n">
        <v>246.0</v>
      </c>
      <c r="G1734" s="25" t="n">
        <f>ROUND(ROUND(E1734,8)*F1734,2)</f>
        <v>0.02</v>
      </c>
    </row>
    <row r="1735" customHeight="1" ht="15">
      <c r="A1735" s="22" t="inlineStr">
        <is>
          <r>
            <t xml:space="preserve">I12892S</t>
          </r>
        </is>
      </c>
      <c r="B1735" s="23" t="inlineStr">
        <is>
          <r>
            <t xml:space="preserve">Luva raspa de couro, cano curto (punho *7* cm)</t>
          </r>
        </is>
      </c>
      <c r="C1735" s="22" t="inlineStr">
        <is>
          <r>
            <t xml:space="preserve">ORSE</t>
          </r>
        </is>
      </c>
      <c r="D1735" s="22" t="inlineStr">
        <is>
          <r>
            <t xml:space="preserve">par</t>
          </r>
        </is>
      </c>
      <c r="E1735" s="24" t="n">
        <v>0.0023</v>
      </c>
      <c r="F1735" s="25" t="n">
        <v>12.15</v>
      </c>
      <c r="G1735" s="25" t="n">
        <f>ROUND(ROUND(E1735,8)*F1735,2)</f>
        <v>0.03</v>
      </c>
    </row>
    <row r="1736" customHeight="1" ht="15">
      <c r="A1736" s="22" t="inlineStr">
        <is>
          <r>
            <t xml:space="preserve">I11244</t>
          </r>
        </is>
      </c>
      <c r="B1736" s="23" t="inlineStr">
        <is>
          <r>
            <t xml:space="preserve">Martelo com unha</t>
          </r>
        </is>
      </c>
      <c r="C1736" s="22" t="inlineStr">
        <is>
          <r>
            <t xml:space="preserve">ORSE</t>
          </r>
        </is>
      </c>
      <c r="D1736" s="22" t="inlineStr">
        <is>
          <r>
            <t xml:space="preserve">un</t>
          </r>
        </is>
      </c>
      <c r="E1736" s="24" t="n">
        <v>2.0E-4</v>
      </c>
      <c r="F1736" s="25" t="n">
        <v>48.95</v>
      </c>
      <c r="G1736" s="25" t="n">
        <f>ROUND(ROUND(E1736,8)*F1736,2)</f>
        <v>0.01</v>
      </c>
    </row>
    <row r="1737" customHeight="1" ht="15">
      <c r="A1737" s="22" t="inlineStr">
        <is>
          <r>
            <t xml:space="preserve">I01651</t>
          </r>
        </is>
      </c>
      <c r="B1737" s="23" t="inlineStr">
        <is>
          <r>
            <t xml:space="preserve">Óculos branco proteção</t>
          </r>
        </is>
      </c>
      <c r="C1737" s="22" t="inlineStr">
        <is>
          <r>
            <t xml:space="preserve">ORSE</t>
          </r>
        </is>
      </c>
      <c r="D1737" s="22" t="inlineStr">
        <is>
          <r>
            <t xml:space="preserve">pr</t>
          </r>
        </is>
      </c>
      <c r="E1737" s="24" t="n">
        <v>7.0E-4</v>
      </c>
      <c r="F1737" s="25" t="n">
        <v>6.35</v>
      </c>
      <c r="G1737" s="25" t="n">
        <f>ROUND(ROUND(E1737,8)*F1737,2)</f>
        <v>0.0</v>
      </c>
    </row>
    <row r="1738" customHeight="1" ht="15">
      <c r="A1738" s="22" t="inlineStr">
        <is>
          <r>
            <t xml:space="preserve">I10596</t>
          </r>
        </is>
      </c>
      <c r="B1738" s="23" t="inlineStr">
        <is>
          <r>
            <t xml:space="preserve">Protetor auricular</t>
          </r>
        </is>
      </c>
      <c r="C1738" s="22" t="inlineStr">
        <is>
          <r>
            <t xml:space="preserve">ORSE</t>
          </r>
        </is>
      </c>
      <c r="D1738" s="22" t="inlineStr">
        <is>
          <r>
            <t xml:space="preserve">un</t>
          </r>
        </is>
      </c>
      <c r="E1738" s="24" t="n">
        <v>0.0045</v>
      </c>
      <c r="F1738" s="25" t="n">
        <v>4.9</v>
      </c>
      <c r="G1738" s="25" t="n">
        <f>ROUND(ROUND(E1738,8)*F1738,2)</f>
        <v>0.02</v>
      </c>
    </row>
    <row r="1739" customHeight="1" ht="15">
      <c r="A1739" s="22" t="inlineStr">
        <is>
          <r>
            <t xml:space="preserve">I10599</t>
          </r>
        </is>
      </c>
      <c r="B1739" s="23" t="inlineStr">
        <is>
          <r>
            <t xml:space="preserve">Protetor solar fps 30 com 120ml</t>
          </r>
        </is>
      </c>
      <c r="C1739" s="22" t="inlineStr">
        <is>
          <r>
            <t xml:space="preserve">ORSE</t>
          </r>
        </is>
      </c>
      <c r="D1739" s="22" t="inlineStr">
        <is>
          <r>
            <t xml:space="preserve">un</t>
          </r>
        </is>
      </c>
      <c r="E1739" s="24" t="n">
        <v>0.0018</v>
      </c>
      <c r="F1739" s="25" t="n">
        <v>18.0</v>
      </c>
      <c r="G1739" s="25" t="n">
        <f>ROUND(ROUND(E1739,8)*F1739,2)</f>
        <v>0.03</v>
      </c>
    </row>
    <row r="1740" customHeight="1" ht="21">
      <c r="A1740" s="22" t="inlineStr">
        <is>
          <r>
            <t xml:space="preserve">I10761</t>
          </r>
        </is>
      </c>
      <c r="B1740" s="23" t="inlineStr">
        <is>
          <r>
            <t xml:space="preserve">Refeição - café da manhã ( café com leite e dois pães com manteiga)</t>
          </r>
        </is>
      </c>
      <c r="C1740" s="22" t="inlineStr">
        <is>
          <r>
            <t xml:space="preserve">ORSE</t>
          </r>
        </is>
      </c>
      <c r="D1740" s="22" t="inlineStr">
        <is>
          <r>
            <t xml:space="preserve">un</t>
          </r>
        </is>
      </c>
      <c r="E1740" s="24" t="n">
        <v>0.1018</v>
      </c>
      <c r="F1740" s="25" t="n">
        <v>5.0</v>
      </c>
      <c r="G1740" s="25" t="n">
        <f>ROUND(ROUND(E1740,8)*F1740,2)</f>
        <v>0.51</v>
      </c>
    </row>
    <row r="1741" customHeight="1" ht="15">
      <c r="A1741" s="22" t="inlineStr">
        <is>
          <r>
            <t xml:space="preserve">I10362</t>
          </r>
        </is>
      </c>
      <c r="B1741" s="23" t="inlineStr">
        <is>
          <r>
            <t xml:space="preserve">Seguro de vida e acidente em grupo</t>
          </r>
        </is>
      </c>
      <c r="C1741" s="22" t="inlineStr">
        <is>
          <r>
            <t xml:space="preserve">ORSE</t>
          </r>
        </is>
      </c>
      <c r="D1741" s="22" t="inlineStr">
        <is>
          <r>
            <t xml:space="preserve">un</t>
          </r>
        </is>
      </c>
      <c r="E1741" s="24" t="n">
        <v>0.0045</v>
      </c>
      <c r="F1741" s="25" t="n">
        <v>12.54</v>
      </c>
      <c r="G1741" s="25" t="n">
        <f>ROUND(ROUND(E1741,8)*F1741,2)</f>
        <v>0.06</v>
      </c>
    </row>
    <row r="1742" customHeight="1" ht="15">
      <c r="A1742" s="22" t="inlineStr">
        <is>
          <r>
            <t xml:space="preserve">I11249</t>
          </r>
        </is>
      </c>
      <c r="B1742" s="23" t="inlineStr">
        <is>
          <r>
            <t xml:space="preserve">Serra circular eletrica portatil</t>
          </r>
        </is>
      </c>
      <c r="C1742" s="22" t="inlineStr">
        <is>
          <r>
            <t xml:space="preserve">ORSE</t>
          </r>
        </is>
      </c>
      <c r="D1742" s="22" t="inlineStr">
        <is>
          <r>
            <t xml:space="preserve">un</t>
          </r>
        </is>
      </c>
      <c r="E1742" s="24" t="n">
        <v>1.0E-4</v>
      </c>
      <c r="F1742" s="25" t="n">
        <v>518.0</v>
      </c>
      <c r="G1742" s="25" t="n">
        <f>ROUND(ROUND(E1742,8)*F1742,2)</f>
        <v>0.05</v>
      </c>
    </row>
    <row r="1743" customHeight="1" ht="15">
      <c r="A1743" s="22" t="inlineStr">
        <is>
          <r>
            <t xml:space="preserve">I10577</t>
          </r>
        </is>
      </c>
      <c r="B1743" s="23" t="inlineStr">
        <is>
          <r>
            <t xml:space="preserve">Serrote 40cm</t>
          </r>
        </is>
      </c>
      <c r="C1743" s="22" t="inlineStr">
        <is>
          <r>
            <t xml:space="preserve">ORSE</t>
          </r>
        </is>
      </c>
      <c r="D1743" s="22" t="inlineStr">
        <is>
          <r>
            <t xml:space="preserve">un</t>
          </r>
        </is>
      </c>
      <c r="E1743" s="24" t="n">
        <v>1.0E-4</v>
      </c>
      <c r="F1743" s="25" t="n">
        <v>29.9</v>
      </c>
      <c r="G1743" s="25" t="n">
        <f>ROUND(ROUND(E1743,8)*F1743,2)</f>
        <v>0.0</v>
      </c>
    </row>
    <row r="1744" customHeight="1" ht="15">
      <c r="A1744" s="22" t="inlineStr">
        <is>
          <r>
            <t xml:space="preserve">I02378</t>
          </r>
        </is>
      </c>
      <c r="B1744" s="23" t="inlineStr">
        <is>
          <r>
            <t xml:space="preserve">Vale transporte</t>
          </r>
        </is>
      </c>
      <c r="C1744" s="22" t="inlineStr">
        <is>
          <r>
            <t xml:space="preserve">ORSE</t>
          </r>
        </is>
      </c>
      <c r="D1744" s="22" t="inlineStr">
        <is>
          <r>
            <t xml:space="preserve">un</t>
          </r>
        </is>
      </c>
      <c r="E1744" s="24" t="n">
        <v>0.0654</v>
      </c>
      <c r="F1744" s="25" t="n">
        <v>4.5</v>
      </c>
      <c r="G1744" s="25" t="n">
        <f>ROUND(ROUND(E1744,8)*F1744,2)</f>
        <v>0.29</v>
      </c>
    </row>
    <row r="1745" customHeight="1" ht="15">
      <c r="A1745" s="2" t="inlineStr"/>
      <c r="B1745" s="2" t="inlineStr"/>
      <c r="C1745" s="2" t="inlineStr"/>
      <c r="D1745" s="2" t="inlineStr"/>
      <c r="E1745" s="26" t="inlineStr">
        <is>
          <r>
            <t xml:space="preserve">TOTAL Encargos Complementares:</t>
          </r>
        </is>
      </c>
      <c r="F1745" s="26" t="inlineStr"/>
      <c r="G1745" s="27" t="n">
        <f>SUM(G1725:G1744)</f>
        <v>3.79</v>
      </c>
    </row>
    <row r="1746" customHeight="1" ht="15">
      <c r="A1746" s="2" t="inlineStr"/>
      <c r="B1746" s="2" t="inlineStr"/>
      <c r="C1746" s="2" t="inlineStr"/>
      <c r="D1746" s="2" t="inlineStr"/>
      <c r="E1746" s="28" t="inlineStr">
        <is>
          <r>
            <t xml:space="preserve">VALOR:</t>
          </r>
        </is>
      </c>
      <c r="F1746" s="28" t="inlineStr"/>
      <c r="G1746" s="6" t="n">
        <f>SUM(G1745)</f>
        <v>3.78</v>
      </c>
    </row>
    <row r="1747" customHeight="1" ht="15">
      <c r="A1747" s="2" t="inlineStr"/>
      <c r="B1747" s="2" t="inlineStr"/>
      <c r="C1747" s="2" t="inlineStr"/>
      <c r="D1747" s="2" t="inlineStr"/>
      <c r="E1747" s="28" t="inlineStr">
        <is>
          <r>
            <t xml:space="preserve">VALOR BDI (22.23%):</t>
          </r>
        </is>
      </c>
      <c r="F1747" s="28" t="inlineStr"/>
      <c r="G1747" s="6" t="n">
        <f>ROUND(G1746*(22.23/100),2)</f>
        <v>0.84</v>
      </c>
    </row>
    <row r="1748" customHeight="1" ht="15">
      <c r="A1748" s="2" t="inlineStr"/>
      <c r="B1748" s="2" t="inlineStr"/>
      <c r="C1748" s="2" t="inlineStr"/>
      <c r="D1748" s="2" t="inlineStr"/>
      <c r="E1748" s="28" t="inlineStr">
        <is>
          <r>
            <t xml:space="preserve">VALOR COM BDI:</t>
          </r>
        </is>
      </c>
      <c r="F1748" s="28" t="inlineStr"/>
      <c r="G1748" s="6" t="n">
        <f>G1747+G1746</f>
        <v>4.62</v>
      </c>
    </row>
    <row r="1749" customHeight="1" ht="10">
      <c r="A1749" s="2" t="inlineStr"/>
      <c r="B1749" s="2" t="inlineStr"/>
      <c r="C1749" s="2" t="inlineStr"/>
      <c r="D1749" s="2" t="inlineStr"/>
      <c r="E1749" s="18" t="inlineStr"/>
      <c r="F1749" s="18" t="inlineStr"/>
      <c r="G1749" s="18" t="inlineStr"/>
    </row>
    <row r="1750" customHeight="1" ht="20">
      <c r="A1750" s="19" t="inlineStr">
        <is>
          <r>
            <t xml:space="preserve">S10550 Encargos Complementares - Pedreiro (h)</t>
          </r>
        </is>
      </c>
      <c r="B1750" s="19" t="inlineStr"/>
      <c r="C1750" s="19" t="inlineStr"/>
      <c r="D1750" s="19" t="inlineStr"/>
      <c r="E1750" s="19" t="inlineStr"/>
      <c r="F1750" s="19" t="inlineStr"/>
      <c r="G1750" s="19" t="inlineStr"/>
    </row>
    <row r="1751" customHeight="1" ht="15">
      <c r="A1751" s="20" t="inlineStr">
        <is>
          <r>
            <t xml:space="preserve">Encargos Complementares</t>
          </r>
        </is>
      </c>
      <c r="B1751" s="20" t="inlineStr"/>
      <c r="C1751" s="21" t="inlineStr">
        <is>
          <r>
            <t xml:space="preserve">FONTE</t>
          </r>
        </is>
      </c>
      <c r="D1751" s="21" t="inlineStr">
        <is>
          <r>
            <t xml:space="preserve">UNID</t>
          </r>
        </is>
      </c>
      <c r="E1751" s="21" t="inlineStr">
        <is>
          <r>
            <t xml:space="preserve">COEFICIENTE</t>
          </r>
        </is>
      </c>
      <c r="F1751" s="21" t="inlineStr">
        <is>
          <r>
            <t xml:space="preserve">PREÇO UNITÁRIO</t>
          </r>
        </is>
      </c>
      <c r="G1751" s="21" t="inlineStr">
        <is>
          <r>
            <t xml:space="preserve">TOTAL</t>
          </r>
        </is>
      </c>
    </row>
    <row r="1752" customHeight="1" ht="15">
      <c r="A1752" s="22" t="inlineStr">
        <is>
          <r>
            <t xml:space="preserve">I00158</t>
          </r>
        </is>
      </c>
      <c r="B1752" s="23" t="inlineStr">
        <is>
          <r>
            <t xml:space="preserve">Almoço (Participação do empregador)</t>
          </r>
        </is>
      </c>
      <c r="C1752" s="22" t="inlineStr">
        <is>
          <r>
            <t xml:space="preserve">ORSE</t>
          </r>
        </is>
      </c>
      <c r="D1752" s="22" t="inlineStr">
        <is>
          <r>
            <t xml:space="preserve">un</t>
          </r>
        </is>
      </c>
      <c r="E1752" s="24" t="n">
        <v>0.1018</v>
      </c>
      <c r="F1752" s="25" t="n">
        <v>14.0</v>
      </c>
      <c r="G1752" s="25" t="n">
        <f>ROUND(ROUND(E1752,8)*F1752,2)</f>
        <v>1.43</v>
      </c>
    </row>
    <row r="1753" customHeight="1" ht="21">
      <c r="A1753" s="22" t="inlineStr">
        <is>
          <r>
            <t xml:space="preserve">I12893S</t>
          </r>
        </is>
      </c>
      <c r="B1753" s="23" t="inlineStr">
        <is>
          <r>
            <t xml:space="preserve">Bota de seguranca com biqueira de aco e colarinho acolchoado</t>
          </r>
        </is>
      </c>
      <c r="C1753" s="22" t="inlineStr">
        <is>
          <r>
            <t xml:space="preserve">ORSE</t>
          </r>
        </is>
      </c>
      <c r="D1753" s="22" t="inlineStr">
        <is>
          <r>
            <t xml:space="preserve">par</t>
          </r>
        </is>
      </c>
      <c r="E1753" s="24" t="n">
        <v>8.0E-4</v>
      </c>
      <c r="F1753" s="25" t="n">
        <v>64.8</v>
      </c>
      <c r="G1753" s="25" t="n">
        <f>ROUND(ROUND(E1753,8)*F1753,2)</f>
        <v>0.05</v>
      </c>
    </row>
    <row r="1754" customHeight="1" ht="21">
      <c r="A1754" s="22" t="inlineStr">
        <is>
          <r>
            <t xml:space="preserve">I12894S</t>
          </r>
        </is>
      </c>
      <c r="B1754" s="23" t="inlineStr">
        <is>
          <r>
            <t xml:space="preserve">Capa para chuva em pvc com forro de poliester, com capuz (amarela ou azul)</t>
          </r>
        </is>
      </c>
      <c r="C1754" s="22" t="inlineStr">
        <is>
          <r>
            <t xml:space="preserve">ORSE</t>
          </r>
        </is>
      </c>
      <c r="D1754" s="22" t="inlineStr">
        <is>
          <r>
            <t xml:space="preserve">un</t>
          </r>
        </is>
      </c>
      <c r="E1754" s="24" t="n">
        <v>2.0E-4</v>
      </c>
      <c r="F1754" s="25" t="n">
        <v>17.55</v>
      </c>
      <c r="G1754" s="25" t="n">
        <f>ROUND(ROUND(E1754,8)*F1754,2)</f>
        <v>0.0</v>
      </c>
    </row>
    <row r="1755" customHeight="1" ht="21">
      <c r="A1755" s="22" t="inlineStr">
        <is>
          <r>
            <t xml:space="preserve">I12895S</t>
          </r>
        </is>
      </c>
      <c r="B1755" s="23" t="inlineStr">
        <is>
          <r>
            <t xml:space="preserve">Capacete de seguranca aba frontal com suspensao de polietileno, sem jugular (classe b)</t>
          </r>
        </is>
      </c>
      <c r="C1755" s="22" t="inlineStr">
        <is>
          <r>
            <t xml:space="preserve">ORSE</t>
          </r>
        </is>
      </c>
      <c r="D1755" s="22" t="inlineStr">
        <is>
          <r>
            <t xml:space="preserve">un</t>
          </r>
        </is>
      </c>
      <c r="E1755" s="24" t="n">
        <v>6.0E-4</v>
      </c>
      <c r="F1755" s="25" t="n">
        <v>13.5</v>
      </c>
      <c r="G1755" s="25" t="n">
        <f>ROUND(ROUND(E1755,8)*F1755,2)</f>
        <v>0.01</v>
      </c>
    </row>
    <row r="1756" customHeight="1" ht="15">
      <c r="A1756" s="22" t="inlineStr">
        <is>
          <r>
            <t xml:space="preserve">I10492</t>
          </r>
        </is>
      </c>
      <c r="B1756" s="23" t="inlineStr">
        <is>
          <r>
            <t xml:space="preserve">Cesta Básica</t>
          </r>
        </is>
      </c>
      <c r="C1756" s="22" t="inlineStr">
        <is>
          <r>
            <t xml:space="preserve">ORSE</t>
          </r>
        </is>
      </c>
      <c r="D1756" s="22" t="inlineStr">
        <is>
          <r>
            <t xml:space="preserve">un</t>
          </r>
        </is>
      </c>
      <c r="E1756" s="24" t="n">
        <v>0.0045</v>
      </c>
      <c r="F1756" s="25" t="n">
        <v>190.0</v>
      </c>
      <c r="G1756" s="25" t="n">
        <f>ROUND(ROUND(E1756,8)*F1756,2)</f>
        <v>0.86</v>
      </c>
    </row>
    <row r="1757" customHeight="1" ht="15">
      <c r="A1757" s="22" t="inlineStr">
        <is>
          <r>
            <t xml:space="preserve">I04722</t>
          </r>
        </is>
      </c>
      <c r="B1757" s="23" t="inlineStr">
        <is>
          <r>
            <t xml:space="preserve">Colher de pedreiro</t>
          </r>
        </is>
      </c>
      <c r="C1757" s="22" t="inlineStr">
        <is>
          <r>
            <t xml:space="preserve">ORSE</t>
          </r>
        </is>
      </c>
      <c r="D1757" s="22" t="inlineStr">
        <is>
          <r>
            <t xml:space="preserve">un</t>
          </r>
        </is>
      </c>
      <c r="E1757" s="24" t="n">
        <v>4.0E-4</v>
      </c>
      <c r="F1757" s="25" t="n">
        <v>18.8</v>
      </c>
      <c r="G1757" s="25" t="n">
        <f>ROUND(ROUND(E1757,8)*F1757,2)</f>
        <v>0.01</v>
      </c>
    </row>
    <row r="1758" customHeight="1" ht="21">
      <c r="A1758" s="22" t="inlineStr">
        <is>
          <r>
            <t xml:space="preserve">I04174</t>
          </r>
        </is>
      </c>
      <c r="B1758" s="23" t="inlineStr">
        <is>
          <r>
            <t xml:space="preserve">Desempenadeira de aço lisa, cabo madeira, ref:143, Atlas ou similar</t>
          </r>
        </is>
      </c>
      <c r="C1758" s="22" t="inlineStr">
        <is>
          <r>
            <t xml:space="preserve">ORSE</t>
          </r>
        </is>
      </c>
      <c r="D1758" s="22" t="inlineStr">
        <is>
          <r>
            <t xml:space="preserve">un</t>
          </r>
        </is>
      </c>
      <c r="E1758" s="24" t="n">
        <v>5.0E-4</v>
      </c>
      <c r="F1758" s="25" t="n">
        <v>10.8</v>
      </c>
      <c r="G1758" s="25" t="n">
        <f>ROUND(ROUND(E1758,8)*F1758,2)</f>
        <v>0.01</v>
      </c>
    </row>
    <row r="1759" customHeight="1" ht="15">
      <c r="A1759" s="22" t="inlineStr">
        <is>
          <r>
            <t xml:space="preserve">I11245</t>
          </r>
        </is>
      </c>
      <c r="B1759" s="23" t="inlineStr">
        <is>
          <r>
            <t xml:space="preserve">Desempoladeira de madeira 12x22</t>
          </r>
        </is>
      </c>
      <c r="C1759" s="22" t="inlineStr">
        <is>
          <r>
            <t xml:space="preserve">ORSE</t>
          </r>
        </is>
      </c>
      <c r="D1759" s="22" t="inlineStr">
        <is>
          <r>
            <t xml:space="preserve">un</t>
          </r>
        </is>
      </c>
      <c r="E1759" s="24" t="n">
        <v>7.0E-4</v>
      </c>
      <c r="F1759" s="25" t="n">
        <v>11.6</v>
      </c>
      <c r="G1759" s="25" t="n">
        <f>ROUND(ROUND(E1759,8)*F1759,2)</f>
        <v>0.01</v>
      </c>
    </row>
    <row r="1760" customHeight="1" ht="15">
      <c r="A1760" s="22" t="inlineStr">
        <is>
          <r>
            <t xml:space="preserve">I11246</t>
          </r>
        </is>
      </c>
      <c r="B1760" s="23" t="inlineStr">
        <is>
          <r>
            <t xml:space="preserve">Escala métrica de bambú</t>
          </r>
        </is>
      </c>
      <c r="C1760" s="22" t="inlineStr">
        <is>
          <r>
            <t xml:space="preserve">ORSE</t>
          </r>
        </is>
      </c>
      <c r="D1760" s="22" t="inlineStr">
        <is>
          <r>
            <t xml:space="preserve">Un</t>
          </r>
        </is>
      </c>
      <c r="E1760" s="24" t="n">
        <v>7.0E-4</v>
      </c>
      <c r="F1760" s="25" t="n">
        <v>10.22</v>
      </c>
      <c r="G1760" s="25" t="n">
        <f>ROUND(ROUND(E1760,8)*F1760,2)</f>
        <v>0.01</v>
      </c>
    </row>
    <row r="1761" customHeight="1" ht="15">
      <c r="A1761" s="22" t="inlineStr">
        <is>
          <r>
            <t xml:space="preserve">I10517</t>
          </r>
        </is>
      </c>
      <c r="B1761" s="23" t="inlineStr">
        <is>
          <r>
            <t xml:space="preserve">Exames admissionais/demissionais (checkup)</t>
          </r>
        </is>
      </c>
      <c r="C1761" s="22" t="inlineStr">
        <is>
          <r>
            <t xml:space="preserve">ORSE</t>
          </r>
        </is>
      </c>
      <c r="D1761" s="22" t="inlineStr">
        <is>
          <r>
            <t xml:space="preserve">cj</t>
          </r>
        </is>
      </c>
      <c r="E1761" s="24" t="n">
        <v>4.0E-4</v>
      </c>
      <c r="F1761" s="25" t="n">
        <v>300.0</v>
      </c>
      <c r="G1761" s="25" t="n">
        <f>ROUND(ROUND(E1761,8)*F1761,2)</f>
        <v>0.12</v>
      </c>
    </row>
    <row r="1762" customHeight="1" ht="15">
      <c r="A1762" s="22" t="inlineStr">
        <is>
          <r>
            <t xml:space="preserve">I00941</t>
          </r>
        </is>
      </c>
      <c r="B1762" s="23" t="inlineStr">
        <is>
          <r>
            <t xml:space="preserve">Fardamento com mangas curta</t>
          </r>
        </is>
      </c>
      <c r="C1762" s="22" t="inlineStr">
        <is>
          <r>
            <t xml:space="preserve">ORSE</t>
          </r>
        </is>
      </c>
      <c r="D1762" s="22" t="inlineStr">
        <is>
          <r>
            <t xml:space="preserve">un</t>
          </r>
        </is>
      </c>
      <c r="E1762" s="24" t="n">
        <v>0.0015</v>
      </c>
      <c r="F1762" s="25" t="n">
        <v>190.35</v>
      </c>
      <c r="G1762" s="25" t="n">
        <f>ROUND(ROUND(E1762,8)*F1762,2)</f>
        <v>0.29</v>
      </c>
    </row>
    <row r="1763" customHeight="1" ht="15">
      <c r="A1763" s="22" t="inlineStr">
        <is>
          <r>
            <t xml:space="preserve">I12892S</t>
          </r>
        </is>
      </c>
      <c r="B1763" s="23" t="inlineStr">
        <is>
          <r>
            <t xml:space="preserve">Luva raspa de couro, cano curto (punho *7* cm)</t>
          </r>
        </is>
      </c>
      <c r="C1763" s="22" t="inlineStr">
        <is>
          <r>
            <t xml:space="preserve">ORSE</t>
          </r>
        </is>
      </c>
      <c r="D1763" s="22" t="inlineStr">
        <is>
          <r>
            <t xml:space="preserve">par</t>
          </r>
        </is>
      </c>
      <c r="E1763" s="24" t="n">
        <v>0.0023</v>
      </c>
      <c r="F1763" s="25" t="n">
        <v>12.15</v>
      </c>
      <c r="G1763" s="25" t="n">
        <f>ROUND(ROUND(E1763,8)*F1763,2)</f>
        <v>0.03</v>
      </c>
    </row>
    <row r="1764" customHeight="1" ht="15">
      <c r="A1764" s="22" t="inlineStr">
        <is>
          <r>
            <t xml:space="preserve">I11264</t>
          </r>
        </is>
      </c>
      <c r="B1764" s="23" t="inlineStr">
        <is>
          <r>
            <t xml:space="preserve">Marreta de 1/2 kg com cabo</t>
          </r>
        </is>
      </c>
      <c r="C1764" s="22" t="inlineStr">
        <is>
          <r>
            <t xml:space="preserve">ORSE</t>
          </r>
        </is>
      </c>
      <c r="D1764" s="22" t="inlineStr">
        <is>
          <r>
            <t xml:space="preserve">un</t>
          </r>
        </is>
      </c>
      <c r="E1764" s="24" t="n">
        <v>2.0E-4</v>
      </c>
      <c r="F1764" s="25" t="n">
        <v>13.52</v>
      </c>
      <c r="G1764" s="25" t="n">
        <f>ROUND(ROUND(E1764,8)*F1764,2)</f>
        <v>0.0</v>
      </c>
    </row>
    <row r="1765" customHeight="1" ht="15">
      <c r="A1765" s="22" t="inlineStr">
        <is>
          <r>
            <t xml:space="preserve">I11265</t>
          </r>
        </is>
      </c>
      <c r="B1765" s="23" t="inlineStr">
        <is>
          <r>
            <t xml:space="preserve">Martelo de borracha com cabo</t>
          </r>
        </is>
      </c>
      <c r="C1765" s="22" t="inlineStr">
        <is>
          <r>
            <t xml:space="preserve">ORSE</t>
          </r>
        </is>
      </c>
      <c r="D1765" s="22" t="inlineStr">
        <is>
          <r>
            <t xml:space="preserve">un</t>
          </r>
        </is>
      </c>
      <c r="E1765" s="24" t="n">
        <v>4.0E-4</v>
      </c>
      <c r="F1765" s="25" t="n">
        <v>18.75</v>
      </c>
      <c r="G1765" s="25" t="n">
        <f>ROUND(ROUND(E1765,8)*F1765,2)</f>
        <v>0.01</v>
      </c>
    </row>
    <row r="1766" customHeight="1" ht="15">
      <c r="A1766" s="22" t="inlineStr">
        <is>
          <r>
            <t xml:space="preserve">I11243</t>
          </r>
        </is>
      </c>
      <c r="B1766" s="23" t="inlineStr">
        <is>
          <r>
            <t xml:space="preserve">Martelo sem unha</t>
          </r>
        </is>
      </c>
      <c r="C1766" s="22" t="inlineStr">
        <is>
          <r>
            <t xml:space="preserve">ORSE</t>
          </r>
        </is>
      </c>
      <c r="D1766" s="22" t="inlineStr">
        <is>
          <r>
            <t xml:space="preserve">un</t>
          </r>
        </is>
      </c>
      <c r="E1766" s="24" t="n">
        <v>1.0E-4</v>
      </c>
      <c r="F1766" s="25" t="n">
        <v>28.0</v>
      </c>
      <c r="G1766" s="25" t="n">
        <f>ROUND(ROUND(E1766,8)*F1766,2)</f>
        <v>0.0</v>
      </c>
    </row>
    <row r="1767" customHeight="1" ht="15">
      <c r="A1767" s="22" t="inlineStr">
        <is>
          <r>
            <t xml:space="preserve">I10789</t>
          </r>
        </is>
      </c>
      <c r="B1767" s="23" t="inlineStr">
        <is>
          <r>
            <t xml:space="preserve">Nível de bolha de madeira</t>
          </r>
        </is>
      </c>
      <c r="C1767" s="22" t="inlineStr">
        <is>
          <r>
            <t xml:space="preserve">ORSE</t>
          </r>
        </is>
      </c>
      <c r="D1767" s="22" t="inlineStr">
        <is>
          <r>
            <t xml:space="preserve">un</t>
          </r>
        </is>
      </c>
      <c r="E1767" s="24" t="n">
        <v>2.0E-4</v>
      </c>
      <c r="F1767" s="25" t="n">
        <v>15.4</v>
      </c>
      <c r="G1767" s="25" t="n">
        <f>ROUND(ROUND(E1767,8)*F1767,2)</f>
        <v>0.0</v>
      </c>
    </row>
    <row r="1768" customHeight="1" ht="15">
      <c r="A1768" s="22" t="inlineStr">
        <is>
          <r>
            <t xml:space="preserve">I01651</t>
          </r>
        </is>
      </c>
      <c r="B1768" s="23" t="inlineStr">
        <is>
          <r>
            <t xml:space="preserve">Óculos branco proteção</t>
          </r>
        </is>
      </c>
      <c r="C1768" s="22" t="inlineStr">
        <is>
          <r>
            <t xml:space="preserve">ORSE</t>
          </r>
        </is>
      </c>
      <c r="D1768" s="22" t="inlineStr">
        <is>
          <r>
            <t xml:space="preserve">pr</t>
          </r>
        </is>
      </c>
      <c r="E1768" s="24" t="n">
        <v>8.0E-4</v>
      </c>
      <c r="F1768" s="25" t="n">
        <v>6.35</v>
      </c>
      <c r="G1768" s="25" t="n">
        <f>ROUND(ROUND(E1768,8)*F1768,2)</f>
        <v>0.01</v>
      </c>
    </row>
    <row r="1769" customHeight="1" ht="15">
      <c r="A1769" s="22" t="inlineStr">
        <is>
          <r>
            <t xml:space="preserve">I10596</t>
          </r>
        </is>
      </c>
      <c r="B1769" s="23" t="inlineStr">
        <is>
          <r>
            <t xml:space="preserve">Protetor auricular</t>
          </r>
        </is>
      </c>
      <c r="C1769" s="22" t="inlineStr">
        <is>
          <r>
            <t xml:space="preserve">ORSE</t>
          </r>
        </is>
      </c>
      <c r="D1769" s="22" t="inlineStr">
        <is>
          <r>
            <t xml:space="preserve">un</t>
          </r>
        </is>
      </c>
      <c r="E1769" s="24" t="n">
        <v>0.0045</v>
      </c>
      <c r="F1769" s="25" t="n">
        <v>4.9</v>
      </c>
      <c r="G1769" s="25" t="n">
        <f>ROUND(ROUND(E1769,8)*F1769,2)</f>
        <v>0.02</v>
      </c>
    </row>
    <row r="1770" customHeight="1" ht="15">
      <c r="A1770" s="22" t="inlineStr">
        <is>
          <r>
            <t xml:space="preserve">I10599</t>
          </r>
        </is>
      </c>
      <c r="B1770" s="23" t="inlineStr">
        <is>
          <r>
            <t xml:space="preserve">Protetor solar fps 30 com 120ml</t>
          </r>
        </is>
      </c>
      <c r="C1770" s="22" t="inlineStr">
        <is>
          <r>
            <t xml:space="preserve">ORSE</t>
          </r>
        </is>
      </c>
      <c r="D1770" s="22" t="inlineStr">
        <is>
          <r>
            <t xml:space="preserve">un</t>
          </r>
        </is>
      </c>
      <c r="E1770" s="24" t="n">
        <v>0.0018</v>
      </c>
      <c r="F1770" s="25" t="n">
        <v>18.0</v>
      </c>
      <c r="G1770" s="25" t="n">
        <f>ROUND(ROUND(E1770,8)*F1770,2)</f>
        <v>0.03</v>
      </c>
    </row>
    <row r="1771" customHeight="1" ht="15">
      <c r="A1771" s="22" t="inlineStr">
        <is>
          <r>
            <t xml:space="preserve">I10790</t>
          </r>
        </is>
      </c>
      <c r="B1771" s="23" t="inlineStr">
        <is>
          <r>
            <t xml:space="preserve">Prumo de face</t>
          </r>
        </is>
      </c>
      <c r="C1771" s="22" t="inlineStr">
        <is>
          <r>
            <t xml:space="preserve">ORSE</t>
          </r>
        </is>
      </c>
      <c r="D1771" s="22" t="inlineStr">
        <is>
          <r>
            <t xml:space="preserve">un</t>
          </r>
        </is>
      </c>
      <c r="E1771" s="24" t="n">
        <v>1.0E-4</v>
      </c>
      <c r="F1771" s="25" t="n">
        <v>25.95</v>
      </c>
      <c r="G1771" s="25" t="n">
        <f>ROUND(ROUND(E1771,8)*F1771,2)</f>
        <v>0.0</v>
      </c>
    </row>
    <row r="1772" customHeight="1" ht="21">
      <c r="A1772" s="22" t="inlineStr">
        <is>
          <r>
            <t xml:space="preserve">I10761</t>
          </r>
        </is>
      </c>
      <c r="B1772" s="23" t="inlineStr">
        <is>
          <r>
            <t xml:space="preserve">Refeição - café da manhã ( café com leite e dois pães com manteiga)</t>
          </r>
        </is>
      </c>
      <c r="C1772" s="22" t="inlineStr">
        <is>
          <r>
            <t xml:space="preserve">ORSE</t>
          </r>
        </is>
      </c>
      <c r="D1772" s="22" t="inlineStr">
        <is>
          <r>
            <t xml:space="preserve">un</t>
          </r>
        </is>
      </c>
      <c r="E1772" s="24" t="n">
        <v>0.1018</v>
      </c>
      <c r="F1772" s="25" t="n">
        <v>5.0</v>
      </c>
      <c r="G1772" s="25" t="n">
        <f>ROUND(ROUND(E1772,8)*F1772,2)</f>
        <v>0.51</v>
      </c>
    </row>
    <row r="1773" customHeight="1" ht="15">
      <c r="A1773" s="22" t="inlineStr">
        <is>
          <r>
            <t xml:space="preserve">I10282</t>
          </r>
        </is>
      </c>
      <c r="B1773" s="23" t="inlineStr">
        <is>
          <r>
            <t xml:space="preserve">Regua de alumínio c/ 2,00m (para pedreiro)</t>
          </r>
        </is>
      </c>
      <c r="C1773" s="22" t="inlineStr">
        <is>
          <r>
            <t xml:space="preserve">ORSE</t>
          </r>
        </is>
      </c>
      <c r="D1773" s="22" t="inlineStr">
        <is>
          <r>
            <t xml:space="preserve">un</t>
          </r>
        </is>
      </c>
      <c r="E1773" s="24" t="n">
        <v>2.0E-4</v>
      </c>
      <c r="F1773" s="25" t="n">
        <v>40.8</v>
      </c>
      <c r="G1773" s="25" t="n">
        <f>ROUND(ROUND(E1773,8)*F1773,2)</f>
        <v>0.01</v>
      </c>
    </row>
    <row r="1774" customHeight="1" ht="15">
      <c r="A1774" s="22" t="inlineStr">
        <is>
          <r>
            <t xml:space="preserve">I10362</t>
          </r>
        </is>
      </c>
      <c r="B1774" s="23" t="inlineStr">
        <is>
          <r>
            <t xml:space="preserve">Seguro de vida e acidente em grupo</t>
          </r>
        </is>
      </c>
      <c r="C1774" s="22" t="inlineStr">
        <is>
          <r>
            <t xml:space="preserve">ORSE</t>
          </r>
        </is>
      </c>
      <c r="D1774" s="22" t="inlineStr">
        <is>
          <r>
            <t xml:space="preserve">un</t>
          </r>
        </is>
      </c>
      <c r="E1774" s="24" t="n">
        <v>0.0045</v>
      </c>
      <c r="F1774" s="25" t="n">
        <v>12.54</v>
      </c>
      <c r="G1774" s="25" t="n">
        <f>ROUND(ROUND(E1774,8)*F1774,2)</f>
        <v>0.06</v>
      </c>
    </row>
    <row r="1775" customHeight="1" ht="15">
      <c r="A1775" s="22" t="inlineStr">
        <is>
          <r>
            <t xml:space="preserve">I11247</t>
          </r>
        </is>
      </c>
      <c r="B1775" s="23" t="inlineStr">
        <is>
          <r>
            <t xml:space="preserve">Serra mármore</t>
          </r>
        </is>
      </c>
      <c r="C1775" s="22" t="inlineStr">
        <is>
          <r>
            <t xml:space="preserve">ORSE</t>
          </r>
        </is>
      </c>
      <c r="D1775" s="22" t="inlineStr">
        <is>
          <r>
            <t xml:space="preserve">un</t>
          </r>
        </is>
      </c>
      <c r="E1775" s="24" t="n">
        <v>1.0E-4</v>
      </c>
      <c r="F1775" s="25" t="n">
        <v>327.8</v>
      </c>
      <c r="G1775" s="25" t="n">
        <f>ROUND(ROUND(E1775,8)*F1775,2)</f>
        <v>0.03</v>
      </c>
    </row>
    <row r="1776" customHeight="1" ht="15">
      <c r="A1776" s="22" t="inlineStr">
        <is>
          <r>
            <t xml:space="preserve">I02378</t>
          </r>
        </is>
      </c>
      <c r="B1776" s="23" t="inlineStr">
        <is>
          <r>
            <t xml:space="preserve">Vale transporte</t>
          </r>
        </is>
      </c>
      <c r="C1776" s="22" t="inlineStr">
        <is>
          <r>
            <t xml:space="preserve">ORSE</t>
          </r>
        </is>
      </c>
      <c r="D1776" s="22" t="inlineStr">
        <is>
          <r>
            <t xml:space="preserve">un</t>
          </r>
        </is>
      </c>
      <c r="E1776" s="24" t="n">
        <v>0.0654</v>
      </c>
      <c r="F1776" s="25" t="n">
        <v>4.5</v>
      </c>
      <c r="G1776" s="25" t="n">
        <f>ROUND(ROUND(E1776,8)*F1776,2)</f>
        <v>0.29</v>
      </c>
    </row>
    <row r="1777" customHeight="1" ht="15">
      <c r="A1777" s="2" t="inlineStr"/>
      <c r="B1777" s="2" t="inlineStr"/>
      <c r="C1777" s="2" t="inlineStr"/>
      <c r="D1777" s="2" t="inlineStr"/>
      <c r="E1777" s="26" t="inlineStr">
        <is>
          <r>
            <t xml:space="preserve">TOTAL Encargos Complementares:</t>
          </r>
        </is>
      </c>
      <c r="F1777" s="26" t="inlineStr"/>
      <c r="G1777" s="27" t="n">
        <f>SUM(G1752:G1776)</f>
        <v>3.8</v>
      </c>
    </row>
    <row r="1778" customHeight="1" ht="15">
      <c r="A1778" s="2" t="inlineStr"/>
      <c r="B1778" s="2" t="inlineStr"/>
      <c r="C1778" s="2" t="inlineStr"/>
      <c r="D1778" s="2" t="inlineStr"/>
      <c r="E1778" s="28" t="inlineStr">
        <is>
          <r>
            <t xml:space="preserve">VALOR:</t>
          </r>
        </is>
      </c>
      <c r="F1778" s="28" t="inlineStr"/>
      <c r="G1778" s="6" t="n">
        <f>SUM(G1777)</f>
        <v>3.79</v>
      </c>
    </row>
    <row r="1779" customHeight="1" ht="15">
      <c r="A1779" s="2" t="inlineStr"/>
      <c r="B1779" s="2" t="inlineStr"/>
      <c r="C1779" s="2" t="inlineStr"/>
      <c r="D1779" s="2" t="inlineStr"/>
      <c r="E1779" s="28" t="inlineStr">
        <is>
          <r>
            <t xml:space="preserve">VALOR BDI (22.23%):</t>
          </r>
        </is>
      </c>
      <c r="F1779" s="28" t="inlineStr"/>
      <c r="G1779" s="6" t="n">
        <f>ROUND(G1778*(22.23/100),2)</f>
        <v>0.84</v>
      </c>
    </row>
    <row r="1780" customHeight="1" ht="15">
      <c r="A1780" s="2" t="inlineStr"/>
      <c r="B1780" s="2" t="inlineStr"/>
      <c r="C1780" s="2" t="inlineStr"/>
      <c r="D1780" s="2" t="inlineStr"/>
      <c r="E1780" s="28" t="inlineStr">
        <is>
          <r>
            <t xml:space="preserve">VALOR COM BDI:</t>
          </r>
        </is>
      </c>
      <c r="F1780" s="28" t="inlineStr"/>
      <c r="G1780" s="6" t="n">
        <f>G1779+G1778</f>
        <v>4.63</v>
      </c>
    </row>
    <row r="1781" customHeight="1" ht="10">
      <c r="A1781" s="2" t="inlineStr"/>
      <c r="B1781" s="2" t="inlineStr"/>
      <c r="C1781" s="2" t="inlineStr"/>
      <c r="D1781" s="2" t="inlineStr"/>
      <c r="E1781" s="18" t="inlineStr"/>
      <c r="F1781" s="18" t="inlineStr"/>
      <c r="G1781" s="18" t="inlineStr"/>
    </row>
    <row r="1782" customHeight="1" ht="20">
      <c r="A1782" s="19" t="inlineStr">
        <is>
          <r>
            <t xml:space="preserve">S10553 Encargos Complementares - Pintor (h)</t>
          </r>
        </is>
      </c>
      <c r="B1782" s="19" t="inlineStr"/>
      <c r="C1782" s="19" t="inlineStr"/>
      <c r="D1782" s="19" t="inlineStr"/>
      <c r="E1782" s="19" t="inlineStr"/>
      <c r="F1782" s="19" t="inlineStr"/>
      <c r="G1782" s="19" t="inlineStr"/>
    </row>
    <row r="1783" customHeight="1" ht="15">
      <c r="A1783" s="20" t="inlineStr">
        <is>
          <r>
            <t xml:space="preserve">Encargos Complementares</t>
          </r>
        </is>
      </c>
      <c r="B1783" s="20" t="inlineStr"/>
      <c r="C1783" s="21" t="inlineStr">
        <is>
          <r>
            <t xml:space="preserve">FONTE</t>
          </r>
        </is>
      </c>
      <c r="D1783" s="21" t="inlineStr">
        <is>
          <r>
            <t xml:space="preserve">UNID</t>
          </r>
        </is>
      </c>
      <c r="E1783" s="21" t="inlineStr">
        <is>
          <r>
            <t xml:space="preserve">COEFICIENTE</t>
          </r>
        </is>
      </c>
      <c r="F1783" s="21" t="inlineStr">
        <is>
          <r>
            <t xml:space="preserve">PREÇO UNITÁRIO</t>
          </r>
        </is>
      </c>
      <c r="G1783" s="21" t="inlineStr">
        <is>
          <r>
            <t xml:space="preserve">TOTAL</t>
          </r>
        </is>
      </c>
    </row>
    <row r="1784" customHeight="1" ht="15">
      <c r="A1784" s="22" t="inlineStr">
        <is>
          <r>
            <t xml:space="preserve">I00158</t>
          </r>
        </is>
      </c>
      <c r="B1784" s="23" t="inlineStr">
        <is>
          <r>
            <t xml:space="preserve">Almoço (Participação do empregador)</t>
          </r>
        </is>
      </c>
      <c r="C1784" s="22" t="inlineStr">
        <is>
          <r>
            <t xml:space="preserve">ORSE</t>
          </r>
        </is>
      </c>
      <c r="D1784" s="22" t="inlineStr">
        <is>
          <r>
            <t xml:space="preserve">un</t>
          </r>
        </is>
      </c>
      <c r="E1784" s="24" t="n">
        <v>0.1018</v>
      </c>
      <c r="F1784" s="25" t="n">
        <v>14.0</v>
      </c>
      <c r="G1784" s="25" t="n">
        <f>ROUND(ROUND(E1784,8)*F1784,2)</f>
        <v>1.43</v>
      </c>
    </row>
    <row r="1785" customHeight="1" ht="21">
      <c r="A1785" s="22" t="inlineStr">
        <is>
          <r>
            <t xml:space="preserve">I12893S</t>
          </r>
        </is>
      </c>
      <c r="B1785" s="23" t="inlineStr">
        <is>
          <r>
            <t xml:space="preserve">Bota de seguranca com biqueira de aco e colarinho acolchoado</t>
          </r>
        </is>
      </c>
      <c r="C1785" s="22" t="inlineStr">
        <is>
          <r>
            <t xml:space="preserve">ORSE</t>
          </r>
        </is>
      </c>
      <c r="D1785" s="22" t="inlineStr">
        <is>
          <r>
            <t xml:space="preserve">par</t>
          </r>
        </is>
      </c>
      <c r="E1785" s="24" t="n">
        <v>8.0E-4</v>
      </c>
      <c r="F1785" s="25" t="n">
        <v>64.8</v>
      </c>
      <c r="G1785" s="25" t="n">
        <f>ROUND(ROUND(E1785,8)*F1785,2)</f>
        <v>0.05</v>
      </c>
    </row>
    <row r="1786" customHeight="1" ht="21">
      <c r="A1786" s="22" t="inlineStr">
        <is>
          <r>
            <t xml:space="preserve">I12894S</t>
          </r>
        </is>
      </c>
      <c r="B1786" s="23" t="inlineStr">
        <is>
          <r>
            <t xml:space="preserve">Capa para chuva em pvc com forro de poliester, com capuz (amarela ou azul)</t>
          </r>
        </is>
      </c>
      <c r="C1786" s="22" t="inlineStr">
        <is>
          <r>
            <t xml:space="preserve">ORSE</t>
          </r>
        </is>
      </c>
      <c r="D1786" s="22" t="inlineStr">
        <is>
          <r>
            <t xml:space="preserve">un</t>
          </r>
        </is>
      </c>
      <c r="E1786" s="24" t="n">
        <v>2.0E-4</v>
      </c>
      <c r="F1786" s="25" t="n">
        <v>17.55</v>
      </c>
      <c r="G1786" s="25" t="n">
        <f>ROUND(ROUND(E1786,8)*F1786,2)</f>
        <v>0.0</v>
      </c>
    </row>
    <row r="1787" customHeight="1" ht="21">
      <c r="A1787" s="22" t="inlineStr">
        <is>
          <r>
            <t xml:space="preserve">I12895S</t>
          </r>
        </is>
      </c>
      <c r="B1787" s="23" t="inlineStr">
        <is>
          <r>
            <t xml:space="preserve">Capacete de seguranca aba frontal com suspensao de polietileno, sem jugular (classe b)</t>
          </r>
        </is>
      </c>
      <c r="C1787" s="22" t="inlineStr">
        <is>
          <r>
            <t xml:space="preserve">ORSE</t>
          </r>
        </is>
      </c>
      <c r="D1787" s="22" t="inlineStr">
        <is>
          <r>
            <t xml:space="preserve">un</t>
          </r>
        </is>
      </c>
      <c r="E1787" s="24" t="n">
        <v>6.0E-4</v>
      </c>
      <c r="F1787" s="25" t="n">
        <v>13.5</v>
      </c>
      <c r="G1787" s="25" t="n">
        <f>ROUND(ROUND(E1787,8)*F1787,2)</f>
        <v>0.01</v>
      </c>
    </row>
    <row r="1788" customHeight="1" ht="15">
      <c r="A1788" s="22" t="inlineStr">
        <is>
          <r>
            <t xml:space="preserve">I10492</t>
          </r>
        </is>
      </c>
      <c r="B1788" s="23" t="inlineStr">
        <is>
          <r>
            <t xml:space="preserve">Cesta Básica</t>
          </r>
        </is>
      </c>
      <c r="C1788" s="22" t="inlineStr">
        <is>
          <r>
            <t xml:space="preserve">ORSE</t>
          </r>
        </is>
      </c>
      <c r="D1788" s="22" t="inlineStr">
        <is>
          <r>
            <t xml:space="preserve">un</t>
          </r>
        </is>
      </c>
      <c r="E1788" s="24" t="n">
        <v>0.0045</v>
      </c>
      <c r="F1788" s="25" t="n">
        <v>190.0</v>
      </c>
      <c r="G1788" s="25" t="n">
        <f>ROUND(ROUND(E1788,8)*F1788,2)</f>
        <v>0.86</v>
      </c>
    </row>
    <row r="1789" customHeight="1" ht="21">
      <c r="A1789" s="22" t="inlineStr">
        <is>
          <r>
            <t xml:space="preserve">I04174</t>
          </r>
        </is>
      </c>
      <c r="B1789" s="23" t="inlineStr">
        <is>
          <r>
            <t xml:space="preserve">Desempenadeira de aço lisa, cabo madeira, ref:143, Atlas ou similar</t>
          </r>
        </is>
      </c>
      <c r="C1789" s="22" t="inlineStr">
        <is>
          <r>
            <t xml:space="preserve">ORSE</t>
          </r>
        </is>
      </c>
      <c r="D1789" s="22" t="inlineStr">
        <is>
          <r>
            <t xml:space="preserve">un</t>
          </r>
        </is>
      </c>
      <c r="E1789" s="24" t="n">
        <v>5.0E-4</v>
      </c>
      <c r="F1789" s="25" t="n">
        <v>10.8</v>
      </c>
      <c r="G1789" s="25" t="n">
        <f>ROUND(ROUND(E1789,8)*F1789,2)</f>
        <v>0.01</v>
      </c>
    </row>
    <row r="1790" customHeight="1" ht="15">
      <c r="A1790" s="22" t="inlineStr">
        <is>
          <r>
            <t xml:space="preserve">I11252</t>
          </r>
        </is>
      </c>
      <c r="B1790" s="23" t="inlineStr">
        <is>
          <r>
            <t xml:space="preserve">Escada de aluminio de abrir com 7 degraus</t>
          </r>
        </is>
      </c>
      <c r="C1790" s="22" t="inlineStr">
        <is>
          <r>
            <t xml:space="preserve">ORSE</t>
          </r>
        </is>
      </c>
      <c r="D1790" s="22" t="inlineStr">
        <is>
          <r>
            <t xml:space="preserve">un</t>
          </r>
        </is>
      </c>
      <c r="E1790" s="24" t="n">
        <v>1.0E-4</v>
      </c>
      <c r="F1790" s="25" t="n">
        <v>269.0</v>
      </c>
      <c r="G1790" s="25" t="n">
        <f>ROUND(ROUND(E1790,8)*F1790,2)</f>
        <v>0.03</v>
      </c>
    </row>
    <row r="1791" customHeight="1" ht="15">
      <c r="A1791" s="22" t="inlineStr">
        <is>
          <r>
            <t xml:space="preserve">I04725</t>
          </r>
        </is>
      </c>
      <c r="B1791" s="23" t="inlineStr">
        <is>
          <r>
            <t xml:space="preserve">Espátula</t>
          </r>
        </is>
      </c>
      <c r="C1791" s="22" t="inlineStr">
        <is>
          <r>
            <t xml:space="preserve">ORSE</t>
          </r>
        </is>
      </c>
      <c r="D1791" s="22" t="inlineStr">
        <is>
          <r>
            <t xml:space="preserve">un</t>
          </r>
        </is>
      </c>
      <c r="E1791" s="24" t="n">
        <v>4.0E-4</v>
      </c>
      <c r="F1791" s="25" t="n">
        <v>16.82</v>
      </c>
      <c r="G1791" s="25" t="n">
        <f>ROUND(ROUND(E1791,8)*F1791,2)</f>
        <v>0.01</v>
      </c>
    </row>
    <row r="1792" customHeight="1" ht="15">
      <c r="A1792" s="22" t="inlineStr">
        <is>
          <r>
            <t xml:space="preserve">I10517</t>
          </r>
        </is>
      </c>
      <c r="B1792" s="23" t="inlineStr">
        <is>
          <r>
            <t xml:space="preserve">Exames admissionais/demissionais (checkup)</t>
          </r>
        </is>
      </c>
      <c r="C1792" s="22" t="inlineStr">
        <is>
          <r>
            <t xml:space="preserve">ORSE</t>
          </r>
        </is>
      </c>
      <c r="D1792" s="22" t="inlineStr">
        <is>
          <r>
            <t xml:space="preserve">cj</t>
          </r>
        </is>
      </c>
      <c r="E1792" s="24" t="n">
        <v>4.0E-4</v>
      </c>
      <c r="F1792" s="25" t="n">
        <v>300.0</v>
      </c>
      <c r="G1792" s="25" t="n">
        <f>ROUND(ROUND(E1792,8)*F1792,2)</f>
        <v>0.12</v>
      </c>
    </row>
    <row r="1793" customHeight="1" ht="15">
      <c r="A1793" s="22" t="inlineStr">
        <is>
          <r>
            <t xml:space="preserve">I00941</t>
          </r>
        </is>
      </c>
      <c r="B1793" s="23" t="inlineStr">
        <is>
          <r>
            <t xml:space="preserve">Fardamento com mangas curta</t>
          </r>
        </is>
      </c>
      <c r="C1793" s="22" t="inlineStr">
        <is>
          <r>
            <t xml:space="preserve">ORSE</t>
          </r>
        </is>
      </c>
      <c r="D1793" s="22" t="inlineStr">
        <is>
          <r>
            <t xml:space="preserve">un</t>
          </r>
        </is>
      </c>
      <c r="E1793" s="24" t="n">
        <v>0.0015</v>
      </c>
      <c r="F1793" s="25" t="n">
        <v>190.35</v>
      </c>
      <c r="G1793" s="25" t="n">
        <f>ROUND(ROUND(E1793,8)*F1793,2)</f>
        <v>0.29</v>
      </c>
    </row>
    <row r="1794" customHeight="1" ht="15">
      <c r="A1794" s="22" t="inlineStr">
        <is>
          <r>
            <t xml:space="preserve">I12892S</t>
          </r>
        </is>
      </c>
      <c r="B1794" s="23" t="inlineStr">
        <is>
          <r>
            <t xml:space="preserve">Luva raspa de couro, cano curto (punho *7* cm)</t>
          </r>
        </is>
      </c>
      <c r="C1794" s="22" t="inlineStr">
        <is>
          <r>
            <t xml:space="preserve">ORSE</t>
          </r>
        </is>
      </c>
      <c r="D1794" s="22" t="inlineStr">
        <is>
          <r>
            <t xml:space="preserve">par</t>
          </r>
        </is>
      </c>
      <c r="E1794" s="24" t="n">
        <v>0.0023</v>
      </c>
      <c r="F1794" s="25" t="n">
        <v>12.15</v>
      </c>
      <c r="G1794" s="25" t="n">
        <f>ROUND(ROUND(E1794,8)*F1794,2)</f>
        <v>0.03</v>
      </c>
    </row>
    <row r="1795" customHeight="1" ht="15">
      <c r="A1795" s="22" t="inlineStr">
        <is>
          <r>
            <t xml:space="preserve">I01651</t>
          </r>
        </is>
      </c>
      <c r="B1795" s="23" t="inlineStr">
        <is>
          <r>
            <t xml:space="preserve">Óculos branco proteção</t>
          </r>
        </is>
      </c>
      <c r="C1795" s="22" t="inlineStr">
        <is>
          <r>
            <t xml:space="preserve">ORSE</t>
          </r>
        </is>
      </c>
      <c r="D1795" s="22" t="inlineStr">
        <is>
          <r>
            <t xml:space="preserve">pr</t>
          </r>
        </is>
      </c>
      <c r="E1795" s="24" t="n">
        <v>8.0E-4</v>
      </c>
      <c r="F1795" s="25" t="n">
        <v>6.35</v>
      </c>
      <c r="G1795" s="25" t="n">
        <f>ROUND(ROUND(E1795,8)*F1795,2)</f>
        <v>0.01</v>
      </c>
    </row>
    <row r="1796" customHeight="1" ht="15">
      <c r="A1796" s="22" t="inlineStr">
        <is>
          <r>
            <t xml:space="preserve">I11251</t>
          </r>
        </is>
      </c>
      <c r="B1796" s="23" t="inlineStr">
        <is>
          <r>
            <t xml:space="preserve">Pincel de seda 2"</t>
          </r>
        </is>
      </c>
      <c r="C1796" s="22" t="inlineStr">
        <is>
          <r>
            <t xml:space="preserve">ORSE</t>
          </r>
        </is>
      </c>
      <c r="D1796" s="22" t="inlineStr">
        <is>
          <r>
            <t xml:space="preserve">un</t>
          </r>
        </is>
      </c>
      <c r="E1796" s="24" t="n">
        <v>0.0045</v>
      </c>
      <c r="F1796" s="25" t="n">
        <v>26.9</v>
      </c>
      <c r="G1796" s="25" t="n">
        <f>ROUND(ROUND(E1796,8)*F1796,2)</f>
        <v>0.12</v>
      </c>
    </row>
    <row r="1797" customHeight="1" ht="15">
      <c r="A1797" s="22" t="inlineStr">
        <is>
          <r>
            <t xml:space="preserve">I10596</t>
          </r>
        </is>
      </c>
      <c r="B1797" s="23" t="inlineStr">
        <is>
          <r>
            <t xml:space="preserve">Protetor auricular</t>
          </r>
        </is>
      </c>
      <c r="C1797" s="22" t="inlineStr">
        <is>
          <r>
            <t xml:space="preserve">ORSE</t>
          </r>
        </is>
      </c>
      <c r="D1797" s="22" t="inlineStr">
        <is>
          <r>
            <t xml:space="preserve">un</t>
          </r>
        </is>
      </c>
      <c r="E1797" s="24" t="n">
        <v>0.0045</v>
      </c>
      <c r="F1797" s="25" t="n">
        <v>4.9</v>
      </c>
      <c r="G1797" s="25" t="n">
        <f>ROUND(ROUND(E1797,8)*F1797,2)</f>
        <v>0.02</v>
      </c>
    </row>
    <row r="1798" customHeight="1" ht="15">
      <c r="A1798" s="22" t="inlineStr">
        <is>
          <r>
            <t xml:space="preserve">I10599</t>
          </r>
        </is>
      </c>
      <c r="B1798" s="23" t="inlineStr">
        <is>
          <r>
            <t xml:space="preserve">Protetor solar fps 30 com 120ml</t>
          </r>
        </is>
      </c>
      <c r="C1798" s="22" t="inlineStr">
        <is>
          <r>
            <t xml:space="preserve">ORSE</t>
          </r>
        </is>
      </c>
      <c r="D1798" s="22" t="inlineStr">
        <is>
          <r>
            <t xml:space="preserve">un</t>
          </r>
        </is>
      </c>
      <c r="E1798" s="24" t="n">
        <v>0.0018</v>
      </c>
      <c r="F1798" s="25" t="n">
        <v>18.0</v>
      </c>
      <c r="G1798" s="25" t="n">
        <f>ROUND(ROUND(E1798,8)*F1798,2)</f>
        <v>0.03</v>
      </c>
    </row>
    <row r="1799" customHeight="1" ht="21">
      <c r="A1799" s="22" t="inlineStr">
        <is>
          <r>
            <t xml:space="preserve">I10761</t>
          </r>
        </is>
      </c>
      <c r="B1799" s="23" t="inlineStr">
        <is>
          <r>
            <t xml:space="preserve">Refeição - café da manhã ( café com leite e dois pães com manteiga)</t>
          </r>
        </is>
      </c>
      <c r="C1799" s="22" t="inlineStr">
        <is>
          <r>
            <t xml:space="preserve">ORSE</t>
          </r>
        </is>
      </c>
      <c r="D1799" s="22" t="inlineStr">
        <is>
          <r>
            <t xml:space="preserve">un</t>
          </r>
        </is>
      </c>
      <c r="E1799" s="24" t="n">
        <v>0.1018</v>
      </c>
      <c r="F1799" s="25" t="n">
        <v>5.0</v>
      </c>
      <c r="G1799" s="25" t="n">
        <f>ROUND(ROUND(E1799,8)*F1799,2)</f>
        <v>0.51</v>
      </c>
    </row>
    <row r="1800" customHeight="1" ht="15">
      <c r="A1800" s="22" t="inlineStr">
        <is>
          <r>
            <t xml:space="preserve">I11250</t>
          </r>
        </is>
      </c>
      <c r="B1800" s="23" t="inlineStr">
        <is>
          <r>
            <t xml:space="preserve">Rolo lã de carneiro 20cm</t>
          </r>
        </is>
      </c>
      <c r="C1800" s="22" t="inlineStr">
        <is>
          <r>
            <t xml:space="preserve">ORSE</t>
          </r>
        </is>
      </c>
      <c r="D1800" s="22" t="inlineStr">
        <is>
          <r>
            <t xml:space="preserve">un</t>
          </r>
        </is>
      </c>
      <c r="E1800" s="24" t="n">
        <v>0.0023</v>
      </c>
      <c r="F1800" s="25" t="n">
        <v>17.5</v>
      </c>
      <c r="G1800" s="25" t="n">
        <f>ROUND(ROUND(E1800,8)*F1800,2)</f>
        <v>0.04</v>
      </c>
    </row>
    <row r="1801" customHeight="1" ht="15">
      <c r="A1801" s="22" t="inlineStr">
        <is>
          <r>
            <t xml:space="preserve">I10362</t>
          </r>
        </is>
      </c>
      <c r="B1801" s="23" t="inlineStr">
        <is>
          <r>
            <t xml:space="preserve">Seguro de vida e acidente em grupo</t>
          </r>
        </is>
      </c>
      <c r="C1801" s="22" t="inlineStr">
        <is>
          <r>
            <t xml:space="preserve">ORSE</t>
          </r>
        </is>
      </c>
      <c r="D1801" s="22" t="inlineStr">
        <is>
          <r>
            <t xml:space="preserve">un</t>
          </r>
        </is>
      </c>
      <c r="E1801" s="24" t="n">
        <v>0.0045</v>
      </c>
      <c r="F1801" s="25" t="n">
        <v>12.54</v>
      </c>
      <c r="G1801" s="25" t="n">
        <f>ROUND(ROUND(E1801,8)*F1801,2)</f>
        <v>0.06</v>
      </c>
    </row>
    <row r="1802" customHeight="1" ht="15">
      <c r="A1802" s="22" t="inlineStr">
        <is>
          <r>
            <t xml:space="preserve">I10583</t>
          </r>
        </is>
      </c>
      <c r="B1802" s="23" t="inlineStr">
        <is>
          <r>
            <t xml:space="preserve">Trincha 3"</t>
          </r>
        </is>
      </c>
      <c r="C1802" s="22" t="inlineStr">
        <is>
          <r>
            <t xml:space="preserve">ORSE</t>
          </r>
        </is>
      </c>
      <c r="D1802" s="22" t="inlineStr">
        <is>
          <r>
            <t xml:space="preserve">un</t>
          </r>
        </is>
      </c>
      <c r="E1802" s="24" t="n">
        <v>0.0045</v>
      </c>
      <c r="F1802" s="25" t="n">
        <v>11.98</v>
      </c>
      <c r="G1802" s="25" t="n">
        <f>ROUND(ROUND(E1802,8)*F1802,2)</f>
        <v>0.05</v>
      </c>
    </row>
    <row r="1803" customHeight="1" ht="15">
      <c r="A1803" s="22" t="inlineStr">
        <is>
          <r>
            <t xml:space="preserve">I02378</t>
          </r>
        </is>
      </c>
      <c r="B1803" s="23" t="inlineStr">
        <is>
          <r>
            <t xml:space="preserve">Vale transporte</t>
          </r>
        </is>
      </c>
      <c r="C1803" s="22" t="inlineStr">
        <is>
          <r>
            <t xml:space="preserve">ORSE</t>
          </r>
        </is>
      </c>
      <c r="D1803" s="22" t="inlineStr">
        <is>
          <r>
            <t xml:space="preserve">un</t>
          </r>
        </is>
      </c>
      <c r="E1803" s="24" t="n">
        <v>0.0654</v>
      </c>
      <c r="F1803" s="25" t="n">
        <v>4.5</v>
      </c>
      <c r="G1803" s="25" t="n">
        <f>ROUND(ROUND(E1803,8)*F1803,2)</f>
        <v>0.29</v>
      </c>
    </row>
    <row r="1804" customHeight="1" ht="15">
      <c r="A1804" s="2" t="inlineStr"/>
      <c r="B1804" s="2" t="inlineStr"/>
      <c r="C1804" s="2" t="inlineStr"/>
      <c r="D1804" s="2" t="inlineStr"/>
      <c r="E1804" s="26" t="inlineStr">
        <is>
          <r>
            <t xml:space="preserve">TOTAL Encargos Complementares:</t>
          </r>
        </is>
      </c>
      <c r="F1804" s="26" t="inlineStr"/>
      <c r="G1804" s="27" t="n">
        <f>SUM(G1784:G1803)</f>
        <v>3.97</v>
      </c>
    </row>
    <row r="1805" customHeight="1" ht="15">
      <c r="A1805" s="2" t="inlineStr"/>
      <c r="B1805" s="2" t="inlineStr"/>
      <c r="C1805" s="2" t="inlineStr"/>
      <c r="D1805" s="2" t="inlineStr"/>
      <c r="E1805" s="28" t="inlineStr">
        <is>
          <r>
            <t xml:space="preserve">VALOR:</t>
          </r>
        </is>
      </c>
      <c r="F1805" s="28" t="inlineStr"/>
      <c r="G1805" s="6" t="n">
        <f>SUM(G1804)</f>
        <v>3.96</v>
      </c>
    </row>
    <row r="1806" customHeight="1" ht="15">
      <c r="A1806" s="2" t="inlineStr"/>
      <c r="B1806" s="2" t="inlineStr"/>
      <c r="C1806" s="2" t="inlineStr"/>
      <c r="D1806" s="2" t="inlineStr"/>
      <c r="E1806" s="28" t="inlineStr">
        <is>
          <r>
            <t xml:space="preserve">VALOR BDI (22.23%):</t>
          </r>
        </is>
      </c>
      <c r="F1806" s="28" t="inlineStr"/>
      <c r="G1806" s="6" t="n">
        <f>ROUND(G1805*(22.23/100),2)</f>
        <v>0.88</v>
      </c>
    </row>
    <row r="1807" customHeight="1" ht="15">
      <c r="A1807" s="2" t="inlineStr"/>
      <c r="B1807" s="2" t="inlineStr"/>
      <c r="C1807" s="2" t="inlineStr"/>
      <c r="D1807" s="2" t="inlineStr"/>
      <c r="E1807" s="28" t="inlineStr">
        <is>
          <r>
            <t xml:space="preserve">VALOR COM BDI:</t>
          </r>
        </is>
      </c>
      <c r="F1807" s="28" t="inlineStr"/>
      <c r="G1807" s="6" t="n">
        <f>G1806+G1805</f>
        <v>4.84</v>
      </c>
    </row>
    <row r="1808" customHeight="1" ht="10">
      <c r="A1808" s="2" t="inlineStr"/>
      <c r="B1808" s="2" t="inlineStr"/>
      <c r="C1808" s="2" t="inlineStr"/>
      <c r="D1808" s="2" t="inlineStr"/>
      <c r="E1808" s="18" t="inlineStr"/>
      <c r="F1808" s="18" t="inlineStr"/>
      <c r="G1808" s="18" t="inlineStr"/>
    </row>
    <row r="1809" customHeight="1" ht="20">
      <c r="A1809" s="19" t="inlineStr">
        <is>
          <r>
            <t xml:space="preserve">S10549 Encargos Complementares - Servente (h)</t>
          </r>
        </is>
      </c>
      <c r="B1809" s="19" t="inlineStr"/>
      <c r="C1809" s="19" t="inlineStr"/>
      <c r="D1809" s="19" t="inlineStr"/>
      <c r="E1809" s="19" t="inlineStr"/>
      <c r="F1809" s="19" t="inlineStr"/>
      <c r="G1809" s="19" t="inlineStr"/>
    </row>
    <row r="1810" customHeight="1" ht="15">
      <c r="A1810" s="20" t="inlineStr">
        <is>
          <r>
            <t xml:space="preserve">Encargos Complementares</t>
          </r>
        </is>
      </c>
      <c r="B1810" s="20" t="inlineStr"/>
      <c r="C1810" s="21" t="inlineStr">
        <is>
          <r>
            <t xml:space="preserve">FONTE</t>
          </r>
        </is>
      </c>
      <c r="D1810" s="21" t="inlineStr">
        <is>
          <r>
            <t xml:space="preserve">UNID</t>
          </r>
        </is>
      </c>
      <c r="E1810" s="21" t="inlineStr">
        <is>
          <r>
            <t xml:space="preserve">COEFICIENTE</t>
          </r>
        </is>
      </c>
      <c r="F1810" s="21" t="inlineStr">
        <is>
          <r>
            <t xml:space="preserve">PREÇO UNITÁRIO</t>
          </r>
        </is>
      </c>
      <c r="G1810" s="21" t="inlineStr">
        <is>
          <r>
            <t xml:space="preserve">TOTAL</t>
          </r>
        </is>
      </c>
    </row>
    <row r="1811" customHeight="1" ht="15">
      <c r="A1811" s="22" t="inlineStr">
        <is>
          <r>
            <t xml:space="preserve">I00158</t>
          </r>
        </is>
      </c>
      <c r="B1811" s="23" t="inlineStr">
        <is>
          <r>
            <t xml:space="preserve">Almoço (Participação do empregador)</t>
          </r>
        </is>
      </c>
      <c r="C1811" s="22" t="inlineStr">
        <is>
          <r>
            <t xml:space="preserve">ORSE</t>
          </r>
        </is>
      </c>
      <c r="D1811" s="22" t="inlineStr">
        <is>
          <r>
            <t xml:space="preserve">un</t>
          </r>
        </is>
      </c>
      <c r="E1811" s="24" t="n">
        <v>0.1018</v>
      </c>
      <c r="F1811" s="25" t="n">
        <v>14.0</v>
      </c>
      <c r="G1811" s="25" t="n">
        <f>ROUND(ROUND(E1811,8)*F1811,2)</f>
        <v>1.43</v>
      </c>
    </row>
    <row r="1812" customHeight="1" ht="21">
      <c r="A1812" s="22" t="inlineStr">
        <is>
          <r>
            <t xml:space="preserve">I12893S</t>
          </r>
        </is>
      </c>
      <c r="B1812" s="23" t="inlineStr">
        <is>
          <r>
            <t xml:space="preserve">Bota de seguranca com biqueira de aco e colarinho acolchoado</t>
          </r>
        </is>
      </c>
      <c r="C1812" s="22" t="inlineStr">
        <is>
          <r>
            <t xml:space="preserve">ORSE</t>
          </r>
        </is>
      </c>
      <c r="D1812" s="22" t="inlineStr">
        <is>
          <r>
            <t xml:space="preserve">par</t>
          </r>
        </is>
      </c>
      <c r="E1812" s="24" t="n">
        <v>8.0E-4</v>
      </c>
      <c r="F1812" s="25" t="n">
        <v>64.8</v>
      </c>
      <c r="G1812" s="25" t="n">
        <f>ROUND(ROUND(E1812,8)*F1812,2)</f>
        <v>0.05</v>
      </c>
    </row>
    <row r="1813" customHeight="1" ht="21">
      <c r="A1813" s="22" t="inlineStr">
        <is>
          <r>
            <t xml:space="preserve">I12894S</t>
          </r>
        </is>
      </c>
      <c r="B1813" s="23" t="inlineStr">
        <is>
          <r>
            <t xml:space="preserve">Capa para chuva em pvc com forro de poliester, com capuz (amarela ou azul)</t>
          </r>
        </is>
      </c>
      <c r="C1813" s="22" t="inlineStr">
        <is>
          <r>
            <t xml:space="preserve">ORSE</t>
          </r>
        </is>
      </c>
      <c r="D1813" s="22" t="inlineStr">
        <is>
          <r>
            <t xml:space="preserve">un</t>
          </r>
        </is>
      </c>
      <c r="E1813" s="24" t="n">
        <v>2.0E-4</v>
      </c>
      <c r="F1813" s="25" t="n">
        <v>17.55</v>
      </c>
      <c r="G1813" s="25" t="n">
        <f>ROUND(ROUND(E1813,8)*F1813,2)</f>
        <v>0.0</v>
      </c>
    </row>
    <row r="1814" customHeight="1" ht="21">
      <c r="A1814" s="22" t="inlineStr">
        <is>
          <r>
            <t xml:space="preserve">I12895S</t>
          </r>
        </is>
      </c>
      <c r="B1814" s="23" t="inlineStr">
        <is>
          <r>
            <t xml:space="preserve">Capacete de seguranca aba frontal com suspensao de polietileno, sem jugular (classe b)</t>
          </r>
        </is>
      </c>
      <c r="C1814" s="22" t="inlineStr">
        <is>
          <r>
            <t xml:space="preserve">ORSE</t>
          </r>
        </is>
      </c>
      <c r="D1814" s="22" t="inlineStr">
        <is>
          <r>
            <t xml:space="preserve">un</t>
          </r>
        </is>
      </c>
      <c r="E1814" s="24" t="n">
        <v>6.0E-4</v>
      </c>
      <c r="F1814" s="25" t="n">
        <v>13.5</v>
      </c>
      <c r="G1814" s="25" t="n">
        <f>ROUND(ROUND(E1814,8)*F1814,2)</f>
        <v>0.01</v>
      </c>
    </row>
    <row r="1815" customHeight="1" ht="21">
      <c r="A1815" s="22" t="inlineStr">
        <is>
          <r>
            <t xml:space="preserve">I02711S</t>
          </r>
        </is>
      </c>
      <c r="B1815" s="23" t="inlineStr">
        <is>
          <r>
            <t xml:space="preserve">Carrinho de mao de aco capacidade 50 a 60 l, pneu com camara</t>
          </r>
        </is>
      </c>
      <c r="C1815" s="22" t="inlineStr">
        <is>
          <r>
            <t xml:space="preserve">ORSE</t>
          </r>
        </is>
      </c>
      <c r="D1815" s="22" t="inlineStr">
        <is>
          <r>
            <t xml:space="preserve">un</t>
          </r>
        </is>
      </c>
      <c r="E1815" s="24" t="n">
        <v>2.0E-4</v>
      </c>
      <c r="F1815" s="25" t="n">
        <v>180.0</v>
      </c>
      <c r="G1815" s="25" t="n">
        <f>ROUND(ROUND(E1815,8)*F1815,2)</f>
        <v>0.04</v>
      </c>
    </row>
    <row r="1816" customHeight="1" ht="15">
      <c r="A1816" s="22" t="inlineStr">
        <is>
          <r>
            <t xml:space="preserve">I10492</t>
          </r>
        </is>
      </c>
      <c r="B1816" s="23" t="inlineStr">
        <is>
          <r>
            <t xml:space="preserve">Cesta Básica</t>
          </r>
        </is>
      </c>
      <c r="C1816" s="22" t="inlineStr">
        <is>
          <r>
            <t xml:space="preserve">ORSE</t>
          </r>
        </is>
      </c>
      <c r="D1816" s="22" t="inlineStr">
        <is>
          <r>
            <t xml:space="preserve">un</t>
          </r>
        </is>
      </c>
      <c r="E1816" s="24" t="n">
        <v>0.0045</v>
      </c>
      <c r="F1816" s="25" t="n">
        <v>190.0</v>
      </c>
      <c r="G1816" s="25" t="n">
        <f>ROUND(ROUND(E1816,8)*F1816,2)</f>
        <v>0.86</v>
      </c>
    </row>
    <row r="1817" customHeight="1" ht="15">
      <c r="A1817" s="22" t="inlineStr">
        <is>
          <r>
            <t xml:space="preserve">I10517</t>
          </r>
        </is>
      </c>
      <c r="B1817" s="23" t="inlineStr">
        <is>
          <r>
            <t xml:space="preserve">Exames admissionais/demissionais (checkup)</t>
          </r>
        </is>
      </c>
      <c r="C1817" s="22" t="inlineStr">
        <is>
          <r>
            <t xml:space="preserve">ORSE</t>
          </r>
        </is>
      </c>
      <c r="D1817" s="22" t="inlineStr">
        <is>
          <r>
            <t xml:space="preserve">cj</t>
          </r>
        </is>
      </c>
      <c r="E1817" s="24" t="n">
        <v>4.0E-4</v>
      </c>
      <c r="F1817" s="25" t="n">
        <v>300.0</v>
      </c>
      <c r="G1817" s="25" t="n">
        <f>ROUND(ROUND(E1817,8)*F1817,2)</f>
        <v>0.12</v>
      </c>
    </row>
    <row r="1818" customHeight="1" ht="15">
      <c r="A1818" s="22" t="inlineStr">
        <is>
          <r>
            <t xml:space="preserve">I00941</t>
          </r>
        </is>
      </c>
      <c r="B1818" s="23" t="inlineStr">
        <is>
          <r>
            <t xml:space="preserve">Fardamento com mangas curta</t>
          </r>
        </is>
      </c>
      <c r="C1818" s="22" t="inlineStr">
        <is>
          <r>
            <t xml:space="preserve">ORSE</t>
          </r>
        </is>
      </c>
      <c r="D1818" s="22" t="inlineStr">
        <is>
          <r>
            <t xml:space="preserve">un</t>
          </r>
        </is>
      </c>
      <c r="E1818" s="24" t="n">
        <v>0.0015</v>
      </c>
      <c r="F1818" s="25" t="n">
        <v>190.35</v>
      </c>
      <c r="G1818" s="25" t="n">
        <f>ROUND(ROUND(E1818,8)*F1818,2)</f>
        <v>0.29</v>
      </c>
    </row>
    <row r="1819" customHeight="1" ht="15">
      <c r="A1819" s="22" t="inlineStr">
        <is>
          <r>
            <t xml:space="preserve">I12892S</t>
          </r>
        </is>
      </c>
      <c r="B1819" s="23" t="inlineStr">
        <is>
          <r>
            <t xml:space="preserve">Luva raspa de couro, cano curto (punho *7* cm)</t>
          </r>
        </is>
      </c>
      <c r="C1819" s="22" t="inlineStr">
        <is>
          <r>
            <t xml:space="preserve">ORSE</t>
          </r>
        </is>
      </c>
      <c r="D1819" s="22" t="inlineStr">
        <is>
          <r>
            <t xml:space="preserve">par</t>
          </r>
        </is>
      </c>
      <c r="E1819" s="24" t="n">
        <v>0.0023</v>
      </c>
      <c r="F1819" s="25" t="n">
        <v>12.15</v>
      </c>
      <c r="G1819" s="25" t="n">
        <f>ROUND(ROUND(E1819,8)*F1819,2)</f>
        <v>0.03</v>
      </c>
    </row>
    <row r="1820" customHeight="1" ht="15">
      <c r="A1820" s="22" t="inlineStr">
        <is>
          <r>
            <t xml:space="preserve">I04729</t>
          </r>
        </is>
      </c>
      <c r="B1820" s="23" t="inlineStr">
        <is>
          <r>
            <t xml:space="preserve">Marreta 1 kg com cabo</t>
          </r>
        </is>
      </c>
      <c r="C1820" s="22" t="inlineStr">
        <is>
          <r>
            <t xml:space="preserve">ORSE</t>
          </r>
        </is>
      </c>
      <c r="D1820" s="22" t="inlineStr">
        <is>
          <r>
            <t xml:space="preserve">un</t>
          </r>
        </is>
      </c>
      <c r="E1820" s="24" t="n">
        <v>1.0E-4</v>
      </c>
      <c r="F1820" s="25" t="n">
        <v>31.5</v>
      </c>
      <c r="G1820" s="25" t="n">
        <f>ROUND(ROUND(E1820,8)*F1820,2)</f>
        <v>0.0</v>
      </c>
    </row>
    <row r="1821" customHeight="1" ht="15">
      <c r="A1821" s="22" t="inlineStr">
        <is>
          <r>
            <t xml:space="preserve">I01651</t>
          </r>
        </is>
      </c>
      <c r="B1821" s="23" t="inlineStr">
        <is>
          <r>
            <t xml:space="preserve">Óculos branco proteção</t>
          </r>
        </is>
      </c>
      <c r="C1821" s="22" t="inlineStr">
        <is>
          <r>
            <t xml:space="preserve">ORSE</t>
          </r>
        </is>
      </c>
      <c r="D1821" s="22" t="inlineStr">
        <is>
          <r>
            <t xml:space="preserve">pr</t>
          </r>
        </is>
      </c>
      <c r="E1821" s="24" t="n">
        <v>8.0E-4</v>
      </c>
      <c r="F1821" s="25" t="n">
        <v>6.35</v>
      </c>
      <c r="G1821" s="25" t="n">
        <f>ROUND(ROUND(E1821,8)*F1821,2)</f>
        <v>0.01</v>
      </c>
    </row>
    <row r="1822" customHeight="1" ht="15">
      <c r="A1822" s="22" t="inlineStr">
        <is>
          <r>
            <t xml:space="preserve">I10788</t>
          </r>
        </is>
      </c>
      <c r="B1822" s="23" t="inlineStr">
        <is>
          <r>
            <t xml:space="preserve">Pá quadrada</t>
          </r>
        </is>
      </c>
      <c r="C1822" s="22" t="inlineStr">
        <is>
          <r>
            <t xml:space="preserve">ORSE</t>
          </r>
        </is>
      </c>
      <c r="D1822" s="22" t="inlineStr">
        <is>
          <r>
            <t xml:space="preserve">un</t>
          </r>
        </is>
      </c>
      <c r="E1822" s="24" t="n">
        <v>2.0E-4</v>
      </c>
      <c r="F1822" s="25" t="n">
        <v>36.9</v>
      </c>
      <c r="G1822" s="25" t="n">
        <f>ROUND(ROUND(E1822,8)*F1822,2)</f>
        <v>0.01</v>
      </c>
    </row>
    <row r="1823" customHeight="1" ht="15">
      <c r="A1823" s="22" t="inlineStr">
        <is>
          <r>
            <t xml:space="preserve">I10596</t>
          </r>
        </is>
      </c>
      <c r="B1823" s="23" t="inlineStr">
        <is>
          <r>
            <t xml:space="preserve">Protetor auricular</t>
          </r>
        </is>
      </c>
      <c r="C1823" s="22" t="inlineStr">
        <is>
          <r>
            <t xml:space="preserve">ORSE</t>
          </r>
        </is>
      </c>
      <c r="D1823" s="22" t="inlineStr">
        <is>
          <r>
            <t xml:space="preserve">un</t>
          </r>
        </is>
      </c>
      <c r="E1823" s="24" t="n">
        <v>0.0045</v>
      </c>
      <c r="F1823" s="25" t="n">
        <v>4.9</v>
      </c>
      <c r="G1823" s="25" t="n">
        <f>ROUND(ROUND(E1823,8)*F1823,2)</f>
        <v>0.02</v>
      </c>
    </row>
    <row r="1824" customHeight="1" ht="15">
      <c r="A1824" s="22" t="inlineStr">
        <is>
          <r>
            <t xml:space="preserve">I10599</t>
          </r>
        </is>
      </c>
      <c r="B1824" s="23" t="inlineStr">
        <is>
          <r>
            <t xml:space="preserve">Protetor solar fps 30 com 120ml</t>
          </r>
        </is>
      </c>
      <c r="C1824" s="22" t="inlineStr">
        <is>
          <r>
            <t xml:space="preserve">ORSE</t>
          </r>
        </is>
      </c>
      <c r="D1824" s="22" t="inlineStr">
        <is>
          <r>
            <t xml:space="preserve">un</t>
          </r>
        </is>
      </c>
      <c r="E1824" s="24" t="n">
        <v>0.0018</v>
      </c>
      <c r="F1824" s="25" t="n">
        <v>18.0</v>
      </c>
      <c r="G1824" s="25" t="n">
        <f>ROUND(ROUND(E1824,8)*F1824,2)</f>
        <v>0.03</v>
      </c>
    </row>
    <row r="1825" customHeight="1" ht="21">
      <c r="A1825" s="22" t="inlineStr">
        <is>
          <r>
            <t xml:space="preserve">I10761</t>
          </r>
        </is>
      </c>
      <c r="B1825" s="23" t="inlineStr">
        <is>
          <r>
            <t xml:space="preserve">Refeição - café da manhã ( café com leite e dois pães com manteiga)</t>
          </r>
        </is>
      </c>
      <c r="C1825" s="22" t="inlineStr">
        <is>
          <r>
            <t xml:space="preserve">ORSE</t>
          </r>
        </is>
      </c>
      <c r="D1825" s="22" t="inlineStr">
        <is>
          <r>
            <t xml:space="preserve">un</t>
          </r>
        </is>
      </c>
      <c r="E1825" s="24" t="n">
        <v>0.1018</v>
      </c>
      <c r="F1825" s="25" t="n">
        <v>5.0</v>
      </c>
      <c r="G1825" s="25" t="n">
        <f>ROUND(ROUND(E1825,8)*F1825,2)</f>
        <v>0.51</v>
      </c>
    </row>
    <row r="1826" customHeight="1" ht="15">
      <c r="A1826" s="22" t="inlineStr">
        <is>
          <r>
            <t xml:space="preserve">I10362</t>
          </r>
        </is>
      </c>
      <c r="B1826" s="23" t="inlineStr">
        <is>
          <r>
            <t xml:space="preserve">Seguro de vida e acidente em grupo</t>
          </r>
        </is>
      </c>
      <c r="C1826" s="22" t="inlineStr">
        <is>
          <r>
            <t xml:space="preserve">ORSE</t>
          </r>
        </is>
      </c>
      <c r="D1826" s="22" t="inlineStr">
        <is>
          <r>
            <t xml:space="preserve">un</t>
          </r>
        </is>
      </c>
      <c r="E1826" s="24" t="n">
        <v>0.0045</v>
      </c>
      <c r="F1826" s="25" t="n">
        <v>12.54</v>
      </c>
      <c r="G1826" s="25" t="n">
        <f>ROUND(ROUND(E1826,8)*F1826,2)</f>
        <v>0.06</v>
      </c>
    </row>
    <row r="1827" customHeight="1" ht="15">
      <c r="A1827" s="22" t="inlineStr">
        <is>
          <r>
            <t xml:space="preserve">I04728</t>
          </r>
        </is>
      </c>
      <c r="B1827" s="23" t="inlineStr">
        <is>
          <r>
            <t xml:space="preserve">Talhadeira chata 10"</t>
          </r>
        </is>
      </c>
      <c r="C1827" s="22" t="inlineStr">
        <is>
          <r>
            <t xml:space="preserve">ORSE</t>
          </r>
        </is>
      </c>
      <c r="D1827" s="22" t="inlineStr">
        <is>
          <r>
            <t xml:space="preserve">un</t>
          </r>
        </is>
      </c>
      <c r="E1827" s="24" t="n">
        <v>3.0E-4</v>
      </c>
      <c r="F1827" s="25" t="n">
        <v>18.58</v>
      </c>
      <c r="G1827" s="25" t="n">
        <f>ROUND(ROUND(E1827,8)*F1827,2)</f>
        <v>0.01</v>
      </c>
    </row>
    <row r="1828" customHeight="1" ht="15">
      <c r="A1828" s="22" t="inlineStr">
        <is>
          <r>
            <t xml:space="preserve">I02378</t>
          </r>
        </is>
      </c>
      <c r="B1828" s="23" t="inlineStr">
        <is>
          <r>
            <t xml:space="preserve">Vale transporte</t>
          </r>
        </is>
      </c>
      <c r="C1828" s="22" t="inlineStr">
        <is>
          <r>
            <t xml:space="preserve">ORSE</t>
          </r>
        </is>
      </c>
      <c r="D1828" s="22" t="inlineStr">
        <is>
          <r>
            <t xml:space="preserve">un</t>
          </r>
        </is>
      </c>
      <c r="E1828" s="24" t="n">
        <v>0.0941</v>
      </c>
      <c r="F1828" s="25" t="n">
        <v>4.5</v>
      </c>
      <c r="G1828" s="25" t="n">
        <f>ROUND(ROUND(E1828,8)*F1828,2)</f>
        <v>0.42</v>
      </c>
    </row>
    <row r="1829" customHeight="1" ht="15">
      <c r="A1829" s="2" t="inlineStr"/>
      <c r="B1829" s="2" t="inlineStr"/>
      <c r="C1829" s="2" t="inlineStr"/>
      <c r="D1829" s="2" t="inlineStr"/>
      <c r="E1829" s="26" t="inlineStr">
        <is>
          <r>
            <t xml:space="preserve">TOTAL Encargos Complementares:</t>
          </r>
        </is>
      </c>
      <c r="F1829" s="26" t="inlineStr"/>
      <c r="G1829" s="27" t="n">
        <f>SUM(G1811:G1828)</f>
        <v>3.9</v>
      </c>
    </row>
    <row r="1830" customHeight="1" ht="15">
      <c r="A1830" s="2" t="inlineStr"/>
      <c r="B1830" s="2" t="inlineStr"/>
      <c r="C1830" s="2" t="inlineStr"/>
      <c r="D1830" s="2" t="inlineStr"/>
      <c r="E1830" s="28" t="inlineStr">
        <is>
          <r>
            <t xml:space="preserve">VALOR:</t>
          </r>
        </is>
      </c>
      <c r="F1830" s="28" t="inlineStr"/>
      <c r="G1830" s="6" t="n">
        <f>SUM(G1829)</f>
        <v>3.89</v>
      </c>
    </row>
    <row r="1831" customHeight="1" ht="15">
      <c r="A1831" s="2" t="inlineStr"/>
      <c r="B1831" s="2" t="inlineStr"/>
      <c r="C1831" s="2" t="inlineStr"/>
      <c r="D1831" s="2" t="inlineStr"/>
      <c r="E1831" s="28" t="inlineStr">
        <is>
          <r>
            <t xml:space="preserve">VALOR BDI (22.23%):</t>
          </r>
        </is>
      </c>
      <c r="F1831" s="28" t="inlineStr"/>
      <c r="G1831" s="6" t="n">
        <f>ROUND(G1830*(22.23/100),2)</f>
        <v>0.86</v>
      </c>
    </row>
    <row r="1832" customHeight="1" ht="15">
      <c r="A1832" s="2" t="inlineStr"/>
      <c r="B1832" s="2" t="inlineStr"/>
      <c r="C1832" s="2" t="inlineStr"/>
      <c r="D1832" s="2" t="inlineStr"/>
      <c r="E1832" s="28" t="inlineStr">
        <is>
          <r>
            <t xml:space="preserve">VALOR COM BDI:</t>
          </r>
        </is>
      </c>
      <c r="F1832" s="28" t="inlineStr"/>
      <c r="G1832" s="6" t="n">
        <f>G1831+G1830</f>
        <v>4.75</v>
      </c>
    </row>
    <row r="1833" customHeight="1" ht="10">
      <c r="A1833" s="2" t="inlineStr"/>
      <c r="B1833" s="2" t="inlineStr"/>
      <c r="C1833" s="2" t="inlineStr"/>
      <c r="D1833" s="2" t="inlineStr"/>
      <c r="E1833" s="18" t="inlineStr"/>
      <c r="F1833" s="18" t="inlineStr"/>
      <c r="G1833" s="18" t="inlineStr"/>
    </row>
    <row r="1834" customHeight="1" ht="20">
      <c r="A1834" s="19" t="inlineStr">
        <is>
          <r>
            <t xml:space="preserve">92272 FABRICAÇÃO DE ESCORAS DE VIGA DO TIPO GARFO, EM MADEIRA. AF_09/2020 (M)</t>
          </r>
        </is>
      </c>
      <c r="B1834" s="19" t="inlineStr"/>
      <c r="C1834" s="19" t="inlineStr"/>
      <c r="D1834" s="19" t="inlineStr"/>
      <c r="E1834" s="19" t="inlineStr"/>
      <c r="F1834" s="19" t="inlineStr"/>
      <c r="G1834" s="19" t="inlineStr"/>
    </row>
    <row r="1835" customHeight="1" ht="15">
      <c r="A1835" s="20" t="inlineStr">
        <is>
          <r>
            <t xml:space="preserve">Equipamento Custo Horário</t>
          </r>
        </is>
      </c>
      <c r="B1835" s="20" t="inlineStr"/>
      <c r="C1835" s="21" t="inlineStr">
        <is>
          <r>
            <t xml:space="preserve">FONTE</t>
          </r>
        </is>
      </c>
      <c r="D1835" s="21" t="inlineStr">
        <is>
          <r>
            <t xml:space="preserve">UNID</t>
          </r>
        </is>
      </c>
      <c r="E1835" s="21" t="inlineStr">
        <is>
          <r>
            <t xml:space="preserve">COEFICIENTE</t>
          </r>
        </is>
      </c>
      <c r="F1835" s="21" t="inlineStr">
        <is>
          <r>
            <t xml:space="preserve">PREÇO UNITÁRIO</t>
          </r>
        </is>
      </c>
      <c r="G1835" s="21" t="inlineStr">
        <is>
          <r>
            <t xml:space="preserve">TOTAL</t>
          </r>
        </is>
      </c>
    </row>
    <row r="1836" customHeight="1" ht="29">
      <c r="A1836" s="22" t="inlineStr">
        <is>
          <r>
            <t xml:space="preserve">91693</t>
          </r>
        </is>
      </c>
      <c r="B1836" s="23" t="inlineStr">
        <is>
          <r>
            <t xml:space="preserve">SERRA CIRCULAR DE BANCADA COM MOTOR ELÉTRICO POTÊNCIA DE 5HP, COM COIFA PARA DISCO 10" - CHI DIURNO. AF_08/2015</t>
          </r>
        </is>
      </c>
      <c r="C1836" s="22" t="inlineStr">
        <is>
          <r>
            <t xml:space="preserve">SINAPI</t>
          </r>
        </is>
      </c>
      <c r="D1836" s="22" t="inlineStr">
        <is>
          <r>
            <t xml:space="preserve">CHI</t>
          </r>
        </is>
      </c>
      <c r="E1836" s="24" t="n">
        <v>0.088</v>
      </c>
      <c r="F1836" s="25" t="n">
        <v>32.36</v>
      </c>
      <c r="G1836" s="25" t="n">
        <f>TRUNC(TRUNC(E1836,8)*F1836,2)</f>
        <v>2.84</v>
      </c>
    </row>
    <row r="1837" customHeight="1" ht="29">
      <c r="A1837" s="22" t="inlineStr">
        <is>
          <r>
            <t xml:space="preserve">91692</t>
          </r>
        </is>
      </c>
      <c r="B1837" s="23" t="inlineStr">
        <is>
          <r>
            <t xml:space="preserve">SERRA CIRCULAR DE BANCADA COM MOTOR ELÉTRICO POTÊNCIA DE 5HP, COM COIFA PARA DISCO 10" - CHP DIURNO. AF_08/2015</t>
          </r>
        </is>
      </c>
      <c r="C1837" s="22" t="inlineStr">
        <is>
          <r>
            <t xml:space="preserve">SINAPI</t>
          </r>
        </is>
      </c>
      <c r="D1837" s="22" t="inlineStr">
        <is>
          <r>
            <t xml:space="preserve">CHP</t>
          </r>
        </is>
      </c>
      <c r="E1837" s="24" t="n">
        <v>0.022</v>
      </c>
      <c r="F1837" s="25" t="n">
        <v>33.75</v>
      </c>
      <c r="G1837" s="25" t="n">
        <f>TRUNC(TRUNC(E1837,8)*F1837,2)</f>
        <v>0.74</v>
      </c>
    </row>
    <row r="1838" customHeight="1" ht="18">
      <c r="A1838" s="2" t="inlineStr"/>
      <c r="B1838" s="2" t="inlineStr"/>
      <c r="C1838" s="2" t="inlineStr"/>
      <c r="D1838" s="2" t="inlineStr"/>
      <c r="E1838" s="26" t="inlineStr">
        <is>
          <r>
            <t xml:space="preserve">TOTAL Equipamento Custo Horário:</t>
          </r>
        </is>
      </c>
      <c r="F1838" s="26" t="inlineStr"/>
      <c r="G1838" s="27" t="n">
        <f>SUM(G1836:G1837)</f>
        <v>3.58</v>
      </c>
    </row>
    <row r="1839" customHeight="1" ht="15">
      <c r="A1839" s="20" t="inlineStr">
        <is>
          <r>
            <t xml:space="preserve">Material</t>
          </r>
        </is>
      </c>
      <c r="B1839" s="20" t="inlineStr"/>
      <c r="C1839" s="21" t="inlineStr">
        <is>
          <r>
            <t xml:space="preserve">FONTE</t>
          </r>
        </is>
      </c>
      <c r="D1839" s="21" t="inlineStr">
        <is>
          <r>
            <t xml:space="preserve">UNID</t>
          </r>
        </is>
      </c>
      <c r="E1839" s="21" t="inlineStr">
        <is>
          <r>
            <t xml:space="preserve">COEFICIENTE</t>
          </r>
        </is>
      </c>
      <c r="F1839" s="21" t="inlineStr">
        <is>
          <r>
            <t xml:space="preserve">PREÇO UNITÁRIO</t>
          </r>
        </is>
      </c>
      <c r="G1839" s="21" t="inlineStr">
        <is>
          <r>
            <t xml:space="preserve">TOTAL</t>
          </r>
        </is>
      </c>
    </row>
    <row r="1840" customHeight="1" ht="29">
      <c r="A1840" s="22" t="inlineStr">
        <is>
          <r>
            <t xml:space="preserve">00001345</t>
          </r>
        </is>
      </c>
      <c r="B1840" s="23" t="inlineStr">
        <is>
          <r>
            <t xml:space="preserve">CHAPA/PAINEL DE MADEIRA COMPENSADA PLASTIFICADA (MADEIRITE PLASTIFICADO) PARA FORMA DE CONCRETO, DE 2200 X 1100 MM, E = *17* MM</t>
          </r>
        </is>
      </c>
      <c r="C1840" s="22" t="inlineStr">
        <is>
          <r>
            <t xml:space="preserve">SINAPI</t>
          </r>
        </is>
      </c>
      <c r="D1840" s="22" t="inlineStr">
        <is>
          <r>
            <t xml:space="preserve">M2</t>
          </r>
        </is>
      </c>
      <c r="E1840" s="24" t="n">
        <v>0.136</v>
      </c>
      <c r="F1840" s="25" t="n">
        <v>98.3</v>
      </c>
      <c r="G1840" s="25" t="n">
        <f>TRUNC(TRUNC(E1840,8)*F1840,2)</f>
        <v>13.36</v>
      </c>
    </row>
    <row r="1841" customHeight="1" ht="21">
      <c r="A1841" s="22" t="inlineStr">
        <is>
          <r>
            <t xml:space="preserve">00004491</t>
          </r>
        </is>
      </c>
      <c r="B1841" s="23" t="inlineStr">
        <is>
          <r>
            <t xml:space="preserve">PONTALETE *7,5 X 7,5* CM EM PINUS, MISTA OU EQUIVALENTE DA REGIAO - BRUTA</t>
          </r>
        </is>
      </c>
      <c r="C1841" s="22" t="inlineStr">
        <is>
          <r>
            <t xml:space="preserve">SINAPI</t>
          </r>
        </is>
      </c>
      <c r="D1841" s="22" t="inlineStr">
        <is>
          <r>
            <t xml:space="preserve">M</t>
          </r>
        </is>
      </c>
      <c r="E1841" s="24" t="n">
        <v>2.342</v>
      </c>
      <c r="F1841" s="25" t="n">
        <v>11.26</v>
      </c>
      <c r="G1841" s="25" t="n">
        <f>TRUNC(TRUNC(E1841,8)*F1841,2)</f>
        <v>26.37</v>
      </c>
    </row>
    <row r="1842" customHeight="1" ht="15">
      <c r="A1842" s="22" t="inlineStr">
        <is>
          <r>
            <t xml:space="preserve">00005068</t>
          </r>
        </is>
      </c>
      <c r="B1842" s="23" t="inlineStr">
        <is>
          <r>
            <t xml:space="preserve">PREGO DE ACO POLIDO COM CABECA 17 X 21 (2 X 11)</t>
          </r>
        </is>
      </c>
      <c r="C1842" s="22" t="inlineStr">
        <is>
          <r>
            <t xml:space="preserve">SINAPI</t>
          </r>
        </is>
      </c>
      <c r="D1842" s="22" t="inlineStr">
        <is>
          <r>
            <t xml:space="preserve">KG</t>
          </r>
        </is>
      </c>
      <c r="E1842" s="24" t="n">
        <v>0.012</v>
      </c>
      <c r="F1842" s="25" t="n">
        <v>13.61</v>
      </c>
      <c r="G1842" s="25" t="n">
        <f>TRUNC(TRUNC(E1842,8)*F1842,2)</f>
        <v>0.16</v>
      </c>
    </row>
    <row r="1843" customHeight="1" ht="15">
      <c r="A1843" s="2" t="inlineStr"/>
      <c r="B1843" s="2" t="inlineStr"/>
      <c r="C1843" s="2" t="inlineStr"/>
      <c r="D1843" s="2" t="inlineStr"/>
      <c r="E1843" s="26" t="inlineStr">
        <is>
          <r>
            <t xml:space="preserve">TOTAL Material:</t>
          </r>
        </is>
      </c>
      <c r="F1843" s="26" t="inlineStr"/>
      <c r="G1843" s="27" t="n">
        <f>SUM(G1840:G1842)</f>
        <v>39.89</v>
      </c>
    </row>
    <row r="1844" customHeight="1" ht="15">
      <c r="A1844" s="20" t="inlineStr">
        <is>
          <r>
            <t xml:space="preserve">Mão de Obra com Encargos Complementares</t>
          </r>
        </is>
      </c>
      <c r="B1844" s="20" t="inlineStr"/>
      <c r="C1844" s="21" t="inlineStr">
        <is>
          <r>
            <t xml:space="preserve">FONTE</t>
          </r>
        </is>
      </c>
      <c r="D1844" s="21" t="inlineStr">
        <is>
          <r>
            <t xml:space="preserve">UNID</t>
          </r>
        </is>
      </c>
      <c r="E1844" s="21" t="inlineStr">
        <is>
          <r>
            <t xml:space="preserve">COEFICIENTE</t>
          </r>
        </is>
      </c>
      <c r="F1844" s="21" t="inlineStr">
        <is>
          <r>
            <t xml:space="preserve">PREÇO UNITÁRIO</t>
          </r>
        </is>
      </c>
      <c r="G1844" s="21" t="inlineStr">
        <is>
          <r>
            <t xml:space="preserve">TOTAL</t>
          </r>
        </is>
      </c>
    </row>
    <row r="1845" customHeight="1" ht="21">
      <c r="A1845" s="22" t="inlineStr">
        <is>
          <r>
            <t xml:space="preserve">88239</t>
          </r>
        </is>
      </c>
      <c r="B1845" s="23" t="inlineStr">
        <is>
          <r>
            <t xml:space="preserve">AJUDANTE DE CARPINTEIRO COM ENCARGOS COMPLEMENTARES</t>
          </r>
        </is>
      </c>
      <c r="C1845" s="22" t="inlineStr">
        <is>
          <r>
            <t xml:space="preserve">SINAPI</t>
          </r>
        </is>
      </c>
      <c r="D1845" s="22" t="inlineStr">
        <is>
          <r>
            <t xml:space="preserve">H</t>
          </r>
        </is>
      </c>
      <c r="E1845" s="24" t="n">
        <v>0.032</v>
      </c>
      <c r="F1845" s="25" t="n">
        <v>23.13</v>
      </c>
      <c r="G1845" s="25" t="n">
        <f>TRUNC(TRUNC(E1845,8)*F1845,2)</f>
        <v>0.74</v>
      </c>
    </row>
    <row r="1846" customHeight="1" ht="21">
      <c r="A1846" s="22" t="inlineStr">
        <is>
          <r>
            <t xml:space="preserve">88262</t>
          </r>
        </is>
      </c>
      <c r="B1846" s="23" t="inlineStr">
        <is>
          <r>
            <t xml:space="preserve">CARPINTEIRO DE FORMAS COM ENCARGOS COMPLEMENTARES</t>
          </r>
        </is>
      </c>
      <c r="C1846" s="22" t="inlineStr">
        <is>
          <r>
            <t xml:space="preserve">SINAPI</t>
          </r>
        </is>
      </c>
      <c r="D1846" s="22" t="inlineStr">
        <is>
          <r>
            <t xml:space="preserve">H</t>
          </r>
        </is>
      </c>
      <c r="E1846" s="24" t="n">
        <v>0.083</v>
      </c>
      <c r="F1846" s="25" t="n">
        <v>28.52</v>
      </c>
      <c r="G1846" s="25" t="n">
        <f>TRUNC(TRUNC(E1846,8)*F1846,2)</f>
        <v>2.36</v>
      </c>
    </row>
    <row r="1847" customHeight="1" ht="18">
      <c r="A1847" s="2" t="inlineStr"/>
      <c r="B1847" s="2" t="inlineStr"/>
      <c r="C1847" s="2" t="inlineStr"/>
      <c r="D1847" s="2" t="inlineStr"/>
      <c r="E1847" s="26" t="inlineStr">
        <is>
          <r>
            <t xml:space="preserve">TOTAL Mão de Obra com Encargos Complementares:</t>
          </r>
        </is>
      </c>
      <c r="F1847" s="26" t="inlineStr"/>
      <c r="G1847" s="27" t="n">
        <f>SUM(G1845:G1846)</f>
        <v>3.1</v>
      </c>
    </row>
    <row r="1848" customHeight="1" ht="15">
      <c r="A1848" s="2" t="inlineStr"/>
      <c r="B1848" s="2" t="inlineStr"/>
      <c r="C1848" s="2" t="inlineStr"/>
      <c r="D1848" s="2" t="inlineStr"/>
      <c r="E1848" s="28" t="inlineStr">
        <is>
          <r>
            <t xml:space="preserve">VALOR:</t>
          </r>
        </is>
      </c>
      <c r="F1848" s="28" t="inlineStr"/>
      <c r="G1848" s="6" t="n">
        <f>SUM(G1838,G1843,G1847)</f>
        <v>46.57</v>
      </c>
    </row>
    <row r="1849" customHeight="1" ht="15">
      <c r="A1849" s="2" t="inlineStr"/>
      <c r="B1849" s="2" t="inlineStr"/>
      <c r="C1849" s="2" t="inlineStr"/>
      <c r="D1849" s="2" t="inlineStr"/>
      <c r="E1849" s="28" t="inlineStr">
        <is>
          <r>
            <t xml:space="preserve">VALOR BDI (22.23%):</t>
          </r>
        </is>
      </c>
      <c r="F1849" s="28" t="inlineStr"/>
      <c r="G1849" s="6" t="n">
        <f>ROUND(G1848*(22.23/100),2)</f>
        <v>10.35</v>
      </c>
    </row>
    <row r="1850" customHeight="1" ht="15">
      <c r="A1850" s="2" t="inlineStr"/>
      <c r="B1850" s="2" t="inlineStr"/>
      <c r="C1850" s="2" t="inlineStr"/>
      <c r="D1850" s="2" t="inlineStr"/>
      <c r="E1850" s="28" t="inlineStr">
        <is>
          <r>
            <t xml:space="preserve">VALOR COM BDI:</t>
          </r>
        </is>
      </c>
      <c r="F1850" s="28" t="inlineStr"/>
      <c r="G1850" s="6" t="n">
        <f>G1849+G1848</f>
        <v>56.92</v>
      </c>
    </row>
    <row r="1851" customHeight="1" ht="10">
      <c r="A1851" s="2" t="inlineStr"/>
      <c r="B1851" s="2" t="inlineStr"/>
      <c r="C1851" s="2" t="inlineStr"/>
      <c r="D1851" s="2" t="inlineStr"/>
      <c r="E1851" s="18" t="inlineStr"/>
      <c r="F1851" s="18" t="inlineStr"/>
      <c r="G1851" s="18" t="inlineStr"/>
    </row>
    <row r="1852" customHeight="1" ht="20">
      <c r="A1852" s="19" t="inlineStr">
        <is>
          <r>
            <t xml:space="preserve">92264 FABRICAÇÃO DE FÔRMA PARA PILARES E ESTRUTURAS SIMILARES, EM CHAPA DE MADEIRA COMPENSADA PLASTIFICADA, E = 18 MM. AF_09/2020 (M2)</t>
          </r>
        </is>
      </c>
      <c r="B1852" s="19" t="inlineStr"/>
      <c r="C1852" s="19" t="inlineStr"/>
      <c r="D1852" s="19" t="inlineStr"/>
      <c r="E1852" s="19" t="inlineStr"/>
      <c r="F1852" s="19" t="inlineStr"/>
      <c r="G1852" s="19" t="inlineStr"/>
    </row>
    <row r="1853" customHeight="1" ht="15">
      <c r="A1853" s="20" t="inlineStr">
        <is>
          <r>
            <t xml:space="preserve">Equipamento Custo Horário</t>
          </r>
        </is>
      </c>
      <c r="B1853" s="20" t="inlineStr"/>
      <c r="C1853" s="21" t="inlineStr">
        <is>
          <r>
            <t xml:space="preserve">FONTE</t>
          </r>
        </is>
      </c>
      <c r="D1853" s="21" t="inlineStr">
        <is>
          <r>
            <t xml:space="preserve">UNID</t>
          </r>
        </is>
      </c>
      <c r="E1853" s="21" t="inlineStr">
        <is>
          <r>
            <t xml:space="preserve">COEFICIENTE</t>
          </r>
        </is>
      </c>
      <c r="F1853" s="21" t="inlineStr">
        <is>
          <r>
            <t xml:space="preserve">PREÇO UNITÁRIO</t>
          </r>
        </is>
      </c>
      <c r="G1853" s="21" t="inlineStr">
        <is>
          <r>
            <t xml:space="preserve">TOTAL</t>
          </r>
        </is>
      </c>
    </row>
    <row r="1854" customHeight="1" ht="29">
      <c r="A1854" s="22" t="inlineStr">
        <is>
          <r>
            <t xml:space="preserve">91693</t>
          </r>
        </is>
      </c>
      <c r="B1854" s="23" t="inlineStr">
        <is>
          <r>
            <t xml:space="preserve">SERRA CIRCULAR DE BANCADA COM MOTOR ELÉTRICO POTÊNCIA DE 5HP, COM COIFA PARA DISCO 10" - CHI DIURNO. AF_08/2015</t>
          </r>
        </is>
      </c>
      <c r="C1854" s="22" t="inlineStr">
        <is>
          <r>
            <t xml:space="preserve">SINAPI</t>
          </r>
        </is>
      </c>
      <c r="D1854" s="22" t="inlineStr">
        <is>
          <r>
            <t xml:space="preserve">CHI</t>
          </r>
        </is>
      </c>
      <c r="E1854" s="24" t="n">
        <v>0.255</v>
      </c>
      <c r="F1854" s="25" t="n">
        <v>32.36</v>
      </c>
      <c r="G1854" s="25" t="n">
        <f>TRUNC(TRUNC(E1854,8)*F1854,2)</f>
        <v>8.25</v>
      </c>
    </row>
    <row r="1855" customHeight="1" ht="29">
      <c r="A1855" s="22" t="inlineStr">
        <is>
          <r>
            <t xml:space="preserve">91692</t>
          </r>
        </is>
      </c>
      <c r="B1855" s="23" t="inlineStr">
        <is>
          <r>
            <t xml:space="preserve">SERRA CIRCULAR DE BANCADA COM MOTOR ELÉTRICO POTÊNCIA DE 5HP, COM COIFA PARA DISCO 10" - CHP DIURNO. AF_08/2015</t>
          </r>
        </is>
      </c>
      <c r="C1855" s="22" t="inlineStr">
        <is>
          <r>
            <t xml:space="preserve">SINAPI</t>
          </r>
        </is>
      </c>
      <c r="D1855" s="22" t="inlineStr">
        <is>
          <r>
            <t xml:space="preserve">CHP</t>
          </r>
        </is>
      </c>
      <c r="E1855" s="24" t="n">
        <v>0.063</v>
      </c>
      <c r="F1855" s="25" t="n">
        <v>33.75</v>
      </c>
      <c r="G1855" s="25" t="n">
        <f>TRUNC(TRUNC(E1855,8)*F1855,2)</f>
        <v>2.12</v>
      </c>
    </row>
    <row r="1856" customHeight="1" ht="18">
      <c r="A1856" s="2" t="inlineStr"/>
      <c r="B1856" s="2" t="inlineStr"/>
      <c r="C1856" s="2" t="inlineStr"/>
      <c r="D1856" s="2" t="inlineStr"/>
      <c r="E1856" s="26" t="inlineStr">
        <is>
          <r>
            <t xml:space="preserve">TOTAL Equipamento Custo Horário:</t>
          </r>
        </is>
      </c>
      <c r="F1856" s="26" t="inlineStr"/>
      <c r="G1856" s="27" t="n">
        <f>SUM(G1854:G1855)</f>
        <v>10.37</v>
      </c>
    </row>
    <row r="1857" customHeight="1" ht="15">
      <c r="A1857" s="20" t="inlineStr">
        <is>
          <r>
            <t xml:space="preserve">Material</t>
          </r>
        </is>
      </c>
      <c r="B1857" s="20" t="inlineStr"/>
      <c r="C1857" s="21" t="inlineStr">
        <is>
          <r>
            <t xml:space="preserve">FONTE</t>
          </r>
        </is>
      </c>
      <c r="D1857" s="21" t="inlineStr">
        <is>
          <r>
            <t xml:space="preserve">UNID</t>
          </r>
        </is>
      </c>
      <c r="E1857" s="21" t="inlineStr">
        <is>
          <r>
            <t xml:space="preserve">COEFICIENTE</t>
          </r>
        </is>
      </c>
      <c r="F1857" s="21" t="inlineStr">
        <is>
          <r>
            <t xml:space="preserve">PREÇO UNITÁRIO</t>
          </r>
        </is>
      </c>
      <c r="G1857" s="21" t="inlineStr">
        <is>
          <r>
            <t xml:space="preserve">TOTAL</t>
          </r>
        </is>
      </c>
    </row>
    <row r="1858" customHeight="1" ht="29">
      <c r="A1858" s="22" t="inlineStr">
        <is>
          <r>
            <t xml:space="preserve">00001345</t>
          </r>
        </is>
      </c>
      <c r="B1858" s="23" t="inlineStr">
        <is>
          <r>
            <t xml:space="preserve">CHAPA/PAINEL DE MADEIRA COMPENSADA PLASTIFICADA (MADEIRITE PLASTIFICADO) PARA FORMA DE CONCRETO, DE 2200 X 1100 MM, E = *17* MM</t>
          </r>
        </is>
      </c>
      <c r="C1858" s="22" t="inlineStr">
        <is>
          <r>
            <t xml:space="preserve">SINAPI</t>
          </r>
        </is>
      </c>
      <c r="D1858" s="22" t="inlineStr">
        <is>
          <r>
            <t xml:space="preserve">M2</t>
          </r>
        </is>
      </c>
      <c r="E1858" s="24" t="n">
        <v>1.336</v>
      </c>
      <c r="F1858" s="25" t="n">
        <v>98.3</v>
      </c>
      <c r="G1858" s="25" t="n">
        <f>TRUNC(TRUNC(E1858,8)*F1858,2)</f>
        <v>131.32</v>
      </c>
    </row>
    <row r="1859" customHeight="1" ht="21">
      <c r="A1859" s="22" t="inlineStr">
        <is>
          <r>
            <t xml:space="preserve">00004491</t>
          </r>
        </is>
      </c>
      <c r="B1859" s="23" t="inlineStr">
        <is>
          <r>
            <t xml:space="preserve">PONTALETE *7,5 X 7,5* CM EM PINUS, MISTA OU EQUIVALENTE DA REGIAO - BRUTA</t>
          </r>
        </is>
      </c>
      <c r="C1859" s="22" t="inlineStr">
        <is>
          <r>
            <t xml:space="preserve">SINAPI</t>
          </r>
        </is>
      </c>
      <c r="D1859" s="22" t="inlineStr">
        <is>
          <r>
            <t xml:space="preserve">M</t>
          </r>
        </is>
      </c>
      <c r="E1859" s="24" t="n">
        <v>2.308</v>
      </c>
      <c r="F1859" s="25" t="n">
        <v>11.26</v>
      </c>
      <c r="G1859" s="25" t="n">
        <f>TRUNC(TRUNC(E1859,8)*F1859,2)</f>
        <v>25.98</v>
      </c>
    </row>
    <row r="1860" customHeight="1" ht="15">
      <c r="A1860" s="22" t="inlineStr">
        <is>
          <r>
            <t xml:space="preserve">00005068</t>
          </r>
        </is>
      </c>
      <c r="B1860" s="23" t="inlineStr">
        <is>
          <r>
            <t xml:space="preserve">PREGO DE ACO POLIDO COM CABECA 17 X 21 (2 X 11)</t>
          </r>
        </is>
      </c>
      <c r="C1860" s="22" t="inlineStr">
        <is>
          <r>
            <t xml:space="preserve">SINAPI</t>
          </r>
        </is>
      </c>
      <c r="D1860" s="22" t="inlineStr">
        <is>
          <r>
            <t xml:space="preserve">KG</t>
          </r>
        </is>
      </c>
      <c r="E1860" s="24" t="n">
        <v>0.208</v>
      </c>
      <c r="F1860" s="25" t="n">
        <v>13.61</v>
      </c>
      <c r="G1860" s="25" t="n">
        <f>TRUNC(TRUNC(E1860,8)*F1860,2)</f>
        <v>2.83</v>
      </c>
    </row>
    <row r="1861" customHeight="1" ht="21">
      <c r="A1861" s="22" t="inlineStr">
        <is>
          <r>
            <t xml:space="preserve">00004517</t>
          </r>
        </is>
      </c>
      <c r="B1861" s="23" t="inlineStr">
        <is>
          <r>
            <t xml:space="preserve">SARRAFO *2,5 X 7,5* CM EM PINUS, MISTA OU EQUIVALENTE DA REGIAO - BRUTA</t>
          </r>
        </is>
      </c>
      <c r="C1861" s="22" t="inlineStr">
        <is>
          <r>
            <t xml:space="preserve">SINAPI</t>
          </r>
        </is>
      </c>
      <c r="D1861" s="22" t="inlineStr">
        <is>
          <r>
            <t xml:space="preserve">M</t>
          </r>
        </is>
      </c>
      <c r="E1861" s="24" t="n">
        <v>9.237</v>
      </c>
      <c r="F1861" s="25" t="n">
        <v>3.94</v>
      </c>
      <c r="G1861" s="25" t="n">
        <f>TRUNC(TRUNC(E1861,8)*F1861,2)</f>
        <v>36.39</v>
      </c>
    </row>
    <row r="1862" customHeight="1" ht="15">
      <c r="A1862" s="2" t="inlineStr"/>
      <c r="B1862" s="2" t="inlineStr"/>
      <c r="C1862" s="2" t="inlineStr"/>
      <c r="D1862" s="2" t="inlineStr"/>
      <c r="E1862" s="26" t="inlineStr">
        <is>
          <r>
            <t xml:space="preserve">TOTAL Material:</t>
          </r>
        </is>
      </c>
      <c r="F1862" s="26" t="inlineStr"/>
      <c r="G1862" s="27" t="n">
        <f>SUM(G1858:G1861)</f>
        <v>196.52</v>
      </c>
    </row>
    <row r="1863" customHeight="1" ht="15">
      <c r="A1863" s="20" t="inlineStr">
        <is>
          <r>
            <t xml:space="preserve">Mão de Obra com Encargos Complementares</t>
          </r>
        </is>
      </c>
      <c r="B1863" s="20" t="inlineStr"/>
      <c r="C1863" s="21" t="inlineStr">
        <is>
          <r>
            <t xml:space="preserve">FONTE</t>
          </r>
        </is>
      </c>
      <c r="D1863" s="21" t="inlineStr">
        <is>
          <r>
            <t xml:space="preserve">UNID</t>
          </r>
        </is>
      </c>
      <c r="E1863" s="21" t="inlineStr">
        <is>
          <r>
            <t xml:space="preserve">COEFICIENTE</t>
          </r>
        </is>
      </c>
      <c r="F1863" s="21" t="inlineStr">
        <is>
          <r>
            <t xml:space="preserve">PREÇO UNITÁRIO</t>
          </r>
        </is>
      </c>
      <c r="G1863" s="21" t="inlineStr">
        <is>
          <r>
            <t xml:space="preserve">TOTAL</t>
          </r>
        </is>
      </c>
    </row>
    <row r="1864" customHeight="1" ht="21">
      <c r="A1864" s="22" t="inlineStr">
        <is>
          <r>
            <t xml:space="preserve">88239</t>
          </r>
        </is>
      </c>
      <c r="B1864" s="23" t="inlineStr">
        <is>
          <r>
            <t xml:space="preserve">AJUDANTE DE CARPINTEIRO COM ENCARGOS COMPLEMENTARES</t>
          </r>
        </is>
      </c>
      <c r="C1864" s="22" t="inlineStr">
        <is>
          <r>
            <t xml:space="preserve">SINAPI</t>
          </r>
        </is>
      </c>
      <c r="D1864" s="22" t="inlineStr">
        <is>
          <r>
            <t xml:space="preserve">H</t>
          </r>
        </is>
      </c>
      <c r="E1864" s="24" t="n">
        <v>0.25</v>
      </c>
      <c r="F1864" s="25" t="n">
        <v>23.13</v>
      </c>
      <c r="G1864" s="25" t="n">
        <f>TRUNC(TRUNC(E1864,8)*F1864,2)</f>
        <v>5.78</v>
      </c>
    </row>
    <row r="1865" customHeight="1" ht="21">
      <c r="A1865" s="22" t="inlineStr">
        <is>
          <r>
            <t xml:space="preserve">88262</t>
          </r>
        </is>
      </c>
      <c r="B1865" s="23" t="inlineStr">
        <is>
          <r>
            <t xml:space="preserve">CARPINTEIRO DE FORMAS COM ENCARGOS COMPLEMENTARES</t>
          </r>
        </is>
      </c>
      <c r="C1865" s="22" t="inlineStr">
        <is>
          <r>
            <t xml:space="preserve">SINAPI</t>
          </r>
        </is>
      </c>
      <c r="D1865" s="22" t="inlineStr">
        <is>
          <r>
            <t xml:space="preserve">H</t>
          </r>
        </is>
      </c>
      <c r="E1865" s="24" t="n">
        <v>1.18</v>
      </c>
      <c r="F1865" s="25" t="n">
        <v>28.52</v>
      </c>
      <c r="G1865" s="25" t="n">
        <f>TRUNC(TRUNC(E1865,8)*F1865,2)</f>
        <v>33.65</v>
      </c>
    </row>
    <row r="1866" customHeight="1" ht="18">
      <c r="A1866" s="2" t="inlineStr"/>
      <c r="B1866" s="2" t="inlineStr"/>
      <c r="C1866" s="2" t="inlineStr"/>
      <c r="D1866" s="2" t="inlineStr"/>
      <c r="E1866" s="26" t="inlineStr">
        <is>
          <r>
            <t xml:space="preserve">TOTAL Mão de Obra com Encargos Complementares:</t>
          </r>
        </is>
      </c>
      <c r="F1866" s="26" t="inlineStr"/>
      <c r="G1866" s="27" t="n">
        <f>SUM(G1864:G1865)</f>
        <v>39.43</v>
      </c>
    </row>
    <row r="1867" customHeight="1" ht="15">
      <c r="A1867" s="2" t="inlineStr"/>
      <c r="B1867" s="2" t="inlineStr"/>
      <c r="C1867" s="2" t="inlineStr"/>
      <c r="D1867" s="2" t="inlineStr"/>
      <c r="E1867" s="28" t="inlineStr">
        <is>
          <r>
            <t xml:space="preserve">VALOR:</t>
          </r>
        </is>
      </c>
      <c r="F1867" s="28" t="inlineStr"/>
      <c r="G1867" s="6" t="n">
        <f>SUM(G1856,G1862,G1866)</f>
        <v>246.32</v>
      </c>
    </row>
    <row r="1868" customHeight="1" ht="15">
      <c r="A1868" s="2" t="inlineStr"/>
      <c r="B1868" s="2" t="inlineStr"/>
      <c r="C1868" s="2" t="inlineStr"/>
      <c r="D1868" s="2" t="inlineStr"/>
      <c r="E1868" s="28" t="inlineStr">
        <is>
          <r>
            <t xml:space="preserve">VALOR BDI (22.23%):</t>
          </r>
        </is>
      </c>
      <c r="F1868" s="28" t="inlineStr"/>
      <c r="G1868" s="6" t="n">
        <f>ROUND(G1867*(22.23/100),2)</f>
        <v>54.76</v>
      </c>
    </row>
    <row r="1869" customHeight="1" ht="15">
      <c r="A1869" s="2" t="inlineStr"/>
      <c r="B1869" s="2" t="inlineStr"/>
      <c r="C1869" s="2" t="inlineStr"/>
      <c r="D1869" s="2" t="inlineStr"/>
      <c r="E1869" s="28" t="inlineStr">
        <is>
          <r>
            <t xml:space="preserve">VALOR COM BDI:</t>
          </r>
        </is>
      </c>
      <c r="F1869" s="28" t="inlineStr"/>
      <c r="G1869" s="6" t="n">
        <f>G1868+G1867</f>
        <v>301.08</v>
      </c>
    </row>
    <row r="1870" customHeight="1" ht="10">
      <c r="A1870" s="2" t="inlineStr"/>
      <c r="B1870" s="2" t="inlineStr"/>
      <c r="C1870" s="2" t="inlineStr"/>
      <c r="D1870" s="2" t="inlineStr"/>
      <c r="E1870" s="18" t="inlineStr"/>
      <c r="F1870" s="18" t="inlineStr"/>
      <c r="G1870" s="18" t="inlineStr"/>
    </row>
    <row r="1871" customHeight="1" ht="20">
      <c r="A1871" s="19" t="inlineStr">
        <is>
          <r>
            <t xml:space="preserve">92263 FABRICAÇÃO DE FÔRMA PARA PILARES E ESTRUTURAS SIMILARES, EM CHAPA DE MADEIRA COMPENSADA RESINADA, E = 17 MM. AF_09/2020 (M2)</t>
          </r>
        </is>
      </c>
      <c r="B1871" s="19" t="inlineStr"/>
      <c r="C1871" s="19" t="inlineStr"/>
      <c r="D1871" s="19" t="inlineStr"/>
      <c r="E1871" s="19" t="inlineStr"/>
      <c r="F1871" s="19" t="inlineStr"/>
      <c r="G1871" s="19" t="inlineStr"/>
    </row>
    <row r="1872" customHeight="1" ht="15">
      <c r="A1872" s="20" t="inlineStr">
        <is>
          <r>
            <t xml:space="preserve">Equipamento Custo Horário</t>
          </r>
        </is>
      </c>
      <c r="B1872" s="20" t="inlineStr"/>
      <c r="C1872" s="21" t="inlineStr">
        <is>
          <r>
            <t xml:space="preserve">FONTE</t>
          </r>
        </is>
      </c>
      <c r="D1872" s="21" t="inlineStr">
        <is>
          <r>
            <t xml:space="preserve">UNID</t>
          </r>
        </is>
      </c>
      <c r="E1872" s="21" t="inlineStr">
        <is>
          <r>
            <t xml:space="preserve">COEFICIENTE</t>
          </r>
        </is>
      </c>
      <c r="F1872" s="21" t="inlineStr">
        <is>
          <r>
            <t xml:space="preserve">PREÇO UNITÁRIO</t>
          </r>
        </is>
      </c>
      <c r="G1872" s="21" t="inlineStr">
        <is>
          <r>
            <t xml:space="preserve">TOTAL</t>
          </r>
        </is>
      </c>
    </row>
    <row r="1873" customHeight="1" ht="29">
      <c r="A1873" s="22" t="inlineStr">
        <is>
          <r>
            <t xml:space="preserve">91693</t>
          </r>
        </is>
      </c>
      <c r="B1873" s="23" t="inlineStr">
        <is>
          <r>
            <t xml:space="preserve">SERRA CIRCULAR DE BANCADA COM MOTOR ELÉTRICO POTÊNCIA DE 5HP, COM COIFA PARA DISCO 10" - CHI DIURNO. AF_08/2015</t>
          </r>
        </is>
      </c>
      <c r="C1873" s="22" t="inlineStr">
        <is>
          <r>
            <t xml:space="preserve">SINAPI</t>
          </r>
        </is>
      </c>
      <c r="D1873" s="22" t="inlineStr">
        <is>
          <r>
            <t xml:space="preserve">CHI</t>
          </r>
        </is>
      </c>
      <c r="E1873" s="24" t="n">
        <v>0.255</v>
      </c>
      <c r="F1873" s="25" t="n">
        <v>32.36</v>
      </c>
      <c r="G1873" s="25" t="n">
        <f>TRUNC(TRUNC(E1873,8)*F1873,2)</f>
        <v>8.25</v>
      </c>
    </row>
    <row r="1874" customHeight="1" ht="29">
      <c r="A1874" s="22" t="inlineStr">
        <is>
          <r>
            <t xml:space="preserve">91692</t>
          </r>
        </is>
      </c>
      <c r="B1874" s="23" t="inlineStr">
        <is>
          <r>
            <t xml:space="preserve">SERRA CIRCULAR DE BANCADA COM MOTOR ELÉTRICO POTÊNCIA DE 5HP, COM COIFA PARA DISCO 10" - CHP DIURNO. AF_08/2015</t>
          </r>
        </is>
      </c>
      <c r="C1874" s="22" t="inlineStr">
        <is>
          <r>
            <t xml:space="preserve">SINAPI</t>
          </r>
        </is>
      </c>
      <c r="D1874" s="22" t="inlineStr">
        <is>
          <r>
            <t xml:space="preserve">CHP</t>
          </r>
        </is>
      </c>
      <c r="E1874" s="24" t="n">
        <v>0.063</v>
      </c>
      <c r="F1874" s="25" t="n">
        <v>33.75</v>
      </c>
      <c r="G1874" s="25" t="n">
        <f>TRUNC(TRUNC(E1874,8)*F1874,2)</f>
        <v>2.12</v>
      </c>
    </row>
    <row r="1875" customHeight="1" ht="18">
      <c r="A1875" s="2" t="inlineStr"/>
      <c r="B1875" s="2" t="inlineStr"/>
      <c r="C1875" s="2" t="inlineStr"/>
      <c r="D1875" s="2" t="inlineStr"/>
      <c r="E1875" s="26" t="inlineStr">
        <is>
          <r>
            <t xml:space="preserve">TOTAL Equipamento Custo Horário:</t>
          </r>
        </is>
      </c>
      <c r="F1875" s="26" t="inlineStr"/>
      <c r="G1875" s="27" t="n">
        <f>SUM(G1873:G1874)</f>
        <v>10.37</v>
      </c>
    </row>
    <row r="1876" customHeight="1" ht="15">
      <c r="A1876" s="20" t="inlineStr">
        <is>
          <r>
            <t xml:space="preserve">Material</t>
          </r>
        </is>
      </c>
      <c r="B1876" s="20" t="inlineStr"/>
      <c r="C1876" s="21" t="inlineStr">
        <is>
          <r>
            <t xml:space="preserve">FONTE</t>
          </r>
        </is>
      </c>
      <c r="D1876" s="21" t="inlineStr">
        <is>
          <r>
            <t xml:space="preserve">UNID</t>
          </r>
        </is>
      </c>
      <c r="E1876" s="21" t="inlineStr">
        <is>
          <r>
            <t xml:space="preserve">COEFICIENTE</t>
          </r>
        </is>
      </c>
      <c r="F1876" s="21" t="inlineStr">
        <is>
          <r>
            <t xml:space="preserve">PREÇO UNITÁRIO</t>
          </r>
        </is>
      </c>
      <c r="G1876" s="21" t="inlineStr">
        <is>
          <r>
            <t xml:space="preserve">TOTAL</t>
          </r>
        </is>
      </c>
    </row>
    <row r="1877" customHeight="1" ht="29">
      <c r="A1877" s="22" t="inlineStr">
        <is>
          <r>
            <t xml:space="preserve">00001358</t>
          </r>
        </is>
      </c>
      <c r="B1877" s="23" t="inlineStr">
        <is>
          <r>
            <t xml:space="preserve">CHAPA/PAINEL DE MADEIRA COMPENSADA RESINADA (MADEIRITE RESINADO ROSA) PARA FORMA DE CONCRETO, DE 2200 X 1100 MM, E = 17 MM</t>
          </r>
        </is>
      </c>
      <c r="C1877" s="22" t="inlineStr">
        <is>
          <r>
            <t xml:space="preserve">SINAPI</t>
          </r>
        </is>
      </c>
      <c r="D1877" s="22" t="inlineStr">
        <is>
          <r>
            <t xml:space="preserve">M2</t>
          </r>
        </is>
      </c>
      <c r="E1877" s="24" t="n">
        <v>1.336</v>
      </c>
      <c r="F1877" s="25" t="n">
        <v>58.04</v>
      </c>
      <c r="G1877" s="25" t="n">
        <f>TRUNC(TRUNC(E1877,8)*F1877,2)</f>
        <v>77.54</v>
      </c>
    </row>
    <row r="1878" customHeight="1" ht="21">
      <c r="A1878" s="22" t="inlineStr">
        <is>
          <r>
            <t xml:space="preserve">00004491</t>
          </r>
        </is>
      </c>
      <c r="B1878" s="23" t="inlineStr">
        <is>
          <r>
            <t xml:space="preserve">PONTALETE *7,5 X 7,5* CM EM PINUS, MISTA OU EQUIVALENTE DA REGIAO - BRUTA</t>
          </r>
        </is>
      </c>
      <c r="C1878" s="22" t="inlineStr">
        <is>
          <r>
            <t xml:space="preserve">SINAPI</t>
          </r>
        </is>
      </c>
      <c r="D1878" s="22" t="inlineStr">
        <is>
          <r>
            <t xml:space="preserve">M</t>
          </r>
        </is>
      </c>
      <c r="E1878" s="24" t="n">
        <v>2.308</v>
      </c>
      <c r="F1878" s="25" t="n">
        <v>11.26</v>
      </c>
      <c r="G1878" s="25" t="n">
        <f>TRUNC(TRUNC(E1878,8)*F1878,2)</f>
        <v>25.98</v>
      </c>
    </row>
    <row r="1879" customHeight="1" ht="15">
      <c r="A1879" s="22" t="inlineStr">
        <is>
          <r>
            <t xml:space="preserve">00005068</t>
          </r>
        </is>
      </c>
      <c r="B1879" s="23" t="inlineStr">
        <is>
          <r>
            <t xml:space="preserve">PREGO DE ACO POLIDO COM CABECA 17 X 21 (2 X 11)</t>
          </r>
        </is>
      </c>
      <c r="C1879" s="22" t="inlineStr">
        <is>
          <r>
            <t xml:space="preserve">SINAPI</t>
          </r>
        </is>
      </c>
      <c r="D1879" s="22" t="inlineStr">
        <is>
          <r>
            <t xml:space="preserve">KG</t>
          </r>
        </is>
      </c>
      <c r="E1879" s="24" t="n">
        <v>0.208</v>
      </c>
      <c r="F1879" s="25" t="n">
        <v>13.61</v>
      </c>
      <c r="G1879" s="25" t="n">
        <f>TRUNC(TRUNC(E1879,8)*F1879,2)</f>
        <v>2.83</v>
      </c>
    </row>
    <row r="1880" customHeight="1" ht="21">
      <c r="A1880" s="22" t="inlineStr">
        <is>
          <r>
            <t xml:space="preserve">00004517</t>
          </r>
        </is>
      </c>
      <c r="B1880" s="23" t="inlineStr">
        <is>
          <r>
            <t xml:space="preserve">SARRAFO *2,5 X 7,5* CM EM PINUS, MISTA OU EQUIVALENTE DA REGIAO - BRUTA</t>
          </r>
        </is>
      </c>
      <c r="C1880" s="22" t="inlineStr">
        <is>
          <r>
            <t xml:space="preserve">SINAPI</t>
          </r>
        </is>
      </c>
      <c r="D1880" s="22" t="inlineStr">
        <is>
          <r>
            <t xml:space="preserve">M</t>
          </r>
        </is>
      </c>
      <c r="E1880" s="24" t="n">
        <v>9.237</v>
      </c>
      <c r="F1880" s="25" t="n">
        <v>3.94</v>
      </c>
      <c r="G1880" s="25" t="n">
        <f>TRUNC(TRUNC(E1880,8)*F1880,2)</f>
        <v>36.39</v>
      </c>
    </row>
    <row r="1881" customHeight="1" ht="15">
      <c r="A1881" s="2" t="inlineStr"/>
      <c r="B1881" s="2" t="inlineStr"/>
      <c r="C1881" s="2" t="inlineStr"/>
      <c r="D1881" s="2" t="inlineStr"/>
      <c r="E1881" s="26" t="inlineStr">
        <is>
          <r>
            <t xml:space="preserve">TOTAL Material:</t>
          </r>
        </is>
      </c>
      <c r="F1881" s="26" t="inlineStr"/>
      <c r="G1881" s="27" t="n">
        <f>SUM(G1877:G1880)</f>
        <v>142.74</v>
      </c>
    </row>
    <row r="1882" customHeight="1" ht="15">
      <c r="A1882" s="20" t="inlineStr">
        <is>
          <r>
            <t xml:space="preserve">Mão de Obra com Encargos Complementares</t>
          </r>
        </is>
      </c>
      <c r="B1882" s="20" t="inlineStr"/>
      <c r="C1882" s="21" t="inlineStr">
        <is>
          <r>
            <t xml:space="preserve">FONTE</t>
          </r>
        </is>
      </c>
      <c r="D1882" s="21" t="inlineStr">
        <is>
          <r>
            <t xml:space="preserve">UNID</t>
          </r>
        </is>
      </c>
      <c r="E1882" s="21" t="inlineStr">
        <is>
          <r>
            <t xml:space="preserve">COEFICIENTE</t>
          </r>
        </is>
      </c>
      <c r="F1882" s="21" t="inlineStr">
        <is>
          <r>
            <t xml:space="preserve">PREÇO UNITÁRIO</t>
          </r>
        </is>
      </c>
      <c r="G1882" s="21" t="inlineStr">
        <is>
          <r>
            <t xml:space="preserve">TOTAL</t>
          </r>
        </is>
      </c>
    </row>
    <row r="1883" customHeight="1" ht="21">
      <c r="A1883" s="22" t="inlineStr">
        <is>
          <r>
            <t xml:space="preserve">88239</t>
          </r>
        </is>
      </c>
      <c r="B1883" s="23" t="inlineStr">
        <is>
          <r>
            <t xml:space="preserve">AJUDANTE DE CARPINTEIRO COM ENCARGOS COMPLEMENTARES</t>
          </r>
        </is>
      </c>
      <c r="C1883" s="22" t="inlineStr">
        <is>
          <r>
            <t xml:space="preserve">SINAPI</t>
          </r>
        </is>
      </c>
      <c r="D1883" s="22" t="inlineStr">
        <is>
          <r>
            <t xml:space="preserve">H</t>
          </r>
        </is>
      </c>
      <c r="E1883" s="24" t="n">
        <v>0.25</v>
      </c>
      <c r="F1883" s="25" t="n">
        <v>23.13</v>
      </c>
      <c r="G1883" s="25" t="n">
        <f>TRUNC(TRUNC(E1883,8)*F1883,2)</f>
        <v>5.78</v>
      </c>
    </row>
    <row r="1884" customHeight="1" ht="21">
      <c r="A1884" s="22" t="inlineStr">
        <is>
          <r>
            <t xml:space="preserve">88262</t>
          </r>
        </is>
      </c>
      <c r="B1884" s="23" t="inlineStr">
        <is>
          <r>
            <t xml:space="preserve">CARPINTEIRO DE FORMAS COM ENCARGOS COMPLEMENTARES</t>
          </r>
        </is>
      </c>
      <c r="C1884" s="22" t="inlineStr">
        <is>
          <r>
            <t xml:space="preserve">SINAPI</t>
          </r>
        </is>
      </c>
      <c r="D1884" s="22" t="inlineStr">
        <is>
          <r>
            <t xml:space="preserve">H</t>
          </r>
        </is>
      </c>
      <c r="E1884" s="24" t="n">
        <v>1.18</v>
      </c>
      <c r="F1884" s="25" t="n">
        <v>28.52</v>
      </c>
      <c r="G1884" s="25" t="n">
        <f>TRUNC(TRUNC(E1884,8)*F1884,2)</f>
        <v>33.65</v>
      </c>
    </row>
    <row r="1885" customHeight="1" ht="18">
      <c r="A1885" s="2" t="inlineStr"/>
      <c r="B1885" s="2" t="inlineStr"/>
      <c r="C1885" s="2" t="inlineStr"/>
      <c r="D1885" s="2" t="inlineStr"/>
      <c r="E1885" s="26" t="inlineStr">
        <is>
          <r>
            <t xml:space="preserve">TOTAL Mão de Obra com Encargos Complementares:</t>
          </r>
        </is>
      </c>
      <c r="F1885" s="26" t="inlineStr"/>
      <c r="G1885" s="27" t="n">
        <f>SUM(G1883:G1884)</f>
        <v>39.43</v>
      </c>
    </row>
    <row r="1886" customHeight="1" ht="15">
      <c r="A1886" s="2" t="inlineStr"/>
      <c r="B1886" s="2" t="inlineStr"/>
      <c r="C1886" s="2" t="inlineStr"/>
      <c r="D1886" s="2" t="inlineStr"/>
      <c r="E1886" s="28" t="inlineStr">
        <is>
          <r>
            <t xml:space="preserve">VALOR:</t>
          </r>
        </is>
      </c>
      <c r="F1886" s="28" t="inlineStr"/>
      <c r="G1886" s="6" t="n">
        <f>SUM(G1875,G1881,G1885)</f>
        <v>192.54</v>
      </c>
    </row>
    <row r="1887" customHeight="1" ht="15">
      <c r="A1887" s="2" t="inlineStr"/>
      <c r="B1887" s="2" t="inlineStr"/>
      <c r="C1887" s="2" t="inlineStr"/>
      <c r="D1887" s="2" t="inlineStr"/>
      <c r="E1887" s="28" t="inlineStr">
        <is>
          <r>
            <t xml:space="preserve">VALOR BDI (22.23%):</t>
          </r>
        </is>
      </c>
      <c r="F1887" s="28" t="inlineStr"/>
      <c r="G1887" s="6" t="n">
        <f>ROUND(G1886*(22.23/100),2)</f>
        <v>42.8</v>
      </c>
    </row>
    <row r="1888" customHeight="1" ht="15">
      <c r="A1888" s="2" t="inlineStr"/>
      <c r="B1888" s="2" t="inlineStr"/>
      <c r="C1888" s="2" t="inlineStr"/>
      <c r="D1888" s="2" t="inlineStr"/>
      <c r="E1888" s="28" t="inlineStr">
        <is>
          <r>
            <t xml:space="preserve">VALOR COM BDI:</t>
          </r>
        </is>
      </c>
      <c r="F1888" s="28" t="inlineStr"/>
      <c r="G1888" s="6" t="n">
        <f>G1887+G1886</f>
        <v>235.34</v>
      </c>
    </row>
    <row r="1889" customHeight="1" ht="10">
      <c r="A1889" s="2" t="inlineStr"/>
      <c r="B1889" s="2" t="inlineStr"/>
      <c r="C1889" s="2" t="inlineStr"/>
      <c r="D1889" s="2" t="inlineStr"/>
      <c r="E1889" s="18" t="inlineStr"/>
      <c r="F1889" s="18" t="inlineStr"/>
      <c r="G1889" s="18" t="inlineStr"/>
    </row>
    <row r="1890" customHeight="1" ht="20">
      <c r="A1890" s="19" t="inlineStr">
        <is>
          <r>
            <t xml:space="preserve">92265 FABRICAÇÃO DE FÔRMA PARA VIGAS, EM CHAPA DE MADEIRA COMPENSADA RESINADA, E = 17 MM. AF_09/2020 (M2)</t>
          </r>
        </is>
      </c>
      <c r="B1890" s="19" t="inlineStr"/>
      <c r="C1890" s="19" t="inlineStr"/>
      <c r="D1890" s="19" t="inlineStr"/>
      <c r="E1890" s="19" t="inlineStr"/>
      <c r="F1890" s="19" t="inlineStr"/>
      <c r="G1890" s="19" t="inlineStr"/>
    </row>
    <row r="1891" customHeight="1" ht="15">
      <c r="A1891" s="20" t="inlineStr">
        <is>
          <r>
            <t xml:space="preserve">Equipamento Custo Horário</t>
          </r>
        </is>
      </c>
      <c r="B1891" s="20" t="inlineStr"/>
      <c r="C1891" s="21" t="inlineStr">
        <is>
          <r>
            <t xml:space="preserve">FONTE</t>
          </r>
        </is>
      </c>
      <c r="D1891" s="21" t="inlineStr">
        <is>
          <r>
            <t xml:space="preserve">UNID</t>
          </r>
        </is>
      </c>
      <c r="E1891" s="21" t="inlineStr">
        <is>
          <r>
            <t xml:space="preserve">COEFICIENTE</t>
          </r>
        </is>
      </c>
      <c r="F1891" s="21" t="inlineStr">
        <is>
          <r>
            <t xml:space="preserve">PREÇO UNITÁRIO</t>
          </r>
        </is>
      </c>
      <c r="G1891" s="21" t="inlineStr">
        <is>
          <r>
            <t xml:space="preserve">TOTAL</t>
          </r>
        </is>
      </c>
    </row>
    <row r="1892" customHeight="1" ht="29">
      <c r="A1892" s="22" t="inlineStr">
        <is>
          <r>
            <t xml:space="preserve">91693</t>
          </r>
        </is>
      </c>
      <c r="B1892" s="23" t="inlineStr">
        <is>
          <r>
            <t xml:space="preserve">SERRA CIRCULAR DE BANCADA COM MOTOR ELÉTRICO POTÊNCIA DE 5HP, COM COIFA PARA DISCO 10" - CHI DIURNO. AF_08/2015</t>
          </r>
        </is>
      </c>
      <c r="C1892" s="22" t="inlineStr">
        <is>
          <r>
            <t xml:space="preserve">SINAPI</t>
          </r>
        </is>
      </c>
      <c r="D1892" s="22" t="inlineStr">
        <is>
          <r>
            <t xml:space="preserve">CHI</t>
          </r>
        </is>
      </c>
      <c r="E1892" s="24" t="n">
        <v>0.237</v>
      </c>
      <c r="F1892" s="25" t="n">
        <v>32.36</v>
      </c>
      <c r="G1892" s="25" t="n">
        <f>TRUNC(TRUNC(E1892,8)*F1892,2)</f>
        <v>7.66</v>
      </c>
    </row>
    <row r="1893" customHeight="1" ht="29">
      <c r="A1893" s="22" t="inlineStr">
        <is>
          <r>
            <t xml:space="preserve">91692</t>
          </r>
        </is>
      </c>
      <c r="B1893" s="23" t="inlineStr">
        <is>
          <r>
            <t xml:space="preserve">SERRA CIRCULAR DE BANCADA COM MOTOR ELÉTRICO POTÊNCIA DE 5HP, COM COIFA PARA DISCO 10" - CHP DIURNO. AF_08/2015</t>
          </r>
        </is>
      </c>
      <c r="C1893" s="22" t="inlineStr">
        <is>
          <r>
            <t xml:space="preserve">SINAPI</t>
          </r>
        </is>
      </c>
      <c r="D1893" s="22" t="inlineStr">
        <is>
          <r>
            <t xml:space="preserve">CHP</t>
          </r>
        </is>
      </c>
      <c r="E1893" s="24" t="n">
        <v>0.05</v>
      </c>
      <c r="F1893" s="25" t="n">
        <v>33.75</v>
      </c>
      <c r="G1893" s="25" t="n">
        <f>TRUNC(TRUNC(E1893,8)*F1893,2)</f>
        <v>1.68</v>
      </c>
    </row>
    <row r="1894" customHeight="1" ht="18">
      <c r="A1894" s="2" t="inlineStr"/>
      <c r="B1894" s="2" t="inlineStr"/>
      <c r="C1894" s="2" t="inlineStr"/>
      <c r="D1894" s="2" t="inlineStr"/>
      <c r="E1894" s="26" t="inlineStr">
        <is>
          <r>
            <t xml:space="preserve">TOTAL Equipamento Custo Horário:</t>
          </r>
        </is>
      </c>
      <c r="F1894" s="26" t="inlineStr"/>
      <c r="G1894" s="27" t="n">
        <f>SUM(G1892:G1893)</f>
        <v>9.34</v>
      </c>
    </row>
    <row r="1895" customHeight="1" ht="15">
      <c r="A1895" s="20" t="inlineStr">
        <is>
          <r>
            <t xml:space="preserve">Material</t>
          </r>
        </is>
      </c>
      <c r="B1895" s="20" t="inlineStr"/>
      <c r="C1895" s="21" t="inlineStr">
        <is>
          <r>
            <t xml:space="preserve">FONTE</t>
          </r>
        </is>
      </c>
      <c r="D1895" s="21" t="inlineStr">
        <is>
          <r>
            <t xml:space="preserve">UNID</t>
          </r>
        </is>
      </c>
      <c r="E1895" s="21" t="inlineStr">
        <is>
          <r>
            <t xml:space="preserve">COEFICIENTE</t>
          </r>
        </is>
      </c>
      <c r="F1895" s="21" t="inlineStr">
        <is>
          <r>
            <t xml:space="preserve">PREÇO UNITÁRIO</t>
          </r>
        </is>
      </c>
      <c r="G1895" s="21" t="inlineStr">
        <is>
          <r>
            <t xml:space="preserve">TOTAL</t>
          </r>
        </is>
      </c>
    </row>
    <row r="1896" customHeight="1" ht="29">
      <c r="A1896" s="22" t="inlineStr">
        <is>
          <r>
            <t xml:space="preserve">00001358</t>
          </r>
        </is>
      </c>
      <c r="B1896" s="23" t="inlineStr">
        <is>
          <r>
            <t xml:space="preserve">CHAPA/PAINEL DE MADEIRA COMPENSADA RESINADA (MADEIRITE RESINADO ROSA) PARA FORMA DE CONCRETO, DE 2200 X 1100 MM, E = 17 MM</t>
          </r>
        </is>
      </c>
      <c r="C1896" s="22" t="inlineStr">
        <is>
          <r>
            <t xml:space="preserve">SINAPI</t>
          </r>
        </is>
      </c>
      <c r="D1896" s="22" t="inlineStr">
        <is>
          <r>
            <t xml:space="preserve">M2</t>
          </r>
        </is>
      </c>
      <c r="E1896" s="24" t="n">
        <v>1.146</v>
      </c>
      <c r="F1896" s="25" t="n">
        <v>58.04</v>
      </c>
      <c r="G1896" s="25" t="n">
        <f>TRUNC(TRUNC(E1896,8)*F1896,2)</f>
        <v>66.51</v>
      </c>
    </row>
    <row r="1897" customHeight="1" ht="21">
      <c r="A1897" s="22" t="inlineStr">
        <is>
          <r>
            <t xml:space="preserve">00004491</t>
          </r>
        </is>
      </c>
      <c r="B1897" s="23" t="inlineStr">
        <is>
          <r>
            <t xml:space="preserve">PONTALETE *7,5 X 7,5* CM EM PINUS, MISTA OU EQUIVALENTE DA REGIAO - BRUTA</t>
          </r>
        </is>
      </c>
      <c r="C1897" s="22" t="inlineStr">
        <is>
          <r>
            <t xml:space="preserve">SINAPI</t>
          </r>
        </is>
      </c>
      <c r="D1897" s="22" t="inlineStr">
        <is>
          <r>
            <t xml:space="preserve">M</t>
          </r>
        </is>
      </c>
      <c r="E1897" s="24" t="n">
        <v>0.166</v>
      </c>
      <c r="F1897" s="25" t="n">
        <v>11.26</v>
      </c>
      <c r="G1897" s="25" t="n">
        <f>TRUNC(TRUNC(E1897,8)*F1897,2)</f>
        <v>1.86</v>
      </c>
    </row>
    <row r="1898" customHeight="1" ht="15">
      <c r="A1898" s="22" t="inlineStr">
        <is>
          <r>
            <t xml:space="preserve">00005068</t>
          </r>
        </is>
      </c>
      <c r="B1898" s="23" t="inlineStr">
        <is>
          <r>
            <t xml:space="preserve">PREGO DE ACO POLIDO COM CABECA 17 X 21 (2 X 11)</t>
          </r>
        </is>
      </c>
      <c r="C1898" s="22" t="inlineStr">
        <is>
          <r>
            <t xml:space="preserve">SINAPI</t>
          </r>
        </is>
      </c>
      <c r="D1898" s="22" t="inlineStr">
        <is>
          <r>
            <t xml:space="preserve">KG</t>
          </r>
        </is>
      </c>
      <c r="E1898" s="24" t="n">
        <v>0.159</v>
      </c>
      <c r="F1898" s="25" t="n">
        <v>13.61</v>
      </c>
      <c r="G1898" s="25" t="n">
        <f>TRUNC(TRUNC(E1898,8)*F1898,2)</f>
        <v>2.16</v>
      </c>
    </row>
    <row r="1899" customHeight="1" ht="21">
      <c r="A1899" s="22" t="inlineStr">
        <is>
          <r>
            <t xml:space="preserve">00004517</t>
          </r>
        </is>
      </c>
      <c r="B1899" s="23" t="inlineStr">
        <is>
          <r>
            <t xml:space="preserve">SARRAFO *2,5 X 7,5* CM EM PINUS, MISTA OU EQUIVALENTE DA REGIAO - BRUTA</t>
          </r>
        </is>
      </c>
      <c r="C1899" s="22" t="inlineStr">
        <is>
          <r>
            <t xml:space="preserve">SINAPI</t>
          </r>
        </is>
      </c>
      <c r="D1899" s="22" t="inlineStr">
        <is>
          <r>
            <t xml:space="preserve">M</t>
          </r>
        </is>
      </c>
      <c r="E1899" s="24" t="n">
        <v>6.952</v>
      </c>
      <c r="F1899" s="25" t="n">
        <v>3.94</v>
      </c>
      <c r="G1899" s="25" t="n">
        <f>TRUNC(TRUNC(E1899,8)*F1899,2)</f>
        <v>27.39</v>
      </c>
    </row>
    <row r="1900" customHeight="1" ht="15">
      <c r="A1900" s="2" t="inlineStr"/>
      <c r="B1900" s="2" t="inlineStr"/>
      <c r="C1900" s="2" t="inlineStr"/>
      <c r="D1900" s="2" t="inlineStr"/>
      <c r="E1900" s="26" t="inlineStr">
        <is>
          <r>
            <t xml:space="preserve">TOTAL Material:</t>
          </r>
        </is>
      </c>
      <c r="F1900" s="26" t="inlineStr"/>
      <c r="G1900" s="27" t="n">
        <f>SUM(G1896:G1899)</f>
        <v>97.92</v>
      </c>
    </row>
    <row r="1901" customHeight="1" ht="15">
      <c r="A1901" s="20" t="inlineStr">
        <is>
          <r>
            <t xml:space="preserve">Mão de Obra com Encargos Complementares</t>
          </r>
        </is>
      </c>
      <c r="B1901" s="20" t="inlineStr"/>
      <c r="C1901" s="21" t="inlineStr">
        <is>
          <r>
            <t xml:space="preserve">FONTE</t>
          </r>
        </is>
      </c>
      <c r="D1901" s="21" t="inlineStr">
        <is>
          <r>
            <t xml:space="preserve">UNID</t>
          </r>
        </is>
      </c>
      <c r="E1901" s="21" t="inlineStr">
        <is>
          <r>
            <t xml:space="preserve">COEFICIENTE</t>
          </r>
        </is>
      </c>
      <c r="F1901" s="21" t="inlineStr">
        <is>
          <r>
            <t xml:space="preserve">PREÇO UNITÁRIO</t>
          </r>
        </is>
      </c>
      <c r="G1901" s="21" t="inlineStr">
        <is>
          <r>
            <t xml:space="preserve">TOTAL</t>
          </r>
        </is>
      </c>
    </row>
    <row r="1902" customHeight="1" ht="21">
      <c r="A1902" s="22" t="inlineStr">
        <is>
          <r>
            <t xml:space="preserve">88239</t>
          </r>
        </is>
      </c>
      <c r="B1902" s="23" t="inlineStr">
        <is>
          <r>
            <t xml:space="preserve">AJUDANTE DE CARPINTEIRO COM ENCARGOS COMPLEMENTARES</t>
          </r>
        </is>
      </c>
      <c r="C1902" s="22" t="inlineStr">
        <is>
          <r>
            <t xml:space="preserve">SINAPI</t>
          </r>
        </is>
      </c>
      <c r="D1902" s="22" t="inlineStr">
        <is>
          <r>
            <t xml:space="preserve">H</t>
          </r>
        </is>
      </c>
      <c r="E1902" s="24" t="n">
        <v>0.202</v>
      </c>
      <c r="F1902" s="25" t="n">
        <v>23.13</v>
      </c>
      <c r="G1902" s="25" t="n">
        <f>TRUNC(TRUNC(E1902,8)*F1902,2)</f>
        <v>4.67</v>
      </c>
    </row>
    <row r="1903" customHeight="1" ht="21">
      <c r="A1903" s="22" t="inlineStr">
        <is>
          <r>
            <t xml:space="preserve">88262</t>
          </r>
        </is>
      </c>
      <c r="B1903" s="23" t="inlineStr">
        <is>
          <r>
            <t xml:space="preserve">CARPINTEIRO DE FORMAS COM ENCARGOS COMPLEMENTARES</t>
          </r>
        </is>
      </c>
      <c r="C1903" s="22" t="inlineStr">
        <is>
          <r>
            <t xml:space="preserve">SINAPI</t>
          </r>
        </is>
      </c>
      <c r="D1903" s="22" t="inlineStr">
        <is>
          <r>
            <t xml:space="preserve">H</t>
          </r>
        </is>
      </c>
      <c r="E1903" s="24" t="n">
        <v>0.911</v>
      </c>
      <c r="F1903" s="25" t="n">
        <v>28.52</v>
      </c>
      <c r="G1903" s="25" t="n">
        <f>TRUNC(TRUNC(E1903,8)*F1903,2)</f>
        <v>25.98</v>
      </c>
    </row>
    <row r="1904" customHeight="1" ht="18">
      <c r="A1904" s="2" t="inlineStr"/>
      <c r="B1904" s="2" t="inlineStr"/>
      <c r="C1904" s="2" t="inlineStr"/>
      <c r="D1904" s="2" t="inlineStr"/>
      <c r="E1904" s="26" t="inlineStr">
        <is>
          <r>
            <t xml:space="preserve">TOTAL Mão de Obra com Encargos Complementares:</t>
          </r>
        </is>
      </c>
      <c r="F1904" s="26" t="inlineStr"/>
      <c r="G1904" s="27" t="n">
        <f>SUM(G1902:G1903)</f>
        <v>30.65</v>
      </c>
    </row>
    <row r="1905" customHeight="1" ht="15">
      <c r="A1905" s="2" t="inlineStr"/>
      <c r="B1905" s="2" t="inlineStr"/>
      <c r="C1905" s="2" t="inlineStr"/>
      <c r="D1905" s="2" t="inlineStr"/>
      <c r="E1905" s="28" t="inlineStr">
        <is>
          <r>
            <t xml:space="preserve">VALOR:</t>
          </r>
        </is>
      </c>
      <c r="F1905" s="28" t="inlineStr"/>
      <c r="G1905" s="6" t="n">
        <f>SUM(G1894,G1900,G1904)</f>
        <v>137.91</v>
      </c>
    </row>
    <row r="1906" customHeight="1" ht="15">
      <c r="A1906" s="2" t="inlineStr"/>
      <c r="B1906" s="2" t="inlineStr"/>
      <c r="C1906" s="2" t="inlineStr"/>
      <c r="D1906" s="2" t="inlineStr"/>
      <c r="E1906" s="28" t="inlineStr">
        <is>
          <r>
            <t xml:space="preserve">VALOR BDI (22.23%):</t>
          </r>
        </is>
      </c>
      <c r="F1906" s="28" t="inlineStr"/>
      <c r="G1906" s="6" t="n">
        <f>ROUND(G1905*(22.23/100),2)</f>
        <v>30.66</v>
      </c>
    </row>
    <row r="1907" customHeight="1" ht="15">
      <c r="A1907" s="2" t="inlineStr"/>
      <c r="B1907" s="2" t="inlineStr"/>
      <c r="C1907" s="2" t="inlineStr"/>
      <c r="D1907" s="2" t="inlineStr"/>
      <c r="E1907" s="28" t="inlineStr">
        <is>
          <r>
            <t xml:space="preserve">VALOR COM BDI:</t>
          </r>
        </is>
      </c>
      <c r="F1907" s="28" t="inlineStr"/>
      <c r="G1907" s="6" t="n">
        <f>G1906+G1905</f>
        <v>168.57</v>
      </c>
    </row>
    <row r="1908" customHeight="1" ht="10">
      <c r="A1908" s="2" t="inlineStr"/>
      <c r="B1908" s="2" t="inlineStr"/>
      <c r="C1908" s="2" t="inlineStr"/>
      <c r="D1908" s="2" t="inlineStr"/>
      <c r="E1908" s="18" t="inlineStr"/>
      <c r="F1908" s="18" t="inlineStr"/>
      <c r="G1908" s="18" t="inlineStr"/>
    </row>
    <row r="1909" customHeight="1" ht="27">
      <c r="A1909" s="19" t="inlineStr">
        <is>
          <r>
            <t xml:space="preserve">91170 FIXAÇÃO DE TUBOS HORIZONTAIS DE PVC ÁGUA, PVC ESGOTO, PVC ÁGUA PLUVIAL, CPVC, PPR, COBRE OU AÇO, DIÂMETROS MENORES OU IGUAIS A 40 MM, COM ABRAÇADEIRA METÁLICA RÍGIDA TIPO U PERFIL 1 1/4", FIXADA EM PERFILADO EM LAJE. AF_09/2023_PS (M)</t>
          </r>
        </is>
      </c>
      <c r="B1909" s="19" t="inlineStr"/>
      <c r="C1909" s="19" t="inlineStr"/>
      <c r="D1909" s="19" t="inlineStr"/>
      <c r="E1909" s="19" t="inlineStr"/>
      <c r="F1909" s="19" t="inlineStr"/>
      <c r="G1909" s="19" t="inlineStr"/>
    </row>
    <row r="1910" customHeight="1" ht="15">
      <c r="A1910" s="20" t="inlineStr">
        <is>
          <r>
            <t xml:space="preserve">Material</t>
          </r>
        </is>
      </c>
      <c r="B1910" s="20" t="inlineStr"/>
      <c r="C1910" s="21" t="inlineStr">
        <is>
          <r>
            <t xml:space="preserve">FONTE</t>
          </r>
        </is>
      </c>
      <c r="D1910" s="21" t="inlineStr">
        <is>
          <r>
            <t xml:space="preserve">UNID</t>
          </r>
        </is>
      </c>
      <c r="E1910" s="21" t="inlineStr">
        <is>
          <r>
            <t xml:space="preserve">COEFICIENTE</t>
          </r>
        </is>
      </c>
      <c r="F1910" s="21" t="inlineStr">
        <is>
          <r>
            <t xml:space="preserve">PREÇO UNITÁRIO</t>
          </r>
        </is>
      </c>
      <c r="G1910" s="21" t="inlineStr">
        <is>
          <r>
            <t xml:space="preserve">TOTAL</t>
          </r>
        </is>
      </c>
    </row>
    <row r="1911" customHeight="1" ht="21">
      <c r="A1911" s="22" t="inlineStr">
        <is>
          <r>
            <t xml:space="preserve">00000392</t>
          </r>
        </is>
      </c>
      <c r="B1911" s="23" t="inlineStr">
        <is>
          <r>
            <t xml:space="preserve">ABRACADEIRA EM ACO PARA AMARRACAO DE ELETRODUTOS, TIPO D, COM 1/2" E PARAFUSO DE FIXACAO</t>
          </r>
        </is>
      </c>
      <c r="C1911" s="22" t="inlineStr">
        <is>
          <r>
            <t xml:space="preserve">SINAPI</t>
          </r>
        </is>
      </c>
      <c r="D1911" s="22" t="inlineStr">
        <is>
          <r>
            <t xml:space="preserve">UN</t>
          </r>
        </is>
      </c>
      <c r="E1911" s="24" t="n">
        <v>1.7857</v>
      </c>
      <c r="F1911" s="25" t="n">
        <v>3.05</v>
      </c>
      <c r="G1911" s="25" t="n">
        <f>TRUNC(TRUNC(E1911,8)*F1911,2)</f>
        <v>5.44</v>
      </c>
    </row>
    <row r="1912" customHeight="1" ht="15">
      <c r="A1912" s="2" t="inlineStr"/>
      <c r="B1912" s="2" t="inlineStr"/>
      <c r="C1912" s="2" t="inlineStr"/>
      <c r="D1912" s="2" t="inlineStr"/>
      <c r="E1912" s="26" t="inlineStr">
        <is>
          <r>
            <t xml:space="preserve">TOTAL Material:</t>
          </r>
        </is>
      </c>
      <c r="F1912" s="26" t="inlineStr"/>
      <c r="G1912" s="27" t="n">
        <f>SUM(G1911:G1911)</f>
        <v>5.44</v>
      </c>
    </row>
    <row r="1913" customHeight="1" ht="15">
      <c r="A1913" s="20" t="inlineStr">
        <is>
          <r>
            <t xml:space="preserve">Mão de Obra com Encargos Complementares</t>
          </r>
        </is>
      </c>
      <c r="B1913" s="20" t="inlineStr"/>
      <c r="C1913" s="21" t="inlineStr">
        <is>
          <r>
            <t xml:space="preserve">FONTE</t>
          </r>
        </is>
      </c>
      <c r="D1913" s="21" t="inlineStr">
        <is>
          <r>
            <t xml:space="preserve">UNID</t>
          </r>
        </is>
      </c>
      <c r="E1913" s="21" t="inlineStr">
        <is>
          <r>
            <t xml:space="preserve">COEFICIENTE</t>
          </r>
        </is>
      </c>
      <c r="F1913" s="21" t="inlineStr">
        <is>
          <r>
            <t xml:space="preserve">PREÇO UNITÁRIO</t>
          </r>
        </is>
      </c>
      <c r="G1913" s="21" t="inlineStr">
        <is>
          <r>
            <t xml:space="preserve">TOTAL</t>
          </r>
        </is>
      </c>
    </row>
    <row r="1914" customHeight="1" ht="21">
      <c r="A1914" s="22" t="inlineStr">
        <is>
          <r>
            <t xml:space="preserve">88248</t>
          </r>
        </is>
      </c>
      <c r="B1914" s="23" t="inlineStr">
        <is>
          <r>
            <t xml:space="preserve">AUXILIAR DE ENCANADOR OU BOMBEIRO HIDRÁULICO COM ENCARGOS COMPLEMENTARES</t>
          </r>
        </is>
      </c>
      <c r="C1914" s="22" t="inlineStr">
        <is>
          <r>
            <t xml:space="preserve">SINAPI</t>
          </r>
        </is>
      </c>
      <c r="D1914" s="22" t="inlineStr">
        <is>
          <r>
            <t xml:space="preserve">H</t>
          </r>
        </is>
      </c>
      <c r="E1914" s="24" t="n">
        <v>0.048</v>
      </c>
      <c r="F1914" s="25" t="n">
        <v>22.64</v>
      </c>
      <c r="G1914" s="25" t="n">
        <f>TRUNC(TRUNC(E1914,8)*F1914,2)</f>
        <v>1.08</v>
      </c>
    </row>
    <row r="1915" customHeight="1" ht="21">
      <c r="A1915" s="22" t="inlineStr">
        <is>
          <r>
            <t xml:space="preserve">88267</t>
          </r>
        </is>
      </c>
      <c r="B1915" s="23" t="inlineStr">
        <is>
          <r>
            <t xml:space="preserve">ENCANADOR OU BOMBEIRO HIDRÁULICO COM ENCARGOS COMPLEMENTARES</t>
          </r>
        </is>
      </c>
      <c r="C1915" s="22" t="inlineStr">
        <is>
          <r>
            <t xml:space="preserve">SINAPI</t>
          </r>
        </is>
      </c>
      <c r="D1915" s="22" t="inlineStr">
        <is>
          <r>
            <t xml:space="preserve">H</t>
          </r>
        </is>
      </c>
      <c r="E1915" s="24" t="n">
        <v>0.2114</v>
      </c>
      <c r="F1915" s="25" t="n">
        <v>28.12</v>
      </c>
      <c r="G1915" s="25" t="n">
        <f>TRUNC(TRUNC(E1915,8)*F1915,2)</f>
        <v>5.94</v>
      </c>
    </row>
    <row r="1916" customHeight="1" ht="18">
      <c r="A1916" s="2" t="inlineStr"/>
      <c r="B1916" s="2" t="inlineStr"/>
      <c r="C1916" s="2" t="inlineStr"/>
      <c r="D1916" s="2" t="inlineStr"/>
      <c r="E1916" s="26" t="inlineStr">
        <is>
          <r>
            <t xml:space="preserve">TOTAL Mão de Obra com Encargos Complementares:</t>
          </r>
        </is>
      </c>
      <c r="F1916" s="26" t="inlineStr"/>
      <c r="G1916" s="27" t="n">
        <f>SUM(G1914:G1915)</f>
        <v>7.02</v>
      </c>
    </row>
    <row r="1917" customHeight="1" ht="15">
      <c r="A1917" s="2" t="inlineStr"/>
      <c r="B1917" s="2" t="inlineStr"/>
      <c r="C1917" s="2" t="inlineStr"/>
      <c r="D1917" s="2" t="inlineStr"/>
      <c r="E1917" s="28" t="inlineStr">
        <is>
          <r>
            <t xml:space="preserve">VALOR:</t>
          </r>
        </is>
      </c>
      <c r="F1917" s="28" t="inlineStr"/>
      <c r="G1917" s="6" t="n">
        <f>SUM(G1912,G1916)</f>
        <v>12.46</v>
      </c>
    </row>
    <row r="1918" customHeight="1" ht="15">
      <c r="A1918" s="2" t="inlineStr"/>
      <c r="B1918" s="2" t="inlineStr"/>
      <c r="C1918" s="2" t="inlineStr"/>
      <c r="D1918" s="2" t="inlineStr"/>
      <c r="E1918" s="28" t="inlineStr">
        <is>
          <r>
            <t xml:space="preserve">VALOR BDI (22.23%):</t>
          </r>
        </is>
      </c>
      <c r="F1918" s="28" t="inlineStr"/>
      <c r="G1918" s="6" t="n">
        <f>ROUND(G1917*(22.23/100),2)</f>
        <v>2.77</v>
      </c>
    </row>
    <row r="1919" customHeight="1" ht="15">
      <c r="A1919" s="2" t="inlineStr"/>
      <c r="B1919" s="2" t="inlineStr"/>
      <c r="C1919" s="2" t="inlineStr"/>
      <c r="D1919" s="2" t="inlineStr"/>
      <c r="E1919" s="28" t="inlineStr">
        <is>
          <r>
            <t xml:space="preserve">VALOR COM BDI:</t>
          </r>
        </is>
      </c>
      <c r="F1919" s="28" t="inlineStr"/>
      <c r="G1919" s="6" t="n">
        <f>G1918+G1917</f>
        <v>15.23</v>
      </c>
    </row>
    <row r="1920" customHeight="1" ht="10">
      <c r="A1920" s="2" t="inlineStr"/>
      <c r="B1920" s="2" t="inlineStr"/>
      <c r="C1920" s="2" t="inlineStr"/>
      <c r="D1920" s="2" t="inlineStr"/>
      <c r="E1920" s="18" t="inlineStr"/>
      <c r="F1920" s="18" t="inlineStr"/>
      <c r="G1920" s="18" t="inlineStr"/>
    </row>
    <row r="1921" customHeight="1" ht="27">
      <c r="A1921" s="19" t="inlineStr">
        <is>
          <r>
            <t xml:space="preserve">91173 FIXAÇÃO DE TUBOS VERTICAIS DE PVC ÁGUA, PVC ESGOTO, PVC ÁGUA PLUVIAL, CPVC, PPR, COBRE OU AÇO, DIÂMETROS MENORES OU IGUAIS A 40 MM, COM ABRAÇADEIRA METÁLICA RÍGIDA TIPO U PERFIL 1 1/4", FIXADA EM PERFILADO EM PAREDE. AF_09/2023_PS (M)</t>
          </r>
        </is>
      </c>
      <c r="B1921" s="19" t="inlineStr"/>
      <c r="C1921" s="19" t="inlineStr"/>
      <c r="D1921" s="19" t="inlineStr"/>
      <c r="E1921" s="19" t="inlineStr"/>
      <c r="F1921" s="19" t="inlineStr"/>
      <c r="G1921" s="19" t="inlineStr"/>
    </row>
    <row r="1922" customHeight="1" ht="15">
      <c r="A1922" s="20" t="inlineStr">
        <is>
          <r>
            <t xml:space="preserve">Material</t>
          </r>
        </is>
      </c>
      <c r="B1922" s="20" t="inlineStr"/>
      <c r="C1922" s="21" t="inlineStr">
        <is>
          <r>
            <t xml:space="preserve">FONTE</t>
          </r>
        </is>
      </c>
      <c r="D1922" s="21" t="inlineStr">
        <is>
          <r>
            <t xml:space="preserve">UNID</t>
          </r>
        </is>
      </c>
      <c r="E1922" s="21" t="inlineStr">
        <is>
          <r>
            <t xml:space="preserve">COEFICIENTE</t>
          </r>
        </is>
      </c>
      <c r="F1922" s="21" t="inlineStr">
        <is>
          <r>
            <t xml:space="preserve">PREÇO UNITÁRIO</t>
          </r>
        </is>
      </c>
      <c r="G1922" s="21" t="inlineStr">
        <is>
          <r>
            <t xml:space="preserve">TOTAL</t>
          </r>
        </is>
      </c>
    </row>
    <row r="1923" customHeight="1" ht="21">
      <c r="A1923" s="22" t="inlineStr">
        <is>
          <r>
            <t xml:space="preserve">00000392</t>
          </r>
        </is>
      </c>
      <c r="B1923" s="23" t="inlineStr">
        <is>
          <r>
            <t xml:space="preserve">ABRACADEIRA EM ACO PARA AMARRACAO DE ELETRODUTOS, TIPO D, COM 1/2" E PARAFUSO DE FIXACAO</t>
          </r>
        </is>
      </c>
      <c r="C1923" s="22" t="inlineStr">
        <is>
          <r>
            <t xml:space="preserve">SINAPI</t>
          </r>
        </is>
      </c>
      <c r="D1923" s="22" t="inlineStr">
        <is>
          <r>
            <t xml:space="preserve">UN</t>
          </r>
        </is>
      </c>
      <c r="E1923" s="24" t="n">
        <v>0.6667</v>
      </c>
      <c r="F1923" s="25" t="n">
        <v>3.05</v>
      </c>
      <c r="G1923" s="25" t="n">
        <f>TRUNC(TRUNC(E1923,8)*F1923,2)</f>
        <v>2.03</v>
      </c>
    </row>
    <row r="1924" customHeight="1" ht="15">
      <c r="A1924" s="2" t="inlineStr"/>
      <c r="B1924" s="2" t="inlineStr"/>
      <c r="C1924" s="2" t="inlineStr"/>
      <c r="D1924" s="2" t="inlineStr"/>
      <c r="E1924" s="26" t="inlineStr">
        <is>
          <r>
            <t xml:space="preserve">TOTAL Material:</t>
          </r>
        </is>
      </c>
      <c r="F1924" s="26" t="inlineStr"/>
      <c r="G1924" s="27" t="n">
        <f>SUM(G1923:G1923)</f>
        <v>2.03</v>
      </c>
    </row>
    <row r="1925" customHeight="1" ht="15">
      <c r="A1925" s="20" t="inlineStr">
        <is>
          <r>
            <t xml:space="preserve">Mão de Obra com Encargos Complementares</t>
          </r>
        </is>
      </c>
      <c r="B1925" s="20" t="inlineStr"/>
      <c r="C1925" s="21" t="inlineStr">
        <is>
          <r>
            <t xml:space="preserve">FONTE</t>
          </r>
        </is>
      </c>
      <c r="D1925" s="21" t="inlineStr">
        <is>
          <r>
            <t xml:space="preserve">UNID</t>
          </r>
        </is>
      </c>
      <c r="E1925" s="21" t="inlineStr">
        <is>
          <r>
            <t xml:space="preserve">COEFICIENTE</t>
          </r>
        </is>
      </c>
      <c r="F1925" s="21" t="inlineStr">
        <is>
          <r>
            <t xml:space="preserve">PREÇO UNITÁRIO</t>
          </r>
        </is>
      </c>
      <c r="G1925" s="21" t="inlineStr">
        <is>
          <r>
            <t xml:space="preserve">TOTAL</t>
          </r>
        </is>
      </c>
    </row>
    <row r="1926" customHeight="1" ht="21">
      <c r="A1926" s="22" t="inlineStr">
        <is>
          <r>
            <t xml:space="preserve">88248</t>
          </r>
        </is>
      </c>
      <c r="B1926" s="23" t="inlineStr">
        <is>
          <r>
            <t xml:space="preserve">AUXILIAR DE ENCANADOR OU BOMBEIRO HIDRÁULICO COM ENCARGOS COMPLEMENTARES</t>
          </r>
        </is>
      </c>
      <c r="C1926" s="22" t="inlineStr">
        <is>
          <r>
            <t xml:space="preserve">SINAPI</t>
          </r>
        </is>
      </c>
      <c r="D1926" s="22" t="inlineStr">
        <is>
          <r>
            <t xml:space="preserve">H</t>
          </r>
        </is>
      </c>
      <c r="E1926" s="24" t="n">
        <v>0.0179</v>
      </c>
      <c r="F1926" s="25" t="n">
        <v>22.64</v>
      </c>
      <c r="G1926" s="25" t="n">
        <f>TRUNC(TRUNC(E1926,8)*F1926,2)</f>
        <v>0.4</v>
      </c>
    </row>
    <row r="1927" customHeight="1" ht="21">
      <c r="A1927" s="22" t="inlineStr">
        <is>
          <r>
            <t xml:space="preserve">88267</t>
          </r>
        </is>
      </c>
      <c r="B1927" s="23" t="inlineStr">
        <is>
          <r>
            <t xml:space="preserve">ENCANADOR OU BOMBEIRO HIDRÁULICO COM ENCARGOS COMPLEMENTARES</t>
          </r>
        </is>
      </c>
      <c r="C1927" s="22" t="inlineStr">
        <is>
          <r>
            <t xml:space="preserve">SINAPI</t>
          </r>
        </is>
      </c>
      <c r="D1927" s="22" t="inlineStr">
        <is>
          <r>
            <t xml:space="preserve">H</t>
          </r>
        </is>
      </c>
      <c r="E1927" s="24" t="n">
        <v>0.0789</v>
      </c>
      <c r="F1927" s="25" t="n">
        <v>28.12</v>
      </c>
      <c r="G1927" s="25" t="n">
        <f>TRUNC(TRUNC(E1927,8)*F1927,2)</f>
        <v>2.21</v>
      </c>
    </row>
    <row r="1928" customHeight="1" ht="18">
      <c r="A1928" s="2" t="inlineStr"/>
      <c r="B1928" s="2" t="inlineStr"/>
      <c r="C1928" s="2" t="inlineStr"/>
      <c r="D1928" s="2" t="inlineStr"/>
      <c r="E1928" s="26" t="inlineStr">
        <is>
          <r>
            <t xml:space="preserve">TOTAL Mão de Obra com Encargos Complementares:</t>
          </r>
        </is>
      </c>
      <c r="F1928" s="26" t="inlineStr"/>
      <c r="G1928" s="27" t="n">
        <f>SUM(G1926:G1927)</f>
        <v>2.61</v>
      </c>
    </row>
    <row r="1929" customHeight="1" ht="15">
      <c r="A1929" s="2" t="inlineStr"/>
      <c r="B1929" s="2" t="inlineStr"/>
      <c r="C1929" s="2" t="inlineStr"/>
      <c r="D1929" s="2" t="inlineStr"/>
      <c r="E1929" s="28" t="inlineStr">
        <is>
          <r>
            <t xml:space="preserve">VALOR:</t>
          </r>
        </is>
      </c>
      <c r="F1929" s="28" t="inlineStr"/>
      <c r="G1929" s="6" t="n">
        <f>SUM(G1924,G1928)</f>
        <v>4.64</v>
      </c>
    </row>
    <row r="1930" customHeight="1" ht="15">
      <c r="A1930" s="2" t="inlineStr"/>
      <c r="B1930" s="2" t="inlineStr"/>
      <c r="C1930" s="2" t="inlineStr"/>
      <c r="D1930" s="2" t="inlineStr"/>
      <c r="E1930" s="28" t="inlineStr">
        <is>
          <r>
            <t xml:space="preserve">VALOR BDI (22.23%):</t>
          </r>
        </is>
      </c>
      <c r="F1930" s="28" t="inlineStr"/>
      <c r="G1930" s="6" t="n">
        <f>ROUND(G1929*(22.23/100),2)</f>
        <v>1.03</v>
      </c>
    </row>
    <row r="1931" customHeight="1" ht="15">
      <c r="A1931" s="2" t="inlineStr"/>
      <c r="B1931" s="2" t="inlineStr"/>
      <c r="C1931" s="2" t="inlineStr"/>
      <c r="D1931" s="2" t="inlineStr"/>
      <c r="E1931" s="28" t="inlineStr">
        <is>
          <r>
            <t xml:space="preserve">VALOR COM BDI:</t>
          </r>
        </is>
      </c>
      <c r="F1931" s="28" t="inlineStr"/>
      <c r="G1931" s="6" t="n">
        <f>G1930+G1929</f>
        <v>5.67</v>
      </c>
    </row>
    <row r="1932" customHeight="1" ht="10">
      <c r="A1932" s="2" t="inlineStr"/>
      <c r="B1932" s="2" t="inlineStr"/>
      <c r="C1932" s="2" t="inlineStr"/>
      <c r="D1932" s="2" t="inlineStr"/>
      <c r="E1932" s="18" t="inlineStr"/>
      <c r="F1932" s="18" t="inlineStr"/>
      <c r="G1932" s="18" t="inlineStr"/>
    </row>
    <row r="1933" customHeight="1" ht="20">
      <c r="A1933" s="19" t="inlineStr">
        <is>
          <r>
            <t xml:space="preserve">S11640 Forma plana para estruturas, em compensado plastificado de 10mm, 02 usos, inclusive escoramento - Revisada 07.2015 (m2)</t>
          </r>
        </is>
      </c>
      <c r="B1933" s="19" t="inlineStr"/>
      <c r="C1933" s="19" t="inlineStr"/>
      <c r="D1933" s="19" t="inlineStr"/>
      <c r="E1933" s="19" t="inlineStr"/>
      <c r="F1933" s="19" t="inlineStr"/>
      <c r="G1933" s="19" t="inlineStr"/>
    </row>
    <row r="1934" customHeight="1" ht="15">
      <c r="A1934" s="20" t="inlineStr">
        <is>
          <r>
            <t xml:space="preserve">Material</t>
          </r>
        </is>
      </c>
      <c r="B1934" s="20" t="inlineStr"/>
      <c r="C1934" s="21" t="inlineStr">
        <is>
          <r>
            <t xml:space="preserve">FONTE</t>
          </r>
        </is>
      </c>
      <c r="D1934" s="21" t="inlineStr">
        <is>
          <r>
            <t xml:space="preserve">UNID</t>
          </r>
        </is>
      </c>
      <c r="E1934" s="21" t="inlineStr">
        <is>
          <r>
            <t xml:space="preserve">COEFICIENTE</t>
          </r>
        </is>
      </c>
      <c r="F1934" s="21" t="inlineStr">
        <is>
          <r>
            <t xml:space="preserve">PREÇO UNITÁRIO</t>
          </r>
        </is>
      </c>
      <c r="G1934" s="21" t="inlineStr">
        <is>
          <r>
            <t xml:space="preserve">TOTAL</t>
          </r>
        </is>
      </c>
    </row>
    <row r="1935" customHeight="1" ht="21">
      <c r="A1935" s="22" t="inlineStr">
        <is>
          <r>
            <t xml:space="preserve">00043130</t>
          </r>
        </is>
      </c>
      <c r="B1935" s="23" t="inlineStr">
        <is>
          <r>
            <t xml:space="preserve">ARAME GALVANIZADO 12 BWG, D = 2,76 MM (0,048 KG/M) OU 14 BWG, D = 2,11 MM (0,026 KG/M)</t>
          </r>
        </is>
      </c>
      <c r="C1935" s="22" t="inlineStr">
        <is>
          <r>
            <t xml:space="preserve">SINAPI</t>
          </r>
        </is>
      </c>
      <c r="D1935" s="22" t="inlineStr">
        <is>
          <r>
            <t xml:space="preserve">KG</t>
          </r>
        </is>
      </c>
      <c r="E1935" s="24" t="n">
        <v>0.15</v>
      </c>
      <c r="F1935" s="25" t="n">
        <v>15.73</v>
      </c>
      <c r="G1935" s="25" t="n">
        <f>ROUND(ROUND(E1935,8)*F1935,2)</f>
        <v>2.36</v>
      </c>
    </row>
    <row r="1936" customHeight="1" ht="29">
      <c r="A1936" s="22" t="inlineStr">
        <is>
          <r>
            <t xml:space="preserve">00001346</t>
          </r>
        </is>
      </c>
      <c r="B1936" s="23" t="inlineStr">
        <is>
          <r>
            <t xml:space="preserve">CHAPA/PAINEL DE MADEIRA COMPENSADA PLASTIFICADA (MADEIRITE PLASTIFICADO) PARA FORMA DE CONCRETO, DE 2200 X 1100 MM, E = 10 MM</t>
          </r>
        </is>
      </c>
      <c r="C1936" s="22" t="inlineStr">
        <is>
          <r>
            <t xml:space="preserve">SINAPI</t>
          </r>
        </is>
      </c>
      <c r="D1936" s="22" t="inlineStr">
        <is>
          <r>
            <t xml:space="preserve">M2</t>
          </r>
        </is>
      </c>
      <c r="E1936" s="24" t="n">
        <v>0.584</v>
      </c>
      <c r="F1936" s="25" t="n">
        <v>57.17</v>
      </c>
      <c r="G1936" s="25" t="n">
        <f>ROUND(ROUND(E1936,8)*F1936,2)</f>
        <v>33.39</v>
      </c>
    </row>
    <row r="1937" customHeight="1" ht="21">
      <c r="A1937" s="22" t="inlineStr">
        <is>
          <r>
            <t xml:space="preserve">00002692</t>
          </r>
        </is>
      </c>
      <c r="B1937" s="23" t="inlineStr">
        <is>
          <r>
            <t xml:space="preserve">DESMOLDANTE PROTETOR PARA FORMAS DE MADEIRA, DE BASE OLEOSA EMULSIONADA EM AGUA</t>
          </r>
        </is>
      </c>
      <c r="C1937" s="22" t="inlineStr">
        <is>
          <r>
            <t xml:space="preserve">SINAPI</t>
          </r>
        </is>
      </c>
      <c r="D1937" s="22" t="inlineStr">
        <is>
          <r>
            <t xml:space="preserve">L</t>
          </r>
        </is>
      </c>
      <c r="E1937" s="24" t="n">
        <v>0.02</v>
      </c>
      <c r="F1937" s="25" t="n">
        <v>7.74</v>
      </c>
      <c r="G1937" s="25" t="n">
        <f>ROUND(ROUND(E1937,8)*F1937,2)</f>
        <v>0.15</v>
      </c>
    </row>
    <row r="1938" customHeight="1" ht="21">
      <c r="A1938" s="22" t="inlineStr">
        <is>
          <r>
            <t xml:space="preserve">I01569</t>
          </r>
        </is>
      </c>
      <c r="B1938" s="23" t="inlineStr">
        <is>
          <r>
            <t xml:space="preserve">Madeira mista serrada (barrote) 6 x 6cm - 0,0036 m3/m (angelim, louro)</t>
          </r>
        </is>
      </c>
      <c r="C1938" s="22" t="inlineStr">
        <is>
          <r>
            <t xml:space="preserve">ORSE</t>
          </r>
        </is>
      </c>
      <c r="D1938" s="22" t="inlineStr">
        <is>
          <r>
            <t xml:space="preserve">m</t>
          </r>
        </is>
      </c>
      <c r="E1938" s="24" t="n">
        <v>3.067</v>
      </c>
      <c r="F1938" s="25" t="n">
        <v>6.75</v>
      </c>
      <c r="G1938" s="25" t="n">
        <f>ROUND(ROUND(E1938,8)*F1938,2)</f>
        <v>20.7</v>
      </c>
    </row>
    <row r="1939" customHeight="1" ht="15">
      <c r="A1939" s="22" t="inlineStr">
        <is>
          <r>
            <t xml:space="preserve">00005068</t>
          </r>
        </is>
      </c>
      <c r="B1939" s="23" t="inlineStr">
        <is>
          <r>
            <t xml:space="preserve">PREGO DE ACO POLIDO COM CABECA 17 X 21 (2 X 11)</t>
          </r>
        </is>
      </c>
      <c r="C1939" s="22" t="inlineStr">
        <is>
          <r>
            <t xml:space="preserve">SINAPI</t>
          </r>
        </is>
      </c>
      <c r="D1939" s="22" t="inlineStr">
        <is>
          <r>
            <t xml:space="preserve">KG</t>
          </r>
        </is>
      </c>
      <c r="E1939" s="24" t="n">
        <v>0.025</v>
      </c>
      <c r="F1939" s="25" t="n">
        <v>13.61</v>
      </c>
      <c r="G1939" s="25" t="n">
        <f>ROUND(ROUND(E1939,8)*F1939,2)</f>
        <v>0.34</v>
      </c>
    </row>
    <row r="1940" customHeight="1" ht="15">
      <c r="A1940" s="22" t="inlineStr">
        <is>
          <r>
            <t xml:space="preserve">00005069</t>
          </r>
        </is>
      </c>
      <c r="B1940" s="23" t="inlineStr">
        <is>
          <r>
            <t xml:space="preserve">PREGO DE ACO POLIDO COM CABECA 17 X 27 (2 1/2 X 11)</t>
          </r>
        </is>
      </c>
      <c r="C1940" s="22" t="inlineStr">
        <is>
          <r>
            <t xml:space="preserve">SINAPI</t>
          </r>
        </is>
      </c>
      <c r="D1940" s="22" t="inlineStr">
        <is>
          <r>
            <t xml:space="preserve">KG</t>
          </r>
        </is>
      </c>
      <c r="E1940" s="24" t="n">
        <v>0.1</v>
      </c>
      <c r="F1940" s="25" t="n">
        <v>13.87</v>
      </c>
      <c r="G1940" s="25" t="n">
        <f>ROUND(ROUND(E1940,8)*F1940,2)</f>
        <v>1.39</v>
      </c>
    </row>
    <row r="1941" customHeight="1" ht="21">
      <c r="A1941" s="22" t="inlineStr">
        <is>
          <r>
            <t xml:space="preserve">00004509</t>
          </r>
        </is>
      </c>
      <c r="B1941" s="23" t="inlineStr">
        <is>
          <r>
            <t xml:space="preserve">SARRAFO *2,5 X 10* CM EM PINUS, MISTA OU EQUIVALENTE DA REGIAO - BRUTA</t>
          </r>
        </is>
      </c>
      <c r="C1941" s="22" t="inlineStr">
        <is>
          <r>
            <t xml:space="preserve">SINAPI</t>
          </r>
        </is>
      </c>
      <c r="D1941" s="22" t="inlineStr">
        <is>
          <r>
            <t xml:space="preserve">M</t>
          </r>
        </is>
      </c>
      <c r="E1941" s="24" t="n">
        <v>2.722</v>
      </c>
      <c r="F1941" s="25" t="n">
        <v>5.71</v>
      </c>
      <c r="G1941" s="25" t="n">
        <f>ROUND(ROUND(E1941,8)*F1941,2)</f>
        <v>15.54</v>
      </c>
    </row>
    <row r="1942" customHeight="1" ht="29">
      <c r="A1942" s="22" t="inlineStr">
        <is>
          <r>
            <t xml:space="preserve">00006193</t>
          </r>
        </is>
      </c>
      <c r="B1942" s="23" t="inlineStr">
        <is>
          <r>
            <t xml:space="preserve">TABUA NAO APARELHADA *2,5 X 20* CM, EM MACARANDUBA/MASSARANDUBA, ANGELIM OU EQUIVALENTE DA REGIAO - BRUTA</t>
          </r>
        </is>
      </c>
      <c r="C1942" s="22" t="inlineStr">
        <is>
          <r>
            <t xml:space="preserve">SINAPI</t>
          </r>
        </is>
      </c>
      <c r="D1942" s="22" t="inlineStr">
        <is>
          <r>
            <t xml:space="preserve">M</t>
          </r>
        </is>
      </c>
      <c r="E1942" s="24" t="n">
        <v>0.306</v>
      </c>
      <c r="F1942" s="25" t="n">
        <v>17.66</v>
      </c>
      <c r="G1942" s="25" t="n">
        <f>ROUND(ROUND(E1942,8)*F1942,2)</f>
        <v>5.4</v>
      </c>
    </row>
    <row r="1943" customHeight="1" ht="15">
      <c r="A1943" s="2" t="inlineStr"/>
      <c r="B1943" s="2" t="inlineStr"/>
      <c r="C1943" s="2" t="inlineStr"/>
      <c r="D1943" s="2" t="inlineStr"/>
      <c r="E1943" s="26" t="inlineStr">
        <is>
          <r>
            <t xml:space="preserve">TOTAL Material:</t>
          </r>
        </is>
      </c>
      <c r="F1943" s="26" t="inlineStr"/>
      <c r="G1943" s="27" t="n">
        <f>SUM(G1935:G1942)</f>
        <v>79.27</v>
      </c>
    </row>
    <row r="1944" customHeight="1" ht="15">
      <c r="A1944" s="20" t="inlineStr">
        <is>
          <r>
            <t xml:space="preserve">Mão de Obra com Encargos Complementares</t>
          </r>
        </is>
      </c>
      <c r="B1944" s="20" t="inlineStr"/>
      <c r="C1944" s="21" t="inlineStr">
        <is>
          <r>
            <t xml:space="preserve">FONTE</t>
          </r>
        </is>
      </c>
      <c r="D1944" s="21" t="inlineStr">
        <is>
          <r>
            <t xml:space="preserve">UNID</t>
          </r>
        </is>
      </c>
      <c r="E1944" s="21" t="inlineStr">
        <is>
          <r>
            <t xml:space="preserve">COEFICIENTE</t>
          </r>
        </is>
      </c>
      <c r="F1944" s="21" t="inlineStr">
        <is>
          <r>
            <t xml:space="preserve">PREÇO UNITÁRIO</t>
          </r>
        </is>
      </c>
      <c r="G1944" s="21" t="inlineStr">
        <is>
          <r>
            <t xml:space="preserve">TOTAL</t>
          </r>
        </is>
      </c>
    </row>
    <row r="1945" customHeight="1" ht="21">
      <c r="A1945" s="22" t="inlineStr">
        <is>
          <r>
            <t xml:space="preserve">88262</t>
          </r>
        </is>
      </c>
      <c r="B1945" s="23" t="inlineStr">
        <is>
          <r>
            <t xml:space="preserve">CARPINTEIRO DE FORMAS COM ENCARGOS COMPLEMENTARES</t>
          </r>
        </is>
      </c>
      <c r="C1945" s="22" t="inlineStr">
        <is>
          <r>
            <t xml:space="preserve">SINAPI</t>
          </r>
        </is>
      </c>
      <c r="D1945" s="22" t="inlineStr">
        <is>
          <r>
            <t xml:space="preserve">H</t>
          </r>
        </is>
      </c>
      <c r="E1945" s="24" t="n">
        <v>1.333</v>
      </c>
      <c r="F1945" s="25" t="n">
        <v>28.52</v>
      </c>
      <c r="G1945" s="25" t="n">
        <f>ROUND(ROUND(E1945,8)*F1945,2)</f>
        <v>38.02</v>
      </c>
    </row>
    <row r="1946" customHeight="1" ht="15">
      <c r="A1946" s="22" t="inlineStr">
        <is>
          <r>
            <t xml:space="preserve">88316</t>
          </r>
        </is>
      </c>
      <c r="B1946" s="23" t="inlineStr">
        <is>
          <r>
            <t xml:space="preserve">SERVENTE COM ENCARGOS COMPLEMENTARES</t>
          </r>
        </is>
      </c>
      <c r="C1946" s="22" t="inlineStr">
        <is>
          <r>
            <t xml:space="preserve">SINAPI</t>
          </r>
        </is>
      </c>
      <c r="D1946" s="22" t="inlineStr">
        <is>
          <r>
            <t xml:space="preserve">H</t>
          </r>
        </is>
      </c>
      <c r="E1946" s="24" t="n">
        <v>0.333</v>
      </c>
      <c r="F1946" s="25" t="n">
        <v>22.1</v>
      </c>
      <c r="G1946" s="25" t="n">
        <f>ROUND(ROUND(E1946,8)*F1946,2)</f>
        <v>7.36</v>
      </c>
    </row>
    <row r="1947" customHeight="1" ht="18">
      <c r="A1947" s="2" t="inlineStr"/>
      <c r="B1947" s="2" t="inlineStr"/>
      <c r="C1947" s="2" t="inlineStr"/>
      <c r="D1947" s="2" t="inlineStr"/>
      <c r="E1947" s="26" t="inlineStr">
        <is>
          <r>
            <t xml:space="preserve">TOTAL Mão de Obra com Encargos Complementares:</t>
          </r>
        </is>
      </c>
      <c r="F1947" s="26" t="inlineStr"/>
      <c r="G1947" s="27" t="n">
        <f>SUM(G1945:G1946)</f>
        <v>45.38</v>
      </c>
    </row>
    <row r="1948" customHeight="1" ht="15">
      <c r="A1948" s="2" t="inlineStr"/>
      <c r="B1948" s="2" t="inlineStr"/>
      <c r="C1948" s="2" t="inlineStr"/>
      <c r="D1948" s="2" t="inlineStr"/>
      <c r="E1948" s="28" t="inlineStr">
        <is>
          <r>
            <t xml:space="preserve">VALOR:</t>
          </r>
        </is>
      </c>
      <c r="F1948" s="28" t="inlineStr"/>
      <c r="G1948" s="6" t="n">
        <f>SUM(G1943,G1947)</f>
        <v>124.65</v>
      </c>
    </row>
    <row r="1949" customHeight="1" ht="15">
      <c r="A1949" s="2" t="inlineStr"/>
      <c r="B1949" s="2" t="inlineStr"/>
      <c r="C1949" s="2" t="inlineStr"/>
      <c r="D1949" s="2" t="inlineStr"/>
      <c r="E1949" s="28" t="inlineStr">
        <is>
          <r>
            <t xml:space="preserve">VALOR BDI (22.23%):</t>
          </r>
        </is>
      </c>
      <c r="F1949" s="28" t="inlineStr"/>
      <c r="G1949" s="6" t="n">
        <f>ROUND(G1948*(22.23/100),2)</f>
        <v>27.71</v>
      </c>
    </row>
    <row r="1950" customHeight="1" ht="15">
      <c r="A1950" s="2" t="inlineStr"/>
      <c r="B1950" s="2" t="inlineStr"/>
      <c r="C1950" s="2" t="inlineStr"/>
      <c r="D1950" s="2" t="inlineStr"/>
      <c r="E1950" s="28" t="inlineStr">
        <is>
          <r>
            <t xml:space="preserve">VALOR COM BDI:</t>
          </r>
        </is>
      </c>
      <c r="F1950" s="28" t="inlineStr"/>
      <c r="G1950" s="6" t="n">
        <f>G1949+G1948</f>
        <v>152.36</v>
      </c>
    </row>
    <row r="1951" customHeight="1" ht="10">
      <c r="A1951" s="2" t="inlineStr"/>
      <c r="B1951" s="2" t="inlineStr"/>
      <c r="C1951" s="2" t="inlineStr"/>
      <c r="D1951" s="2" t="inlineStr"/>
      <c r="E1951" s="18" t="inlineStr"/>
      <c r="F1951" s="18" t="inlineStr"/>
      <c r="G1951" s="18" t="inlineStr"/>
    </row>
    <row r="1952" customHeight="1" ht="20">
      <c r="A1952" s="19" t="inlineStr">
        <is>
          <r>
            <t xml:space="preserve">S00081 Forma plana para fundações, em tábuas de pinho, 01 uso (m2)</t>
          </r>
        </is>
      </c>
      <c r="B1952" s="19" t="inlineStr"/>
      <c r="C1952" s="19" t="inlineStr"/>
      <c r="D1952" s="19" t="inlineStr"/>
      <c r="E1952" s="19" t="inlineStr"/>
      <c r="F1952" s="19" t="inlineStr"/>
      <c r="G1952" s="19" t="inlineStr"/>
    </row>
    <row r="1953" customHeight="1" ht="15">
      <c r="A1953" s="20" t="inlineStr">
        <is>
          <r>
            <t xml:space="preserve">Encargos Complementares</t>
          </r>
        </is>
      </c>
      <c r="B1953" s="20" t="inlineStr"/>
      <c r="C1953" s="21" t="inlineStr">
        <is>
          <r>
            <t xml:space="preserve">FONTE</t>
          </r>
        </is>
      </c>
      <c r="D1953" s="21" t="inlineStr">
        <is>
          <r>
            <t xml:space="preserve">UNID</t>
          </r>
        </is>
      </c>
      <c r="E1953" s="21" t="inlineStr">
        <is>
          <r>
            <t xml:space="preserve">COEFICIENTE</t>
          </r>
        </is>
      </c>
      <c r="F1953" s="21" t="inlineStr">
        <is>
          <r>
            <t xml:space="preserve">PREÇO UNITÁRIO</t>
          </r>
        </is>
      </c>
      <c r="G1953" s="21" t="inlineStr">
        <is>
          <r>
            <t xml:space="preserve">TOTAL</t>
          </r>
        </is>
      </c>
    </row>
    <row r="1954" customHeight="1" ht="15">
      <c r="A1954" s="22" t="inlineStr">
        <is>
          <r>
            <t xml:space="preserve">S10551</t>
          </r>
        </is>
      </c>
      <c r="B1954" s="23" t="inlineStr">
        <is>
          <r>
            <t xml:space="preserve">Encargos Complementares - Carpinteiro</t>
          </r>
        </is>
      </c>
      <c r="C1954" s="22" t="inlineStr">
        <is>
          <r>
            <t xml:space="preserve">ORSE</t>
          </r>
        </is>
      </c>
      <c r="D1954" s="22" t="inlineStr">
        <is>
          <r>
            <t xml:space="preserve">h</t>
          </r>
        </is>
      </c>
      <c r="E1954" s="24" t="n">
        <v>1.7</v>
      </c>
      <c r="F1954" s="25" t="n">
        <v>3.78</v>
      </c>
      <c r="G1954" s="25" t="n">
        <f>ROUND(ROUND(E1954,8)*F1954,2)</f>
        <v>6.43</v>
      </c>
    </row>
    <row r="1955" customHeight="1" ht="15">
      <c r="A1955" s="22" t="inlineStr">
        <is>
          <r>
            <t xml:space="preserve">S10549</t>
          </r>
        </is>
      </c>
      <c r="B1955" s="23" t="inlineStr">
        <is>
          <r>
            <t xml:space="preserve">Encargos Complementares - Servente</t>
          </r>
        </is>
      </c>
      <c r="C1955" s="22" t="inlineStr">
        <is>
          <r>
            <t xml:space="preserve">ORSE</t>
          </r>
        </is>
      </c>
      <c r="D1955" s="22" t="inlineStr">
        <is>
          <r>
            <t xml:space="preserve">h</t>
          </r>
        </is>
      </c>
      <c r="E1955" s="24" t="n">
        <v>1.7</v>
      </c>
      <c r="F1955" s="25" t="n">
        <v>3.89</v>
      </c>
      <c r="G1955" s="25" t="n">
        <f>ROUND(ROUND(E1955,8)*F1955,2)</f>
        <v>6.61</v>
      </c>
    </row>
    <row r="1956" customHeight="1" ht="15">
      <c r="A1956" s="2" t="inlineStr"/>
      <c r="B1956" s="2" t="inlineStr"/>
      <c r="C1956" s="2" t="inlineStr"/>
      <c r="D1956" s="2" t="inlineStr"/>
      <c r="E1956" s="26" t="inlineStr">
        <is>
          <r>
            <t xml:space="preserve">TOTAL Encargos Complementares:</t>
          </r>
        </is>
      </c>
      <c r="F1956" s="26" t="inlineStr"/>
      <c r="G1956" s="27" t="n">
        <f>SUM(G1954:G1955)</f>
        <v>13.04</v>
      </c>
    </row>
    <row r="1957" customHeight="1" ht="15">
      <c r="A1957" s="20" t="inlineStr">
        <is>
          <r>
            <t xml:space="preserve">Material</t>
          </r>
        </is>
      </c>
      <c r="B1957" s="20" t="inlineStr"/>
      <c r="C1957" s="21" t="inlineStr">
        <is>
          <r>
            <t xml:space="preserve">FONTE</t>
          </r>
        </is>
      </c>
      <c r="D1957" s="21" t="inlineStr">
        <is>
          <r>
            <t xml:space="preserve">UNID</t>
          </r>
        </is>
      </c>
      <c r="E1957" s="21" t="inlineStr">
        <is>
          <r>
            <t xml:space="preserve">COEFICIENTE</t>
          </r>
        </is>
      </c>
      <c r="F1957" s="21" t="inlineStr">
        <is>
          <r>
            <t xml:space="preserve">PREÇO UNITÁRIO</t>
          </r>
        </is>
      </c>
      <c r="G1957" s="21" t="inlineStr">
        <is>
          <r>
            <t xml:space="preserve">TOTAL</t>
          </r>
        </is>
      </c>
    </row>
    <row r="1958" customHeight="1" ht="21">
      <c r="A1958" s="22" t="inlineStr">
        <is>
          <r>
            <t xml:space="preserve">I02692S</t>
          </r>
        </is>
      </c>
      <c r="B1958" s="23" t="inlineStr">
        <is>
          <r>
            <t xml:space="preserve">Desmoldante protetor para formas de madeira, de base oleosaemulsionada em agua</t>
          </r>
        </is>
      </c>
      <c r="C1958" s="22" t="inlineStr">
        <is>
          <r>
            <t xml:space="preserve">ORSE</t>
          </r>
        </is>
      </c>
      <c r="D1958" s="22" t="inlineStr">
        <is>
          <r>
            <t xml:space="preserve">l</t>
          </r>
        </is>
      </c>
      <c r="E1958" s="24" t="n">
        <v>0.015</v>
      </c>
      <c r="F1958" s="25" t="n">
        <v>8.18</v>
      </c>
      <c r="G1958" s="25" t="n">
        <f>ROUND(ROUND(E1958,8)*F1958,2)</f>
        <v>0.12</v>
      </c>
    </row>
    <row r="1959" customHeight="1" ht="21">
      <c r="A1959" s="22" t="inlineStr">
        <is>
          <r>
            <t xml:space="preserve">I01569</t>
          </r>
        </is>
      </c>
      <c r="B1959" s="23" t="inlineStr">
        <is>
          <r>
            <t xml:space="preserve">Madeira mista serrada (barrote) 6 x 6cm - 0,0036 m3/m (angelim, louro)</t>
          </r>
        </is>
      </c>
      <c r="C1959" s="22" t="inlineStr">
        <is>
          <r>
            <t xml:space="preserve">ORSE</t>
          </r>
        </is>
      </c>
      <c r="D1959" s="22" t="inlineStr">
        <is>
          <r>
            <t xml:space="preserve">m</t>
          </r>
        </is>
      </c>
      <c r="E1959" s="24" t="n">
        <v>2.0</v>
      </c>
      <c r="F1959" s="25" t="n">
        <v>6.75</v>
      </c>
      <c r="G1959" s="25" t="n">
        <f>ROUND(ROUND(E1959,8)*F1959,2)</f>
        <v>13.5</v>
      </c>
    </row>
    <row r="1960" customHeight="1" ht="15">
      <c r="A1960" s="22" t="inlineStr">
        <is>
          <r>
            <t xml:space="preserve">I05067S</t>
          </r>
        </is>
      </c>
      <c r="B1960" s="23" t="inlineStr">
        <is>
          <r>
            <t xml:space="preserve">Prego de aco polido com cabeca 16 x 24 (2 1/4 x 12)</t>
          </r>
        </is>
      </c>
      <c r="C1960" s="22" t="inlineStr">
        <is>
          <r>
            <t xml:space="preserve">ORSE</t>
          </r>
        </is>
      </c>
      <c r="D1960" s="22" t="inlineStr">
        <is>
          <r>
            <t xml:space="preserve">kg</t>
          </r>
        </is>
      </c>
      <c r="E1960" s="24" t="n">
        <v>0.4</v>
      </c>
      <c r="F1960" s="25" t="n">
        <v>16.86</v>
      </c>
      <c r="G1960" s="25" t="n">
        <f>ROUND(ROUND(E1960,8)*F1960,2)</f>
        <v>6.74</v>
      </c>
    </row>
    <row r="1961" customHeight="1" ht="21">
      <c r="A1961" s="22" t="inlineStr">
        <is>
          <r>
            <t xml:space="preserve">I04509S</t>
          </r>
        </is>
      </c>
      <c r="B1961" s="23" t="inlineStr">
        <is>
          <r>
            <t xml:space="preserve">Sarrafo *2,5 x 10* cm em pinus, mista ou equivalente da regiao - bruta</t>
          </r>
        </is>
      </c>
      <c r="C1961" s="22" t="inlineStr">
        <is>
          <r>
            <t xml:space="preserve">ORSE</t>
          </r>
        </is>
      </c>
      <c r="D1961" s="22" t="inlineStr">
        <is>
          <r>
            <t xml:space="preserve">m</t>
          </r>
        </is>
      </c>
      <c r="E1961" s="24" t="n">
        <v>1.2</v>
      </c>
      <c r="F1961" s="25" t="n">
        <v>5.65</v>
      </c>
      <c r="G1961" s="25" t="n">
        <f>ROUND(ROUND(E1961,8)*F1961,2)</f>
        <v>6.78</v>
      </c>
    </row>
    <row r="1962" customHeight="1" ht="29">
      <c r="A1962" s="22" t="inlineStr">
        <is>
          <r>
            <t xml:space="preserve">I06189S</t>
          </r>
        </is>
      </c>
      <c r="B1962" s="23" t="inlineStr">
        <is>
          <r>
            <t xml:space="preserve">Tabua nao aparelhada *2,5 x 30* cm, em macaranduba/massaranduba, angelim ou equivalente da regiao - bruta</t>
          </r>
        </is>
      </c>
      <c r="C1962" s="22" t="inlineStr">
        <is>
          <r>
            <t xml:space="preserve">ORSE</t>
          </r>
        </is>
      </c>
      <c r="D1962" s="22" t="inlineStr">
        <is>
          <r>
            <t xml:space="preserve">m</t>
          </r>
        </is>
      </c>
      <c r="E1962" s="24" t="n">
        <v>3.67</v>
      </c>
      <c r="F1962" s="25" t="n">
        <v>24.75</v>
      </c>
      <c r="G1962" s="25" t="n">
        <f>ROUND(ROUND(E1962,8)*F1962,2)</f>
        <v>90.83</v>
      </c>
    </row>
    <row r="1963" customHeight="1" ht="15">
      <c r="A1963" s="2" t="inlineStr"/>
      <c r="B1963" s="2" t="inlineStr"/>
      <c r="C1963" s="2" t="inlineStr"/>
      <c r="D1963" s="2" t="inlineStr"/>
      <c r="E1963" s="26" t="inlineStr">
        <is>
          <r>
            <t xml:space="preserve">TOTAL Material:</t>
          </r>
        </is>
      </c>
      <c r="F1963" s="26" t="inlineStr"/>
      <c r="G1963" s="27" t="n">
        <f>SUM(G1958:G1962)</f>
        <v>117.97</v>
      </c>
    </row>
    <row r="1964" customHeight="1" ht="15">
      <c r="A1964" s="20" t="inlineStr">
        <is>
          <r>
            <t xml:space="preserve">Mão de Obra</t>
          </r>
        </is>
      </c>
      <c r="B1964" s="20" t="inlineStr"/>
      <c r="C1964" s="21" t="inlineStr">
        <is>
          <r>
            <t xml:space="preserve">FONTE</t>
          </r>
        </is>
      </c>
      <c r="D1964" s="21" t="inlineStr">
        <is>
          <r>
            <t xml:space="preserve">UNID</t>
          </r>
        </is>
      </c>
      <c r="E1964" s="21" t="inlineStr">
        <is>
          <r>
            <t xml:space="preserve">COEFICIENTE</t>
          </r>
        </is>
      </c>
      <c r="F1964" s="21" t="inlineStr">
        <is>
          <r>
            <t xml:space="preserve">PREÇO UNITÁRIO</t>
          </r>
        </is>
      </c>
      <c r="G1964" s="21" t="inlineStr">
        <is>
          <r>
            <t xml:space="preserve">TOTAL</t>
          </r>
        </is>
      </c>
    </row>
    <row r="1965" customHeight="1" ht="15">
      <c r="A1965" s="22" t="inlineStr">
        <is>
          <r>
            <t xml:space="preserve">I01213S</t>
          </r>
        </is>
      </c>
      <c r="B1965" s="23" t="inlineStr">
        <is>
          <r>
            <t xml:space="preserve">Carpinteiro de formas ou oficial (horista)</t>
          </r>
        </is>
      </c>
      <c r="C1965" s="22" t="inlineStr">
        <is>
          <r>
            <t xml:space="preserve">ORSE</t>
          </r>
        </is>
      </c>
      <c r="D1965" s="22" t="inlineStr">
        <is>
          <r>
            <t xml:space="preserve">h</t>
          </r>
        </is>
      </c>
      <c r="E1965" s="24" t="n">
        <v>1.7</v>
      </c>
      <c r="F1965" s="25" t="n">
        <v>19.13</v>
      </c>
      <c r="G1965" s="25" t="n">
        <f>ROUND(ROUND(E1965,8)*F1965,2)</f>
        <v>32.52</v>
      </c>
    </row>
    <row r="1966" customHeight="1" ht="15">
      <c r="A1966" s="22" t="inlineStr">
        <is>
          <r>
            <t xml:space="preserve">I06111S</t>
          </r>
        </is>
      </c>
      <c r="B1966" s="23" t="inlineStr">
        <is>
          <r>
            <t xml:space="preserve">Servente de obras (horista)</t>
          </r>
        </is>
      </c>
      <c r="C1966" s="22" t="inlineStr">
        <is>
          <r>
            <t xml:space="preserve">ORSE</t>
          </r>
        </is>
      </c>
      <c r="D1966" s="22" t="inlineStr">
        <is>
          <r>
            <t xml:space="preserve">h</t>
          </r>
        </is>
      </c>
      <c r="E1966" s="24" t="n">
        <v>1.7</v>
      </c>
      <c r="F1966" s="25" t="n">
        <v>13.65</v>
      </c>
      <c r="G1966" s="25" t="n">
        <f>ROUND(ROUND(E1966,8)*F1966,2)</f>
        <v>23.21</v>
      </c>
    </row>
    <row r="1967" customHeight="1" ht="15">
      <c r="A1967" s="2" t="inlineStr"/>
      <c r="B1967" s="2" t="inlineStr"/>
      <c r="C1967" s="2" t="inlineStr"/>
      <c r="D1967" s="2" t="inlineStr"/>
      <c r="E1967" s="26" t="inlineStr">
        <is>
          <r>
            <t xml:space="preserve">TOTAL Mão de Obra:</t>
          </r>
        </is>
      </c>
      <c r="F1967" s="26" t="inlineStr"/>
      <c r="G1967" s="27" t="n">
        <f>SUM(G1965:G1966)</f>
        <v>55.73</v>
      </c>
    </row>
    <row r="1968" customHeight="1" ht="15">
      <c r="A1968" s="2" t="inlineStr"/>
      <c r="B1968" s="2" t="inlineStr"/>
      <c r="C1968" s="2" t="inlineStr"/>
      <c r="D1968" s="2" t="inlineStr"/>
      <c r="E1968" s="28" t="inlineStr">
        <is>
          <r>
            <t xml:space="preserve">VALOR:</t>
          </r>
        </is>
      </c>
      <c r="F1968" s="28" t="inlineStr"/>
      <c r="G1968" s="6" t="n">
        <f>SUM(G1956,G1963,G1967)</f>
        <v>186.75</v>
      </c>
    </row>
    <row r="1969" customHeight="1" ht="15">
      <c r="A1969" s="2" t="inlineStr"/>
      <c r="B1969" s="2" t="inlineStr"/>
      <c r="C1969" s="2" t="inlineStr"/>
      <c r="D1969" s="2" t="inlineStr"/>
      <c r="E1969" s="28" t="inlineStr">
        <is>
          <r>
            <t xml:space="preserve">VALOR BDI (22.23%):</t>
          </r>
        </is>
      </c>
      <c r="F1969" s="28" t="inlineStr"/>
      <c r="G1969" s="6" t="n">
        <f>ROUND(G1968*(22.23/100),2)</f>
        <v>41.51</v>
      </c>
    </row>
    <row r="1970" customHeight="1" ht="15">
      <c r="A1970" s="2" t="inlineStr"/>
      <c r="B1970" s="2" t="inlineStr"/>
      <c r="C1970" s="2" t="inlineStr"/>
      <c r="D1970" s="2" t="inlineStr"/>
      <c r="E1970" s="28" t="inlineStr">
        <is>
          <r>
            <t xml:space="preserve">VALOR COM BDI:</t>
          </r>
        </is>
      </c>
      <c r="F1970" s="28" t="inlineStr"/>
      <c r="G1970" s="6" t="n">
        <f>G1969+G1968</f>
        <v>228.26</v>
      </c>
    </row>
    <row r="1971" customHeight="1" ht="10">
      <c r="A1971" s="2" t="inlineStr"/>
      <c r="B1971" s="2" t="inlineStr"/>
      <c r="C1971" s="2" t="inlineStr"/>
      <c r="D1971" s="2" t="inlineStr"/>
      <c r="E1971" s="18" t="inlineStr"/>
      <c r="F1971" s="18" t="inlineStr"/>
      <c r="G1971" s="18" t="inlineStr"/>
    </row>
    <row r="1972" customHeight="1" ht="20">
      <c r="A1972" s="19" t="inlineStr">
        <is>
          <r>
            <t xml:space="preserve">90279 GRAUTE FGK=20 MPA; TRAÇO 1:0,04:1,8:2,1 (EM MASSA SECA DE CIMENTO/ CAL/ AREIA GROSSA/ BRITA 0) - PREPARO MECÂNICO COM BETONEIRA 400 L. AF_09/2021 (M3)</t>
          </r>
        </is>
      </c>
      <c r="B1972" s="19" t="inlineStr"/>
      <c r="C1972" s="19" t="inlineStr"/>
      <c r="D1972" s="19" t="inlineStr"/>
      <c r="E1972" s="19" t="inlineStr"/>
      <c r="F1972" s="19" t="inlineStr"/>
      <c r="G1972" s="19" t="inlineStr"/>
    </row>
    <row r="1973" customHeight="1" ht="15">
      <c r="A1973" s="20" t="inlineStr">
        <is>
          <r>
            <t xml:space="preserve">Equipamento Custo Horário</t>
          </r>
        </is>
      </c>
      <c r="B1973" s="20" t="inlineStr"/>
      <c r="C1973" s="21" t="inlineStr">
        <is>
          <r>
            <t xml:space="preserve">FONTE</t>
          </r>
        </is>
      </c>
      <c r="D1973" s="21" t="inlineStr">
        <is>
          <r>
            <t xml:space="preserve">UNID</t>
          </r>
        </is>
      </c>
      <c r="E1973" s="21" t="inlineStr">
        <is>
          <r>
            <t xml:space="preserve">COEFICIENTE</t>
          </r>
        </is>
      </c>
      <c r="F1973" s="21" t="inlineStr">
        <is>
          <r>
            <t xml:space="preserve">PREÇO UNITÁRIO</t>
          </r>
        </is>
      </c>
      <c r="G1973" s="21" t="inlineStr">
        <is>
          <r>
            <t xml:space="preserve">TOTAL</t>
          </r>
        </is>
      </c>
    </row>
    <row r="1974" customHeight="1" ht="38">
      <c r="A1974" s="22" t="inlineStr">
        <is>
          <r>
            <t xml:space="preserve">88831</t>
          </r>
        </is>
      </c>
      <c r="B1974" s="23" t="inlineStr">
        <is>
          <r>
            <t xml:space="preserve">BETONEIRA CAPACIDADE NOMINAL DE 400 L, CAPACIDADE DE MISTURA 280 L, MOTOR ELÉTRICO TRIFÁSICO POTÊNCIA DE 2 CV, SEM CARREGADOR - CHI DIURNO. AF_05/2023</t>
          </r>
        </is>
      </c>
      <c r="C1974" s="22" t="inlineStr">
        <is>
          <r>
            <t xml:space="preserve">SINAPI</t>
          </r>
        </is>
      </c>
      <c r="D1974" s="22" t="inlineStr">
        <is>
          <r>
            <t xml:space="preserve">CHI</t>
          </r>
        </is>
      </c>
      <c r="E1974" s="24" t="n">
        <v>0.4931</v>
      </c>
      <c r="F1974" s="25" t="n">
        <v>0.35</v>
      </c>
      <c r="G1974" s="25" t="n">
        <f>TRUNC(TRUNC(E1974,8)*F1974,2)</f>
        <v>0.17</v>
      </c>
    </row>
    <row r="1975" customHeight="1" ht="38">
      <c r="A1975" s="22" t="inlineStr">
        <is>
          <r>
            <t xml:space="preserve">88830</t>
          </r>
        </is>
      </c>
      <c r="B1975" s="23" t="inlineStr">
        <is>
          <r>
            <t xml:space="preserve">BETONEIRA CAPACIDADE NOMINAL DE 400 L, CAPACIDADE DE MISTURA 280 L, MOTOR ELÉTRICO TRIFÁSICO POTÊNCIA DE 2 CV, SEM CARREGADOR - CHP DIURNO. AF_05/2023</t>
          </r>
        </is>
      </c>
      <c r="C1975" s="22" t="inlineStr">
        <is>
          <r>
            <t xml:space="preserve">SINAPI</t>
          </r>
        </is>
      </c>
      <c r="D1975" s="22" t="inlineStr">
        <is>
          <r>
            <t xml:space="preserve">CHP</t>
          </r>
        </is>
      </c>
      <c r="E1975" s="24" t="n">
        <v>1.1138</v>
      </c>
      <c r="F1975" s="25" t="n">
        <v>1.89</v>
      </c>
      <c r="G1975" s="25" t="n">
        <f>TRUNC(TRUNC(E1975,8)*F1975,2)</f>
        <v>2.1</v>
      </c>
    </row>
    <row r="1976" customHeight="1" ht="18">
      <c r="A1976" s="2" t="inlineStr"/>
      <c r="B1976" s="2" t="inlineStr"/>
      <c r="C1976" s="2" t="inlineStr"/>
      <c r="D1976" s="2" t="inlineStr"/>
      <c r="E1976" s="26" t="inlineStr">
        <is>
          <r>
            <t xml:space="preserve">TOTAL Equipamento Custo Horário:</t>
          </r>
        </is>
      </c>
      <c r="F1976" s="26" t="inlineStr"/>
      <c r="G1976" s="27" t="n">
        <f>SUM(G1974:G1975)</f>
        <v>2.27</v>
      </c>
    </row>
    <row r="1977" customHeight="1" ht="15">
      <c r="A1977" s="20" t="inlineStr">
        <is>
          <r>
            <t xml:space="preserve">Material</t>
          </r>
        </is>
      </c>
      <c r="B1977" s="20" t="inlineStr"/>
      <c r="C1977" s="21" t="inlineStr">
        <is>
          <r>
            <t xml:space="preserve">FONTE</t>
          </r>
        </is>
      </c>
      <c r="D1977" s="21" t="inlineStr">
        <is>
          <r>
            <t xml:space="preserve">UNID</t>
          </r>
        </is>
      </c>
      <c r="E1977" s="21" t="inlineStr">
        <is>
          <r>
            <t xml:space="preserve">COEFICIENTE</t>
          </r>
        </is>
      </c>
      <c r="F1977" s="21" t="inlineStr">
        <is>
          <r>
            <t xml:space="preserve">PREÇO UNITÁRIO</t>
          </r>
        </is>
      </c>
      <c r="G1977" s="21" t="inlineStr">
        <is>
          <r>
            <t xml:space="preserve">TOTAL</t>
          </r>
        </is>
      </c>
    </row>
    <row r="1978" customHeight="1" ht="21">
      <c r="A1978" s="22" t="inlineStr">
        <is>
          <r>
            <t xml:space="preserve">00000367</t>
          </r>
        </is>
      </c>
      <c r="B1978" s="23" t="inlineStr">
        <is>
          <r>
            <t xml:space="preserve">AREIA GROSSA - POSTO JAZIDA/FORNECEDOR (RETIRADO NA JAZIDA, SEM TRANSPORTE)</t>
          </r>
        </is>
      </c>
      <c r="C1978" s="22" t="inlineStr">
        <is>
          <r>
            <t xml:space="preserve">SINAPI</t>
          </r>
        </is>
      </c>
      <c r="D1978" s="22" t="inlineStr">
        <is>
          <r>
            <t xml:space="preserve">M3</t>
          </r>
        </is>
      </c>
      <c r="E1978" s="24" t="n">
        <v>0.6302</v>
      </c>
      <c r="F1978" s="25" t="n">
        <v>131.69</v>
      </c>
      <c r="G1978" s="25" t="n">
        <f>TRUNC(TRUNC(E1978,8)*F1978,2)</f>
        <v>82.99</v>
      </c>
    </row>
    <row r="1979" customHeight="1" ht="15">
      <c r="A1979" s="22" t="inlineStr">
        <is>
          <r>
            <t xml:space="preserve">00001106</t>
          </r>
        </is>
      </c>
      <c r="B1979" s="23" t="inlineStr">
        <is>
          <r>
            <t xml:space="preserve">CAL HIDRATADA CH-I PARA ARGAMASSAS</t>
          </r>
        </is>
      </c>
      <c r="C1979" s="22" t="inlineStr">
        <is>
          <r>
            <t xml:space="preserve">SINAPI</t>
          </r>
        </is>
      </c>
      <c r="D1979" s="22" t="inlineStr">
        <is>
          <r>
            <t xml:space="preserve">KG</t>
          </r>
        </is>
      </c>
      <c r="E1979" s="24" t="n">
        <v>15.1255</v>
      </c>
      <c r="F1979" s="25" t="n">
        <v>1.15</v>
      </c>
      <c r="G1979" s="25" t="n">
        <f>TRUNC(TRUNC(E1979,8)*F1979,2)</f>
        <v>17.39</v>
      </c>
    </row>
    <row r="1980" customHeight="1" ht="15">
      <c r="A1980" s="22" t="inlineStr">
        <is>
          <r>
            <t xml:space="preserve">00001379</t>
          </r>
        </is>
      </c>
      <c r="B1980" s="23" t="inlineStr">
        <is>
          <r>
            <t xml:space="preserve">CIMENTO PORTLAND COMPOSTO CP II-32</t>
          </r>
        </is>
      </c>
      <c r="C1980" s="22" t="inlineStr">
        <is>
          <r>
            <t xml:space="preserve">SINAPI</t>
          </r>
        </is>
      </c>
      <c r="D1980" s="22" t="inlineStr">
        <is>
          <r>
            <t xml:space="preserve">KG</t>
          </r>
        </is>
      </c>
      <c r="E1980" s="24" t="n">
        <v>420.1527</v>
      </c>
      <c r="F1980" s="25" t="n">
        <v>0.72</v>
      </c>
      <c r="G1980" s="25" t="n">
        <f>TRUNC(TRUNC(E1980,8)*F1980,2)</f>
        <v>302.5</v>
      </c>
    </row>
    <row r="1981" customHeight="1" ht="21">
      <c r="A1981" s="22" t="inlineStr">
        <is>
          <r>
            <t xml:space="preserve">00004720</t>
          </r>
        </is>
      </c>
      <c r="B1981" s="23" t="inlineStr">
        <is>
          <r>
            <t xml:space="preserve">PEDRA BRITADA N. 0, OU PEDRISCO (4,8 A 9,5 MM) POSTO PEDREIRA/FORNECEDOR, SEM FRETE</t>
          </r>
        </is>
      </c>
      <c r="C1981" s="22" t="inlineStr">
        <is>
          <r>
            <t xml:space="preserve">SINAPI</t>
          </r>
        </is>
      </c>
      <c r="D1981" s="22" t="inlineStr">
        <is>
          <r>
            <t xml:space="preserve">M3</t>
          </r>
        </is>
      </c>
      <c r="E1981" s="24" t="n">
        <v>0.5882</v>
      </c>
      <c r="F1981" s="25" t="n">
        <v>133.51</v>
      </c>
      <c r="G1981" s="25" t="n">
        <f>TRUNC(TRUNC(E1981,8)*F1981,2)</f>
        <v>78.53</v>
      </c>
    </row>
    <row r="1982" customHeight="1" ht="15">
      <c r="A1982" s="2" t="inlineStr"/>
      <c r="B1982" s="2" t="inlineStr"/>
      <c r="C1982" s="2" t="inlineStr"/>
      <c r="D1982" s="2" t="inlineStr"/>
      <c r="E1982" s="26" t="inlineStr">
        <is>
          <r>
            <t xml:space="preserve">TOTAL Material:</t>
          </r>
        </is>
      </c>
      <c r="F1982" s="26" t="inlineStr"/>
      <c r="G1982" s="27" t="n">
        <f>SUM(G1978:G1981)</f>
        <v>481.41</v>
      </c>
    </row>
    <row r="1983" customHeight="1" ht="15">
      <c r="A1983" s="20" t="inlineStr">
        <is>
          <r>
            <t xml:space="preserve">Mão de Obra com Encargos Complementares</t>
          </r>
        </is>
      </c>
      <c r="B1983" s="20" t="inlineStr"/>
      <c r="C1983" s="21" t="inlineStr">
        <is>
          <r>
            <t xml:space="preserve">FONTE</t>
          </r>
        </is>
      </c>
      <c r="D1983" s="21" t="inlineStr">
        <is>
          <r>
            <t xml:space="preserve">UNID</t>
          </r>
        </is>
      </c>
      <c r="E1983" s="21" t="inlineStr">
        <is>
          <r>
            <t xml:space="preserve">COEFICIENTE</t>
          </r>
        </is>
      </c>
      <c r="F1983" s="21" t="inlineStr">
        <is>
          <r>
            <t xml:space="preserve">PREÇO UNITÁRIO</t>
          </r>
        </is>
      </c>
      <c r="G1983" s="21" t="inlineStr">
        <is>
          <r>
            <t xml:space="preserve">TOTAL</t>
          </r>
        </is>
      </c>
    </row>
    <row r="1984" customHeight="1" ht="21">
      <c r="A1984" s="22" t="inlineStr">
        <is>
          <r>
            <t xml:space="preserve">88377</t>
          </r>
        </is>
      </c>
      <c r="B1984" s="23" t="inlineStr">
        <is>
          <r>
            <t xml:space="preserve">OPERADOR DE BETONEIRA ESTACIONÁRIA/MISTURADOR COM ENCARGOS COMPLEMENTARES</t>
          </r>
        </is>
      </c>
      <c r="C1984" s="22" t="inlineStr">
        <is>
          <r>
            <t xml:space="preserve">SINAPI</t>
          </r>
        </is>
      </c>
      <c r="D1984" s="22" t="inlineStr">
        <is>
          <r>
            <t xml:space="preserve">H</t>
          </r>
        </is>
      </c>
      <c r="E1984" s="24" t="n">
        <v>1.6069</v>
      </c>
      <c r="F1984" s="25" t="n">
        <v>26.7</v>
      </c>
      <c r="G1984" s="25" t="n">
        <f>TRUNC(TRUNC(E1984,8)*F1984,2)</f>
        <v>42.9</v>
      </c>
    </row>
    <row r="1985" customHeight="1" ht="15">
      <c r="A1985" s="22" t="inlineStr">
        <is>
          <r>
            <t xml:space="preserve">88316</t>
          </r>
        </is>
      </c>
      <c r="B1985" s="23" t="inlineStr">
        <is>
          <r>
            <t xml:space="preserve">SERVENTE COM ENCARGOS COMPLEMENTARES</t>
          </r>
        </is>
      </c>
      <c r="C1985" s="22" t="inlineStr">
        <is>
          <r>
            <t xml:space="preserve">SINAPI</t>
          </r>
        </is>
      </c>
      <c r="D1985" s="22" t="inlineStr">
        <is>
          <r>
            <t xml:space="preserve">H</t>
          </r>
        </is>
      </c>
      <c r="E1985" s="24" t="n">
        <v>2.5492</v>
      </c>
      <c r="F1985" s="25" t="n">
        <v>22.1</v>
      </c>
      <c r="G1985" s="25" t="n">
        <f>TRUNC(TRUNC(E1985,8)*F1985,2)</f>
        <v>56.33</v>
      </c>
    </row>
    <row r="1986" customHeight="1" ht="18">
      <c r="A1986" s="2" t="inlineStr"/>
      <c r="B1986" s="2" t="inlineStr"/>
      <c r="C1986" s="2" t="inlineStr"/>
      <c r="D1986" s="2" t="inlineStr"/>
      <c r="E1986" s="26" t="inlineStr">
        <is>
          <r>
            <t xml:space="preserve">TOTAL Mão de Obra com Encargos Complementares:</t>
          </r>
        </is>
      </c>
      <c r="F1986" s="26" t="inlineStr"/>
      <c r="G1986" s="27" t="n">
        <f>SUM(G1984:G1985)</f>
        <v>99.23</v>
      </c>
    </row>
    <row r="1987" customHeight="1" ht="15">
      <c r="A1987" s="2" t="inlineStr"/>
      <c r="B1987" s="2" t="inlineStr"/>
      <c r="C1987" s="2" t="inlineStr"/>
      <c r="D1987" s="2" t="inlineStr"/>
      <c r="E1987" s="28" t="inlineStr">
        <is>
          <r>
            <t xml:space="preserve">VALOR:</t>
          </r>
        </is>
      </c>
      <c r="F1987" s="28" t="inlineStr"/>
      <c r="G1987" s="6" t="n">
        <f>SUM(G1976,G1982,G1986)</f>
        <v>582.91</v>
      </c>
    </row>
    <row r="1988" customHeight="1" ht="15">
      <c r="A1988" s="2" t="inlineStr"/>
      <c r="B1988" s="2" t="inlineStr"/>
      <c r="C1988" s="2" t="inlineStr"/>
      <c r="D1988" s="2" t="inlineStr"/>
      <c r="E1988" s="28" t="inlineStr">
        <is>
          <r>
            <t xml:space="preserve">VALOR BDI (22.23%):</t>
          </r>
        </is>
      </c>
      <c r="F1988" s="28" t="inlineStr"/>
      <c r="G1988" s="6" t="n">
        <f>ROUND(G1987*(22.23/100),2)</f>
        <v>129.58</v>
      </c>
    </row>
    <row r="1989" customHeight="1" ht="15">
      <c r="A1989" s="2" t="inlineStr"/>
      <c r="B1989" s="2" t="inlineStr"/>
      <c r="C1989" s="2" t="inlineStr"/>
      <c r="D1989" s="2" t="inlineStr"/>
      <c r="E1989" s="28" t="inlineStr">
        <is>
          <r>
            <t xml:space="preserve">VALOR COM BDI:</t>
          </r>
        </is>
      </c>
      <c r="F1989" s="28" t="inlineStr"/>
      <c r="G1989" s="6" t="n">
        <f>G1988+G1987</f>
        <v>712.49</v>
      </c>
    </row>
    <row r="1990" customHeight="1" ht="10">
      <c r="A1990" s="2" t="inlineStr"/>
      <c r="B1990" s="2" t="inlineStr"/>
      <c r="C1990" s="2" t="inlineStr"/>
      <c r="D1990" s="2" t="inlineStr"/>
      <c r="E1990" s="18" t="inlineStr"/>
      <c r="F1990" s="18" t="inlineStr"/>
      <c r="G1990" s="18" t="inlineStr"/>
    </row>
    <row r="1991" customHeight="1" ht="20">
      <c r="A1991" s="19" t="inlineStr">
        <is>
          <r>
            <t xml:space="preserve">93282 GUINCHO ELÉTRICO DE COLUNA, CAPACIDADE 400 KG, COM MOTO FREIO, MOTOR TRIFÁSICO DE 1,25 CV - CHI DIURNO. AF_03/2016 (CHI)</t>
          </r>
        </is>
      </c>
      <c r="B1991" s="19" t="inlineStr"/>
      <c r="C1991" s="19" t="inlineStr"/>
      <c r="D1991" s="19" t="inlineStr"/>
      <c r="E1991" s="19" t="inlineStr"/>
      <c r="F1991" s="19" t="inlineStr"/>
      <c r="G1991" s="19" t="inlineStr"/>
    </row>
    <row r="1992" customHeight="1" ht="15">
      <c r="A1992" s="20" t="inlineStr">
        <is>
          <r>
            <t xml:space="preserve">Mão de Obra com Encargos Complementares</t>
          </r>
        </is>
      </c>
      <c r="B1992" s="20" t="inlineStr"/>
      <c r="C1992" s="21" t="inlineStr">
        <is>
          <r>
            <t xml:space="preserve">FONTE</t>
          </r>
        </is>
      </c>
      <c r="D1992" s="21" t="inlineStr">
        <is>
          <r>
            <t xml:space="preserve">UNID</t>
          </r>
        </is>
      </c>
      <c r="E1992" s="21" t="inlineStr">
        <is>
          <r>
            <t xml:space="preserve">COEFICIENTE</t>
          </r>
        </is>
      </c>
      <c r="F1992" s="21" t="inlineStr">
        <is>
          <r>
            <t xml:space="preserve">PREÇO UNITÁRIO</t>
          </r>
        </is>
      </c>
      <c r="G1992" s="21" t="inlineStr">
        <is>
          <r>
            <t xml:space="preserve">TOTAL</t>
          </r>
        </is>
      </c>
    </row>
    <row r="1993" customHeight="1" ht="21">
      <c r="A1993" s="22" t="inlineStr">
        <is>
          <r>
            <t xml:space="preserve">88295</t>
          </r>
        </is>
      </c>
      <c r="B1993" s="23" t="inlineStr">
        <is>
          <r>
            <t xml:space="preserve">OPERADOR DE GUINCHO COM ENCARGOS COMPLEMENTARES</t>
          </r>
        </is>
      </c>
      <c r="C1993" s="22" t="inlineStr">
        <is>
          <r>
            <t xml:space="preserve">SINAPI</t>
          </r>
        </is>
      </c>
      <c r="D1993" s="22" t="inlineStr">
        <is>
          <r>
            <t xml:space="preserve">H</t>
          </r>
        </is>
      </c>
      <c r="E1993" s="24" t="n">
        <v>1.0</v>
      </c>
      <c r="F1993" s="25" t="n">
        <v>26.89</v>
      </c>
      <c r="G1993" s="25" t="n">
        <f>TRUNC(TRUNC(E1993,8)*F1993,2)</f>
        <v>26.89</v>
      </c>
    </row>
    <row r="1994" customHeight="1" ht="18">
      <c r="A1994" s="2" t="inlineStr"/>
      <c r="B1994" s="2" t="inlineStr"/>
      <c r="C1994" s="2" t="inlineStr"/>
      <c r="D1994" s="2" t="inlineStr"/>
      <c r="E1994" s="26" t="inlineStr">
        <is>
          <r>
            <t xml:space="preserve">TOTAL Mão de Obra com Encargos Complementares:</t>
          </r>
        </is>
      </c>
      <c r="F1994" s="26" t="inlineStr"/>
      <c r="G1994" s="27" t="n">
        <f>SUM(G1993:G1993)</f>
        <v>26.89</v>
      </c>
    </row>
    <row r="1995" customHeight="1" ht="15">
      <c r="A1995" s="20" t="inlineStr">
        <is>
          <r>
            <t xml:space="preserve">Serviço</t>
          </r>
        </is>
      </c>
      <c r="B1995" s="20" t="inlineStr"/>
      <c r="C1995" s="21" t="inlineStr">
        <is>
          <r>
            <t xml:space="preserve">FONTE</t>
          </r>
        </is>
      </c>
      <c r="D1995" s="21" t="inlineStr">
        <is>
          <r>
            <t xml:space="preserve">UNID</t>
          </r>
        </is>
      </c>
      <c r="E1995" s="21" t="inlineStr">
        <is>
          <r>
            <t xml:space="preserve">COEFICIENTE</t>
          </r>
        </is>
      </c>
      <c r="F1995" s="21" t="inlineStr">
        <is>
          <r>
            <t xml:space="preserve">PREÇO UNITÁRIO</t>
          </r>
        </is>
      </c>
      <c r="G1995" s="21" t="inlineStr">
        <is>
          <r>
            <t xml:space="preserve">TOTAL</t>
          </r>
        </is>
      </c>
    </row>
    <row r="1996" customHeight="1" ht="29">
      <c r="A1996" s="22" t="inlineStr">
        <is>
          <r>
            <t xml:space="preserve">93277</t>
          </r>
        </is>
      </c>
      <c r="B1996" s="23" t="inlineStr">
        <is>
          <r>
            <t xml:space="preserve">GUINCHO ELÉTRICO DE COLUNA, CAPACIDADE 400 KG, COM MOTO FREIO, MOTOR TRIFÁSICO DE 1,25 CV - DEPRECIAÇÃO. AF_03/2016</t>
          </r>
        </is>
      </c>
      <c r="C1996" s="22" t="inlineStr">
        <is>
          <r>
            <t xml:space="preserve">SINAPI</t>
          </r>
        </is>
      </c>
      <c r="D1996" s="22" t="inlineStr">
        <is>
          <r>
            <t xml:space="preserve">H</t>
          </r>
        </is>
      </c>
      <c r="E1996" s="24" t="n">
        <v>1.0</v>
      </c>
      <c r="F1996" s="25" t="n">
        <v>0.49</v>
      </c>
      <c r="G1996" s="25" t="n">
        <f>TRUNC(TRUNC(E1996,8)*F1996,2)</f>
        <v>0.49</v>
      </c>
    </row>
    <row r="1997" customHeight="1" ht="29">
      <c r="A1997" s="22" t="inlineStr">
        <is>
          <r>
            <t xml:space="preserve">93278</t>
          </r>
        </is>
      </c>
      <c r="B1997" s="23" t="inlineStr">
        <is>
          <r>
            <t xml:space="preserve">GUINCHO ELÉTRICO DE COLUNA, CAPACIDADE 400 KG, COM MOTO FREIO, MOTOR TRIFÁSICO DE 1,25 CV - JUROS. AF_03/2016</t>
          </r>
        </is>
      </c>
      <c r="C1997" s="22" t="inlineStr">
        <is>
          <r>
            <t xml:space="preserve">SINAPI</t>
          </r>
        </is>
      </c>
      <c r="D1997" s="22" t="inlineStr">
        <is>
          <r>
            <t xml:space="preserve">H</t>
          </r>
        </is>
      </c>
      <c r="E1997" s="24" t="n">
        <v>1.0</v>
      </c>
      <c r="F1997" s="25" t="n">
        <v>0.11</v>
      </c>
      <c r="G1997" s="25" t="n">
        <f>TRUNC(TRUNC(E1997,8)*F1997,2)</f>
        <v>0.11</v>
      </c>
    </row>
    <row r="1998" customHeight="1" ht="15">
      <c r="A1998" s="2" t="inlineStr"/>
      <c r="B1998" s="2" t="inlineStr"/>
      <c r="C1998" s="2" t="inlineStr"/>
      <c r="D1998" s="2" t="inlineStr"/>
      <c r="E1998" s="26" t="inlineStr">
        <is>
          <r>
            <t xml:space="preserve">TOTAL Serviço:</t>
          </r>
        </is>
      </c>
      <c r="F1998" s="26" t="inlineStr"/>
      <c r="G1998" s="27" t="n">
        <f>SUM(G1996:G1997)</f>
        <v>0.6</v>
      </c>
    </row>
    <row r="1999" customHeight="1" ht="15">
      <c r="A1999" s="2" t="inlineStr"/>
      <c r="B1999" s="2" t="inlineStr"/>
      <c r="C1999" s="2" t="inlineStr"/>
      <c r="D1999" s="2" t="inlineStr"/>
      <c r="E1999" s="28" t="inlineStr">
        <is>
          <r>
            <t xml:space="preserve">VALOR:</t>
          </r>
        </is>
      </c>
      <c r="F1999" s="28" t="inlineStr"/>
      <c r="G1999" s="6" t="n">
        <f>SUM(G1994,G1998)</f>
        <v>27.49</v>
      </c>
    </row>
    <row r="2000" customHeight="1" ht="15">
      <c r="A2000" s="2" t="inlineStr"/>
      <c r="B2000" s="2" t="inlineStr"/>
      <c r="C2000" s="2" t="inlineStr"/>
      <c r="D2000" s="2" t="inlineStr"/>
      <c r="E2000" s="28" t="inlineStr">
        <is>
          <r>
            <t xml:space="preserve">VALOR BDI (22.23%):</t>
          </r>
        </is>
      </c>
      <c r="F2000" s="28" t="inlineStr"/>
      <c r="G2000" s="6" t="n">
        <f>ROUND(G1999*(22.23/100),2)</f>
        <v>6.11</v>
      </c>
    </row>
    <row r="2001" customHeight="1" ht="15">
      <c r="A2001" s="2" t="inlineStr"/>
      <c r="B2001" s="2" t="inlineStr"/>
      <c r="C2001" s="2" t="inlineStr"/>
      <c r="D2001" s="2" t="inlineStr"/>
      <c r="E2001" s="28" t="inlineStr">
        <is>
          <r>
            <t xml:space="preserve">VALOR COM BDI:</t>
          </r>
        </is>
      </c>
      <c r="F2001" s="28" t="inlineStr"/>
      <c r="G2001" s="6" t="n">
        <f>G2000+G1999</f>
        <v>33.6</v>
      </c>
    </row>
    <row r="2002" customHeight="1" ht="10">
      <c r="A2002" s="2" t="inlineStr"/>
      <c r="B2002" s="2" t="inlineStr"/>
      <c r="C2002" s="2" t="inlineStr"/>
      <c r="D2002" s="2" t="inlineStr"/>
      <c r="E2002" s="18" t="inlineStr"/>
      <c r="F2002" s="18" t="inlineStr"/>
      <c r="G2002" s="18" t="inlineStr"/>
    </row>
    <row r="2003" customHeight="1" ht="20">
      <c r="A2003" s="19" t="inlineStr">
        <is>
          <r>
            <t xml:space="preserve">93281 GUINCHO ELÉTRICO DE COLUNA, CAPACIDADE 400 KG, COM MOTO FREIO, MOTOR TRIFÁSICO DE 1,25 CV - CHP DIURNO. AF_03/2016 (CHP)</t>
          </r>
        </is>
      </c>
      <c r="B2003" s="19" t="inlineStr"/>
      <c r="C2003" s="19" t="inlineStr"/>
      <c r="D2003" s="19" t="inlineStr"/>
      <c r="E2003" s="19" t="inlineStr"/>
      <c r="F2003" s="19" t="inlineStr"/>
      <c r="G2003" s="19" t="inlineStr"/>
    </row>
    <row r="2004" customHeight="1" ht="15">
      <c r="A2004" s="20" t="inlineStr">
        <is>
          <r>
            <t xml:space="preserve">Mão de Obra com Encargos Complementares</t>
          </r>
        </is>
      </c>
      <c r="B2004" s="20" t="inlineStr"/>
      <c r="C2004" s="21" t="inlineStr">
        <is>
          <r>
            <t xml:space="preserve">FONTE</t>
          </r>
        </is>
      </c>
      <c r="D2004" s="21" t="inlineStr">
        <is>
          <r>
            <t xml:space="preserve">UNID</t>
          </r>
        </is>
      </c>
      <c r="E2004" s="21" t="inlineStr">
        <is>
          <r>
            <t xml:space="preserve">COEFICIENTE</t>
          </r>
        </is>
      </c>
      <c r="F2004" s="21" t="inlineStr">
        <is>
          <r>
            <t xml:space="preserve">PREÇO UNITÁRIO</t>
          </r>
        </is>
      </c>
      <c r="G2004" s="21" t="inlineStr">
        <is>
          <r>
            <t xml:space="preserve">TOTAL</t>
          </r>
        </is>
      </c>
    </row>
    <row r="2005" customHeight="1" ht="21">
      <c r="A2005" s="22" t="inlineStr">
        <is>
          <r>
            <t xml:space="preserve">88295</t>
          </r>
        </is>
      </c>
      <c r="B2005" s="23" t="inlineStr">
        <is>
          <r>
            <t xml:space="preserve">OPERADOR DE GUINCHO COM ENCARGOS COMPLEMENTARES</t>
          </r>
        </is>
      </c>
      <c r="C2005" s="22" t="inlineStr">
        <is>
          <r>
            <t xml:space="preserve">SINAPI</t>
          </r>
        </is>
      </c>
      <c r="D2005" s="22" t="inlineStr">
        <is>
          <r>
            <t xml:space="preserve">H</t>
          </r>
        </is>
      </c>
      <c r="E2005" s="24" t="n">
        <v>1.0</v>
      </c>
      <c r="F2005" s="25" t="n">
        <v>26.89</v>
      </c>
      <c r="G2005" s="25" t="n">
        <f>TRUNC(TRUNC(E2005,8)*F2005,2)</f>
        <v>26.89</v>
      </c>
    </row>
    <row r="2006" customHeight="1" ht="18">
      <c r="A2006" s="2" t="inlineStr"/>
      <c r="B2006" s="2" t="inlineStr"/>
      <c r="C2006" s="2" t="inlineStr"/>
      <c r="D2006" s="2" t="inlineStr"/>
      <c r="E2006" s="26" t="inlineStr">
        <is>
          <r>
            <t xml:space="preserve">TOTAL Mão de Obra com Encargos Complementares:</t>
          </r>
        </is>
      </c>
      <c r="F2006" s="26" t="inlineStr"/>
      <c r="G2006" s="27" t="n">
        <f>SUM(G2005:G2005)</f>
        <v>26.89</v>
      </c>
    </row>
    <row r="2007" customHeight="1" ht="15">
      <c r="A2007" s="20" t="inlineStr">
        <is>
          <r>
            <t xml:space="preserve">Serviço</t>
          </r>
        </is>
      </c>
      <c r="B2007" s="20" t="inlineStr"/>
      <c r="C2007" s="21" t="inlineStr">
        <is>
          <r>
            <t xml:space="preserve">FONTE</t>
          </r>
        </is>
      </c>
      <c r="D2007" s="21" t="inlineStr">
        <is>
          <r>
            <t xml:space="preserve">UNID</t>
          </r>
        </is>
      </c>
      <c r="E2007" s="21" t="inlineStr">
        <is>
          <r>
            <t xml:space="preserve">COEFICIENTE</t>
          </r>
        </is>
      </c>
      <c r="F2007" s="21" t="inlineStr">
        <is>
          <r>
            <t xml:space="preserve">PREÇO UNITÁRIO</t>
          </r>
        </is>
      </c>
      <c r="G2007" s="21" t="inlineStr">
        <is>
          <r>
            <t xml:space="preserve">TOTAL</t>
          </r>
        </is>
      </c>
    </row>
    <row r="2008" customHeight="1" ht="29">
      <c r="A2008" s="22" t="inlineStr">
        <is>
          <r>
            <t xml:space="preserve">93277</t>
          </r>
        </is>
      </c>
      <c r="B2008" s="23" t="inlineStr">
        <is>
          <r>
            <t xml:space="preserve">GUINCHO ELÉTRICO DE COLUNA, CAPACIDADE 400 KG, COM MOTO FREIO, MOTOR TRIFÁSICO DE 1,25 CV - DEPRECIAÇÃO. AF_03/2016</t>
          </r>
        </is>
      </c>
      <c r="C2008" s="22" t="inlineStr">
        <is>
          <r>
            <t xml:space="preserve">SINAPI</t>
          </r>
        </is>
      </c>
      <c r="D2008" s="22" t="inlineStr">
        <is>
          <r>
            <t xml:space="preserve">H</t>
          </r>
        </is>
      </c>
      <c r="E2008" s="24" t="n">
        <v>1.0</v>
      </c>
      <c r="F2008" s="25" t="n">
        <v>0.49</v>
      </c>
      <c r="G2008" s="25" t="n">
        <f>TRUNC(TRUNC(E2008,8)*F2008,2)</f>
        <v>0.49</v>
      </c>
    </row>
    <row r="2009" customHeight="1" ht="29">
      <c r="A2009" s="22" t="inlineStr">
        <is>
          <r>
            <t xml:space="preserve">93278</t>
          </r>
        </is>
      </c>
      <c r="B2009" s="23" t="inlineStr">
        <is>
          <r>
            <t xml:space="preserve">GUINCHO ELÉTRICO DE COLUNA, CAPACIDADE 400 KG, COM MOTO FREIO, MOTOR TRIFÁSICO DE 1,25 CV - JUROS. AF_03/2016</t>
          </r>
        </is>
      </c>
      <c r="C2009" s="22" t="inlineStr">
        <is>
          <r>
            <t xml:space="preserve">SINAPI</t>
          </r>
        </is>
      </c>
      <c r="D2009" s="22" t="inlineStr">
        <is>
          <r>
            <t xml:space="preserve">H</t>
          </r>
        </is>
      </c>
      <c r="E2009" s="24" t="n">
        <v>1.0</v>
      </c>
      <c r="F2009" s="25" t="n">
        <v>0.11</v>
      </c>
      <c r="G2009" s="25" t="n">
        <f>TRUNC(TRUNC(E2009,8)*F2009,2)</f>
        <v>0.11</v>
      </c>
    </row>
    <row r="2010" customHeight="1" ht="29">
      <c r="A2010" s="22" t="inlineStr">
        <is>
          <r>
            <t xml:space="preserve">93279</t>
          </r>
        </is>
      </c>
      <c r="B2010" s="23" t="inlineStr">
        <is>
          <r>
            <t xml:space="preserve">GUINCHO ELÉTRICO DE COLUNA, CAPACIDADE 400 KG, COM MOTO FREIO, MOTOR TRIFÁSICO DE 1,25 CV - MANUTENÇÃO. AF_03/2016</t>
          </r>
        </is>
      </c>
      <c r="C2010" s="22" t="inlineStr">
        <is>
          <r>
            <t xml:space="preserve">SINAPI</t>
          </r>
        </is>
      </c>
      <c r="D2010" s="22" t="inlineStr">
        <is>
          <r>
            <t xml:space="preserve">H</t>
          </r>
        </is>
      </c>
      <c r="E2010" s="24" t="n">
        <v>1.0</v>
      </c>
      <c r="F2010" s="25" t="n">
        <v>0.46</v>
      </c>
      <c r="G2010" s="25" t="n">
        <f>TRUNC(TRUNC(E2010,8)*F2010,2)</f>
        <v>0.46</v>
      </c>
    </row>
    <row r="2011" customHeight="1" ht="29">
      <c r="A2011" s="22" t="inlineStr">
        <is>
          <r>
            <t xml:space="preserve">93280</t>
          </r>
        </is>
      </c>
      <c r="B2011" s="23" t="inlineStr">
        <is>
          <r>
            <t xml:space="preserve">GUINCHO ELÉTRICO DE COLUNA, CAPACIDADE 400 KG, COM MOTO FREIO, MOTOR TRIFÁSICO DE 1,25 CV - MATERIAIS NA OPERAÇÃO. AF_03/2016</t>
          </r>
        </is>
      </c>
      <c r="C2011" s="22" t="inlineStr">
        <is>
          <r>
            <t xml:space="preserve">SINAPI</t>
          </r>
        </is>
      </c>
      <c r="D2011" s="22" t="inlineStr">
        <is>
          <r>
            <t xml:space="preserve">H</t>
          </r>
        </is>
      </c>
      <c r="E2011" s="24" t="n">
        <v>1.0</v>
      </c>
      <c r="F2011" s="25" t="n">
        <v>0.75</v>
      </c>
      <c r="G2011" s="25" t="n">
        <f>TRUNC(TRUNC(E2011,8)*F2011,2)</f>
        <v>0.75</v>
      </c>
    </row>
    <row r="2012" customHeight="1" ht="15">
      <c r="A2012" s="2" t="inlineStr"/>
      <c r="B2012" s="2" t="inlineStr"/>
      <c r="C2012" s="2" t="inlineStr"/>
      <c r="D2012" s="2" t="inlineStr"/>
      <c r="E2012" s="26" t="inlineStr">
        <is>
          <r>
            <t xml:space="preserve">TOTAL Serviço:</t>
          </r>
        </is>
      </c>
      <c r="F2012" s="26" t="inlineStr"/>
      <c r="G2012" s="27" t="n">
        <f>SUM(G2008:G2011)</f>
        <v>1.81</v>
      </c>
    </row>
    <row r="2013" customHeight="1" ht="15">
      <c r="A2013" s="2" t="inlineStr"/>
      <c r="B2013" s="2" t="inlineStr"/>
      <c r="C2013" s="2" t="inlineStr"/>
      <c r="D2013" s="2" t="inlineStr"/>
      <c r="E2013" s="28" t="inlineStr">
        <is>
          <r>
            <t xml:space="preserve">VALOR:</t>
          </r>
        </is>
      </c>
      <c r="F2013" s="28" t="inlineStr"/>
      <c r="G2013" s="6" t="n">
        <f>SUM(G2006,G2012)</f>
        <v>28.7</v>
      </c>
    </row>
    <row r="2014" customHeight="1" ht="15">
      <c r="A2014" s="2" t="inlineStr"/>
      <c r="B2014" s="2" t="inlineStr"/>
      <c r="C2014" s="2" t="inlineStr"/>
      <c r="D2014" s="2" t="inlineStr"/>
      <c r="E2014" s="28" t="inlineStr">
        <is>
          <r>
            <t xml:space="preserve">VALOR BDI (22.23%):</t>
          </r>
        </is>
      </c>
      <c r="F2014" s="28" t="inlineStr"/>
      <c r="G2014" s="6" t="n">
        <f>ROUND(G2013*(22.23/100),2)</f>
        <v>6.38</v>
      </c>
    </row>
    <row r="2015" customHeight="1" ht="15">
      <c r="A2015" s="2" t="inlineStr"/>
      <c r="B2015" s="2" t="inlineStr"/>
      <c r="C2015" s="2" t="inlineStr"/>
      <c r="D2015" s="2" t="inlineStr"/>
      <c r="E2015" s="28" t="inlineStr">
        <is>
          <r>
            <t xml:space="preserve">VALOR COM BDI:</t>
          </r>
        </is>
      </c>
      <c r="F2015" s="28" t="inlineStr"/>
      <c r="G2015" s="6" t="n">
        <f>G2014+G2013</f>
        <v>35.08</v>
      </c>
    </row>
    <row r="2016" customHeight="1" ht="10">
      <c r="A2016" s="2" t="inlineStr"/>
      <c r="B2016" s="2" t="inlineStr"/>
      <c r="C2016" s="2" t="inlineStr"/>
      <c r="D2016" s="2" t="inlineStr"/>
      <c r="E2016" s="18" t="inlineStr"/>
      <c r="F2016" s="18" t="inlineStr"/>
      <c r="G2016" s="18" t="inlineStr"/>
    </row>
    <row r="2017" customHeight="1" ht="20">
      <c r="A2017" s="19" t="inlineStr">
        <is>
          <r>
            <t xml:space="preserve">93277 GUINCHO ELÉTRICO DE COLUNA, CAPACIDADE 400 KG, COM MOTO FREIO, MOTOR TRIFÁSICO DE 1,25 CV - DEPRECIAÇÃO. AF_03/2016 (H)</t>
          </r>
        </is>
      </c>
      <c r="B2017" s="19" t="inlineStr"/>
      <c r="C2017" s="19" t="inlineStr"/>
      <c r="D2017" s="19" t="inlineStr"/>
      <c r="E2017" s="19" t="inlineStr"/>
      <c r="F2017" s="19" t="inlineStr"/>
      <c r="G2017" s="19" t="inlineStr"/>
    </row>
    <row r="2018" customHeight="1" ht="15">
      <c r="A2018" s="20" t="inlineStr">
        <is>
          <r>
            <t xml:space="preserve">Equipamento</t>
          </r>
        </is>
      </c>
      <c r="B2018" s="20" t="inlineStr"/>
      <c r="C2018" s="21" t="inlineStr">
        <is>
          <r>
            <t xml:space="preserve">FONTE</t>
          </r>
        </is>
      </c>
      <c r="D2018" s="21" t="inlineStr">
        <is>
          <r>
            <t xml:space="preserve">UNID</t>
          </r>
        </is>
      </c>
      <c r="E2018" s="21" t="inlineStr">
        <is>
          <r>
            <t xml:space="preserve">COEFICIENTE</t>
          </r>
        </is>
      </c>
      <c r="F2018" s="21" t="inlineStr">
        <is>
          <r>
            <t xml:space="preserve">PREÇO UNITÁRIO</t>
          </r>
        </is>
      </c>
      <c r="G2018" s="21" t="inlineStr">
        <is>
          <r>
            <t xml:space="preserve">TOTAL</t>
          </r>
        </is>
      </c>
    </row>
    <row r="2019" customHeight="1" ht="21">
      <c r="A2019" s="22" t="inlineStr">
        <is>
          <r>
            <t xml:space="preserve">00036487</t>
          </r>
        </is>
      </c>
      <c r="B2019" s="23" t="inlineStr">
        <is>
          <r>
            <t xml:space="preserve">GUINCHO ELETRICO DE COLUNA, CAPACIDADE 400 KG, COM MOTO FREIO, MOTOR TRIFASICO DE 1,25 CV</t>
          </r>
        </is>
      </c>
      <c r="C2019" s="22" t="inlineStr">
        <is>
          <r>
            <t xml:space="preserve">SINAPI</t>
          </r>
        </is>
      </c>
      <c r="D2019" s="22" t="inlineStr">
        <is>
          <r>
            <t xml:space="preserve">UN</t>
          </r>
        </is>
      </c>
      <c r="E2019" s="24" t="n">
        <v>6.4E-5</v>
      </c>
      <c r="F2019" s="25" t="n">
        <v>7763.39</v>
      </c>
      <c r="G2019" s="25" t="n">
        <f>TRUNC(TRUNC(E2019,8)*F2019,2)</f>
        <v>0.49</v>
      </c>
    </row>
    <row r="2020" customHeight="1" ht="15">
      <c r="A2020" s="2" t="inlineStr"/>
      <c r="B2020" s="2" t="inlineStr"/>
      <c r="C2020" s="2" t="inlineStr"/>
      <c r="D2020" s="2" t="inlineStr"/>
      <c r="E2020" s="26" t="inlineStr">
        <is>
          <r>
            <t xml:space="preserve">TOTAL Equipamento:</t>
          </r>
        </is>
      </c>
      <c r="F2020" s="26" t="inlineStr"/>
      <c r="G2020" s="27" t="n">
        <f>SUM(G2019:G2019)</f>
        <v>0.49</v>
      </c>
    </row>
    <row r="2021" customHeight="1" ht="15">
      <c r="A2021" s="2" t="inlineStr"/>
      <c r="B2021" s="2" t="inlineStr"/>
      <c r="C2021" s="2" t="inlineStr"/>
      <c r="D2021" s="2" t="inlineStr"/>
      <c r="E2021" s="28" t="inlineStr">
        <is>
          <r>
            <t xml:space="preserve">VALOR:</t>
          </r>
        </is>
      </c>
      <c r="F2021" s="28" t="inlineStr"/>
      <c r="G2021" s="6" t="n">
        <f>SUM(G2020)</f>
        <v>0.49</v>
      </c>
    </row>
    <row r="2022" customHeight="1" ht="15">
      <c r="A2022" s="2" t="inlineStr"/>
      <c r="B2022" s="2" t="inlineStr"/>
      <c r="C2022" s="2" t="inlineStr"/>
      <c r="D2022" s="2" t="inlineStr"/>
      <c r="E2022" s="28" t="inlineStr">
        <is>
          <r>
            <t xml:space="preserve">VALOR BDI (22.23%):</t>
          </r>
        </is>
      </c>
      <c r="F2022" s="28" t="inlineStr"/>
      <c r="G2022" s="6" t="n">
        <f>ROUND(G2021*(22.23/100),2)</f>
        <v>0.11</v>
      </c>
    </row>
    <row r="2023" customHeight="1" ht="15">
      <c r="A2023" s="2" t="inlineStr"/>
      <c r="B2023" s="2" t="inlineStr"/>
      <c r="C2023" s="2" t="inlineStr"/>
      <c r="D2023" s="2" t="inlineStr"/>
      <c r="E2023" s="28" t="inlineStr">
        <is>
          <r>
            <t xml:space="preserve">VALOR COM BDI:</t>
          </r>
        </is>
      </c>
      <c r="F2023" s="28" t="inlineStr"/>
      <c r="G2023" s="6" t="n">
        <f>G2022+G2021</f>
        <v>0.6</v>
      </c>
    </row>
    <row r="2024" customHeight="1" ht="10">
      <c r="A2024" s="2" t="inlineStr"/>
      <c r="B2024" s="2" t="inlineStr"/>
      <c r="C2024" s="2" t="inlineStr"/>
      <c r="D2024" s="2" t="inlineStr"/>
      <c r="E2024" s="18" t="inlineStr"/>
      <c r="F2024" s="18" t="inlineStr"/>
      <c r="G2024" s="18" t="inlineStr"/>
    </row>
    <row r="2025" customHeight="1" ht="20">
      <c r="A2025" s="19" t="inlineStr">
        <is>
          <r>
            <t xml:space="preserve">93278 GUINCHO ELÉTRICO DE COLUNA, CAPACIDADE 400 KG, COM MOTO FREIO, MOTOR TRIFÁSICO DE 1,25 CV - JUROS. AF_03/2016 (H)</t>
          </r>
        </is>
      </c>
      <c r="B2025" s="19" t="inlineStr"/>
      <c r="C2025" s="19" t="inlineStr"/>
      <c r="D2025" s="19" t="inlineStr"/>
      <c r="E2025" s="19" t="inlineStr"/>
      <c r="F2025" s="19" t="inlineStr"/>
      <c r="G2025" s="19" t="inlineStr"/>
    </row>
    <row r="2026" customHeight="1" ht="15">
      <c r="A2026" s="20" t="inlineStr">
        <is>
          <r>
            <t xml:space="preserve">Equipamento</t>
          </r>
        </is>
      </c>
      <c r="B2026" s="20" t="inlineStr"/>
      <c r="C2026" s="21" t="inlineStr">
        <is>
          <r>
            <t xml:space="preserve">FONTE</t>
          </r>
        </is>
      </c>
      <c r="D2026" s="21" t="inlineStr">
        <is>
          <r>
            <t xml:space="preserve">UNID</t>
          </r>
        </is>
      </c>
      <c r="E2026" s="21" t="inlineStr">
        <is>
          <r>
            <t xml:space="preserve">COEFICIENTE</t>
          </r>
        </is>
      </c>
      <c r="F2026" s="21" t="inlineStr">
        <is>
          <r>
            <t xml:space="preserve">PREÇO UNITÁRIO</t>
          </r>
        </is>
      </c>
      <c r="G2026" s="21" t="inlineStr">
        <is>
          <r>
            <t xml:space="preserve">TOTAL</t>
          </r>
        </is>
      </c>
    </row>
    <row r="2027" customHeight="1" ht="21">
      <c r="A2027" s="22" t="inlineStr">
        <is>
          <r>
            <t xml:space="preserve">00036487</t>
          </r>
        </is>
      </c>
      <c r="B2027" s="23" t="inlineStr">
        <is>
          <r>
            <t xml:space="preserve">GUINCHO ELETRICO DE COLUNA, CAPACIDADE 400 KG, COM MOTO FREIO, MOTOR TRIFASICO DE 1,25 CV</t>
          </r>
        </is>
      </c>
      <c r="C2027" s="22" t="inlineStr">
        <is>
          <r>
            <t xml:space="preserve">SINAPI</t>
          </r>
        </is>
      </c>
      <c r="D2027" s="22" t="inlineStr">
        <is>
          <r>
            <t xml:space="preserve">UN</t>
          </r>
        </is>
      </c>
      <c r="E2027" s="24" t="n">
        <v>1.48E-5</v>
      </c>
      <c r="F2027" s="25" t="n">
        <v>7763.39</v>
      </c>
      <c r="G2027" s="25" t="n">
        <f>TRUNC(TRUNC(E2027,8)*F2027,2)</f>
        <v>0.11</v>
      </c>
    </row>
    <row r="2028" customHeight="1" ht="15">
      <c r="A2028" s="2" t="inlineStr"/>
      <c r="B2028" s="2" t="inlineStr"/>
      <c r="C2028" s="2" t="inlineStr"/>
      <c r="D2028" s="2" t="inlineStr"/>
      <c r="E2028" s="26" t="inlineStr">
        <is>
          <r>
            <t xml:space="preserve">TOTAL Equipamento:</t>
          </r>
        </is>
      </c>
      <c r="F2028" s="26" t="inlineStr"/>
      <c r="G2028" s="27" t="n">
        <f>SUM(G2027:G2027)</f>
        <v>0.11</v>
      </c>
    </row>
    <row r="2029" customHeight="1" ht="15">
      <c r="A2029" s="2" t="inlineStr"/>
      <c r="B2029" s="2" t="inlineStr"/>
      <c r="C2029" s="2" t="inlineStr"/>
      <c r="D2029" s="2" t="inlineStr"/>
      <c r="E2029" s="28" t="inlineStr">
        <is>
          <r>
            <t xml:space="preserve">VALOR:</t>
          </r>
        </is>
      </c>
      <c r="F2029" s="28" t="inlineStr"/>
      <c r="G2029" s="6" t="n">
        <f>SUM(G2028)</f>
        <v>0.11</v>
      </c>
    </row>
    <row r="2030" customHeight="1" ht="15">
      <c r="A2030" s="2" t="inlineStr"/>
      <c r="B2030" s="2" t="inlineStr"/>
      <c r="C2030" s="2" t="inlineStr"/>
      <c r="D2030" s="2" t="inlineStr"/>
      <c r="E2030" s="28" t="inlineStr">
        <is>
          <r>
            <t xml:space="preserve">VALOR BDI (22.23%):</t>
          </r>
        </is>
      </c>
      <c r="F2030" s="28" t="inlineStr"/>
      <c r="G2030" s="6" t="n">
        <f>ROUND(G2029*(22.23/100),2)</f>
        <v>0.02</v>
      </c>
    </row>
    <row r="2031" customHeight="1" ht="15">
      <c r="A2031" s="2" t="inlineStr"/>
      <c r="B2031" s="2" t="inlineStr"/>
      <c r="C2031" s="2" t="inlineStr"/>
      <c r="D2031" s="2" t="inlineStr"/>
      <c r="E2031" s="28" t="inlineStr">
        <is>
          <r>
            <t xml:space="preserve">VALOR COM BDI:</t>
          </r>
        </is>
      </c>
      <c r="F2031" s="28" t="inlineStr"/>
      <c r="G2031" s="6" t="n">
        <f>G2030+G2029</f>
        <v>0.13</v>
      </c>
    </row>
    <row r="2032" customHeight="1" ht="10">
      <c r="A2032" s="2" t="inlineStr"/>
      <c r="B2032" s="2" t="inlineStr"/>
      <c r="C2032" s="2" t="inlineStr"/>
      <c r="D2032" s="2" t="inlineStr"/>
      <c r="E2032" s="18" t="inlineStr"/>
      <c r="F2032" s="18" t="inlineStr"/>
      <c r="G2032" s="18" t="inlineStr"/>
    </row>
    <row r="2033" customHeight="1" ht="20">
      <c r="A2033" s="19" t="inlineStr">
        <is>
          <r>
            <t xml:space="preserve">93279 GUINCHO ELÉTRICO DE COLUNA, CAPACIDADE 400 KG, COM MOTO FREIO, MOTOR TRIFÁSICO DE 1,25 CV - MANUTENÇÃO. AF_03/2016 (H)</t>
          </r>
        </is>
      </c>
      <c r="B2033" s="19" t="inlineStr"/>
      <c r="C2033" s="19" t="inlineStr"/>
      <c r="D2033" s="19" t="inlineStr"/>
      <c r="E2033" s="19" t="inlineStr"/>
      <c r="F2033" s="19" t="inlineStr"/>
      <c r="G2033" s="19" t="inlineStr"/>
    </row>
    <row r="2034" customHeight="1" ht="15">
      <c r="A2034" s="20" t="inlineStr">
        <is>
          <r>
            <t xml:space="preserve">Equipamento</t>
          </r>
        </is>
      </c>
      <c r="B2034" s="20" t="inlineStr"/>
      <c r="C2034" s="21" t="inlineStr">
        <is>
          <r>
            <t xml:space="preserve">FONTE</t>
          </r>
        </is>
      </c>
      <c r="D2034" s="21" t="inlineStr">
        <is>
          <r>
            <t xml:space="preserve">UNID</t>
          </r>
        </is>
      </c>
      <c r="E2034" s="21" t="inlineStr">
        <is>
          <r>
            <t xml:space="preserve">COEFICIENTE</t>
          </r>
        </is>
      </c>
      <c r="F2034" s="21" t="inlineStr">
        <is>
          <r>
            <t xml:space="preserve">PREÇO UNITÁRIO</t>
          </r>
        </is>
      </c>
      <c r="G2034" s="21" t="inlineStr">
        <is>
          <r>
            <t xml:space="preserve">TOTAL</t>
          </r>
        </is>
      </c>
    </row>
    <row r="2035" customHeight="1" ht="21">
      <c r="A2035" s="22" t="inlineStr">
        <is>
          <r>
            <t xml:space="preserve">00036487</t>
          </r>
        </is>
      </c>
      <c r="B2035" s="23" t="inlineStr">
        <is>
          <r>
            <t xml:space="preserve">GUINCHO ELETRICO DE COLUNA, CAPACIDADE 400 KG, COM MOTO FREIO, MOTOR TRIFASICO DE 1,25 CV</t>
          </r>
        </is>
      </c>
      <c r="C2035" s="22" t="inlineStr">
        <is>
          <r>
            <t xml:space="preserve">SINAPI</t>
          </r>
        </is>
      </c>
      <c r="D2035" s="22" t="inlineStr">
        <is>
          <r>
            <t xml:space="preserve">UN</t>
          </r>
        </is>
      </c>
      <c r="E2035" s="24" t="n">
        <v>6.0E-5</v>
      </c>
      <c r="F2035" s="25" t="n">
        <v>7763.39</v>
      </c>
      <c r="G2035" s="25" t="n">
        <f>TRUNC(TRUNC(E2035,8)*F2035,2)</f>
        <v>0.46</v>
      </c>
    </row>
    <row r="2036" customHeight="1" ht="15">
      <c r="A2036" s="2" t="inlineStr"/>
      <c r="B2036" s="2" t="inlineStr"/>
      <c r="C2036" s="2" t="inlineStr"/>
      <c r="D2036" s="2" t="inlineStr"/>
      <c r="E2036" s="26" t="inlineStr">
        <is>
          <r>
            <t xml:space="preserve">TOTAL Equipamento:</t>
          </r>
        </is>
      </c>
      <c r="F2036" s="26" t="inlineStr"/>
      <c r="G2036" s="27" t="n">
        <f>SUM(G2035:G2035)</f>
        <v>0.46</v>
      </c>
    </row>
    <row r="2037" customHeight="1" ht="15">
      <c r="A2037" s="2" t="inlineStr"/>
      <c r="B2037" s="2" t="inlineStr"/>
      <c r="C2037" s="2" t="inlineStr"/>
      <c r="D2037" s="2" t="inlineStr"/>
      <c r="E2037" s="28" t="inlineStr">
        <is>
          <r>
            <t xml:space="preserve">VALOR:</t>
          </r>
        </is>
      </c>
      <c r="F2037" s="28" t="inlineStr"/>
      <c r="G2037" s="6" t="n">
        <f>SUM(G2036)</f>
        <v>0.46</v>
      </c>
    </row>
    <row r="2038" customHeight="1" ht="15">
      <c r="A2038" s="2" t="inlineStr"/>
      <c r="B2038" s="2" t="inlineStr"/>
      <c r="C2038" s="2" t="inlineStr"/>
      <c r="D2038" s="2" t="inlineStr"/>
      <c r="E2038" s="28" t="inlineStr">
        <is>
          <r>
            <t xml:space="preserve">VALOR BDI (22.23%):</t>
          </r>
        </is>
      </c>
      <c r="F2038" s="28" t="inlineStr"/>
      <c r="G2038" s="6" t="n">
        <f>ROUND(G2037*(22.23/100),2)</f>
        <v>0.1</v>
      </c>
    </row>
    <row r="2039" customHeight="1" ht="15">
      <c r="A2039" s="2" t="inlineStr"/>
      <c r="B2039" s="2" t="inlineStr"/>
      <c r="C2039" s="2" t="inlineStr"/>
      <c r="D2039" s="2" t="inlineStr"/>
      <c r="E2039" s="28" t="inlineStr">
        <is>
          <r>
            <t xml:space="preserve">VALOR COM BDI:</t>
          </r>
        </is>
      </c>
      <c r="F2039" s="28" t="inlineStr"/>
      <c r="G2039" s="6" t="n">
        <f>G2038+G2037</f>
        <v>0.56</v>
      </c>
    </row>
    <row r="2040" customHeight="1" ht="10">
      <c r="A2040" s="2" t="inlineStr"/>
      <c r="B2040" s="2" t="inlineStr"/>
      <c r="C2040" s="2" t="inlineStr"/>
      <c r="D2040" s="2" t="inlineStr"/>
      <c r="E2040" s="18" t="inlineStr"/>
      <c r="F2040" s="18" t="inlineStr"/>
      <c r="G2040" s="18" t="inlineStr"/>
    </row>
    <row r="2041" customHeight="1" ht="20">
      <c r="A2041" s="19" t="inlineStr">
        <is>
          <r>
            <t xml:space="preserve">93280 GUINCHO ELÉTRICO DE COLUNA, CAPACIDADE 400 KG, COM MOTO FREIO, MOTOR TRIFÁSICO DE 1,25 CV - MATERIAIS NA OPERAÇÃO. AF_03/2016 (H)</t>
          </r>
        </is>
      </c>
      <c r="B2041" s="19" t="inlineStr"/>
      <c r="C2041" s="19" t="inlineStr"/>
      <c r="D2041" s="19" t="inlineStr"/>
      <c r="E2041" s="19" t="inlineStr"/>
      <c r="F2041" s="19" t="inlineStr"/>
      <c r="G2041" s="19" t="inlineStr"/>
    </row>
    <row r="2042" customHeight="1" ht="15">
      <c r="A2042" s="20" t="inlineStr">
        <is>
          <r>
            <t xml:space="preserve">Especiais</t>
          </r>
        </is>
      </c>
      <c r="B2042" s="20" t="inlineStr"/>
      <c r="C2042" s="21" t="inlineStr">
        <is>
          <r>
            <t xml:space="preserve">FONTE</t>
          </r>
        </is>
      </c>
      <c r="D2042" s="21" t="inlineStr">
        <is>
          <r>
            <t xml:space="preserve">UNID</t>
          </r>
        </is>
      </c>
      <c r="E2042" s="21" t="inlineStr">
        <is>
          <r>
            <t xml:space="preserve">COEFICIENTE</t>
          </r>
        </is>
      </c>
      <c r="F2042" s="21" t="inlineStr">
        <is>
          <r>
            <t xml:space="preserve">PREÇO UNITÁRIO</t>
          </r>
        </is>
      </c>
      <c r="G2042" s="21" t="inlineStr">
        <is>
          <r>
            <t xml:space="preserve">TOTAL</t>
          </r>
        </is>
      </c>
    </row>
    <row r="2043" customHeight="1" ht="21">
      <c r="A2043" s="22" t="inlineStr">
        <is>
          <r>
            <t xml:space="preserve">00002705</t>
          </r>
        </is>
      </c>
      <c r="B2043" s="23" t="inlineStr">
        <is>
          <r>
            <t xml:space="preserve">ENERGIA ELETRICA ATE 2000 KWH INDUSTRIAL, SEM DEMANDA</t>
          </r>
        </is>
      </c>
      <c r="C2043" s="22" t="inlineStr">
        <is>
          <r>
            <t xml:space="preserve">SINAPI</t>
          </r>
        </is>
      </c>
      <c r="D2043" s="22" t="inlineStr">
        <is>
          <r>
            <t xml:space="preserve">KWH</t>
          </r>
        </is>
      </c>
      <c r="E2043" s="24" t="n">
        <v>0.78</v>
      </c>
      <c r="F2043" s="25" t="n">
        <v>0.97</v>
      </c>
      <c r="G2043" s="25" t="n">
        <f>TRUNC(TRUNC(E2043,8)*F2043,2)</f>
        <v>0.75</v>
      </c>
    </row>
    <row r="2044" customHeight="1" ht="15">
      <c r="A2044" s="2" t="inlineStr"/>
      <c r="B2044" s="2" t="inlineStr"/>
      <c r="C2044" s="2" t="inlineStr"/>
      <c r="D2044" s="2" t="inlineStr"/>
      <c r="E2044" s="26" t="inlineStr">
        <is>
          <r>
            <t xml:space="preserve">TOTAL Especiais:</t>
          </r>
        </is>
      </c>
      <c r="F2044" s="26" t="inlineStr"/>
      <c r="G2044" s="27" t="n">
        <f>SUM(G2043:G2043)</f>
        <v>0.75</v>
      </c>
    </row>
    <row r="2045" customHeight="1" ht="15">
      <c r="A2045" s="2" t="inlineStr"/>
      <c r="B2045" s="2" t="inlineStr"/>
      <c r="C2045" s="2" t="inlineStr"/>
      <c r="D2045" s="2" t="inlineStr"/>
      <c r="E2045" s="28" t="inlineStr">
        <is>
          <r>
            <t xml:space="preserve">VALOR:</t>
          </r>
        </is>
      </c>
      <c r="F2045" s="28" t="inlineStr"/>
      <c r="G2045" s="6" t="n">
        <f>SUM(G2044)</f>
        <v>0.75</v>
      </c>
    </row>
    <row r="2046" customHeight="1" ht="15">
      <c r="A2046" s="2" t="inlineStr"/>
      <c r="B2046" s="2" t="inlineStr"/>
      <c r="C2046" s="2" t="inlineStr"/>
      <c r="D2046" s="2" t="inlineStr"/>
      <c r="E2046" s="28" t="inlineStr">
        <is>
          <r>
            <t xml:space="preserve">VALOR BDI (22.23%):</t>
          </r>
        </is>
      </c>
      <c r="F2046" s="28" t="inlineStr"/>
      <c r="G2046" s="6" t="n">
        <f>ROUND(G2045*(22.23/100),2)</f>
        <v>0.17</v>
      </c>
    </row>
    <row r="2047" customHeight="1" ht="15">
      <c r="A2047" s="2" t="inlineStr"/>
      <c r="B2047" s="2" t="inlineStr"/>
      <c r="C2047" s="2" t="inlineStr"/>
      <c r="D2047" s="2" t="inlineStr"/>
      <c r="E2047" s="28" t="inlineStr">
        <is>
          <r>
            <t xml:space="preserve">VALOR COM BDI:</t>
          </r>
        </is>
      </c>
      <c r="F2047" s="28" t="inlineStr"/>
      <c r="G2047" s="6" t="n">
        <f>G2046+G2045</f>
        <v>0.92</v>
      </c>
    </row>
    <row r="2048" customHeight="1" ht="10">
      <c r="A2048" s="2" t="inlineStr"/>
      <c r="B2048" s="2" t="inlineStr"/>
      <c r="C2048" s="2" t="inlineStr"/>
      <c r="D2048" s="2" t="inlineStr"/>
      <c r="E2048" s="18" t="inlineStr"/>
      <c r="F2048" s="18" t="inlineStr"/>
      <c r="G2048" s="18" t="inlineStr"/>
    </row>
    <row r="2049" customHeight="1" ht="20">
      <c r="A2049" s="19" t="inlineStr">
        <is>
          <r>
            <t xml:space="preserve">93288 GUINDASTE HIDRÁULICO AUTOPROPELIDO, COM LANÇA TELESCÓPICA 40 M, CAPACIDADE MÁXIMA 60 T, POTÊNCIA 260 KW - CHI DIURNO. AF_03/2016 (CHI)</t>
          </r>
        </is>
      </c>
      <c r="B2049" s="19" t="inlineStr"/>
      <c r="C2049" s="19" t="inlineStr"/>
      <c r="D2049" s="19" t="inlineStr"/>
      <c r="E2049" s="19" t="inlineStr"/>
      <c r="F2049" s="19" t="inlineStr"/>
      <c r="G2049" s="19" t="inlineStr"/>
    </row>
    <row r="2050" customHeight="1" ht="15">
      <c r="A2050" s="20" t="inlineStr">
        <is>
          <r>
            <t xml:space="preserve">Mão de Obra com Encargos Complementares</t>
          </r>
        </is>
      </c>
      <c r="B2050" s="20" t="inlineStr"/>
      <c r="C2050" s="21" t="inlineStr">
        <is>
          <r>
            <t xml:space="preserve">FONTE</t>
          </r>
        </is>
      </c>
      <c r="D2050" s="21" t="inlineStr">
        <is>
          <r>
            <t xml:space="preserve">UNID</t>
          </r>
        </is>
      </c>
      <c r="E2050" s="21" t="inlineStr">
        <is>
          <r>
            <t xml:space="preserve">COEFICIENTE</t>
          </r>
        </is>
      </c>
      <c r="F2050" s="21" t="inlineStr">
        <is>
          <r>
            <t xml:space="preserve">PREÇO UNITÁRIO</t>
          </r>
        </is>
      </c>
      <c r="G2050" s="21" t="inlineStr">
        <is>
          <r>
            <t xml:space="preserve">TOTAL</t>
          </r>
        </is>
      </c>
    </row>
    <row r="2051" customHeight="1" ht="21">
      <c r="A2051" s="22" t="inlineStr">
        <is>
          <r>
            <t xml:space="preserve">88296</t>
          </r>
        </is>
      </c>
      <c r="B2051" s="23" t="inlineStr">
        <is>
          <r>
            <t xml:space="preserve">OPERADOR DE GUINDASTE COM ENCARGOS COMPLEMENTARES</t>
          </r>
        </is>
      </c>
      <c r="C2051" s="22" t="inlineStr">
        <is>
          <r>
            <t xml:space="preserve">SINAPI</t>
          </r>
        </is>
      </c>
      <c r="D2051" s="22" t="inlineStr">
        <is>
          <r>
            <t xml:space="preserve">H</t>
          </r>
        </is>
      </c>
      <c r="E2051" s="24" t="n">
        <v>1.0</v>
      </c>
      <c r="F2051" s="25" t="n">
        <v>43.5</v>
      </c>
      <c r="G2051" s="25" t="n">
        <f>TRUNC(TRUNC(E2051,8)*F2051,2)</f>
        <v>43.5</v>
      </c>
    </row>
    <row r="2052" customHeight="1" ht="18">
      <c r="A2052" s="2" t="inlineStr"/>
      <c r="B2052" s="2" t="inlineStr"/>
      <c r="C2052" s="2" t="inlineStr"/>
      <c r="D2052" s="2" t="inlineStr"/>
      <c r="E2052" s="26" t="inlineStr">
        <is>
          <r>
            <t xml:space="preserve">TOTAL Mão de Obra com Encargos Complementares:</t>
          </r>
        </is>
      </c>
      <c r="F2052" s="26" t="inlineStr"/>
      <c r="G2052" s="27" t="n">
        <f>SUM(G2051:G2051)</f>
        <v>43.5</v>
      </c>
    </row>
    <row r="2053" customHeight="1" ht="15">
      <c r="A2053" s="20" t="inlineStr">
        <is>
          <r>
            <t xml:space="preserve">Serviço</t>
          </r>
        </is>
      </c>
      <c r="B2053" s="20" t="inlineStr"/>
      <c r="C2053" s="21" t="inlineStr">
        <is>
          <r>
            <t xml:space="preserve">FONTE</t>
          </r>
        </is>
      </c>
      <c r="D2053" s="21" t="inlineStr">
        <is>
          <r>
            <t xml:space="preserve">UNID</t>
          </r>
        </is>
      </c>
      <c r="E2053" s="21" t="inlineStr">
        <is>
          <r>
            <t xml:space="preserve">COEFICIENTE</t>
          </r>
        </is>
      </c>
      <c r="F2053" s="21" t="inlineStr">
        <is>
          <r>
            <t xml:space="preserve">PREÇO UNITÁRIO</t>
          </r>
        </is>
      </c>
      <c r="G2053" s="21" t="inlineStr">
        <is>
          <r>
            <t xml:space="preserve">TOTAL</t>
          </r>
        </is>
      </c>
    </row>
    <row r="2054" customHeight="1" ht="29">
      <c r="A2054" s="22" t="inlineStr">
        <is>
          <r>
            <t xml:space="preserve">93283</t>
          </r>
        </is>
      </c>
      <c r="B2054" s="23" t="inlineStr">
        <is>
          <r>
            <t xml:space="preserve">GUINDASTE HIDRÁULICO AUTOPROPELIDO, COM LANÇA TELESCÓPICA 40 M, CAPACIDADE MÁXIMA 60 T, POTÊNCIA 260 KW - DEPRECIAÇÃO. AF_03/2016</t>
          </r>
        </is>
      </c>
      <c r="C2054" s="22" t="inlineStr">
        <is>
          <r>
            <t xml:space="preserve">SINAPI</t>
          </r>
        </is>
      </c>
      <c r="D2054" s="22" t="inlineStr">
        <is>
          <r>
            <t xml:space="preserve">H</t>
          </r>
        </is>
      </c>
      <c r="E2054" s="24" t="n">
        <v>1.0</v>
      </c>
      <c r="F2054" s="25" t="n">
        <v>100.42</v>
      </c>
      <c r="G2054" s="25" t="n">
        <f>TRUNC(TRUNC(E2054,8)*F2054,2)</f>
        <v>100.42</v>
      </c>
    </row>
    <row r="2055" customHeight="1" ht="29">
      <c r="A2055" s="22" t="inlineStr">
        <is>
          <r>
            <t xml:space="preserve">93296</t>
          </r>
        </is>
      </c>
      <c r="B2055" s="23" t="inlineStr">
        <is>
          <r>
            <t xml:space="preserve">GUINDASTE HIDRÁULICO AUTOPROPELIDO, COM LANÇA TELESCÓPICA 40 M, CAPACIDADE MÁXIMA 60 T, POTÊNCIA 260 KW - IMPOSTOS E SEGUROS. AF_03/2016</t>
          </r>
        </is>
      </c>
      <c r="C2055" s="22" t="inlineStr">
        <is>
          <r>
            <t xml:space="preserve">SINAPI</t>
          </r>
        </is>
      </c>
      <c r="D2055" s="22" t="inlineStr">
        <is>
          <r>
            <t xml:space="preserve">H</t>
          </r>
        </is>
      </c>
      <c r="E2055" s="24" t="n">
        <v>1.0</v>
      </c>
      <c r="F2055" s="25" t="n">
        <v>14.3</v>
      </c>
      <c r="G2055" s="25" t="n">
        <f>TRUNC(TRUNC(E2055,8)*F2055,2)</f>
        <v>14.3</v>
      </c>
    </row>
    <row r="2056" customHeight="1" ht="29">
      <c r="A2056" s="22" t="inlineStr">
        <is>
          <r>
            <t xml:space="preserve">93284</t>
          </r>
        </is>
      </c>
      <c r="B2056" s="23" t="inlineStr">
        <is>
          <r>
            <t xml:space="preserve">GUINDASTE HIDRÁULICO AUTOPROPELIDO, COM LANÇA TELESCÓPICA 40 M, CAPACIDADE MÁXIMA 60 T, POTÊNCIA 260 KW - JUROS. AF_03/2016</t>
          </r>
        </is>
      </c>
      <c r="C2056" s="22" t="inlineStr">
        <is>
          <r>
            <t xml:space="preserve">SINAPI</t>
          </r>
        </is>
      </c>
      <c r="D2056" s="22" t="inlineStr">
        <is>
          <r>
            <t xml:space="preserve">H</t>
          </r>
        </is>
      </c>
      <c r="E2056" s="24" t="n">
        <v>1.0</v>
      </c>
      <c r="F2056" s="25" t="n">
        <v>35.39</v>
      </c>
      <c r="G2056" s="25" t="n">
        <f>TRUNC(TRUNC(E2056,8)*F2056,2)</f>
        <v>35.39</v>
      </c>
    </row>
    <row r="2057" customHeight="1" ht="15">
      <c r="A2057" s="2" t="inlineStr"/>
      <c r="B2057" s="2" t="inlineStr"/>
      <c r="C2057" s="2" t="inlineStr"/>
      <c r="D2057" s="2" t="inlineStr"/>
      <c r="E2057" s="26" t="inlineStr">
        <is>
          <r>
            <t xml:space="preserve">TOTAL Serviço:</t>
          </r>
        </is>
      </c>
      <c r="F2057" s="26" t="inlineStr"/>
      <c r="G2057" s="27" t="n">
        <f>SUM(G2054:G2056)</f>
        <v>150.11</v>
      </c>
    </row>
    <row r="2058" customHeight="1" ht="15">
      <c r="A2058" s="2" t="inlineStr"/>
      <c r="B2058" s="2" t="inlineStr"/>
      <c r="C2058" s="2" t="inlineStr"/>
      <c r="D2058" s="2" t="inlineStr"/>
      <c r="E2058" s="28" t="inlineStr">
        <is>
          <r>
            <t xml:space="preserve">VALOR:</t>
          </r>
        </is>
      </c>
      <c r="F2058" s="28" t="inlineStr"/>
      <c r="G2058" s="6" t="n">
        <f>SUM(G2052,G2057)</f>
        <v>193.61</v>
      </c>
    </row>
    <row r="2059" customHeight="1" ht="15">
      <c r="A2059" s="2" t="inlineStr"/>
      <c r="B2059" s="2" t="inlineStr"/>
      <c r="C2059" s="2" t="inlineStr"/>
      <c r="D2059" s="2" t="inlineStr"/>
      <c r="E2059" s="28" t="inlineStr">
        <is>
          <r>
            <t xml:space="preserve">VALOR BDI (22.23%):</t>
          </r>
        </is>
      </c>
      <c r="F2059" s="28" t="inlineStr"/>
      <c r="G2059" s="6" t="n">
        <f>ROUND(G2058*(22.23/100),2)</f>
        <v>43.04</v>
      </c>
    </row>
    <row r="2060" customHeight="1" ht="15">
      <c r="A2060" s="2" t="inlineStr"/>
      <c r="B2060" s="2" t="inlineStr"/>
      <c r="C2060" s="2" t="inlineStr"/>
      <c r="D2060" s="2" t="inlineStr"/>
      <c r="E2060" s="28" t="inlineStr">
        <is>
          <r>
            <t xml:space="preserve">VALOR COM BDI:</t>
          </r>
        </is>
      </c>
      <c r="F2060" s="28" t="inlineStr"/>
      <c r="G2060" s="6" t="n">
        <f>G2059+G2058</f>
        <v>236.65</v>
      </c>
    </row>
    <row r="2061" customHeight="1" ht="10">
      <c r="A2061" s="2" t="inlineStr"/>
      <c r="B2061" s="2" t="inlineStr"/>
      <c r="C2061" s="2" t="inlineStr"/>
      <c r="D2061" s="2" t="inlineStr"/>
      <c r="E2061" s="18" t="inlineStr"/>
      <c r="F2061" s="18" t="inlineStr"/>
      <c r="G2061" s="18" t="inlineStr"/>
    </row>
    <row r="2062" customHeight="1" ht="20">
      <c r="A2062" s="19" t="inlineStr">
        <is>
          <r>
            <t xml:space="preserve">93287 GUINDASTE HIDRÁULICO AUTOPROPELIDO, COM LANÇA TELESCÓPICA 40 M, CAPACIDADE MÁXIMA 60 T, POTÊNCIA 260 KW - CHP DIURNO. AF_03/2016 (CHP)</t>
          </r>
        </is>
      </c>
      <c r="B2062" s="19" t="inlineStr"/>
      <c r="C2062" s="19" t="inlineStr"/>
      <c r="D2062" s="19" t="inlineStr"/>
      <c r="E2062" s="19" t="inlineStr"/>
      <c r="F2062" s="19" t="inlineStr"/>
      <c r="G2062" s="19" t="inlineStr"/>
    </row>
    <row r="2063" customHeight="1" ht="15">
      <c r="A2063" s="20" t="inlineStr">
        <is>
          <r>
            <t xml:space="preserve">Mão de Obra com Encargos Complementares</t>
          </r>
        </is>
      </c>
      <c r="B2063" s="20" t="inlineStr"/>
      <c r="C2063" s="21" t="inlineStr">
        <is>
          <r>
            <t xml:space="preserve">FONTE</t>
          </r>
        </is>
      </c>
      <c r="D2063" s="21" t="inlineStr">
        <is>
          <r>
            <t xml:space="preserve">UNID</t>
          </r>
        </is>
      </c>
      <c r="E2063" s="21" t="inlineStr">
        <is>
          <r>
            <t xml:space="preserve">COEFICIENTE</t>
          </r>
        </is>
      </c>
      <c r="F2063" s="21" t="inlineStr">
        <is>
          <r>
            <t xml:space="preserve">PREÇO UNITÁRIO</t>
          </r>
        </is>
      </c>
      <c r="G2063" s="21" t="inlineStr">
        <is>
          <r>
            <t xml:space="preserve">TOTAL</t>
          </r>
        </is>
      </c>
    </row>
    <row r="2064" customHeight="1" ht="21">
      <c r="A2064" s="22" t="inlineStr">
        <is>
          <r>
            <t xml:space="preserve">88296</t>
          </r>
        </is>
      </c>
      <c r="B2064" s="23" t="inlineStr">
        <is>
          <r>
            <t xml:space="preserve">OPERADOR DE GUINDASTE COM ENCARGOS COMPLEMENTARES</t>
          </r>
        </is>
      </c>
      <c r="C2064" s="22" t="inlineStr">
        <is>
          <r>
            <t xml:space="preserve">SINAPI</t>
          </r>
        </is>
      </c>
      <c r="D2064" s="22" t="inlineStr">
        <is>
          <r>
            <t xml:space="preserve">H</t>
          </r>
        </is>
      </c>
      <c r="E2064" s="24" t="n">
        <v>1.0</v>
      </c>
      <c r="F2064" s="25" t="n">
        <v>43.5</v>
      </c>
      <c r="G2064" s="25" t="n">
        <f>TRUNC(TRUNC(E2064,8)*F2064,2)</f>
        <v>43.5</v>
      </c>
    </row>
    <row r="2065" customHeight="1" ht="18">
      <c r="A2065" s="2" t="inlineStr"/>
      <c r="B2065" s="2" t="inlineStr"/>
      <c r="C2065" s="2" t="inlineStr"/>
      <c r="D2065" s="2" t="inlineStr"/>
      <c r="E2065" s="26" t="inlineStr">
        <is>
          <r>
            <t xml:space="preserve">TOTAL Mão de Obra com Encargos Complementares:</t>
          </r>
        </is>
      </c>
      <c r="F2065" s="26" t="inlineStr"/>
      <c r="G2065" s="27" t="n">
        <f>SUM(G2064:G2064)</f>
        <v>43.5</v>
      </c>
    </row>
    <row r="2066" customHeight="1" ht="15">
      <c r="A2066" s="20" t="inlineStr">
        <is>
          <r>
            <t xml:space="preserve">Serviço</t>
          </r>
        </is>
      </c>
      <c r="B2066" s="20" t="inlineStr"/>
      <c r="C2066" s="21" t="inlineStr">
        <is>
          <r>
            <t xml:space="preserve">FONTE</t>
          </r>
        </is>
      </c>
      <c r="D2066" s="21" t="inlineStr">
        <is>
          <r>
            <t xml:space="preserve">UNID</t>
          </r>
        </is>
      </c>
      <c r="E2066" s="21" t="inlineStr">
        <is>
          <r>
            <t xml:space="preserve">COEFICIENTE</t>
          </r>
        </is>
      </c>
      <c r="F2066" s="21" t="inlineStr">
        <is>
          <r>
            <t xml:space="preserve">PREÇO UNITÁRIO</t>
          </r>
        </is>
      </c>
      <c r="G2066" s="21" t="inlineStr">
        <is>
          <r>
            <t xml:space="preserve">TOTAL</t>
          </r>
        </is>
      </c>
    </row>
    <row r="2067" customHeight="1" ht="29">
      <c r="A2067" s="22" t="inlineStr">
        <is>
          <r>
            <t xml:space="preserve">93283</t>
          </r>
        </is>
      </c>
      <c r="B2067" s="23" t="inlineStr">
        <is>
          <r>
            <t xml:space="preserve">GUINDASTE HIDRÁULICO AUTOPROPELIDO, COM LANÇA TELESCÓPICA 40 M, CAPACIDADE MÁXIMA 60 T, POTÊNCIA 260 KW - DEPRECIAÇÃO. AF_03/2016</t>
          </r>
        </is>
      </c>
      <c r="C2067" s="22" t="inlineStr">
        <is>
          <r>
            <t xml:space="preserve">SINAPI</t>
          </r>
        </is>
      </c>
      <c r="D2067" s="22" t="inlineStr">
        <is>
          <r>
            <t xml:space="preserve">H</t>
          </r>
        </is>
      </c>
      <c r="E2067" s="24" t="n">
        <v>1.0</v>
      </c>
      <c r="F2067" s="25" t="n">
        <v>100.42</v>
      </c>
      <c r="G2067" s="25" t="n">
        <f>TRUNC(TRUNC(E2067,8)*F2067,2)</f>
        <v>100.42</v>
      </c>
    </row>
    <row r="2068" customHeight="1" ht="29">
      <c r="A2068" s="22" t="inlineStr">
        <is>
          <r>
            <t xml:space="preserve">93296</t>
          </r>
        </is>
      </c>
      <c r="B2068" s="23" t="inlineStr">
        <is>
          <r>
            <t xml:space="preserve">GUINDASTE HIDRÁULICO AUTOPROPELIDO, COM LANÇA TELESCÓPICA 40 M, CAPACIDADE MÁXIMA 60 T, POTÊNCIA 260 KW - IMPOSTOS E SEGUROS. AF_03/2016</t>
          </r>
        </is>
      </c>
      <c r="C2068" s="22" t="inlineStr">
        <is>
          <r>
            <t xml:space="preserve">SINAPI</t>
          </r>
        </is>
      </c>
      <c r="D2068" s="22" t="inlineStr">
        <is>
          <r>
            <t xml:space="preserve">H</t>
          </r>
        </is>
      </c>
      <c r="E2068" s="24" t="n">
        <v>1.0</v>
      </c>
      <c r="F2068" s="25" t="n">
        <v>14.3</v>
      </c>
      <c r="G2068" s="25" t="n">
        <f>TRUNC(TRUNC(E2068,8)*F2068,2)</f>
        <v>14.3</v>
      </c>
    </row>
    <row r="2069" customHeight="1" ht="29">
      <c r="A2069" s="22" t="inlineStr">
        <is>
          <r>
            <t xml:space="preserve">93284</t>
          </r>
        </is>
      </c>
      <c r="B2069" s="23" t="inlineStr">
        <is>
          <r>
            <t xml:space="preserve">GUINDASTE HIDRÁULICO AUTOPROPELIDO, COM LANÇA TELESCÓPICA 40 M, CAPACIDADE MÁXIMA 60 T, POTÊNCIA 260 KW - JUROS. AF_03/2016</t>
          </r>
        </is>
      </c>
      <c r="C2069" s="22" t="inlineStr">
        <is>
          <r>
            <t xml:space="preserve">SINAPI</t>
          </r>
        </is>
      </c>
      <c r="D2069" s="22" t="inlineStr">
        <is>
          <r>
            <t xml:space="preserve">H</t>
          </r>
        </is>
      </c>
      <c r="E2069" s="24" t="n">
        <v>1.0</v>
      </c>
      <c r="F2069" s="25" t="n">
        <v>35.39</v>
      </c>
      <c r="G2069" s="25" t="n">
        <f>TRUNC(TRUNC(E2069,8)*F2069,2)</f>
        <v>35.39</v>
      </c>
    </row>
    <row r="2070" customHeight="1" ht="29">
      <c r="A2070" s="22" t="inlineStr">
        <is>
          <r>
            <t xml:space="preserve">93285</t>
          </r>
        </is>
      </c>
      <c r="B2070" s="23" t="inlineStr">
        <is>
          <r>
            <t xml:space="preserve">GUINDASTE HIDRÁULICO AUTOPROPELIDO, COM LANÇA TELESCÓPICA 40 M, CAPACIDADE MÁXIMA 60 T, POTÊNCIA 260 KW - MANUTENÇÃO. AF_03/2016</t>
          </r>
        </is>
      </c>
      <c r="C2070" s="22" t="inlineStr">
        <is>
          <r>
            <t xml:space="preserve">SINAPI</t>
          </r>
        </is>
      </c>
      <c r="D2070" s="22" t="inlineStr">
        <is>
          <r>
            <t xml:space="preserve">H</t>
          </r>
        </is>
      </c>
      <c r="E2070" s="24" t="n">
        <v>1.0</v>
      </c>
      <c r="F2070" s="25" t="n">
        <v>161.42</v>
      </c>
      <c r="G2070" s="25" t="n">
        <f>TRUNC(TRUNC(E2070,8)*F2070,2)</f>
        <v>161.42</v>
      </c>
    </row>
    <row r="2071" customHeight="1" ht="29">
      <c r="A2071" s="22" t="inlineStr">
        <is>
          <r>
            <t xml:space="preserve">93286</t>
          </r>
        </is>
      </c>
      <c r="B2071" s="23" t="inlineStr">
        <is>
          <r>
            <t xml:space="preserve">GUINDASTE HIDRÁULICO AUTOPROPELIDO, COM LANÇA TELESCÓPICA 40 M, CAPACIDADE MÁXIMA 60 T, POTÊNCIA 260 KW - MATERIAIS NA OPERAÇÃO. AF_03/2016</t>
          </r>
        </is>
      </c>
      <c r="C2071" s="22" t="inlineStr">
        <is>
          <r>
            <t xml:space="preserve">SINAPI</t>
          </r>
        </is>
      </c>
      <c r="D2071" s="22" t="inlineStr">
        <is>
          <r>
            <t xml:space="preserve">H</t>
          </r>
        </is>
      </c>
      <c r="E2071" s="24" t="n">
        <v>1.0</v>
      </c>
      <c r="F2071" s="25" t="n">
        <v>12.61</v>
      </c>
      <c r="G2071" s="25" t="n">
        <f>TRUNC(TRUNC(E2071,8)*F2071,2)</f>
        <v>12.61</v>
      </c>
    </row>
    <row r="2072" customHeight="1" ht="15">
      <c r="A2072" s="2" t="inlineStr"/>
      <c r="B2072" s="2" t="inlineStr"/>
      <c r="C2072" s="2" t="inlineStr"/>
      <c r="D2072" s="2" t="inlineStr"/>
      <c r="E2072" s="26" t="inlineStr">
        <is>
          <r>
            <t xml:space="preserve">TOTAL Serviço:</t>
          </r>
        </is>
      </c>
      <c r="F2072" s="26" t="inlineStr"/>
      <c r="G2072" s="27" t="n">
        <f>SUM(G2067:G2071)</f>
        <v>324.14</v>
      </c>
    </row>
    <row r="2073" customHeight="1" ht="15">
      <c r="A2073" s="2" t="inlineStr"/>
      <c r="B2073" s="2" t="inlineStr"/>
      <c r="C2073" s="2" t="inlineStr"/>
      <c r="D2073" s="2" t="inlineStr"/>
      <c r="E2073" s="28" t="inlineStr">
        <is>
          <r>
            <t xml:space="preserve">VALOR:</t>
          </r>
        </is>
      </c>
      <c r="F2073" s="28" t="inlineStr"/>
      <c r="G2073" s="6" t="n">
        <f>SUM(G2065,G2072)</f>
        <v>367.64</v>
      </c>
    </row>
    <row r="2074" customHeight="1" ht="15">
      <c r="A2074" s="2" t="inlineStr"/>
      <c r="B2074" s="2" t="inlineStr"/>
      <c r="C2074" s="2" t="inlineStr"/>
      <c r="D2074" s="2" t="inlineStr"/>
      <c r="E2074" s="28" t="inlineStr">
        <is>
          <r>
            <t xml:space="preserve">VALOR BDI (22.23%):</t>
          </r>
        </is>
      </c>
      <c r="F2074" s="28" t="inlineStr"/>
      <c r="G2074" s="6" t="n">
        <f>ROUND(G2073*(22.23/100),2)</f>
        <v>81.73</v>
      </c>
    </row>
    <row r="2075" customHeight="1" ht="15">
      <c r="A2075" s="2" t="inlineStr"/>
      <c r="B2075" s="2" t="inlineStr"/>
      <c r="C2075" s="2" t="inlineStr"/>
      <c r="D2075" s="2" t="inlineStr"/>
      <c r="E2075" s="28" t="inlineStr">
        <is>
          <r>
            <t xml:space="preserve">VALOR COM BDI:</t>
          </r>
        </is>
      </c>
      <c r="F2075" s="28" t="inlineStr"/>
      <c r="G2075" s="6" t="n">
        <f>G2074+G2073</f>
        <v>449.37</v>
      </c>
    </row>
    <row r="2076" customHeight="1" ht="10">
      <c r="A2076" s="2" t="inlineStr"/>
      <c r="B2076" s="2" t="inlineStr"/>
      <c r="C2076" s="2" t="inlineStr"/>
      <c r="D2076" s="2" t="inlineStr"/>
      <c r="E2076" s="18" t="inlineStr"/>
      <c r="F2076" s="18" t="inlineStr"/>
      <c r="G2076" s="18" t="inlineStr"/>
    </row>
    <row r="2077" customHeight="1" ht="20">
      <c r="A2077" s="19" t="inlineStr">
        <is>
          <r>
            <t xml:space="preserve">93283 GUINDASTE HIDRÁULICO AUTOPROPELIDO, COM LANÇA TELESCÓPICA 40 M, CAPACIDADE MÁXIMA 60 T, POTÊNCIA 260 KW - DEPRECIAÇÃO. AF_03/2016 (H)</t>
          </r>
        </is>
      </c>
      <c r="B2077" s="19" t="inlineStr"/>
      <c r="C2077" s="19" t="inlineStr"/>
      <c r="D2077" s="19" t="inlineStr"/>
      <c r="E2077" s="19" t="inlineStr"/>
      <c r="F2077" s="19" t="inlineStr"/>
      <c r="G2077" s="19" t="inlineStr"/>
    </row>
    <row r="2078" customHeight="1" ht="15">
      <c r="A2078" s="20" t="inlineStr">
        <is>
          <r>
            <t xml:space="preserve">Equipamento</t>
          </r>
        </is>
      </c>
      <c r="B2078" s="20" t="inlineStr"/>
      <c r="C2078" s="21" t="inlineStr">
        <is>
          <r>
            <t xml:space="preserve">FONTE</t>
          </r>
        </is>
      </c>
      <c r="D2078" s="21" t="inlineStr">
        <is>
          <r>
            <t xml:space="preserve">UNID</t>
          </r>
        </is>
      </c>
      <c r="E2078" s="21" t="inlineStr">
        <is>
          <r>
            <t xml:space="preserve">COEFICIENTE</t>
          </r>
        </is>
      </c>
      <c r="F2078" s="21" t="inlineStr">
        <is>
          <r>
            <t xml:space="preserve">PREÇO UNITÁRIO</t>
          </r>
        </is>
      </c>
      <c r="G2078" s="21" t="inlineStr">
        <is>
          <r>
            <t xml:space="preserve">TOTAL</t>
          </r>
        </is>
      </c>
    </row>
    <row r="2079" customHeight="1" ht="29">
      <c r="A2079" s="22" t="inlineStr">
        <is>
          <r>
            <t xml:space="preserve">00044474</t>
          </r>
        </is>
      </c>
      <c r="B2079" s="23" t="inlineStr">
        <is>
          <r>
            <t xml:space="preserve">GUINDASTE HIDRAULICO AUTOPROPELIDO, COM LANCA TELESCOPICA 40 M, CAPACIDADE MAXIMA 60 T, POTENCIA 260 KW, TRACAO 6 X 6</t>
          </r>
        </is>
      </c>
      <c r="C2079" s="22" t="inlineStr">
        <is>
          <r>
            <t xml:space="preserve">SINAPI</t>
          </r>
        </is>
      </c>
      <c r="D2079" s="22" t="inlineStr">
        <is>
          <r>
            <t xml:space="preserve">UN</t>
          </r>
        </is>
      </c>
      <c r="E2079" s="24" t="n">
        <v>4.0E-5</v>
      </c>
      <c r="F2079" s="31" t="n">
        <v>2510525.3</v>
      </c>
      <c r="G2079" s="25" t="n">
        <f>TRUNC(TRUNC(E2079,8)*F2079,2)</f>
        <v>100.42</v>
      </c>
    </row>
    <row r="2080" customHeight="1" ht="15">
      <c r="A2080" s="2" t="inlineStr"/>
      <c r="B2080" s="2" t="inlineStr"/>
      <c r="C2080" s="2" t="inlineStr"/>
      <c r="D2080" s="2" t="inlineStr"/>
      <c r="E2080" s="26" t="inlineStr">
        <is>
          <r>
            <t xml:space="preserve">TOTAL Equipamento:</t>
          </r>
        </is>
      </c>
      <c r="F2080" s="26" t="inlineStr"/>
      <c r="G2080" s="27" t="n">
        <f>SUM(G2079:G2079)</f>
        <v>100.42</v>
      </c>
    </row>
    <row r="2081" customHeight="1" ht="15">
      <c r="A2081" s="2" t="inlineStr"/>
      <c r="B2081" s="2" t="inlineStr"/>
      <c r="C2081" s="2" t="inlineStr"/>
      <c r="D2081" s="2" t="inlineStr"/>
      <c r="E2081" s="28" t="inlineStr">
        <is>
          <r>
            <t xml:space="preserve">VALOR:</t>
          </r>
        </is>
      </c>
      <c r="F2081" s="28" t="inlineStr"/>
      <c r="G2081" s="6" t="n">
        <f>SUM(G2080)</f>
        <v>100.42</v>
      </c>
    </row>
    <row r="2082" customHeight="1" ht="15">
      <c r="A2082" s="2" t="inlineStr"/>
      <c r="B2082" s="2" t="inlineStr"/>
      <c r="C2082" s="2" t="inlineStr"/>
      <c r="D2082" s="2" t="inlineStr"/>
      <c r="E2082" s="28" t="inlineStr">
        <is>
          <r>
            <t xml:space="preserve">VALOR BDI (22.23%):</t>
          </r>
        </is>
      </c>
      <c r="F2082" s="28" t="inlineStr"/>
      <c r="G2082" s="6" t="n">
        <f>ROUND(G2081*(22.23/100),2)</f>
        <v>22.32</v>
      </c>
    </row>
    <row r="2083" customHeight="1" ht="15">
      <c r="A2083" s="2" t="inlineStr"/>
      <c r="B2083" s="2" t="inlineStr"/>
      <c r="C2083" s="2" t="inlineStr"/>
      <c r="D2083" s="2" t="inlineStr"/>
      <c r="E2083" s="28" t="inlineStr">
        <is>
          <r>
            <t xml:space="preserve">VALOR COM BDI:</t>
          </r>
        </is>
      </c>
      <c r="F2083" s="28" t="inlineStr"/>
      <c r="G2083" s="6" t="n">
        <f>G2082+G2081</f>
        <v>122.74</v>
      </c>
    </row>
    <row r="2084" customHeight="1" ht="10">
      <c r="A2084" s="2" t="inlineStr"/>
      <c r="B2084" s="2" t="inlineStr"/>
      <c r="C2084" s="2" t="inlineStr"/>
      <c r="D2084" s="2" t="inlineStr"/>
      <c r="E2084" s="18" t="inlineStr"/>
      <c r="F2084" s="18" t="inlineStr"/>
      <c r="G2084" s="18" t="inlineStr"/>
    </row>
    <row r="2085" customHeight="1" ht="20">
      <c r="A2085" s="19" t="inlineStr">
        <is>
          <r>
            <t xml:space="preserve">93296 GUINDASTE HIDRÁULICO AUTOPROPELIDO, COM LANÇA TELESCÓPICA 40 M, CAPACIDADE MÁXIMA 60 T, POTÊNCIA 260 KW - IMPOSTOS E SEGUROS. AF_03/2016 (H)</t>
          </r>
        </is>
      </c>
      <c r="B2085" s="19" t="inlineStr"/>
      <c r="C2085" s="19" t="inlineStr"/>
      <c r="D2085" s="19" t="inlineStr"/>
      <c r="E2085" s="19" t="inlineStr"/>
      <c r="F2085" s="19" t="inlineStr"/>
      <c r="G2085" s="19" t="inlineStr"/>
    </row>
    <row r="2086" customHeight="1" ht="15">
      <c r="A2086" s="20" t="inlineStr">
        <is>
          <r>
            <t xml:space="preserve">Equipamento</t>
          </r>
        </is>
      </c>
      <c r="B2086" s="20" t="inlineStr"/>
      <c r="C2086" s="21" t="inlineStr">
        <is>
          <r>
            <t xml:space="preserve">FONTE</t>
          </r>
        </is>
      </c>
      <c r="D2086" s="21" t="inlineStr">
        <is>
          <r>
            <t xml:space="preserve">UNID</t>
          </r>
        </is>
      </c>
      <c r="E2086" s="21" t="inlineStr">
        <is>
          <r>
            <t xml:space="preserve">COEFICIENTE</t>
          </r>
        </is>
      </c>
      <c r="F2086" s="21" t="inlineStr">
        <is>
          <r>
            <t xml:space="preserve">PREÇO UNITÁRIO</t>
          </r>
        </is>
      </c>
      <c r="G2086" s="21" t="inlineStr">
        <is>
          <r>
            <t xml:space="preserve">TOTAL</t>
          </r>
        </is>
      </c>
    </row>
    <row r="2087" customHeight="1" ht="29">
      <c r="A2087" s="22" t="inlineStr">
        <is>
          <r>
            <t xml:space="preserve">00044474</t>
          </r>
        </is>
      </c>
      <c r="B2087" s="23" t="inlineStr">
        <is>
          <r>
            <t xml:space="preserve">GUINDASTE HIDRAULICO AUTOPROPELIDO, COM LANCA TELESCOPICA 40 M, CAPACIDADE MAXIMA 60 T, POTENCIA 260 KW, TRACAO 6 X 6</t>
          </r>
        </is>
      </c>
      <c r="C2087" s="22" t="inlineStr">
        <is>
          <r>
            <t xml:space="preserve">SINAPI</t>
          </r>
        </is>
      </c>
      <c r="D2087" s="22" t="inlineStr">
        <is>
          <r>
            <t xml:space="preserve">UN</t>
          </r>
        </is>
      </c>
      <c r="E2087" s="24" t="n">
        <v>5.7E-6</v>
      </c>
      <c r="F2087" s="31" t="n">
        <v>2510525.3</v>
      </c>
      <c r="G2087" s="25" t="n">
        <f>TRUNC(TRUNC(E2087,8)*F2087,2)</f>
        <v>14.3</v>
      </c>
    </row>
    <row r="2088" customHeight="1" ht="15">
      <c r="A2088" s="2" t="inlineStr"/>
      <c r="B2088" s="2" t="inlineStr"/>
      <c r="C2088" s="2" t="inlineStr"/>
      <c r="D2088" s="2" t="inlineStr"/>
      <c r="E2088" s="26" t="inlineStr">
        <is>
          <r>
            <t xml:space="preserve">TOTAL Equipamento:</t>
          </r>
        </is>
      </c>
      <c r="F2088" s="26" t="inlineStr"/>
      <c r="G2088" s="27" t="n">
        <f>SUM(G2087:G2087)</f>
        <v>14.3</v>
      </c>
    </row>
    <row r="2089" customHeight="1" ht="15">
      <c r="A2089" s="2" t="inlineStr"/>
      <c r="B2089" s="2" t="inlineStr"/>
      <c r="C2089" s="2" t="inlineStr"/>
      <c r="D2089" s="2" t="inlineStr"/>
      <c r="E2089" s="28" t="inlineStr">
        <is>
          <r>
            <t xml:space="preserve">VALOR:</t>
          </r>
        </is>
      </c>
      <c r="F2089" s="28" t="inlineStr"/>
      <c r="G2089" s="6" t="n">
        <f>SUM(G2088)</f>
        <v>14.3</v>
      </c>
    </row>
    <row r="2090" customHeight="1" ht="15">
      <c r="A2090" s="2" t="inlineStr"/>
      <c r="B2090" s="2" t="inlineStr"/>
      <c r="C2090" s="2" t="inlineStr"/>
      <c r="D2090" s="2" t="inlineStr"/>
      <c r="E2090" s="28" t="inlineStr">
        <is>
          <r>
            <t xml:space="preserve">VALOR BDI (22.23%):</t>
          </r>
        </is>
      </c>
      <c r="F2090" s="28" t="inlineStr"/>
      <c r="G2090" s="6" t="n">
        <f>ROUND(G2089*(22.23/100),2)</f>
        <v>3.18</v>
      </c>
    </row>
    <row r="2091" customHeight="1" ht="15">
      <c r="A2091" s="2" t="inlineStr"/>
      <c r="B2091" s="2" t="inlineStr"/>
      <c r="C2091" s="2" t="inlineStr"/>
      <c r="D2091" s="2" t="inlineStr"/>
      <c r="E2091" s="28" t="inlineStr">
        <is>
          <r>
            <t xml:space="preserve">VALOR COM BDI:</t>
          </r>
        </is>
      </c>
      <c r="F2091" s="28" t="inlineStr"/>
      <c r="G2091" s="6" t="n">
        <f>G2090+G2089</f>
        <v>17.48</v>
      </c>
    </row>
    <row r="2092" customHeight="1" ht="10">
      <c r="A2092" s="2" t="inlineStr"/>
      <c r="B2092" s="2" t="inlineStr"/>
      <c r="C2092" s="2" t="inlineStr"/>
      <c r="D2092" s="2" t="inlineStr"/>
      <c r="E2092" s="18" t="inlineStr"/>
      <c r="F2092" s="18" t="inlineStr"/>
      <c r="G2092" s="18" t="inlineStr"/>
    </row>
    <row r="2093" customHeight="1" ht="20">
      <c r="A2093" s="19" t="inlineStr">
        <is>
          <r>
            <t xml:space="preserve">93284 GUINDASTE HIDRÁULICO AUTOPROPELIDO, COM LANÇA TELESCÓPICA 40 M, CAPACIDADE MÁXIMA 60 T, POTÊNCIA 260 KW - JUROS. AF_03/2016 (H)</t>
          </r>
        </is>
      </c>
      <c r="B2093" s="19" t="inlineStr"/>
      <c r="C2093" s="19" t="inlineStr"/>
      <c r="D2093" s="19" t="inlineStr"/>
      <c r="E2093" s="19" t="inlineStr"/>
      <c r="F2093" s="19" t="inlineStr"/>
      <c r="G2093" s="19" t="inlineStr"/>
    </row>
    <row r="2094" customHeight="1" ht="15">
      <c r="A2094" s="20" t="inlineStr">
        <is>
          <r>
            <t xml:space="preserve">Equipamento</t>
          </r>
        </is>
      </c>
      <c r="B2094" s="20" t="inlineStr"/>
      <c r="C2094" s="21" t="inlineStr">
        <is>
          <r>
            <t xml:space="preserve">FONTE</t>
          </r>
        </is>
      </c>
      <c r="D2094" s="21" t="inlineStr">
        <is>
          <r>
            <t xml:space="preserve">UNID</t>
          </r>
        </is>
      </c>
      <c r="E2094" s="21" t="inlineStr">
        <is>
          <r>
            <t xml:space="preserve">COEFICIENTE</t>
          </r>
        </is>
      </c>
      <c r="F2094" s="21" t="inlineStr">
        <is>
          <r>
            <t xml:space="preserve">PREÇO UNITÁRIO</t>
          </r>
        </is>
      </c>
      <c r="G2094" s="21" t="inlineStr">
        <is>
          <r>
            <t xml:space="preserve">TOTAL</t>
          </r>
        </is>
      </c>
    </row>
    <row r="2095" customHeight="1" ht="29">
      <c r="A2095" s="22" t="inlineStr">
        <is>
          <r>
            <t xml:space="preserve">00044474</t>
          </r>
        </is>
      </c>
      <c r="B2095" s="23" t="inlineStr">
        <is>
          <r>
            <t xml:space="preserve">GUINDASTE HIDRAULICO AUTOPROPELIDO, COM LANCA TELESCOPICA 40 M, CAPACIDADE MAXIMA 60 T, POTENCIA 260 KW, TRACAO 6 X 6</t>
          </r>
        </is>
      </c>
      <c r="C2095" s="22" t="inlineStr">
        <is>
          <r>
            <t xml:space="preserve">SINAPI</t>
          </r>
        </is>
      </c>
      <c r="D2095" s="22" t="inlineStr">
        <is>
          <r>
            <t xml:space="preserve">UN</t>
          </r>
        </is>
      </c>
      <c r="E2095" s="24" t="n">
        <v>1.41E-5</v>
      </c>
      <c r="F2095" s="31" t="n">
        <v>2510525.3</v>
      </c>
      <c r="G2095" s="25" t="n">
        <f>TRUNC(TRUNC(E2095,8)*F2095,2)</f>
        <v>35.39</v>
      </c>
    </row>
    <row r="2096" customHeight="1" ht="15">
      <c r="A2096" s="2" t="inlineStr"/>
      <c r="B2096" s="2" t="inlineStr"/>
      <c r="C2096" s="2" t="inlineStr"/>
      <c r="D2096" s="2" t="inlineStr"/>
      <c r="E2096" s="26" t="inlineStr">
        <is>
          <r>
            <t xml:space="preserve">TOTAL Equipamento:</t>
          </r>
        </is>
      </c>
      <c r="F2096" s="26" t="inlineStr"/>
      <c r="G2096" s="27" t="n">
        <f>SUM(G2095:G2095)</f>
        <v>35.39</v>
      </c>
    </row>
    <row r="2097" customHeight="1" ht="15">
      <c r="A2097" s="2" t="inlineStr"/>
      <c r="B2097" s="2" t="inlineStr"/>
      <c r="C2097" s="2" t="inlineStr"/>
      <c r="D2097" s="2" t="inlineStr"/>
      <c r="E2097" s="28" t="inlineStr">
        <is>
          <r>
            <t xml:space="preserve">VALOR:</t>
          </r>
        </is>
      </c>
      <c r="F2097" s="28" t="inlineStr"/>
      <c r="G2097" s="6" t="n">
        <f>SUM(G2096)</f>
        <v>35.39</v>
      </c>
    </row>
    <row r="2098" customHeight="1" ht="15">
      <c r="A2098" s="2" t="inlineStr"/>
      <c r="B2098" s="2" t="inlineStr"/>
      <c r="C2098" s="2" t="inlineStr"/>
      <c r="D2098" s="2" t="inlineStr"/>
      <c r="E2098" s="28" t="inlineStr">
        <is>
          <r>
            <t xml:space="preserve">VALOR BDI (22.23%):</t>
          </r>
        </is>
      </c>
      <c r="F2098" s="28" t="inlineStr"/>
      <c r="G2098" s="6" t="n">
        <f>ROUND(G2097*(22.23/100),2)</f>
        <v>7.87</v>
      </c>
    </row>
    <row r="2099" customHeight="1" ht="15">
      <c r="A2099" s="2" t="inlineStr"/>
      <c r="B2099" s="2" t="inlineStr"/>
      <c r="C2099" s="2" t="inlineStr"/>
      <c r="D2099" s="2" t="inlineStr"/>
      <c r="E2099" s="28" t="inlineStr">
        <is>
          <r>
            <t xml:space="preserve">VALOR COM BDI:</t>
          </r>
        </is>
      </c>
      <c r="F2099" s="28" t="inlineStr"/>
      <c r="G2099" s="6" t="n">
        <f>G2098+G2097</f>
        <v>43.26</v>
      </c>
    </row>
    <row r="2100" customHeight="1" ht="10">
      <c r="A2100" s="2" t="inlineStr"/>
      <c r="B2100" s="2" t="inlineStr"/>
      <c r="C2100" s="2" t="inlineStr"/>
      <c r="D2100" s="2" t="inlineStr"/>
      <c r="E2100" s="18" t="inlineStr"/>
      <c r="F2100" s="18" t="inlineStr"/>
      <c r="G2100" s="18" t="inlineStr"/>
    </row>
    <row r="2101" customHeight="1" ht="20">
      <c r="A2101" s="19" t="inlineStr">
        <is>
          <r>
            <t xml:space="preserve">93285 GUINDASTE HIDRÁULICO AUTOPROPELIDO, COM LANÇA TELESCÓPICA 40 M, CAPACIDADE MÁXIMA 60 T, POTÊNCIA 260 KW - MANUTENÇÃO. AF_03/2016 (H)</t>
          </r>
        </is>
      </c>
      <c r="B2101" s="19" t="inlineStr"/>
      <c r="C2101" s="19" t="inlineStr"/>
      <c r="D2101" s="19" t="inlineStr"/>
      <c r="E2101" s="19" t="inlineStr"/>
      <c r="F2101" s="19" t="inlineStr"/>
      <c r="G2101" s="19" t="inlineStr"/>
    </row>
    <row r="2102" customHeight="1" ht="15">
      <c r="A2102" s="20" t="inlineStr">
        <is>
          <r>
            <t xml:space="preserve">Equipamento</t>
          </r>
        </is>
      </c>
      <c r="B2102" s="20" t="inlineStr"/>
      <c r="C2102" s="21" t="inlineStr">
        <is>
          <r>
            <t xml:space="preserve">FONTE</t>
          </r>
        </is>
      </c>
      <c r="D2102" s="21" t="inlineStr">
        <is>
          <r>
            <t xml:space="preserve">UNID</t>
          </r>
        </is>
      </c>
      <c r="E2102" s="21" t="inlineStr">
        <is>
          <r>
            <t xml:space="preserve">COEFICIENTE</t>
          </r>
        </is>
      </c>
      <c r="F2102" s="21" t="inlineStr">
        <is>
          <r>
            <t xml:space="preserve">PREÇO UNITÁRIO</t>
          </r>
        </is>
      </c>
      <c r="G2102" s="21" t="inlineStr">
        <is>
          <r>
            <t xml:space="preserve">TOTAL</t>
          </r>
        </is>
      </c>
    </row>
    <row r="2103" customHeight="1" ht="29">
      <c r="A2103" s="22" t="inlineStr">
        <is>
          <r>
            <t xml:space="preserve">00044474</t>
          </r>
        </is>
      </c>
      <c r="B2103" s="23" t="inlineStr">
        <is>
          <r>
            <t xml:space="preserve">GUINDASTE HIDRAULICO AUTOPROPELIDO, COM LANCA TELESCOPICA 40 M, CAPACIDADE MAXIMA 60 T, POTENCIA 260 KW, TRACAO 6 X 6</t>
          </r>
        </is>
      </c>
      <c r="C2103" s="22" t="inlineStr">
        <is>
          <r>
            <t xml:space="preserve">SINAPI</t>
          </r>
        </is>
      </c>
      <c r="D2103" s="22" t="inlineStr">
        <is>
          <r>
            <t xml:space="preserve">UN</t>
          </r>
        </is>
      </c>
      <c r="E2103" s="24" t="n">
        <v>6.43E-5</v>
      </c>
      <c r="F2103" s="31" t="n">
        <v>2510525.3</v>
      </c>
      <c r="G2103" s="25" t="n">
        <f>TRUNC(TRUNC(E2103,8)*F2103,2)</f>
        <v>161.42</v>
      </c>
    </row>
    <row r="2104" customHeight="1" ht="15">
      <c r="A2104" s="2" t="inlineStr"/>
      <c r="B2104" s="2" t="inlineStr"/>
      <c r="C2104" s="2" t="inlineStr"/>
      <c r="D2104" s="2" t="inlineStr"/>
      <c r="E2104" s="26" t="inlineStr">
        <is>
          <r>
            <t xml:space="preserve">TOTAL Equipamento:</t>
          </r>
        </is>
      </c>
      <c r="F2104" s="26" t="inlineStr"/>
      <c r="G2104" s="27" t="n">
        <f>SUM(G2103:G2103)</f>
        <v>161.42</v>
      </c>
    </row>
    <row r="2105" customHeight="1" ht="15">
      <c r="A2105" s="2" t="inlineStr"/>
      <c r="B2105" s="2" t="inlineStr"/>
      <c r="C2105" s="2" t="inlineStr"/>
      <c r="D2105" s="2" t="inlineStr"/>
      <c r="E2105" s="28" t="inlineStr">
        <is>
          <r>
            <t xml:space="preserve">VALOR:</t>
          </r>
        </is>
      </c>
      <c r="F2105" s="28" t="inlineStr"/>
      <c r="G2105" s="6" t="n">
        <f>SUM(G2104)</f>
        <v>161.42</v>
      </c>
    </row>
    <row r="2106" customHeight="1" ht="15">
      <c r="A2106" s="2" t="inlineStr"/>
      <c r="B2106" s="2" t="inlineStr"/>
      <c r="C2106" s="2" t="inlineStr"/>
      <c r="D2106" s="2" t="inlineStr"/>
      <c r="E2106" s="28" t="inlineStr">
        <is>
          <r>
            <t xml:space="preserve">VALOR BDI (22.23%):</t>
          </r>
        </is>
      </c>
      <c r="F2106" s="28" t="inlineStr"/>
      <c r="G2106" s="6" t="n">
        <f>ROUND(G2105*(22.23/100),2)</f>
        <v>35.88</v>
      </c>
    </row>
    <row r="2107" customHeight="1" ht="15">
      <c r="A2107" s="2" t="inlineStr"/>
      <c r="B2107" s="2" t="inlineStr"/>
      <c r="C2107" s="2" t="inlineStr"/>
      <c r="D2107" s="2" t="inlineStr"/>
      <c r="E2107" s="28" t="inlineStr">
        <is>
          <r>
            <t xml:space="preserve">VALOR COM BDI:</t>
          </r>
        </is>
      </c>
      <c r="F2107" s="28" t="inlineStr"/>
      <c r="G2107" s="6" t="n">
        <f>G2106+G2105</f>
        <v>197.3</v>
      </c>
    </row>
    <row r="2108" customHeight="1" ht="10">
      <c r="A2108" s="2" t="inlineStr"/>
      <c r="B2108" s="2" t="inlineStr"/>
      <c r="C2108" s="2" t="inlineStr"/>
      <c r="D2108" s="2" t="inlineStr"/>
      <c r="E2108" s="18" t="inlineStr"/>
      <c r="F2108" s="18" t="inlineStr"/>
      <c r="G2108" s="18" t="inlineStr"/>
    </row>
    <row r="2109" customHeight="1" ht="20">
      <c r="A2109" s="19" t="inlineStr">
        <is>
          <r>
            <t xml:space="preserve">93286 GUINDASTE HIDRÁULICO AUTOPROPELIDO, COM LANÇA TELESCÓPICA 40 M, CAPACIDADE MÁXIMA 60 T, POTÊNCIA 260 KW - MATERIAIS NA OPERAÇÃO. AF_03/2016 (H)</t>
          </r>
        </is>
      </c>
      <c r="B2109" s="19" t="inlineStr"/>
      <c r="C2109" s="19" t="inlineStr"/>
      <c r="D2109" s="19" t="inlineStr"/>
      <c r="E2109" s="19" t="inlineStr"/>
      <c r="F2109" s="19" t="inlineStr"/>
      <c r="G2109" s="19" t="inlineStr"/>
    </row>
    <row r="2110" customHeight="1" ht="15">
      <c r="A2110" s="20" t="inlineStr">
        <is>
          <r>
            <t xml:space="preserve">Especiais</t>
          </r>
        </is>
      </c>
      <c r="B2110" s="20" t="inlineStr"/>
      <c r="C2110" s="21" t="inlineStr">
        <is>
          <r>
            <t xml:space="preserve">FONTE</t>
          </r>
        </is>
      </c>
      <c r="D2110" s="21" t="inlineStr">
        <is>
          <r>
            <t xml:space="preserve">UNID</t>
          </r>
        </is>
      </c>
      <c r="E2110" s="21" t="inlineStr">
        <is>
          <r>
            <t xml:space="preserve">COEFICIENTE</t>
          </r>
        </is>
      </c>
      <c r="F2110" s="21" t="inlineStr">
        <is>
          <r>
            <t xml:space="preserve">PREÇO UNITÁRIO</t>
          </r>
        </is>
      </c>
      <c r="G2110" s="21" t="inlineStr">
        <is>
          <r>
            <t xml:space="preserve">TOTAL</t>
          </r>
        </is>
      </c>
    </row>
    <row r="2111" customHeight="1" ht="21">
      <c r="A2111" s="22" t="inlineStr">
        <is>
          <r>
            <t xml:space="preserve">00002705</t>
          </r>
        </is>
      </c>
      <c r="B2111" s="23" t="inlineStr">
        <is>
          <r>
            <t xml:space="preserve">ENERGIA ELETRICA ATE 2000 KWH INDUSTRIAL, SEM DEMANDA</t>
          </r>
        </is>
      </c>
      <c r="C2111" s="22" t="inlineStr">
        <is>
          <r>
            <t xml:space="preserve">SINAPI</t>
          </r>
        </is>
      </c>
      <c r="D2111" s="22" t="inlineStr">
        <is>
          <r>
            <t xml:space="preserve">KWH</t>
          </r>
        </is>
      </c>
      <c r="E2111" s="24" t="n">
        <v>13.0</v>
      </c>
      <c r="F2111" s="25" t="n">
        <v>0.97</v>
      </c>
      <c r="G2111" s="25" t="n">
        <f>TRUNC(TRUNC(E2111,8)*F2111,2)</f>
        <v>12.61</v>
      </c>
    </row>
    <row r="2112" customHeight="1" ht="15">
      <c r="A2112" s="2" t="inlineStr"/>
      <c r="B2112" s="2" t="inlineStr"/>
      <c r="C2112" s="2" t="inlineStr"/>
      <c r="D2112" s="2" t="inlineStr"/>
      <c r="E2112" s="26" t="inlineStr">
        <is>
          <r>
            <t xml:space="preserve">TOTAL Especiais:</t>
          </r>
        </is>
      </c>
      <c r="F2112" s="26" t="inlineStr"/>
      <c r="G2112" s="27" t="n">
        <f>SUM(G2111:G2111)</f>
        <v>12.61</v>
      </c>
    </row>
    <row r="2113" customHeight="1" ht="15">
      <c r="A2113" s="2" t="inlineStr"/>
      <c r="B2113" s="2" t="inlineStr"/>
      <c r="C2113" s="2" t="inlineStr"/>
      <c r="D2113" s="2" t="inlineStr"/>
      <c r="E2113" s="28" t="inlineStr">
        <is>
          <r>
            <t xml:space="preserve">VALOR:</t>
          </r>
        </is>
      </c>
      <c r="F2113" s="28" t="inlineStr"/>
      <c r="G2113" s="6" t="n">
        <f>SUM(G2112)</f>
        <v>12.61</v>
      </c>
    </row>
    <row r="2114" customHeight="1" ht="15">
      <c r="A2114" s="2" t="inlineStr"/>
      <c r="B2114" s="2" t="inlineStr"/>
      <c r="C2114" s="2" t="inlineStr"/>
      <c r="D2114" s="2" t="inlineStr"/>
      <c r="E2114" s="28" t="inlineStr">
        <is>
          <r>
            <t xml:space="preserve">VALOR BDI (22.23%):</t>
          </r>
        </is>
      </c>
      <c r="F2114" s="28" t="inlineStr"/>
      <c r="G2114" s="6" t="n">
        <f>ROUND(G2113*(22.23/100),2)</f>
        <v>2.8</v>
      </c>
    </row>
    <row r="2115" customHeight="1" ht="15">
      <c r="A2115" s="2" t="inlineStr"/>
      <c r="B2115" s="2" t="inlineStr"/>
      <c r="C2115" s="2" t="inlineStr"/>
      <c r="D2115" s="2" t="inlineStr"/>
      <c r="E2115" s="28" t="inlineStr">
        <is>
          <r>
            <t xml:space="preserve">VALOR COM BDI:</t>
          </r>
        </is>
      </c>
      <c r="F2115" s="28" t="inlineStr"/>
      <c r="G2115" s="6" t="n">
        <f>G2114+G2113</f>
        <v>15.41</v>
      </c>
    </row>
    <row r="2116" customHeight="1" ht="10">
      <c r="A2116" s="2" t="inlineStr"/>
      <c r="B2116" s="2" t="inlineStr"/>
      <c r="C2116" s="2" t="inlineStr"/>
      <c r="D2116" s="2" t="inlineStr"/>
      <c r="E2116" s="18" t="inlineStr"/>
      <c r="F2116" s="18" t="inlineStr"/>
      <c r="G2116" s="18" t="inlineStr"/>
    </row>
    <row r="2117" customHeight="1" ht="20">
      <c r="A2117" s="19" t="inlineStr">
        <is>
          <r>
            <t xml:space="preserve">5928 GUINDAUTO HIDRÁULICO, CAPACIDADE MÁXIMA DE CARGA 6200 KG, MOMENTO MÁXIMO DE CARGA 11,7 TM, ALCANCE MÁXIMO HORIZONTAL 9,70 M, INCLUSIVE CAMINHÃO TOCO PBT 16.000 KG, POTÊNCIA DE 189 CV - CHP DIURNO. AF_06/2014 (CHP)</t>
          </r>
        </is>
      </c>
      <c r="B2117" s="19" t="inlineStr"/>
      <c r="C2117" s="19" t="inlineStr"/>
      <c r="D2117" s="19" t="inlineStr"/>
      <c r="E2117" s="19" t="inlineStr"/>
      <c r="F2117" s="19" t="inlineStr"/>
      <c r="G2117" s="19" t="inlineStr"/>
    </row>
    <row r="2118" customHeight="1" ht="15">
      <c r="A2118" s="20" t="inlineStr">
        <is>
          <r>
            <t xml:space="preserve">Mão de Obra com Encargos Complementares</t>
          </r>
        </is>
      </c>
      <c r="B2118" s="20" t="inlineStr"/>
      <c r="C2118" s="21" t="inlineStr">
        <is>
          <r>
            <t xml:space="preserve">FONTE</t>
          </r>
        </is>
      </c>
      <c r="D2118" s="21" t="inlineStr">
        <is>
          <r>
            <t xml:space="preserve">UNID</t>
          </r>
        </is>
      </c>
      <c r="E2118" s="21" t="inlineStr">
        <is>
          <r>
            <t xml:space="preserve">COEFICIENTE</t>
          </r>
        </is>
      </c>
      <c r="F2118" s="21" t="inlineStr">
        <is>
          <r>
            <t xml:space="preserve">PREÇO UNITÁRIO</t>
          </r>
        </is>
      </c>
      <c r="G2118" s="21" t="inlineStr">
        <is>
          <r>
            <t xml:space="preserve">TOTAL</t>
          </r>
        </is>
      </c>
    </row>
    <row r="2119" customHeight="1" ht="21">
      <c r="A2119" s="22" t="inlineStr">
        <is>
          <r>
            <t xml:space="preserve">88286</t>
          </r>
        </is>
      </c>
      <c r="B2119" s="23" t="inlineStr">
        <is>
          <r>
            <t xml:space="preserve">MOTORISTA OPERADOR DE MUNCK COM ENCARGOS COMPLEMENTARES</t>
          </r>
        </is>
      </c>
      <c r="C2119" s="22" t="inlineStr">
        <is>
          <r>
            <t xml:space="preserve">SINAPI</t>
          </r>
        </is>
      </c>
      <c r="D2119" s="22" t="inlineStr">
        <is>
          <r>
            <t xml:space="preserve">H</t>
          </r>
        </is>
      </c>
      <c r="E2119" s="24" t="n">
        <v>1.0</v>
      </c>
      <c r="F2119" s="25" t="n">
        <v>38.15</v>
      </c>
      <c r="G2119" s="25" t="n">
        <f>TRUNC(TRUNC(E2119,8)*F2119,2)</f>
        <v>38.15</v>
      </c>
    </row>
    <row r="2120" customHeight="1" ht="18">
      <c r="A2120" s="2" t="inlineStr"/>
      <c r="B2120" s="2" t="inlineStr"/>
      <c r="C2120" s="2" t="inlineStr"/>
      <c r="D2120" s="2" t="inlineStr"/>
      <c r="E2120" s="26" t="inlineStr">
        <is>
          <r>
            <t xml:space="preserve">TOTAL Mão de Obra com Encargos Complementares:</t>
          </r>
        </is>
      </c>
      <c r="F2120" s="26" t="inlineStr"/>
      <c r="G2120" s="27" t="n">
        <f>SUM(G2119:G2119)</f>
        <v>38.15</v>
      </c>
    </row>
    <row r="2121" customHeight="1" ht="15">
      <c r="A2121" s="20" t="inlineStr">
        <is>
          <r>
            <t xml:space="preserve">Serviço</t>
          </r>
        </is>
      </c>
      <c r="B2121" s="20" t="inlineStr"/>
      <c r="C2121" s="21" t="inlineStr">
        <is>
          <r>
            <t xml:space="preserve">FONTE</t>
          </r>
        </is>
      </c>
      <c r="D2121" s="21" t="inlineStr">
        <is>
          <r>
            <t xml:space="preserve">UNID</t>
          </r>
        </is>
      </c>
      <c r="E2121" s="21" t="inlineStr">
        <is>
          <r>
            <t xml:space="preserve">COEFICIENTE</t>
          </r>
        </is>
      </c>
      <c r="F2121" s="21" t="inlineStr">
        <is>
          <r>
            <t xml:space="preserve">PREÇO UNITÁRIO</t>
          </r>
        </is>
      </c>
      <c r="G2121" s="21" t="inlineStr">
        <is>
          <r>
            <t xml:space="preserve">TOTAL</t>
          </r>
        </is>
      </c>
    </row>
    <row r="2122" customHeight="1" ht="46">
      <c r="A2122" s="22" t="inlineStr">
        <is>
          <r>
            <t xml:space="preserve">89259</t>
          </r>
        </is>
      </c>
      <c r="B2122" s="23" t="inlineStr">
        <is>
          <r>
            <t xml:space="preserve">GUINDAUTO HIDRÁULICO, CAPACIDADE MÁXIMA DE CARGA 6200 KG, MOMENTO MÁXIMO DE CARGA 11,7 TM, ALCANCE MÁXIMO HORIZONTAL 9,70 M, INCLUSIVE CAMINHÃO TOCO PBT 16.000 KG, POTÊNCIA DE 189 CV - DEPRECIAÇÃO. AF_06/2014</t>
          </r>
        </is>
      </c>
      <c r="C2122" s="22" t="inlineStr">
        <is>
          <r>
            <t xml:space="preserve">SINAPI</t>
          </r>
        </is>
      </c>
      <c r="D2122" s="22" t="inlineStr">
        <is>
          <r>
            <t xml:space="preserve">H</t>
          </r>
        </is>
      </c>
      <c r="E2122" s="24" t="n">
        <v>1.0</v>
      </c>
      <c r="F2122" s="25" t="n">
        <v>27.32</v>
      </c>
      <c r="G2122" s="25" t="n">
        <f>TRUNC(TRUNC(E2122,8)*F2122,2)</f>
        <v>27.32</v>
      </c>
    </row>
    <row r="2123" customHeight="1" ht="46">
      <c r="A2123" s="22" t="inlineStr">
        <is>
          <r>
            <t xml:space="preserve">91466</t>
          </r>
        </is>
      </c>
      <c r="B2123" s="23" t="inlineStr">
        <is>
          <r>
            <t xml:space="preserve">GUINDAUTO HIDRÁULICO, CAPACIDADE MÁXIMA DE CARGA 6200 KG, MOMENTO MÁXIMO DE CARGA 11,7 TM, ALCANCE MÁXIMO HORIZONTAL 9,70 M, INCLUSIVE CAMINHÃO TOCO PBT 16.000 KG, POTÊNCIA DE 189 CV - IMPOSTOS E SEGUROS. AF_08/2015</t>
          </r>
        </is>
      </c>
      <c r="C2123" s="22" t="inlineStr">
        <is>
          <r>
            <t xml:space="preserve">SINAPI</t>
          </r>
        </is>
      </c>
      <c r="D2123" s="22" t="inlineStr">
        <is>
          <r>
            <t xml:space="preserve">H</t>
          </r>
        </is>
      </c>
      <c r="E2123" s="24" t="n">
        <v>1.0</v>
      </c>
      <c r="F2123" s="25" t="n">
        <v>4.05</v>
      </c>
      <c r="G2123" s="25" t="n">
        <f>TRUNC(TRUNC(E2123,8)*F2123,2)</f>
        <v>4.05</v>
      </c>
    </row>
    <row r="2124" customHeight="1" ht="38">
      <c r="A2124" s="22" t="inlineStr">
        <is>
          <r>
            <t xml:space="preserve">89260</t>
          </r>
        </is>
      </c>
      <c r="B2124" s="23" t="inlineStr">
        <is>
          <r>
            <t xml:space="preserve">GUINDAUTO HIDRÁULICO, CAPACIDADE MÁXIMA DE CARGA 6200 KG, MOMENTO MÁXIMO DE CARGA 11,7 TM, ALCANCE MÁXIMO HORIZONTAL 9,70 M, INCLUSIVE CAMINHÃO TOCO PBT 16.000 KG, POTÊNCIA DE 189 CV - JUROS. AF_06/2014</t>
          </r>
        </is>
      </c>
      <c r="C2124" s="22" t="inlineStr">
        <is>
          <r>
            <t xml:space="preserve">SINAPI</t>
          </r>
        </is>
      </c>
      <c r="D2124" s="22" t="inlineStr">
        <is>
          <r>
            <t xml:space="preserve">H</t>
          </r>
        </is>
      </c>
      <c r="E2124" s="24" t="n">
        <v>1.0</v>
      </c>
      <c r="F2124" s="25" t="n">
        <v>10.03</v>
      </c>
      <c r="G2124" s="25" t="n">
        <f>TRUNC(TRUNC(E2124,8)*F2124,2)</f>
        <v>10.03</v>
      </c>
    </row>
    <row r="2125" customHeight="1" ht="46">
      <c r="A2125" s="22" t="inlineStr">
        <is>
          <r>
            <t xml:space="preserve">89262</t>
          </r>
        </is>
      </c>
      <c r="B2125" s="23" t="inlineStr">
        <is>
          <r>
            <t xml:space="preserve">GUINDAUTO HIDRÁULICO, CAPACIDADE MÁXIMA DE CARGA 6200 KG, MOMENTO MÁXIMO DE CARGA 11,7 TM, ALCANCE MÁXIMO HORIZONTAL 9,70 M, INCLUSIVE CAMINHÃO TOCO PBT 16.000 KG, POTÊNCIA DE 189 CV - MANUTENÇÃO. AF_06/2014</t>
          </r>
        </is>
      </c>
      <c r="C2125" s="22" t="inlineStr">
        <is>
          <r>
            <t xml:space="preserve">SINAPI</t>
          </r>
        </is>
      </c>
      <c r="D2125" s="22" t="inlineStr">
        <is>
          <r>
            <t xml:space="preserve">H</t>
          </r>
        </is>
      </c>
      <c r="E2125" s="24" t="n">
        <v>1.0</v>
      </c>
      <c r="F2125" s="25" t="n">
        <v>46.24</v>
      </c>
      <c r="G2125" s="25" t="n">
        <f>TRUNC(TRUNC(E2125,8)*F2125,2)</f>
        <v>46.24</v>
      </c>
    </row>
    <row r="2126" customHeight="1" ht="46">
      <c r="A2126" s="22" t="inlineStr">
        <is>
          <r>
            <t xml:space="preserve">91467</t>
          </r>
        </is>
      </c>
      <c r="B2126" s="23" t="inlineStr">
        <is>
          <r>
            <t xml:space="preserve">GUINDAUTO HIDRÁULICO, CAPACIDADE MÁXIMA DE CARGA 6200 KG, MOMENTO MÁXIMO DE CARGA 11,7 TM, ALCANCE MÁXIMO HORIZONTAL 9,70 M, INCLUSIVE CAMINHÃO TOCO PBT 16.000 KG, POTÊNCIA DE 189 CV - MATERIAIS NA OPERAÇÃO. AF_08/2015</t>
          </r>
        </is>
      </c>
      <c r="C2126" s="22" t="inlineStr">
        <is>
          <r>
            <t xml:space="preserve">SINAPI</t>
          </r>
        </is>
      </c>
      <c r="D2126" s="22" t="inlineStr">
        <is>
          <r>
            <t xml:space="preserve">H</t>
          </r>
        </is>
      </c>
      <c r="E2126" s="24" t="n">
        <v>1.0</v>
      </c>
      <c r="F2126" s="25" t="n">
        <v>165.18</v>
      </c>
      <c r="G2126" s="25" t="n">
        <f>TRUNC(TRUNC(E2126,8)*F2126,2)</f>
        <v>165.18</v>
      </c>
    </row>
    <row r="2127" customHeight="1" ht="15">
      <c r="A2127" s="2" t="inlineStr"/>
      <c r="B2127" s="2" t="inlineStr"/>
      <c r="C2127" s="2" t="inlineStr"/>
      <c r="D2127" s="2" t="inlineStr"/>
      <c r="E2127" s="26" t="inlineStr">
        <is>
          <r>
            <t xml:space="preserve">TOTAL Serviço:</t>
          </r>
        </is>
      </c>
      <c r="F2127" s="26" t="inlineStr"/>
      <c r="G2127" s="27" t="n">
        <f>SUM(G2122:G2126)</f>
        <v>252.82</v>
      </c>
    </row>
    <row r="2128" customHeight="1" ht="15">
      <c r="A2128" s="2" t="inlineStr"/>
      <c r="B2128" s="2" t="inlineStr"/>
      <c r="C2128" s="2" t="inlineStr"/>
      <c r="D2128" s="2" t="inlineStr"/>
      <c r="E2128" s="28" t="inlineStr">
        <is>
          <r>
            <t xml:space="preserve">VALOR:</t>
          </r>
        </is>
      </c>
      <c r="F2128" s="28" t="inlineStr"/>
      <c r="G2128" s="6" t="n">
        <f>SUM(G2120,G2127)</f>
        <v>290.97</v>
      </c>
    </row>
    <row r="2129" customHeight="1" ht="15">
      <c r="A2129" s="2" t="inlineStr"/>
      <c r="B2129" s="2" t="inlineStr"/>
      <c r="C2129" s="2" t="inlineStr"/>
      <c r="D2129" s="2" t="inlineStr"/>
      <c r="E2129" s="28" t="inlineStr">
        <is>
          <r>
            <t xml:space="preserve">VALOR BDI (22.23%):</t>
          </r>
        </is>
      </c>
      <c r="F2129" s="28" t="inlineStr"/>
      <c r="G2129" s="6" t="n">
        <f>ROUND(G2128*(22.23/100),2)</f>
        <v>64.68</v>
      </c>
    </row>
    <row r="2130" customHeight="1" ht="15">
      <c r="A2130" s="2" t="inlineStr"/>
      <c r="B2130" s="2" t="inlineStr"/>
      <c r="C2130" s="2" t="inlineStr"/>
      <c r="D2130" s="2" t="inlineStr"/>
      <c r="E2130" s="28" t="inlineStr">
        <is>
          <r>
            <t xml:space="preserve">VALOR COM BDI:</t>
          </r>
        </is>
      </c>
      <c r="F2130" s="28" t="inlineStr"/>
      <c r="G2130" s="6" t="n">
        <f>G2129+G2128</f>
        <v>355.65</v>
      </c>
    </row>
    <row r="2131" customHeight="1" ht="10">
      <c r="A2131" s="2" t="inlineStr"/>
      <c r="B2131" s="2" t="inlineStr"/>
      <c r="C2131" s="2" t="inlineStr"/>
      <c r="D2131" s="2" t="inlineStr"/>
      <c r="E2131" s="18" t="inlineStr"/>
      <c r="F2131" s="18" t="inlineStr"/>
      <c r="G2131" s="18" t="inlineStr"/>
    </row>
    <row r="2132" customHeight="1" ht="20">
      <c r="A2132" s="19" t="inlineStr">
        <is>
          <r>
            <t xml:space="preserve">89259 GUINDAUTO HIDRÁULICO, CAPACIDADE MÁXIMA DE CARGA 6200 KG, MOMENTO MÁXIMO DE CARGA 11,7 TM, ALCANCE MÁXIMO HORIZONTAL 9,70 M, INCLUSIVE CAMINHÃO TOCO PBT 16.000 KG, POTÊNCIA DE 189 CV - DEPRECIAÇÃO. AF_06/2014 (H)</t>
          </r>
        </is>
      </c>
      <c r="B2132" s="19" t="inlineStr"/>
      <c r="C2132" s="19" t="inlineStr"/>
      <c r="D2132" s="19" t="inlineStr"/>
      <c r="E2132" s="19" t="inlineStr"/>
      <c r="F2132" s="19" t="inlineStr"/>
      <c r="G2132" s="19" t="inlineStr"/>
    </row>
    <row r="2133" customHeight="1" ht="15">
      <c r="A2133" s="20" t="inlineStr">
        <is>
          <r>
            <t xml:space="preserve">Equipamento</t>
          </r>
        </is>
      </c>
      <c r="B2133" s="20" t="inlineStr"/>
      <c r="C2133" s="21" t="inlineStr">
        <is>
          <r>
            <t xml:space="preserve">FONTE</t>
          </r>
        </is>
      </c>
      <c r="D2133" s="21" t="inlineStr">
        <is>
          <r>
            <t xml:space="preserve">UNID</t>
          </r>
        </is>
      </c>
      <c r="E2133" s="21" t="inlineStr">
        <is>
          <r>
            <t xml:space="preserve">COEFICIENTE</t>
          </r>
        </is>
      </c>
      <c r="F2133" s="21" t="inlineStr">
        <is>
          <r>
            <t xml:space="preserve">PREÇO UNITÁRIO</t>
          </r>
        </is>
      </c>
      <c r="G2133" s="21" t="inlineStr">
        <is>
          <r>
            <t xml:space="preserve">TOTAL</t>
          </r>
        </is>
      </c>
    </row>
    <row r="2134" customHeight="1" ht="38">
      <c r="A2134" s="22" t="inlineStr">
        <is>
          <r>
            <t xml:space="preserve">00037752</t>
          </r>
        </is>
      </c>
      <c r="B2134" s="23" t="inlineStr">
        <is>
          <r>
            <t xml:space="preserve">CAMINHAO TOCO, PESO BRUTO TOTAL 16000 KG, CARGA UTIL MAXIMA 11030 KG, DISTANCIA ENTRE EIXOS 5,41 M, POTENCIA 185 CV (INCLUI CABINE E CHASSI, NAO INCLUI CARROCERIA)</t>
          </r>
        </is>
      </c>
      <c r="C2134" s="22" t="inlineStr">
        <is>
          <r>
            <t xml:space="preserve">SINAPI</t>
          </r>
        </is>
      </c>
      <c r="D2134" s="22" t="inlineStr">
        <is>
          <r>
            <t xml:space="preserve">UN</t>
          </r>
        </is>
      </c>
      <c r="E2134" s="24" t="n">
        <v>3.43E-5</v>
      </c>
      <c r="F2134" s="25" t="n">
        <v>563990.17</v>
      </c>
      <c r="G2134" s="25" t="n">
        <f>TRUNC(TRUNC(E2134,8)*F2134,2)</f>
        <v>19.34</v>
      </c>
    </row>
    <row r="2135" customHeight="1" ht="46">
      <c r="A2135" s="22" t="inlineStr">
        <is>
          <r>
            <t xml:space="preserve">00003363</t>
          </r>
        </is>
      </c>
      <c r="B2135" s="23" t="inlineStr">
        <is>
          <r>
            <t xml:space="preserve">GUINDAUTO HIDRAULICO, CAPACIDADE MAXIMA DE CARGA 6200 KG, MOMENTO MAXIMO DE CARGA 11,7 TM, ALCANCE MAXIMO HORIZONTAL 9,70 M, PARA MONTAGEM SOBRE CHASSI DE CAMINHAO PBT MINIMO 13000 KG (INCLUI MONTAGEM, NAO INCLUI CAMINHAO)</t>
          </r>
        </is>
      </c>
      <c r="C2135" s="22" t="inlineStr">
        <is>
          <r>
            <t xml:space="preserve">SINAPI</t>
          </r>
        </is>
      </c>
      <c r="D2135" s="22" t="inlineStr">
        <is>
          <r>
            <t xml:space="preserve">UN</t>
          </r>
        </is>
      </c>
      <c r="E2135" s="24" t="n">
        <v>5.51E-5</v>
      </c>
      <c r="F2135" s="25" t="n">
        <v>144875.0</v>
      </c>
      <c r="G2135" s="25" t="n">
        <f>TRUNC(TRUNC(E2135,8)*F2135,2)</f>
        <v>7.98</v>
      </c>
    </row>
    <row r="2136" customHeight="1" ht="15">
      <c r="A2136" s="2" t="inlineStr"/>
      <c r="B2136" s="2" t="inlineStr"/>
      <c r="C2136" s="2" t="inlineStr"/>
      <c r="D2136" s="2" t="inlineStr"/>
      <c r="E2136" s="26" t="inlineStr">
        <is>
          <r>
            <t xml:space="preserve">TOTAL Equipamento:</t>
          </r>
        </is>
      </c>
      <c r="F2136" s="26" t="inlineStr"/>
      <c r="G2136" s="27" t="n">
        <f>SUM(G2134:G2135)</f>
        <v>27.32</v>
      </c>
    </row>
    <row r="2137" customHeight="1" ht="15">
      <c r="A2137" s="2" t="inlineStr"/>
      <c r="B2137" s="2" t="inlineStr"/>
      <c r="C2137" s="2" t="inlineStr"/>
      <c r="D2137" s="2" t="inlineStr"/>
      <c r="E2137" s="28" t="inlineStr">
        <is>
          <r>
            <t xml:space="preserve">VALOR:</t>
          </r>
        </is>
      </c>
      <c r="F2137" s="28" t="inlineStr"/>
      <c r="G2137" s="6" t="n">
        <f>SUM(G2136)</f>
        <v>27.32</v>
      </c>
    </row>
    <row r="2138" customHeight="1" ht="15">
      <c r="A2138" s="2" t="inlineStr"/>
      <c r="B2138" s="2" t="inlineStr"/>
      <c r="C2138" s="2" t="inlineStr"/>
      <c r="D2138" s="2" t="inlineStr"/>
      <c r="E2138" s="28" t="inlineStr">
        <is>
          <r>
            <t xml:space="preserve">VALOR BDI (22.23%):</t>
          </r>
        </is>
      </c>
      <c r="F2138" s="28" t="inlineStr"/>
      <c r="G2138" s="6" t="n">
        <f>ROUND(G2137*(22.23/100),2)</f>
        <v>6.07</v>
      </c>
    </row>
    <row r="2139" customHeight="1" ht="15">
      <c r="A2139" s="2" t="inlineStr"/>
      <c r="B2139" s="2" t="inlineStr"/>
      <c r="C2139" s="2" t="inlineStr"/>
      <c r="D2139" s="2" t="inlineStr"/>
      <c r="E2139" s="28" t="inlineStr">
        <is>
          <r>
            <t xml:space="preserve">VALOR COM BDI:</t>
          </r>
        </is>
      </c>
      <c r="F2139" s="28" t="inlineStr"/>
      <c r="G2139" s="6" t="n">
        <f>G2138+G2137</f>
        <v>33.39</v>
      </c>
    </row>
    <row r="2140" customHeight="1" ht="10">
      <c r="A2140" s="2" t="inlineStr"/>
      <c r="B2140" s="2" t="inlineStr"/>
      <c r="C2140" s="2" t="inlineStr"/>
      <c r="D2140" s="2" t="inlineStr"/>
      <c r="E2140" s="18" t="inlineStr"/>
      <c r="F2140" s="18" t="inlineStr"/>
      <c r="G2140" s="18" t="inlineStr"/>
    </row>
    <row r="2141" customHeight="1" ht="20">
      <c r="A2141" s="19" t="inlineStr">
        <is>
          <r>
            <t xml:space="preserve">91466 GUINDAUTO HIDRÁULICO, CAPACIDADE MÁXIMA DE CARGA 6200 KG, MOMENTO MÁXIMO DE CARGA 11,7 TM, ALCANCE MÁXIMO HORIZONTAL 9,70 M, INCLUSIVE CAMINHÃO TOCO PBT 16.000 KG, POTÊNCIA DE 189 CV - IMPOSTOS E SEGUROS. AF_08/2015 (H)</t>
          </r>
        </is>
      </c>
      <c r="B2141" s="19" t="inlineStr"/>
      <c r="C2141" s="19" t="inlineStr"/>
      <c r="D2141" s="19" t="inlineStr"/>
      <c r="E2141" s="19" t="inlineStr"/>
      <c r="F2141" s="19" t="inlineStr"/>
      <c r="G2141" s="19" t="inlineStr"/>
    </row>
    <row r="2142" customHeight="1" ht="15">
      <c r="A2142" s="20" t="inlineStr">
        <is>
          <r>
            <t xml:space="preserve">Equipamento</t>
          </r>
        </is>
      </c>
      <c r="B2142" s="20" t="inlineStr"/>
      <c r="C2142" s="21" t="inlineStr">
        <is>
          <r>
            <t xml:space="preserve">FONTE</t>
          </r>
        </is>
      </c>
      <c r="D2142" s="21" t="inlineStr">
        <is>
          <r>
            <t xml:space="preserve">UNID</t>
          </r>
        </is>
      </c>
      <c r="E2142" s="21" t="inlineStr">
        <is>
          <r>
            <t xml:space="preserve">COEFICIENTE</t>
          </r>
        </is>
      </c>
      <c r="F2142" s="21" t="inlineStr">
        <is>
          <r>
            <t xml:space="preserve">PREÇO UNITÁRIO</t>
          </r>
        </is>
      </c>
      <c r="G2142" s="21" t="inlineStr">
        <is>
          <r>
            <t xml:space="preserve">TOTAL</t>
          </r>
        </is>
      </c>
    </row>
    <row r="2143" customHeight="1" ht="38">
      <c r="A2143" s="22" t="inlineStr">
        <is>
          <r>
            <t xml:space="preserve">00037752</t>
          </r>
        </is>
      </c>
      <c r="B2143" s="23" t="inlineStr">
        <is>
          <r>
            <t xml:space="preserve">CAMINHAO TOCO, PESO BRUTO TOTAL 16000 KG, CARGA UTIL MAXIMA 11030 KG, DISTANCIA ENTRE EIXOS 5,41 M, POTENCIA 185 CV (INCLUI CABINE E CHASSI, NAO INCLUI CARROCERIA)</t>
          </r>
        </is>
      </c>
      <c r="C2143" s="22" t="inlineStr">
        <is>
          <r>
            <t xml:space="preserve">SINAPI</t>
          </r>
        </is>
      </c>
      <c r="D2143" s="22" t="inlineStr">
        <is>
          <r>
            <t xml:space="preserve">UN</t>
          </r>
        </is>
      </c>
      <c r="E2143" s="24" t="n">
        <v>5.7E-6</v>
      </c>
      <c r="F2143" s="25" t="n">
        <v>563990.17</v>
      </c>
      <c r="G2143" s="25" t="n">
        <f>TRUNC(TRUNC(E2143,8)*F2143,2)</f>
        <v>3.21</v>
      </c>
    </row>
    <row r="2144" customHeight="1" ht="46">
      <c r="A2144" s="22" t="inlineStr">
        <is>
          <r>
            <t xml:space="preserve">00003363</t>
          </r>
        </is>
      </c>
      <c r="B2144" s="23" t="inlineStr">
        <is>
          <r>
            <t xml:space="preserve">GUINDAUTO HIDRAULICO, CAPACIDADE MAXIMA DE CARGA 6200 KG, MOMENTO MAXIMO DE CARGA 11,7 TM, ALCANCE MAXIMO HORIZONTAL 9,70 M, PARA MONTAGEM SOBRE CHASSI DE CAMINHAO PBT MINIMO 13000 KG (INCLUI MONTAGEM, NAO INCLUI CAMINHAO)</t>
          </r>
        </is>
      </c>
      <c r="C2144" s="22" t="inlineStr">
        <is>
          <r>
            <t xml:space="preserve">SINAPI</t>
          </r>
        </is>
      </c>
      <c r="D2144" s="22" t="inlineStr">
        <is>
          <r>
            <t xml:space="preserve">UN</t>
          </r>
        </is>
      </c>
      <c r="E2144" s="24" t="n">
        <v>5.8E-6</v>
      </c>
      <c r="F2144" s="25" t="n">
        <v>144875.0</v>
      </c>
      <c r="G2144" s="25" t="n">
        <f>TRUNC(TRUNC(E2144,8)*F2144,2)</f>
        <v>0.84</v>
      </c>
    </row>
    <row r="2145" customHeight="1" ht="15">
      <c r="A2145" s="2" t="inlineStr"/>
      <c r="B2145" s="2" t="inlineStr"/>
      <c r="C2145" s="2" t="inlineStr"/>
      <c r="D2145" s="2" t="inlineStr"/>
      <c r="E2145" s="26" t="inlineStr">
        <is>
          <r>
            <t xml:space="preserve">TOTAL Equipamento:</t>
          </r>
        </is>
      </c>
      <c r="F2145" s="26" t="inlineStr"/>
      <c r="G2145" s="27" t="n">
        <f>SUM(G2143:G2144)</f>
        <v>4.05</v>
      </c>
    </row>
    <row r="2146" customHeight="1" ht="15">
      <c r="A2146" s="2" t="inlineStr"/>
      <c r="B2146" s="2" t="inlineStr"/>
      <c r="C2146" s="2" t="inlineStr"/>
      <c r="D2146" s="2" t="inlineStr"/>
      <c r="E2146" s="28" t="inlineStr">
        <is>
          <r>
            <t xml:space="preserve">VALOR:</t>
          </r>
        </is>
      </c>
      <c r="F2146" s="28" t="inlineStr"/>
      <c r="G2146" s="6" t="n">
        <f>SUM(G2145)</f>
        <v>4.05</v>
      </c>
    </row>
    <row r="2147" customHeight="1" ht="15">
      <c r="A2147" s="2" t="inlineStr"/>
      <c r="B2147" s="2" t="inlineStr"/>
      <c r="C2147" s="2" t="inlineStr"/>
      <c r="D2147" s="2" t="inlineStr"/>
      <c r="E2147" s="28" t="inlineStr">
        <is>
          <r>
            <t xml:space="preserve">VALOR BDI (22.23%):</t>
          </r>
        </is>
      </c>
      <c r="F2147" s="28" t="inlineStr"/>
      <c r="G2147" s="6" t="n">
        <f>ROUND(G2146*(22.23/100),2)</f>
        <v>0.9</v>
      </c>
    </row>
    <row r="2148" customHeight="1" ht="15">
      <c r="A2148" s="2" t="inlineStr"/>
      <c r="B2148" s="2" t="inlineStr"/>
      <c r="C2148" s="2" t="inlineStr"/>
      <c r="D2148" s="2" t="inlineStr"/>
      <c r="E2148" s="28" t="inlineStr">
        <is>
          <r>
            <t xml:space="preserve">VALOR COM BDI:</t>
          </r>
        </is>
      </c>
      <c r="F2148" s="28" t="inlineStr"/>
      <c r="G2148" s="6" t="n">
        <f>G2147+G2146</f>
        <v>4.95</v>
      </c>
    </row>
    <row r="2149" customHeight="1" ht="10">
      <c r="A2149" s="2" t="inlineStr"/>
      <c r="B2149" s="2" t="inlineStr"/>
      <c r="C2149" s="2" t="inlineStr"/>
      <c r="D2149" s="2" t="inlineStr"/>
      <c r="E2149" s="18" t="inlineStr"/>
      <c r="F2149" s="18" t="inlineStr"/>
      <c r="G2149" s="18" t="inlineStr"/>
    </row>
    <row r="2150" customHeight="1" ht="20">
      <c r="A2150" s="19" t="inlineStr">
        <is>
          <r>
            <t xml:space="preserve">89260 GUINDAUTO HIDRÁULICO, CAPACIDADE MÁXIMA DE CARGA 6200 KG, MOMENTO MÁXIMO DE CARGA 11,7 TM, ALCANCE MÁXIMO HORIZONTAL 9,70 M, INCLUSIVE CAMINHÃO TOCO PBT 16.000 KG, POTÊNCIA DE 189 CV - JUROS. AF_06/2014 (H)</t>
          </r>
        </is>
      </c>
      <c r="B2150" s="19" t="inlineStr"/>
      <c r="C2150" s="19" t="inlineStr"/>
      <c r="D2150" s="19" t="inlineStr"/>
      <c r="E2150" s="19" t="inlineStr"/>
      <c r="F2150" s="19" t="inlineStr"/>
      <c r="G2150" s="19" t="inlineStr"/>
    </row>
    <row r="2151" customHeight="1" ht="15">
      <c r="A2151" s="20" t="inlineStr">
        <is>
          <r>
            <t xml:space="preserve">Equipamento</t>
          </r>
        </is>
      </c>
      <c r="B2151" s="20" t="inlineStr"/>
      <c r="C2151" s="21" t="inlineStr">
        <is>
          <r>
            <t xml:space="preserve">FONTE</t>
          </r>
        </is>
      </c>
      <c r="D2151" s="21" t="inlineStr">
        <is>
          <r>
            <t xml:space="preserve">UNID</t>
          </r>
        </is>
      </c>
      <c r="E2151" s="21" t="inlineStr">
        <is>
          <r>
            <t xml:space="preserve">COEFICIENTE</t>
          </r>
        </is>
      </c>
      <c r="F2151" s="21" t="inlineStr">
        <is>
          <r>
            <t xml:space="preserve">PREÇO UNITÁRIO</t>
          </r>
        </is>
      </c>
      <c r="G2151" s="21" t="inlineStr">
        <is>
          <r>
            <t xml:space="preserve">TOTAL</t>
          </r>
        </is>
      </c>
    </row>
    <row r="2152" customHeight="1" ht="38">
      <c r="A2152" s="22" t="inlineStr">
        <is>
          <r>
            <t xml:space="preserve">00037752</t>
          </r>
        </is>
      </c>
      <c r="B2152" s="23" t="inlineStr">
        <is>
          <r>
            <t xml:space="preserve">CAMINHAO TOCO, PESO BRUTO TOTAL 16000 KG, CARGA UTIL MAXIMA 11030 KG, DISTANCIA ENTRE EIXOS 5,41 M, POTENCIA 185 CV (INCLUI CABINE E CHASSI, NAO INCLUI CARROCERIA)</t>
          </r>
        </is>
      </c>
      <c r="C2152" s="22" t="inlineStr">
        <is>
          <r>
            <t xml:space="preserve">SINAPI</t>
          </r>
        </is>
      </c>
      <c r="D2152" s="22" t="inlineStr">
        <is>
          <r>
            <t xml:space="preserve">UN</t>
          </r>
        </is>
      </c>
      <c r="E2152" s="24" t="n">
        <v>1.41E-5</v>
      </c>
      <c r="F2152" s="25" t="n">
        <v>563990.17</v>
      </c>
      <c r="G2152" s="25" t="n">
        <f>TRUNC(TRUNC(E2152,8)*F2152,2)</f>
        <v>7.95</v>
      </c>
    </row>
    <row r="2153" customHeight="1" ht="46">
      <c r="A2153" s="22" t="inlineStr">
        <is>
          <r>
            <t xml:space="preserve">00003363</t>
          </r>
        </is>
      </c>
      <c r="B2153" s="23" t="inlineStr">
        <is>
          <r>
            <t xml:space="preserve">GUINDAUTO HIDRAULICO, CAPACIDADE MAXIMA DE CARGA 6200 KG, MOMENTO MAXIMO DE CARGA 11,7 TM, ALCANCE MAXIMO HORIZONTAL 9,70 M, PARA MONTAGEM SOBRE CHASSI DE CAMINHAO PBT MINIMO 13000 KG (INCLUI MONTAGEM, NAO INCLUI CAMINHAO)</t>
          </r>
        </is>
      </c>
      <c r="C2153" s="22" t="inlineStr">
        <is>
          <r>
            <t xml:space="preserve">SINAPI</t>
          </r>
        </is>
      </c>
      <c r="D2153" s="22" t="inlineStr">
        <is>
          <r>
            <t xml:space="preserve">UN</t>
          </r>
        </is>
      </c>
      <c r="E2153" s="24" t="n">
        <v>1.44E-5</v>
      </c>
      <c r="F2153" s="25" t="n">
        <v>144875.0</v>
      </c>
      <c r="G2153" s="25" t="n">
        <f>TRUNC(TRUNC(E2153,8)*F2153,2)</f>
        <v>2.08</v>
      </c>
    </row>
    <row r="2154" customHeight="1" ht="15">
      <c r="A2154" s="2" t="inlineStr"/>
      <c r="B2154" s="2" t="inlineStr"/>
      <c r="C2154" s="2" t="inlineStr"/>
      <c r="D2154" s="2" t="inlineStr"/>
      <c r="E2154" s="26" t="inlineStr">
        <is>
          <r>
            <t xml:space="preserve">TOTAL Equipamento:</t>
          </r>
        </is>
      </c>
      <c r="F2154" s="26" t="inlineStr"/>
      <c r="G2154" s="27" t="n">
        <f>SUM(G2152:G2153)</f>
        <v>10.03</v>
      </c>
    </row>
    <row r="2155" customHeight="1" ht="15">
      <c r="A2155" s="2" t="inlineStr"/>
      <c r="B2155" s="2" t="inlineStr"/>
      <c r="C2155" s="2" t="inlineStr"/>
      <c r="D2155" s="2" t="inlineStr"/>
      <c r="E2155" s="28" t="inlineStr">
        <is>
          <r>
            <t xml:space="preserve">VALOR:</t>
          </r>
        </is>
      </c>
      <c r="F2155" s="28" t="inlineStr"/>
      <c r="G2155" s="6" t="n">
        <f>SUM(G2154)</f>
        <v>10.03</v>
      </c>
    </row>
    <row r="2156" customHeight="1" ht="15">
      <c r="A2156" s="2" t="inlineStr"/>
      <c r="B2156" s="2" t="inlineStr"/>
      <c r="C2156" s="2" t="inlineStr"/>
      <c r="D2156" s="2" t="inlineStr"/>
      <c r="E2156" s="28" t="inlineStr">
        <is>
          <r>
            <t xml:space="preserve">VALOR BDI (22.23%):</t>
          </r>
        </is>
      </c>
      <c r="F2156" s="28" t="inlineStr"/>
      <c r="G2156" s="6" t="n">
        <f>ROUND(G2155*(22.23/100),2)</f>
        <v>2.23</v>
      </c>
    </row>
    <row r="2157" customHeight="1" ht="15">
      <c r="A2157" s="2" t="inlineStr"/>
      <c r="B2157" s="2" t="inlineStr"/>
      <c r="C2157" s="2" t="inlineStr"/>
      <c r="D2157" s="2" t="inlineStr"/>
      <c r="E2157" s="28" t="inlineStr">
        <is>
          <r>
            <t xml:space="preserve">VALOR COM BDI:</t>
          </r>
        </is>
      </c>
      <c r="F2157" s="28" t="inlineStr"/>
      <c r="G2157" s="6" t="n">
        <f>G2156+G2155</f>
        <v>12.26</v>
      </c>
    </row>
    <row r="2158" customHeight="1" ht="10">
      <c r="A2158" s="2" t="inlineStr"/>
      <c r="B2158" s="2" t="inlineStr"/>
      <c r="C2158" s="2" t="inlineStr"/>
      <c r="D2158" s="2" t="inlineStr"/>
      <c r="E2158" s="18" t="inlineStr"/>
      <c r="F2158" s="18" t="inlineStr"/>
      <c r="G2158" s="18" t="inlineStr"/>
    </row>
    <row r="2159" customHeight="1" ht="20">
      <c r="A2159" s="19" t="inlineStr">
        <is>
          <r>
            <t xml:space="preserve">89262 GUINDAUTO HIDRÁULICO, CAPACIDADE MÁXIMA DE CARGA 6200 KG, MOMENTO MÁXIMO DE CARGA 11,7 TM, ALCANCE MÁXIMO HORIZONTAL 9,70 M, INCLUSIVE CAMINHÃO TOCO PBT 16.000 KG, POTÊNCIA DE 189 CV - MANUTENÇÃO. AF_06/2014 (H)</t>
          </r>
        </is>
      </c>
      <c r="B2159" s="19" t="inlineStr"/>
      <c r="C2159" s="19" t="inlineStr"/>
      <c r="D2159" s="19" t="inlineStr"/>
      <c r="E2159" s="19" t="inlineStr"/>
      <c r="F2159" s="19" t="inlineStr"/>
      <c r="G2159" s="19" t="inlineStr"/>
    </row>
    <row r="2160" customHeight="1" ht="15">
      <c r="A2160" s="20" t="inlineStr">
        <is>
          <r>
            <t xml:space="preserve">Equipamento</t>
          </r>
        </is>
      </c>
      <c r="B2160" s="20" t="inlineStr"/>
      <c r="C2160" s="21" t="inlineStr">
        <is>
          <r>
            <t xml:space="preserve">FONTE</t>
          </r>
        </is>
      </c>
      <c r="D2160" s="21" t="inlineStr">
        <is>
          <r>
            <t xml:space="preserve">UNID</t>
          </r>
        </is>
      </c>
      <c r="E2160" s="21" t="inlineStr">
        <is>
          <r>
            <t xml:space="preserve">COEFICIENTE</t>
          </r>
        </is>
      </c>
      <c r="F2160" s="21" t="inlineStr">
        <is>
          <r>
            <t xml:space="preserve">PREÇO UNITÁRIO</t>
          </r>
        </is>
      </c>
      <c r="G2160" s="21" t="inlineStr">
        <is>
          <r>
            <t xml:space="preserve">TOTAL</t>
          </r>
        </is>
      </c>
    </row>
    <row r="2161" customHeight="1" ht="38">
      <c r="A2161" s="22" t="inlineStr">
        <is>
          <r>
            <t xml:space="preserve">00037752</t>
          </r>
        </is>
      </c>
      <c r="B2161" s="23" t="inlineStr">
        <is>
          <r>
            <t xml:space="preserve">CAMINHAO TOCO, PESO BRUTO TOTAL 16000 KG, CARGA UTIL MAXIMA 11030 KG, DISTANCIA ENTRE EIXOS 5,41 M, POTENCIA 185 CV (INCLUI CABINE E CHASSI, NAO INCLUI CARROCERIA)</t>
          </r>
        </is>
      </c>
      <c r="C2161" s="22" t="inlineStr">
        <is>
          <r>
            <t xml:space="preserve">SINAPI</t>
          </r>
        </is>
      </c>
      <c r="D2161" s="22" t="inlineStr">
        <is>
          <r>
            <t xml:space="preserve">UN</t>
          </r>
        </is>
      </c>
      <c r="E2161" s="24" t="n">
        <v>6.43E-5</v>
      </c>
      <c r="F2161" s="25" t="n">
        <v>563990.17</v>
      </c>
      <c r="G2161" s="25" t="n">
        <f>TRUNC(TRUNC(E2161,8)*F2161,2)</f>
        <v>36.26</v>
      </c>
    </row>
    <row r="2162" customHeight="1" ht="46">
      <c r="A2162" s="22" t="inlineStr">
        <is>
          <r>
            <t xml:space="preserve">00003363</t>
          </r>
        </is>
      </c>
      <c r="B2162" s="23" t="inlineStr">
        <is>
          <r>
            <t xml:space="preserve">GUINDAUTO HIDRAULICO, CAPACIDADE MAXIMA DE CARGA 6200 KG, MOMENTO MAXIMO DE CARGA 11,7 TM, ALCANCE MAXIMO HORIZONTAL 9,70 M, PARA MONTAGEM SOBRE CHASSI DE CAMINHAO PBT MINIMO 13000 KG (INCLUI MONTAGEM, NAO INCLUI CAMINHAO)</t>
          </r>
        </is>
      </c>
      <c r="C2162" s="22" t="inlineStr">
        <is>
          <r>
            <t xml:space="preserve">SINAPI</t>
          </r>
        </is>
      </c>
      <c r="D2162" s="22" t="inlineStr">
        <is>
          <r>
            <t xml:space="preserve">UN</t>
          </r>
        </is>
      </c>
      <c r="E2162" s="24" t="n">
        <v>6.89E-5</v>
      </c>
      <c r="F2162" s="25" t="n">
        <v>144875.0</v>
      </c>
      <c r="G2162" s="25" t="n">
        <f>TRUNC(TRUNC(E2162,8)*F2162,2)</f>
        <v>9.98</v>
      </c>
    </row>
    <row r="2163" customHeight="1" ht="15">
      <c r="A2163" s="2" t="inlineStr"/>
      <c r="B2163" s="2" t="inlineStr"/>
      <c r="C2163" s="2" t="inlineStr"/>
      <c r="D2163" s="2" t="inlineStr"/>
      <c r="E2163" s="26" t="inlineStr">
        <is>
          <r>
            <t xml:space="preserve">TOTAL Equipamento:</t>
          </r>
        </is>
      </c>
      <c r="F2163" s="26" t="inlineStr"/>
      <c r="G2163" s="27" t="n">
        <f>SUM(G2161:G2162)</f>
        <v>46.24</v>
      </c>
    </row>
    <row r="2164" customHeight="1" ht="15">
      <c r="A2164" s="2" t="inlineStr"/>
      <c r="B2164" s="2" t="inlineStr"/>
      <c r="C2164" s="2" t="inlineStr"/>
      <c r="D2164" s="2" t="inlineStr"/>
      <c r="E2164" s="28" t="inlineStr">
        <is>
          <r>
            <t xml:space="preserve">VALOR:</t>
          </r>
        </is>
      </c>
      <c r="F2164" s="28" t="inlineStr"/>
      <c r="G2164" s="6" t="n">
        <f>SUM(G2163)</f>
        <v>46.24</v>
      </c>
    </row>
    <row r="2165" customHeight="1" ht="15">
      <c r="A2165" s="2" t="inlineStr"/>
      <c r="B2165" s="2" t="inlineStr"/>
      <c r="C2165" s="2" t="inlineStr"/>
      <c r="D2165" s="2" t="inlineStr"/>
      <c r="E2165" s="28" t="inlineStr">
        <is>
          <r>
            <t xml:space="preserve">VALOR BDI (22.23%):</t>
          </r>
        </is>
      </c>
      <c r="F2165" s="28" t="inlineStr"/>
      <c r="G2165" s="6" t="n">
        <f>ROUND(G2164*(22.23/100),2)</f>
        <v>10.28</v>
      </c>
    </row>
    <row r="2166" customHeight="1" ht="15">
      <c r="A2166" s="2" t="inlineStr"/>
      <c r="B2166" s="2" t="inlineStr"/>
      <c r="C2166" s="2" t="inlineStr"/>
      <c r="D2166" s="2" t="inlineStr"/>
      <c r="E2166" s="28" t="inlineStr">
        <is>
          <r>
            <t xml:space="preserve">VALOR COM BDI:</t>
          </r>
        </is>
      </c>
      <c r="F2166" s="28" t="inlineStr"/>
      <c r="G2166" s="6" t="n">
        <f>G2165+G2164</f>
        <v>56.52</v>
      </c>
    </row>
    <row r="2167" customHeight="1" ht="10">
      <c r="A2167" s="2" t="inlineStr"/>
      <c r="B2167" s="2" t="inlineStr"/>
      <c r="C2167" s="2" t="inlineStr"/>
      <c r="D2167" s="2" t="inlineStr"/>
      <c r="E2167" s="18" t="inlineStr"/>
      <c r="F2167" s="18" t="inlineStr"/>
      <c r="G2167" s="18" t="inlineStr"/>
    </row>
    <row r="2168" customHeight="1" ht="20">
      <c r="A2168" s="19" t="inlineStr">
        <is>
          <r>
            <t xml:space="preserve">91467 GUINDAUTO HIDRÁULICO, CAPACIDADE MÁXIMA DE CARGA 6200 KG, MOMENTO MÁXIMO DE CARGA 11,7 TM, ALCANCE MÁXIMO HORIZONTAL 9,70 M, INCLUSIVE CAMINHÃO TOCO PBT 16.000 KG, POTÊNCIA DE 189 CV - MATERIAIS NA OPERAÇÃO. AF_08/2015 (H)</t>
          </r>
        </is>
      </c>
      <c r="B2168" s="19" t="inlineStr"/>
      <c r="C2168" s="19" t="inlineStr"/>
      <c r="D2168" s="19" t="inlineStr"/>
      <c r="E2168" s="19" t="inlineStr"/>
      <c r="F2168" s="19" t="inlineStr"/>
      <c r="G2168" s="19" t="inlineStr"/>
    </row>
    <row r="2169" customHeight="1" ht="15">
      <c r="A2169" s="20" t="inlineStr">
        <is>
          <r>
            <t xml:space="preserve">Material</t>
          </r>
        </is>
      </c>
      <c r="B2169" s="20" t="inlineStr"/>
      <c r="C2169" s="21" t="inlineStr">
        <is>
          <r>
            <t xml:space="preserve">FONTE</t>
          </r>
        </is>
      </c>
      <c r="D2169" s="21" t="inlineStr">
        <is>
          <r>
            <t xml:space="preserve">UNID</t>
          </r>
        </is>
      </c>
      <c r="E2169" s="21" t="inlineStr">
        <is>
          <r>
            <t xml:space="preserve">COEFICIENTE</t>
          </r>
        </is>
      </c>
      <c r="F2169" s="21" t="inlineStr">
        <is>
          <r>
            <t xml:space="preserve">PREÇO UNITÁRIO</t>
          </r>
        </is>
      </c>
      <c r="G2169" s="21" t="inlineStr">
        <is>
          <r>
            <t xml:space="preserve">TOTAL</t>
          </r>
        </is>
      </c>
    </row>
    <row r="2170" customHeight="1" ht="21">
      <c r="A2170" s="22" t="inlineStr">
        <is>
          <r>
            <t xml:space="preserve">00004221</t>
          </r>
        </is>
      </c>
      <c r="B2170" s="23" t="inlineStr">
        <is>
          <r>
            <t xml:space="preserve">OLEO DIESEL COMBUSTIVEL COMUM METROPOLITANO S-10 OU S-500</t>
          </r>
        </is>
      </c>
      <c r="C2170" s="22" t="inlineStr">
        <is>
          <r>
            <t xml:space="preserve">SINAPI</t>
          </r>
        </is>
      </c>
      <c r="D2170" s="22" t="inlineStr">
        <is>
          <r>
            <t xml:space="preserve">L</t>
          </r>
        </is>
      </c>
      <c r="E2170" s="24" t="n">
        <v>26.43</v>
      </c>
      <c r="F2170" s="25" t="n">
        <v>6.25</v>
      </c>
      <c r="G2170" s="25" t="n">
        <f>TRUNC(TRUNC(E2170,8)*F2170,2)</f>
        <v>165.18</v>
      </c>
    </row>
    <row r="2171" customHeight="1" ht="15">
      <c r="A2171" s="2" t="inlineStr"/>
      <c r="B2171" s="2" t="inlineStr"/>
      <c r="C2171" s="2" t="inlineStr"/>
      <c r="D2171" s="2" t="inlineStr"/>
      <c r="E2171" s="26" t="inlineStr">
        <is>
          <r>
            <t xml:space="preserve">TOTAL Material:</t>
          </r>
        </is>
      </c>
      <c r="F2171" s="26" t="inlineStr"/>
      <c r="G2171" s="27" t="n">
        <f>SUM(G2170:G2170)</f>
        <v>165.18</v>
      </c>
    </row>
    <row r="2172" customHeight="1" ht="15">
      <c r="A2172" s="2" t="inlineStr"/>
      <c r="B2172" s="2" t="inlineStr"/>
      <c r="C2172" s="2" t="inlineStr"/>
      <c r="D2172" s="2" t="inlineStr"/>
      <c r="E2172" s="28" t="inlineStr">
        <is>
          <r>
            <t xml:space="preserve">VALOR:</t>
          </r>
        </is>
      </c>
      <c r="F2172" s="28" t="inlineStr"/>
      <c r="G2172" s="6" t="n">
        <f>SUM(G2171)</f>
        <v>165.18</v>
      </c>
    </row>
    <row r="2173" customHeight="1" ht="15">
      <c r="A2173" s="2" t="inlineStr"/>
      <c r="B2173" s="2" t="inlineStr"/>
      <c r="C2173" s="2" t="inlineStr"/>
      <c r="D2173" s="2" t="inlineStr"/>
      <c r="E2173" s="28" t="inlineStr">
        <is>
          <r>
            <t xml:space="preserve">VALOR BDI (22.23%):</t>
          </r>
        </is>
      </c>
      <c r="F2173" s="28" t="inlineStr"/>
      <c r="G2173" s="6" t="n">
        <f>ROUND(G2172*(22.23/100),2)</f>
        <v>36.72</v>
      </c>
    </row>
    <row r="2174" customHeight="1" ht="15">
      <c r="A2174" s="2" t="inlineStr"/>
      <c r="B2174" s="2" t="inlineStr"/>
      <c r="C2174" s="2" t="inlineStr"/>
      <c r="D2174" s="2" t="inlineStr"/>
      <c r="E2174" s="28" t="inlineStr">
        <is>
          <r>
            <t xml:space="preserve">VALOR COM BDI:</t>
          </r>
        </is>
      </c>
      <c r="F2174" s="28" t="inlineStr"/>
      <c r="G2174" s="6" t="n">
        <f>G2173+G2172</f>
        <v>201.9</v>
      </c>
    </row>
    <row r="2175" customHeight="1" ht="10">
      <c r="A2175" s="2" t="inlineStr"/>
      <c r="B2175" s="2" t="inlineStr"/>
      <c r="C2175" s="2" t="inlineStr"/>
      <c r="D2175" s="2" t="inlineStr"/>
      <c r="E2175" s="18" t="inlineStr"/>
      <c r="F2175" s="18" t="inlineStr"/>
      <c r="G2175" s="18" t="inlineStr"/>
    </row>
    <row r="2176" customHeight="1" ht="20">
      <c r="A2176" s="19" t="inlineStr">
        <is>
          <r>
            <t xml:space="preserve">96986 HASTE DE ATERRAMENTO, DIÂMETRO 3/4", COM 3 METROS - FORNECIMENTO E INSTALAÇÃO. AF_08/2023 (UN)</t>
          </r>
        </is>
      </c>
      <c r="B2176" s="19" t="inlineStr"/>
      <c r="C2176" s="19" t="inlineStr"/>
      <c r="D2176" s="19" t="inlineStr"/>
      <c r="E2176" s="19" t="inlineStr"/>
      <c r="F2176" s="19" t="inlineStr"/>
      <c r="G2176" s="19" t="inlineStr"/>
    </row>
    <row r="2177" customHeight="1" ht="15">
      <c r="A2177" s="20" t="inlineStr">
        <is>
          <r>
            <t xml:space="preserve">Material</t>
          </r>
        </is>
      </c>
      <c r="B2177" s="20" t="inlineStr"/>
      <c r="C2177" s="21" t="inlineStr">
        <is>
          <r>
            <t xml:space="preserve">FONTE</t>
          </r>
        </is>
      </c>
      <c r="D2177" s="21" t="inlineStr">
        <is>
          <r>
            <t xml:space="preserve">UNID</t>
          </r>
        </is>
      </c>
      <c r="E2177" s="21" t="inlineStr">
        <is>
          <r>
            <t xml:space="preserve">COEFICIENTE</t>
          </r>
        </is>
      </c>
      <c r="F2177" s="21" t="inlineStr">
        <is>
          <r>
            <t xml:space="preserve">PREÇO UNITÁRIO</t>
          </r>
        </is>
      </c>
      <c r="G2177" s="21" t="inlineStr">
        <is>
          <r>
            <t xml:space="preserve">TOTAL</t>
          </r>
        </is>
      </c>
    </row>
    <row r="2178" customHeight="1" ht="29">
      <c r="A2178" s="22" t="inlineStr">
        <is>
          <r>
            <t xml:space="preserve">00003378</t>
          </r>
        </is>
      </c>
      <c r="B2178" s="23" t="inlineStr">
        <is>
          <r>
            <t xml:space="preserve">HASTE DE ATERRAMENTO EM ACO COM 3,00 M DE COMPRIMENTO E DN = 3/4", REVESTIDA COM BAIXA CAMADA DE COBRE, SEM CONECTOR</t>
          </r>
        </is>
      </c>
      <c r="C2178" s="22" t="inlineStr">
        <is>
          <r>
            <t xml:space="preserve">SINAPI</t>
          </r>
        </is>
      </c>
      <c r="D2178" s="22" t="inlineStr">
        <is>
          <r>
            <t xml:space="preserve">UN</t>
          </r>
        </is>
      </c>
      <c r="E2178" s="24" t="n">
        <v>1.0</v>
      </c>
      <c r="F2178" s="25" t="n">
        <v>80.58</v>
      </c>
      <c r="G2178" s="25" t="n">
        <f>TRUNC(TRUNC(E2178,8)*F2178,2)</f>
        <v>80.58</v>
      </c>
    </row>
    <row r="2179" customHeight="1" ht="15">
      <c r="A2179" s="2" t="inlineStr"/>
      <c r="B2179" s="2" t="inlineStr"/>
      <c r="C2179" s="2" t="inlineStr"/>
      <c r="D2179" s="2" t="inlineStr"/>
      <c r="E2179" s="26" t="inlineStr">
        <is>
          <r>
            <t xml:space="preserve">TOTAL Material:</t>
          </r>
        </is>
      </c>
      <c r="F2179" s="26" t="inlineStr"/>
      <c r="G2179" s="27" t="n">
        <f>SUM(G2178:G2178)</f>
        <v>80.58</v>
      </c>
    </row>
    <row r="2180" customHeight="1" ht="15">
      <c r="A2180" s="20" t="inlineStr">
        <is>
          <r>
            <t xml:space="preserve">Mão de Obra com Encargos Complementares</t>
          </r>
        </is>
      </c>
      <c r="B2180" s="20" t="inlineStr"/>
      <c r="C2180" s="21" t="inlineStr">
        <is>
          <r>
            <t xml:space="preserve">FONTE</t>
          </r>
        </is>
      </c>
      <c r="D2180" s="21" t="inlineStr">
        <is>
          <r>
            <t xml:space="preserve">UNID</t>
          </r>
        </is>
      </c>
      <c r="E2180" s="21" t="inlineStr">
        <is>
          <r>
            <t xml:space="preserve">COEFICIENTE</t>
          </r>
        </is>
      </c>
      <c r="F2180" s="21" t="inlineStr">
        <is>
          <r>
            <t xml:space="preserve">PREÇO UNITÁRIO</t>
          </r>
        </is>
      </c>
      <c r="G2180" s="21" t="inlineStr">
        <is>
          <r>
            <t xml:space="preserve">TOTAL</t>
          </r>
        </is>
      </c>
    </row>
    <row r="2181" customHeight="1" ht="21">
      <c r="A2181" s="22" t="inlineStr">
        <is>
          <r>
            <t xml:space="preserve">88247</t>
          </r>
        </is>
      </c>
      <c r="B2181" s="23" t="inlineStr">
        <is>
          <r>
            <t xml:space="preserve">AUXILIAR DE ELETRICISTA COM ENCARGOS COMPLEMENTARES</t>
          </r>
        </is>
      </c>
      <c r="C2181" s="22" t="inlineStr">
        <is>
          <r>
            <t xml:space="preserve">SINAPI</t>
          </r>
        </is>
      </c>
      <c r="D2181" s="22" t="inlineStr">
        <is>
          <r>
            <t xml:space="preserve">H</t>
          </r>
        </is>
      </c>
      <c r="E2181" s="24" t="n">
        <v>0.3882</v>
      </c>
      <c r="F2181" s="25" t="n">
        <v>23.65</v>
      </c>
      <c r="G2181" s="25" t="n">
        <f>TRUNC(TRUNC(E2181,8)*F2181,2)</f>
        <v>9.18</v>
      </c>
    </row>
    <row r="2182" customHeight="1" ht="15">
      <c r="A2182" s="22" t="inlineStr">
        <is>
          <r>
            <t xml:space="preserve">88264</t>
          </r>
        </is>
      </c>
      <c r="B2182" s="23" t="inlineStr">
        <is>
          <r>
            <t xml:space="preserve">ELETRICISTA COM ENCARGOS COMPLEMENTARES</t>
          </r>
        </is>
      </c>
      <c r="C2182" s="22" t="inlineStr">
        <is>
          <r>
            <t xml:space="preserve">SINAPI</t>
          </r>
        </is>
      </c>
      <c r="D2182" s="22" t="inlineStr">
        <is>
          <r>
            <t xml:space="preserve">H</t>
          </r>
        </is>
      </c>
      <c r="E2182" s="24" t="n">
        <v>0.3882</v>
      </c>
      <c r="F2182" s="25" t="n">
        <v>29.25</v>
      </c>
      <c r="G2182" s="25" t="n">
        <f>TRUNC(TRUNC(E2182,8)*F2182,2)</f>
        <v>11.35</v>
      </c>
    </row>
    <row r="2183" customHeight="1" ht="18">
      <c r="A2183" s="2" t="inlineStr"/>
      <c r="B2183" s="2" t="inlineStr"/>
      <c r="C2183" s="2" t="inlineStr"/>
      <c r="D2183" s="2" t="inlineStr"/>
      <c r="E2183" s="26" t="inlineStr">
        <is>
          <r>
            <t xml:space="preserve">TOTAL Mão de Obra com Encargos Complementares:</t>
          </r>
        </is>
      </c>
      <c r="F2183" s="26" t="inlineStr"/>
      <c r="G2183" s="27" t="n">
        <f>SUM(G2181:G2182)</f>
        <v>20.53</v>
      </c>
    </row>
    <row r="2184" customHeight="1" ht="15">
      <c r="A2184" s="2" t="inlineStr"/>
      <c r="B2184" s="2" t="inlineStr"/>
      <c r="C2184" s="2" t="inlineStr"/>
      <c r="D2184" s="2" t="inlineStr"/>
      <c r="E2184" s="28" t="inlineStr">
        <is>
          <r>
            <t xml:space="preserve">VALOR:</t>
          </r>
        </is>
      </c>
      <c r="F2184" s="28" t="inlineStr"/>
      <c r="G2184" s="6" t="n">
        <f>SUM(G2179,G2183)</f>
        <v>101.11</v>
      </c>
    </row>
    <row r="2185" customHeight="1" ht="15">
      <c r="A2185" s="2" t="inlineStr"/>
      <c r="B2185" s="2" t="inlineStr"/>
      <c r="C2185" s="2" t="inlineStr"/>
      <c r="D2185" s="2" t="inlineStr"/>
      <c r="E2185" s="28" t="inlineStr">
        <is>
          <r>
            <t xml:space="preserve">VALOR BDI (22.23%):</t>
          </r>
        </is>
      </c>
      <c r="F2185" s="28" t="inlineStr"/>
      <c r="G2185" s="6" t="n">
        <f>ROUND(G2184*(22.23/100),2)</f>
        <v>22.48</v>
      </c>
    </row>
    <row r="2186" customHeight="1" ht="15">
      <c r="A2186" s="2" t="inlineStr"/>
      <c r="B2186" s="2" t="inlineStr"/>
      <c r="C2186" s="2" t="inlineStr"/>
      <c r="D2186" s="2" t="inlineStr"/>
      <c r="E2186" s="28" t="inlineStr">
        <is>
          <r>
            <t xml:space="preserve">VALOR COM BDI:</t>
          </r>
        </is>
      </c>
      <c r="F2186" s="28" t="inlineStr"/>
      <c r="G2186" s="6" t="n">
        <f>G2185+G2184</f>
        <v>123.59</v>
      </c>
    </row>
    <row r="2187" customHeight="1" ht="10">
      <c r="A2187" s="2" t="inlineStr"/>
      <c r="B2187" s="2" t="inlineStr"/>
      <c r="C2187" s="2" t="inlineStr"/>
      <c r="D2187" s="2" t="inlineStr"/>
      <c r="E2187" s="18" t="inlineStr"/>
      <c r="F2187" s="18" t="inlineStr"/>
      <c r="G2187" s="18" t="inlineStr"/>
    </row>
    <row r="2188" customHeight="1" ht="20">
      <c r="A2188" s="19" t="inlineStr">
        <is>
          <r>
            <t xml:space="preserve">88270 IMPERMEABILIZADOR COM ENCARGOS COMPLEMENTARES (H)</t>
          </r>
        </is>
      </c>
      <c r="B2188" s="19" t="inlineStr"/>
      <c r="C2188" s="19" t="inlineStr"/>
      <c r="D2188" s="19" t="inlineStr"/>
      <c r="E2188" s="19" t="inlineStr"/>
      <c r="F2188" s="19" t="inlineStr"/>
      <c r="G2188" s="19" t="inlineStr"/>
    </row>
    <row r="2189" customHeight="1" ht="15">
      <c r="A2189" s="20" t="inlineStr">
        <is>
          <r>
            <t xml:space="preserve">Encargos Complementares</t>
          </r>
        </is>
      </c>
      <c r="B2189" s="20" t="inlineStr"/>
      <c r="C2189" s="21" t="inlineStr">
        <is>
          <r>
            <t xml:space="preserve">FONTE</t>
          </r>
        </is>
      </c>
      <c r="D2189" s="21" t="inlineStr">
        <is>
          <r>
            <t xml:space="preserve">UNID</t>
          </r>
        </is>
      </c>
      <c r="E2189" s="21" t="inlineStr">
        <is>
          <r>
            <t xml:space="preserve">COEFICIENTE</t>
          </r>
        </is>
      </c>
      <c r="F2189" s="21" t="inlineStr">
        <is>
          <r>
            <t xml:space="preserve">PREÇO UNITÁRIO</t>
          </r>
        </is>
      </c>
      <c r="G2189" s="21" t="inlineStr">
        <is>
          <r>
            <t xml:space="preserve">TOTAL</t>
          </r>
        </is>
      </c>
    </row>
    <row r="2190" customHeight="1" ht="21">
      <c r="A2190" s="22" t="inlineStr">
        <is>
          <r>
            <t xml:space="preserve">00037370</t>
          </r>
        </is>
      </c>
      <c r="B2190" s="23" t="inlineStr">
        <is>
          <r>
            <t xml:space="preserve">ALIMENTACAO - HORISTA (COLETADO CAIXA - ENCARGOS COMPLEMENTARES)</t>
          </r>
        </is>
      </c>
      <c r="C2190" s="22" t="inlineStr">
        <is>
          <r>
            <t xml:space="preserve">SINAPI</t>
          </r>
        </is>
      </c>
      <c r="D2190" s="22" t="inlineStr">
        <is>
          <r>
            <t xml:space="preserve">H</t>
          </r>
        </is>
      </c>
      <c r="E2190" s="24" t="n">
        <v>1.0</v>
      </c>
      <c r="F2190" s="25" t="n">
        <v>3.39</v>
      </c>
      <c r="G2190" s="25" t="n">
        <f>TRUNC(TRUNC(E2190,8)*F2190,2)</f>
        <v>3.39</v>
      </c>
    </row>
    <row r="2191" customHeight="1" ht="21">
      <c r="A2191" s="22" t="inlineStr">
        <is>
          <r>
            <t xml:space="preserve">00043489</t>
          </r>
        </is>
      </c>
      <c r="B2191" s="23" t="inlineStr">
        <is>
          <r>
            <t xml:space="preserve">EPI - FAMILIA PEDREIRO - HORISTA (ENCARGOS COMPLEMENTARES - COLETADO CAIXA)</t>
          </r>
        </is>
      </c>
      <c r="C2191" s="22" t="inlineStr">
        <is>
          <r>
            <t xml:space="preserve">SINAPI</t>
          </r>
        </is>
      </c>
      <c r="D2191" s="22" t="inlineStr">
        <is>
          <r>
            <t xml:space="preserve">H</t>
          </r>
        </is>
      </c>
      <c r="E2191" s="24" t="n">
        <v>1.0</v>
      </c>
      <c r="F2191" s="25" t="n">
        <v>1.24</v>
      </c>
      <c r="G2191" s="25" t="n">
        <f>TRUNC(TRUNC(E2191,8)*F2191,2)</f>
        <v>1.24</v>
      </c>
    </row>
    <row r="2192" customHeight="1" ht="21">
      <c r="A2192" s="22" t="inlineStr">
        <is>
          <r>
            <t xml:space="preserve">00037372</t>
          </r>
        </is>
      </c>
      <c r="B2192" s="23" t="inlineStr">
        <is>
          <r>
            <t xml:space="preserve">EXAMES - HORISTA (COLETADO CAIXA - ENCARGOS COMPLEMENTARES)</t>
          </r>
        </is>
      </c>
      <c r="C2192" s="22" t="inlineStr">
        <is>
          <r>
            <t xml:space="preserve">SINAPI</t>
          </r>
        </is>
      </c>
      <c r="D2192" s="22" t="inlineStr">
        <is>
          <r>
            <t xml:space="preserve">H</t>
          </r>
        </is>
      </c>
      <c r="E2192" s="24" t="n">
        <v>1.0</v>
      </c>
      <c r="F2192" s="25" t="n">
        <v>1.34</v>
      </c>
      <c r="G2192" s="25" t="n">
        <f>TRUNC(TRUNC(E2192,8)*F2192,2)</f>
        <v>1.34</v>
      </c>
    </row>
    <row r="2193" customHeight="1" ht="21">
      <c r="A2193" s="22" t="inlineStr">
        <is>
          <r>
            <t xml:space="preserve">00043465</t>
          </r>
        </is>
      </c>
      <c r="B2193" s="23" t="inlineStr">
        <is>
          <r>
            <t xml:space="preserve">FERRAMENTAS - FAMILIA PEDREIRO - HORISTA (ENCARGOS COMPLEMENTARES - COLETADO CAIXA)</t>
          </r>
        </is>
      </c>
      <c r="C2193" s="22" t="inlineStr">
        <is>
          <r>
            <t xml:space="preserve">SINAPI</t>
          </r>
        </is>
      </c>
      <c r="D2193" s="22" t="inlineStr">
        <is>
          <r>
            <t xml:space="preserve">H</t>
          </r>
        </is>
      </c>
      <c r="E2193" s="24" t="n">
        <v>1.0</v>
      </c>
      <c r="F2193" s="25" t="n">
        <v>0.82</v>
      </c>
      <c r="G2193" s="25" t="n">
        <f>TRUNC(TRUNC(E2193,8)*F2193,2)</f>
        <v>0.82</v>
      </c>
    </row>
    <row r="2194" customHeight="1" ht="21">
      <c r="A2194" s="22" t="inlineStr">
        <is>
          <r>
            <t xml:space="preserve">00037373</t>
          </r>
        </is>
      </c>
      <c r="B2194" s="23" t="inlineStr">
        <is>
          <r>
            <t xml:space="preserve">SEGURO - HORISTA (COLETADO CAIXA - ENCARGOS COMPLEMENTARES)</t>
          </r>
        </is>
      </c>
      <c r="C2194" s="22" t="inlineStr">
        <is>
          <r>
            <t xml:space="preserve">SINAPI</t>
          </r>
        </is>
      </c>
      <c r="D2194" s="22" t="inlineStr">
        <is>
          <r>
            <t xml:space="preserve">H</t>
          </r>
        </is>
      </c>
      <c r="E2194" s="24" t="n">
        <v>1.0</v>
      </c>
      <c r="F2194" s="25" t="n">
        <v>0.04</v>
      </c>
      <c r="G2194" s="25" t="n">
        <f>TRUNC(TRUNC(E2194,8)*F2194,2)</f>
        <v>0.04</v>
      </c>
    </row>
    <row r="2195" customHeight="1" ht="21">
      <c r="A2195" s="22" t="inlineStr">
        <is>
          <r>
            <t xml:space="preserve">00037371</t>
          </r>
        </is>
      </c>
      <c r="B2195" s="23" t="inlineStr">
        <is>
          <r>
            <t xml:space="preserve">TRANSPORTE - HORISTA (COLETADO CAIXA - ENCARGOS COMPLEMENTARES)</t>
          </r>
        </is>
      </c>
      <c r="C2195" s="22" t="inlineStr">
        <is>
          <r>
            <t xml:space="preserve">SINAPI</t>
          </r>
        </is>
      </c>
      <c r="D2195" s="22" t="inlineStr">
        <is>
          <r>
            <t xml:space="preserve">H</t>
          </r>
        </is>
      </c>
      <c r="E2195" s="24" t="n">
        <v>1.0</v>
      </c>
      <c r="F2195" s="25" t="n">
        <v>1.1</v>
      </c>
      <c r="G2195" s="25" t="n">
        <f>TRUNC(TRUNC(E2195,8)*F2195,2)</f>
        <v>1.1</v>
      </c>
    </row>
    <row r="2196" customHeight="1" ht="15">
      <c r="A2196" s="2" t="inlineStr"/>
      <c r="B2196" s="2" t="inlineStr"/>
      <c r="C2196" s="2" t="inlineStr"/>
      <c r="D2196" s="2" t="inlineStr"/>
      <c r="E2196" s="26" t="inlineStr">
        <is>
          <r>
            <t xml:space="preserve">TOTAL Encargos Complementares:</t>
          </r>
        </is>
      </c>
      <c r="F2196" s="26" t="inlineStr"/>
      <c r="G2196" s="27" t="n">
        <f>SUM(G2190:G2195)</f>
        <v>7.93</v>
      </c>
    </row>
    <row r="2197" customHeight="1" ht="15">
      <c r="A2197" s="20" t="inlineStr">
        <is>
          <r>
            <t xml:space="preserve">Mão de Obra</t>
          </r>
        </is>
      </c>
      <c r="B2197" s="20" t="inlineStr"/>
      <c r="C2197" s="21" t="inlineStr">
        <is>
          <r>
            <t xml:space="preserve">FONTE</t>
          </r>
        </is>
      </c>
      <c r="D2197" s="21" t="inlineStr">
        <is>
          <r>
            <t xml:space="preserve">UNID</t>
          </r>
        </is>
      </c>
      <c r="E2197" s="21" t="inlineStr">
        <is>
          <r>
            <t xml:space="preserve">COEFICIENTE</t>
          </r>
        </is>
      </c>
      <c r="F2197" s="21" t="inlineStr">
        <is>
          <r>
            <t xml:space="preserve">PREÇO UNITÁRIO</t>
          </r>
        </is>
      </c>
      <c r="G2197" s="21" t="inlineStr">
        <is>
          <r>
            <t xml:space="preserve">TOTAL</t>
          </r>
        </is>
      </c>
    </row>
    <row r="2198" customHeight="1" ht="15">
      <c r="A2198" s="22" t="inlineStr">
        <is>
          <r>
            <t xml:space="preserve">00012873</t>
          </r>
        </is>
      </c>
      <c r="B2198" s="23" t="inlineStr">
        <is>
          <r>
            <t xml:space="preserve">IMPERMEABILIZADOR (HORISTA)</t>
          </r>
        </is>
      </c>
      <c r="C2198" s="22" t="inlineStr">
        <is>
          <r>
            <t xml:space="preserve">SINAPI</t>
          </r>
        </is>
      </c>
      <c r="D2198" s="22" t="inlineStr">
        <is>
          <r>
            <t xml:space="preserve">H</t>
          </r>
        </is>
      </c>
      <c r="E2198" s="24" t="n">
        <v>1.0</v>
      </c>
      <c r="F2198" s="25" t="n">
        <v>20.46</v>
      </c>
      <c r="G2198" s="25" t="n">
        <f>TRUNC(TRUNC(E2198,8)*F2198,2)</f>
        <v>20.46</v>
      </c>
    </row>
    <row r="2199" customHeight="1" ht="15">
      <c r="A2199" s="2" t="inlineStr"/>
      <c r="B2199" s="2" t="inlineStr"/>
      <c r="C2199" s="2" t="inlineStr"/>
      <c r="D2199" s="2" t="inlineStr"/>
      <c r="E2199" s="26" t="inlineStr">
        <is>
          <r>
            <t xml:space="preserve">TOTAL Mão de Obra:</t>
          </r>
        </is>
      </c>
      <c r="F2199" s="26" t="inlineStr"/>
      <c r="G2199" s="27" t="n">
        <f>SUM(G2198:G2198)</f>
        <v>20.46</v>
      </c>
    </row>
    <row r="2200" customHeight="1" ht="15">
      <c r="A2200" s="20" t="inlineStr">
        <is>
          <r>
            <t xml:space="preserve">Serviço</t>
          </r>
        </is>
      </c>
      <c r="B2200" s="20" t="inlineStr"/>
      <c r="C2200" s="21" t="inlineStr">
        <is>
          <r>
            <t xml:space="preserve">FONTE</t>
          </r>
        </is>
      </c>
      <c r="D2200" s="21" t="inlineStr">
        <is>
          <r>
            <t xml:space="preserve">UNID</t>
          </r>
        </is>
      </c>
      <c r="E2200" s="21" t="inlineStr">
        <is>
          <r>
            <t xml:space="preserve">COEFICIENTE</t>
          </r>
        </is>
      </c>
      <c r="F2200" s="21" t="inlineStr">
        <is>
          <r>
            <t xml:space="preserve">PREÇO UNITÁRIO</t>
          </r>
        </is>
      </c>
      <c r="G2200" s="21" t="inlineStr">
        <is>
          <r>
            <t xml:space="preserve">TOTAL</t>
          </r>
        </is>
      </c>
    </row>
    <row r="2201" customHeight="1" ht="21">
      <c r="A2201" s="22" t="inlineStr">
        <is>
          <r>
            <t xml:space="preserve">95338</t>
          </r>
        </is>
      </c>
      <c r="B2201" s="23" t="inlineStr">
        <is>
          <r>
            <t xml:space="preserve">CURSO DE CAPACITAÇÃO PARA IMPERMEABILIZADOR (ENCARGOS COMPLEMENTARES) - HORISTA</t>
          </r>
        </is>
      </c>
      <c r="C2201" s="22" t="inlineStr">
        <is>
          <r>
            <t xml:space="preserve">SINAPI</t>
          </r>
        </is>
      </c>
      <c r="D2201" s="22" t="inlineStr">
        <is>
          <r>
            <t xml:space="preserve">H</t>
          </r>
        </is>
      </c>
      <c r="E2201" s="24" t="n">
        <v>1.0</v>
      </c>
      <c r="F2201" s="25" t="n">
        <v>0.49</v>
      </c>
      <c r="G2201" s="25" t="n">
        <f>TRUNC(TRUNC(E2201,8)*F2201,2)</f>
        <v>0.49</v>
      </c>
    </row>
    <row r="2202" customHeight="1" ht="15">
      <c r="A2202" s="2" t="inlineStr"/>
      <c r="B2202" s="2" t="inlineStr"/>
      <c r="C2202" s="2" t="inlineStr"/>
      <c r="D2202" s="2" t="inlineStr"/>
      <c r="E2202" s="26" t="inlineStr">
        <is>
          <r>
            <t xml:space="preserve">TOTAL Serviço:</t>
          </r>
        </is>
      </c>
      <c r="F2202" s="26" t="inlineStr"/>
      <c r="G2202" s="27" t="n">
        <f>SUM(G2201:G2201)</f>
        <v>0.49</v>
      </c>
    </row>
    <row r="2203" customHeight="1" ht="15">
      <c r="A2203" s="2" t="inlineStr"/>
      <c r="B2203" s="2" t="inlineStr"/>
      <c r="C2203" s="2" t="inlineStr"/>
      <c r="D2203" s="2" t="inlineStr"/>
      <c r="E2203" s="28" t="inlineStr">
        <is>
          <r>
            <t xml:space="preserve">VALOR:</t>
          </r>
        </is>
      </c>
      <c r="F2203" s="28" t="inlineStr"/>
      <c r="G2203" s="6" t="n">
        <f>SUM(G2196,G2199,G2202)</f>
        <v>28.88</v>
      </c>
    </row>
    <row r="2204" customHeight="1" ht="15">
      <c r="A2204" s="2" t="inlineStr"/>
      <c r="B2204" s="2" t="inlineStr"/>
      <c r="C2204" s="2" t="inlineStr"/>
      <c r="D2204" s="2" t="inlineStr"/>
      <c r="E2204" s="28" t="inlineStr">
        <is>
          <r>
            <t xml:space="preserve">VALOR BDI (22.23%):</t>
          </r>
        </is>
      </c>
      <c r="F2204" s="28" t="inlineStr"/>
      <c r="G2204" s="6" t="n">
        <f>ROUND(G2203*(22.23/100),2)</f>
        <v>6.42</v>
      </c>
    </row>
    <row r="2205" customHeight="1" ht="15">
      <c r="A2205" s="2" t="inlineStr"/>
      <c r="B2205" s="2" t="inlineStr"/>
      <c r="C2205" s="2" t="inlineStr"/>
      <c r="D2205" s="2" t="inlineStr"/>
      <c r="E2205" s="28" t="inlineStr">
        <is>
          <r>
            <t xml:space="preserve">VALOR COM BDI:</t>
          </r>
        </is>
      </c>
      <c r="F2205" s="28" t="inlineStr"/>
      <c r="G2205" s="6" t="n">
        <f>G2204+G2203</f>
        <v>35.3</v>
      </c>
    </row>
    <row r="2206" customHeight="1" ht="10">
      <c r="A2206" s="2" t="inlineStr"/>
      <c r="B2206" s="2" t="inlineStr"/>
      <c r="C2206" s="2" t="inlineStr"/>
      <c r="D2206" s="2" t="inlineStr"/>
      <c r="E2206" s="18" t="inlineStr"/>
      <c r="F2206" s="18" t="inlineStr"/>
      <c r="G2206" s="18" t="inlineStr"/>
    </row>
    <row r="2207" customHeight="1" ht="20">
      <c r="A2207" s="19" t="inlineStr">
        <is>
          <r>
            <t xml:space="preserve">92023 INTERRUPTOR SIMPLES (1 MÓDULO) COM 1 TOMADA DE EMBUTIR 2P+T 10 A, INCLUINDO SUPORTE E PLACA - FORNECIMENTO E INSTALAÇÃO. AF_03/2023 (UN)</t>
          </r>
        </is>
      </c>
      <c r="B2207" s="19" t="inlineStr"/>
      <c r="C2207" s="19" t="inlineStr"/>
      <c r="D2207" s="19" t="inlineStr"/>
      <c r="E2207" s="19" t="inlineStr"/>
      <c r="F2207" s="19" t="inlineStr"/>
      <c r="G2207" s="19" t="inlineStr"/>
    </row>
    <row r="2208" customHeight="1" ht="15">
      <c r="A2208" s="20" t="inlineStr">
        <is>
          <r>
            <t xml:space="preserve">Serviço</t>
          </r>
        </is>
      </c>
      <c r="B2208" s="20" t="inlineStr"/>
      <c r="C2208" s="21" t="inlineStr">
        <is>
          <r>
            <t xml:space="preserve">FONTE</t>
          </r>
        </is>
      </c>
      <c r="D2208" s="21" t="inlineStr">
        <is>
          <r>
            <t xml:space="preserve">UNID</t>
          </r>
        </is>
      </c>
      <c r="E2208" s="21" t="inlineStr">
        <is>
          <r>
            <t xml:space="preserve">COEFICIENTE</t>
          </r>
        </is>
      </c>
      <c r="F2208" s="21" t="inlineStr">
        <is>
          <r>
            <t xml:space="preserve">PREÇO UNITÁRIO</t>
          </r>
        </is>
      </c>
      <c r="G2208" s="21" t="inlineStr">
        <is>
          <r>
            <t xml:space="preserve">TOTAL</t>
          </r>
        </is>
      </c>
    </row>
    <row r="2209" customHeight="1" ht="29">
      <c r="A2209" s="22" t="inlineStr">
        <is>
          <r>
            <t xml:space="preserve">92022</t>
          </r>
        </is>
      </c>
      <c r="B2209" s="23" t="inlineStr">
        <is>
          <r>
            <t xml:space="preserve">INTERRUPTOR SIMPLES (1 MÓDULO) COM 1 TOMADA DE EMBUTIR 2P+T 10 A, SEM SUPORTE E SEM PLACA - FORNECIMENTO E INSTALAÇÃO. AF_03/2023</t>
          </r>
        </is>
      </c>
      <c r="C2209" s="22" t="inlineStr">
        <is>
          <r>
            <t xml:space="preserve">SINAPI</t>
          </r>
        </is>
      </c>
      <c r="D2209" s="22" t="inlineStr">
        <is>
          <r>
            <t xml:space="preserve">UN</t>
          </r>
        </is>
      </c>
      <c r="E2209" s="24" t="n">
        <v>1.0</v>
      </c>
      <c r="F2209" s="25" t="n">
        <v>40.8</v>
      </c>
      <c r="G2209" s="25" t="n">
        <f>TRUNC(TRUNC(E2209,8)*F2209,2)</f>
        <v>40.8</v>
      </c>
    </row>
    <row r="2210" customHeight="1" ht="29">
      <c r="A2210" s="22" t="inlineStr">
        <is>
          <r>
            <t xml:space="preserve">91946</t>
          </r>
        </is>
      </c>
      <c r="B2210" s="23" t="inlineStr">
        <is>
          <r>
            <t xml:space="preserve">SUPORTE PARAFUSADO COM PLACA DE ENCAIXE 4" X 2" MÉDIO (1,30 M DO PISO) PARA PONTO ELÉTRICO - FORNECIMENTO E INSTALAÇÃO. AF_03/2023</t>
          </r>
        </is>
      </c>
      <c r="C2210" s="22" t="inlineStr">
        <is>
          <r>
            <t xml:space="preserve">SINAPI</t>
          </r>
        </is>
      </c>
      <c r="D2210" s="22" t="inlineStr">
        <is>
          <r>
            <t xml:space="preserve">UN</t>
          </r>
        </is>
      </c>
      <c r="E2210" s="24" t="n">
        <v>1.0</v>
      </c>
      <c r="F2210" s="25" t="n">
        <v>11.3</v>
      </c>
      <c r="G2210" s="25" t="n">
        <f>TRUNC(TRUNC(E2210,8)*F2210,2)</f>
        <v>11.3</v>
      </c>
    </row>
    <row r="2211" customHeight="1" ht="15">
      <c r="A2211" s="2" t="inlineStr"/>
      <c r="B2211" s="2" t="inlineStr"/>
      <c r="C2211" s="2" t="inlineStr"/>
      <c r="D2211" s="2" t="inlineStr"/>
      <c r="E2211" s="26" t="inlineStr">
        <is>
          <r>
            <t xml:space="preserve">TOTAL Serviço:</t>
          </r>
        </is>
      </c>
      <c r="F2211" s="26" t="inlineStr"/>
      <c r="G2211" s="27" t="n">
        <f>SUM(G2209:G2210)</f>
        <v>52.1</v>
      </c>
    </row>
    <row r="2212" customHeight="1" ht="15">
      <c r="A2212" s="2" t="inlineStr"/>
      <c r="B2212" s="2" t="inlineStr"/>
      <c r="C2212" s="2" t="inlineStr"/>
      <c r="D2212" s="2" t="inlineStr"/>
      <c r="E2212" s="28" t="inlineStr">
        <is>
          <r>
            <t xml:space="preserve">VALOR:</t>
          </r>
        </is>
      </c>
      <c r="F2212" s="28" t="inlineStr"/>
      <c r="G2212" s="6" t="n">
        <f>SUM(G2211)</f>
        <v>52.1</v>
      </c>
    </row>
    <row r="2213" customHeight="1" ht="15">
      <c r="A2213" s="2" t="inlineStr"/>
      <c r="B2213" s="2" t="inlineStr"/>
      <c r="C2213" s="2" t="inlineStr"/>
      <c r="D2213" s="2" t="inlineStr"/>
      <c r="E2213" s="28" t="inlineStr">
        <is>
          <r>
            <t xml:space="preserve">VALOR BDI (22.23%):</t>
          </r>
        </is>
      </c>
      <c r="F2213" s="28" t="inlineStr"/>
      <c r="G2213" s="6" t="n">
        <f>ROUND(G2212*(22.23/100),2)</f>
        <v>11.58</v>
      </c>
    </row>
    <row r="2214" customHeight="1" ht="15">
      <c r="A2214" s="2" t="inlineStr"/>
      <c r="B2214" s="2" t="inlineStr"/>
      <c r="C2214" s="2" t="inlineStr"/>
      <c r="D2214" s="2" t="inlineStr"/>
      <c r="E2214" s="28" t="inlineStr">
        <is>
          <r>
            <t xml:space="preserve">VALOR COM BDI:</t>
          </r>
        </is>
      </c>
      <c r="F2214" s="28" t="inlineStr"/>
      <c r="G2214" s="6" t="n">
        <f>G2213+G2212</f>
        <v>63.68</v>
      </c>
    </row>
    <row r="2215" customHeight="1" ht="10">
      <c r="A2215" s="2" t="inlineStr"/>
      <c r="B2215" s="2" t="inlineStr"/>
      <c r="C2215" s="2" t="inlineStr"/>
      <c r="D2215" s="2" t="inlineStr"/>
      <c r="E2215" s="18" t="inlineStr"/>
      <c r="F2215" s="18" t="inlineStr"/>
      <c r="G2215" s="18" t="inlineStr"/>
    </row>
    <row r="2216" customHeight="1" ht="20">
      <c r="A2216" s="19" t="inlineStr">
        <is>
          <r>
            <t xml:space="preserve">92022 INTERRUPTOR SIMPLES (1 MÓDULO) COM 1 TOMADA DE EMBUTIR 2P+T 10 A, SEM SUPORTE E SEM PLACA - FORNECIMENTO E INSTALAÇÃO. AF_03/2023 (UN)</t>
          </r>
        </is>
      </c>
      <c r="B2216" s="19" t="inlineStr"/>
      <c r="C2216" s="19" t="inlineStr"/>
      <c r="D2216" s="19" t="inlineStr"/>
      <c r="E2216" s="19" t="inlineStr"/>
      <c r="F2216" s="19" t="inlineStr"/>
      <c r="G2216" s="19" t="inlineStr"/>
    </row>
    <row r="2217" customHeight="1" ht="15">
      <c r="A2217" s="20" t="inlineStr">
        <is>
          <r>
            <t xml:space="preserve">Material</t>
          </r>
        </is>
      </c>
      <c r="B2217" s="20" t="inlineStr"/>
      <c r="C2217" s="21" t="inlineStr">
        <is>
          <r>
            <t xml:space="preserve">FONTE</t>
          </r>
        </is>
      </c>
      <c r="D2217" s="21" t="inlineStr">
        <is>
          <r>
            <t xml:space="preserve">UNID</t>
          </r>
        </is>
      </c>
      <c r="E2217" s="21" t="inlineStr">
        <is>
          <r>
            <t xml:space="preserve">COEFICIENTE</t>
          </r>
        </is>
      </c>
      <c r="F2217" s="21" t="inlineStr">
        <is>
          <r>
            <t xml:space="preserve">PREÇO UNITÁRIO</t>
          </r>
        </is>
      </c>
      <c r="G2217" s="21" t="inlineStr">
        <is>
          <r>
            <t xml:space="preserve">TOTAL</t>
          </r>
        </is>
      </c>
    </row>
    <row r="2218" customHeight="1" ht="15">
      <c r="A2218" s="22" t="inlineStr">
        <is>
          <r>
            <t xml:space="preserve">00038112</t>
          </r>
        </is>
      </c>
      <c r="B2218" s="23" t="inlineStr">
        <is>
          <r>
            <t xml:space="preserve">INTERRUPTOR SIMPLES 10A, 250V (APENAS MODULO)</t>
          </r>
        </is>
      </c>
      <c r="C2218" s="22" t="inlineStr">
        <is>
          <r>
            <t xml:space="preserve">SINAPI</t>
          </r>
        </is>
      </c>
      <c r="D2218" s="22" t="inlineStr">
        <is>
          <r>
            <t xml:space="preserve">UN</t>
          </r>
        </is>
      </c>
      <c r="E2218" s="24" t="n">
        <v>1.0</v>
      </c>
      <c r="F2218" s="25" t="n">
        <v>7.06</v>
      </c>
      <c r="G2218" s="25" t="n">
        <f>TRUNC(TRUNC(E2218,8)*F2218,2)</f>
        <v>7.06</v>
      </c>
    </row>
    <row r="2219" customHeight="1" ht="15">
      <c r="A2219" s="22" t="inlineStr">
        <is>
          <r>
            <t xml:space="preserve">00038101</t>
          </r>
        </is>
      </c>
      <c r="B2219" s="23" t="inlineStr">
        <is>
          <r>
            <t xml:space="preserve">TOMADA 2P+T 10A, 250V (APENAS MODULO)</t>
          </r>
        </is>
      </c>
      <c r="C2219" s="22" t="inlineStr">
        <is>
          <r>
            <t xml:space="preserve">SINAPI</t>
          </r>
        </is>
      </c>
      <c r="D2219" s="22" t="inlineStr">
        <is>
          <r>
            <t xml:space="preserve">UN</t>
          </r>
        </is>
      </c>
      <c r="E2219" s="24" t="n">
        <v>1.0</v>
      </c>
      <c r="F2219" s="25" t="n">
        <v>8.04</v>
      </c>
      <c r="G2219" s="25" t="n">
        <f>TRUNC(TRUNC(E2219,8)*F2219,2)</f>
        <v>8.04</v>
      </c>
    </row>
    <row r="2220" customHeight="1" ht="15">
      <c r="A2220" s="2" t="inlineStr"/>
      <c r="B2220" s="2" t="inlineStr"/>
      <c r="C2220" s="2" t="inlineStr"/>
      <c r="D2220" s="2" t="inlineStr"/>
      <c r="E2220" s="26" t="inlineStr">
        <is>
          <r>
            <t xml:space="preserve">TOTAL Material:</t>
          </r>
        </is>
      </c>
      <c r="F2220" s="26" t="inlineStr"/>
      <c r="G2220" s="27" t="n">
        <f>SUM(G2218:G2219)</f>
        <v>15.1</v>
      </c>
    </row>
    <row r="2221" customHeight="1" ht="15">
      <c r="A2221" s="20" t="inlineStr">
        <is>
          <r>
            <t xml:space="preserve">Mão de Obra com Encargos Complementares</t>
          </r>
        </is>
      </c>
      <c r="B2221" s="20" t="inlineStr"/>
      <c r="C2221" s="21" t="inlineStr">
        <is>
          <r>
            <t xml:space="preserve">FONTE</t>
          </r>
        </is>
      </c>
      <c r="D2221" s="21" t="inlineStr">
        <is>
          <r>
            <t xml:space="preserve">UNID</t>
          </r>
        </is>
      </c>
      <c r="E2221" s="21" t="inlineStr">
        <is>
          <r>
            <t xml:space="preserve">COEFICIENTE</t>
          </r>
        </is>
      </c>
      <c r="F2221" s="21" t="inlineStr">
        <is>
          <r>
            <t xml:space="preserve">PREÇO UNITÁRIO</t>
          </r>
        </is>
      </c>
      <c r="G2221" s="21" t="inlineStr">
        <is>
          <r>
            <t xml:space="preserve">TOTAL</t>
          </r>
        </is>
      </c>
    </row>
    <row r="2222" customHeight="1" ht="21">
      <c r="A2222" s="22" t="inlineStr">
        <is>
          <r>
            <t xml:space="preserve">88247</t>
          </r>
        </is>
      </c>
      <c r="B2222" s="23" t="inlineStr">
        <is>
          <r>
            <t xml:space="preserve">AUXILIAR DE ELETRICISTA COM ENCARGOS COMPLEMENTARES</t>
          </r>
        </is>
      </c>
      <c r="C2222" s="22" t="inlineStr">
        <is>
          <r>
            <t xml:space="preserve">SINAPI</t>
          </r>
        </is>
      </c>
      <c r="D2222" s="22" t="inlineStr">
        <is>
          <r>
            <t xml:space="preserve">H</t>
          </r>
        </is>
      </c>
      <c r="E2222" s="24" t="n">
        <v>0.486</v>
      </c>
      <c r="F2222" s="25" t="n">
        <v>23.65</v>
      </c>
      <c r="G2222" s="25" t="n">
        <f>TRUNC(TRUNC(E2222,8)*F2222,2)</f>
        <v>11.49</v>
      </c>
    </row>
    <row r="2223" customHeight="1" ht="15">
      <c r="A2223" s="22" t="inlineStr">
        <is>
          <r>
            <t xml:space="preserve">88264</t>
          </r>
        </is>
      </c>
      <c r="B2223" s="23" t="inlineStr">
        <is>
          <r>
            <t xml:space="preserve">ELETRICISTA COM ENCARGOS COMPLEMENTARES</t>
          </r>
        </is>
      </c>
      <c r="C2223" s="22" t="inlineStr">
        <is>
          <r>
            <t xml:space="preserve">SINAPI</t>
          </r>
        </is>
      </c>
      <c r="D2223" s="22" t="inlineStr">
        <is>
          <r>
            <t xml:space="preserve">H</t>
          </r>
        </is>
      </c>
      <c r="E2223" s="24" t="n">
        <v>0.486</v>
      </c>
      <c r="F2223" s="25" t="n">
        <v>29.25</v>
      </c>
      <c r="G2223" s="25" t="n">
        <f>TRUNC(TRUNC(E2223,8)*F2223,2)</f>
        <v>14.21</v>
      </c>
    </row>
    <row r="2224" customHeight="1" ht="18">
      <c r="A2224" s="2" t="inlineStr"/>
      <c r="B2224" s="2" t="inlineStr"/>
      <c r="C2224" s="2" t="inlineStr"/>
      <c r="D2224" s="2" t="inlineStr"/>
      <c r="E2224" s="26" t="inlineStr">
        <is>
          <r>
            <t xml:space="preserve">TOTAL Mão de Obra com Encargos Complementares:</t>
          </r>
        </is>
      </c>
      <c r="F2224" s="26" t="inlineStr"/>
      <c r="G2224" s="27" t="n">
        <f>SUM(G2222:G2223)</f>
        <v>25.7</v>
      </c>
    </row>
    <row r="2225" customHeight="1" ht="15">
      <c r="A2225" s="2" t="inlineStr"/>
      <c r="B2225" s="2" t="inlineStr"/>
      <c r="C2225" s="2" t="inlineStr"/>
      <c r="D2225" s="2" t="inlineStr"/>
      <c r="E2225" s="28" t="inlineStr">
        <is>
          <r>
            <t xml:space="preserve">VALOR:</t>
          </r>
        </is>
      </c>
      <c r="F2225" s="28" t="inlineStr"/>
      <c r="G2225" s="6" t="n">
        <f>SUM(G2220,G2224)</f>
        <v>40.8</v>
      </c>
    </row>
    <row r="2226" customHeight="1" ht="15">
      <c r="A2226" s="2" t="inlineStr"/>
      <c r="B2226" s="2" t="inlineStr"/>
      <c r="C2226" s="2" t="inlineStr"/>
      <c r="D2226" s="2" t="inlineStr"/>
      <c r="E2226" s="28" t="inlineStr">
        <is>
          <r>
            <t xml:space="preserve">VALOR BDI (22.23%):</t>
          </r>
        </is>
      </c>
      <c r="F2226" s="28" t="inlineStr"/>
      <c r="G2226" s="6" t="n">
        <f>ROUND(G2225*(22.23/100),2)</f>
        <v>9.07</v>
      </c>
    </row>
    <row r="2227" customHeight="1" ht="15">
      <c r="A2227" s="2" t="inlineStr"/>
      <c r="B2227" s="2" t="inlineStr"/>
      <c r="C2227" s="2" t="inlineStr"/>
      <c r="D2227" s="2" t="inlineStr"/>
      <c r="E2227" s="28" t="inlineStr">
        <is>
          <r>
            <t xml:space="preserve">VALOR COM BDI:</t>
          </r>
        </is>
      </c>
      <c r="F2227" s="28" t="inlineStr"/>
      <c r="G2227" s="6" t="n">
        <f>G2226+G2225</f>
        <v>49.87</v>
      </c>
    </row>
    <row r="2228" customHeight="1" ht="10">
      <c r="A2228" s="2" t="inlineStr"/>
      <c r="B2228" s="2" t="inlineStr"/>
      <c r="C2228" s="2" t="inlineStr"/>
      <c r="D2228" s="2" t="inlineStr"/>
      <c r="E2228" s="18" t="inlineStr"/>
      <c r="F2228" s="18" t="inlineStr"/>
      <c r="G2228" s="18" t="inlineStr"/>
    </row>
    <row r="2229" customHeight="1" ht="20">
      <c r="A2229" s="19" t="inlineStr">
        <is>
          <r>
            <t xml:space="preserve">92025 INTERRUPTOR SIMPLES (1 MÓDULO) COM 2 TOMADAS DE EMBUTIR 2P+T 10 A, INCLUINDO SUPORTE E PLACA - FORNECIMENTO E INSTALAÇÃO. AF_03/2023 (UN)</t>
          </r>
        </is>
      </c>
      <c r="B2229" s="19" t="inlineStr"/>
      <c r="C2229" s="19" t="inlineStr"/>
      <c r="D2229" s="19" t="inlineStr"/>
      <c r="E2229" s="19" t="inlineStr"/>
      <c r="F2229" s="19" t="inlineStr"/>
      <c r="G2229" s="19" t="inlineStr"/>
    </row>
    <row r="2230" customHeight="1" ht="15">
      <c r="A2230" s="20" t="inlineStr">
        <is>
          <r>
            <t xml:space="preserve">Serviço</t>
          </r>
        </is>
      </c>
      <c r="B2230" s="20" t="inlineStr"/>
      <c r="C2230" s="21" t="inlineStr">
        <is>
          <r>
            <t xml:space="preserve">FONTE</t>
          </r>
        </is>
      </c>
      <c r="D2230" s="21" t="inlineStr">
        <is>
          <r>
            <t xml:space="preserve">UNID</t>
          </r>
        </is>
      </c>
      <c r="E2230" s="21" t="inlineStr">
        <is>
          <r>
            <t xml:space="preserve">COEFICIENTE</t>
          </r>
        </is>
      </c>
      <c r="F2230" s="21" t="inlineStr">
        <is>
          <r>
            <t xml:space="preserve">PREÇO UNITÁRIO</t>
          </r>
        </is>
      </c>
      <c r="G2230" s="21" t="inlineStr">
        <is>
          <r>
            <t xml:space="preserve">TOTAL</t>
          </r>
        </is>
      </c>
    </row>
    <row r="2231" customHeight="1" ht="29">
      <c r="A2231" s="22" t="inlineStr">
        <is>
          <r>
            <t xml:space="preserve">92024</t>
          </r>
        </is>
      </c>
      <c r="B2231" s="23" t="inlineStr">
        <is>
          <r>
            <t xml:space="preserve">INTERRUPTOR SIMPLES (1 MÓDULO) COM 2 TOMADAS DE EMBUTIR 2P+T 10 A, SEM SUPORTE E SEM PLACA - FORNECIMENTO E INSTALAÇÃO. AF_03/2023</t>
          </r>
        </is>
      </c>
      <c r="C2231" s="22" t="inlineStr">
        <is>
          <r>
            <t xml:space="preserve">SINAPI</t>
          </r>
        </is>
      </c>
      <c r="D2231" s="22" t="inlineStr">
        <is>
          <r>
            <t xml:space="preserve">UN</t>
          </r>
        </is>
      </c>
      <c r="E2231" s="24" t="n">
        <v>1.0</v>
      </c>
      <c r="F2231" s="25" t="n">
        <v>62.33</v>
      </c>
      <c r="G2231" s="25" t="n">
        <f>TRUNC(TRUNC(E2231,8)*F2231,2)</f>
        <v>62.33</v>
      </c>
    </row>
    <row r="2232" customHeight="1" ht="29">
      <c r="A2232" s="22" t="inlineStr">
        <is>
          <r>
            <t xml:space="preserve">91946</t>
          </r>
        </is>
      </c>
      <c r="B2232" s="23" t="inlineStr">
        <is>
          <r>
            <t xml:space="preserve">SUPORTE PARAFUSADO COM PLACA DE ENCAIXE 4" X 2" MÉDIO (1,30 M DO PISO) PARA PONTO ELÉTRICO - FORNECIMENTO E INSTALAÇÃO. AF_03/2023</t>
          </r>
        </is>
      </c>
      <c r="C2232" s="22" t="inlineStr">
        <is>
          <r>
            <t xml:space="preserve">SINAPI</t>
          </r>
        </is>
      </c>
      <c r="D2232" s="22" t="inlineStr">
        <is>
          <r>
            <t xml:space="preserve">UN</t>
          </r>
        </is>
      </c>
      <c r="E2232" s="24" t="n">
        <v>1.0</v>
      </c>
      <c r="F2232" s="25" t="n">
        <v>11.3</v>
      </c>
      <c r="G2232" s="25" t="n">
        <f>TRUNC(TRUNC(E2232,8)*F2232,2)</f>
        <v>11.3</v>
      </c>
    </row>
    <row r="2233" customHeight="1" ht="15">
      <c r="A2233" s="2" t="inlineStr"/>
      <c r="B2233" s="2" t="inlineStr"/>
      <c r="C2233" s="2" t="inlineStr"/>
      <c r="D2233" s="2" t="inlineStr"/>
      <c r="E2233" s="26" t="inlineStr">
        <is>
          <r>
            <t xml:space="preserve">TOTAL Serviço:</t>
          </r>
        </is>
      </c>
      <c r="F2233" s="26" t="inlineStr"/>
      <c r="G2233" s="27" t="n">
        <f>SUM(G2231:G2232)</f>
        <v>73.63</v>
      </c>
    </row>
    <row r="2234" customHeight="1" ht="15">
      <c r="A2234" s="2" t="inlineStr"/>
      <c r="B2234" s="2" t="inlineStr"/>
      <c r="C2234" s="2" t="inlineStr"/>
      <c r="D2234" s="2" t="inlineStr"/>
      <c r="E2234" s="28" t="inlineStr">
        <is>
          <r>
            <t xml:space="preserve">VALOR:</t>
          </r>
        </is>
      </c>
      <c r="F2234" s="28" t="inlineStr"/>
      <c r="G2234" s="6" t="n">
        <f>SUM(G2233)</f>
        <v>73.63</v>
      </c>
    </row>
    <row r="2235" customHeight="1" ht="15">
      <c r="A2235" s="2" t="inlineStr"/>
      <c r="B2235" s="2" t="inlineStr"/>
      <c r="C2235" s="2" t="inlineStr"/>
      <c r="D2235" s="2" t="inlineStr"/>
      <c r="E2235" s="28" t="inlineStr">
        <is>
          <r>
            <t xml:space="preserve">VALOR BDI (22.23%):</t>
          </r>
        </is>
      </c>
      <c r="F2235" s="28" t="inlineStr"/>
      <c r="G2235" s="6" t="n">
        <f>ROUND(G2234*(22.23/100),2)</f>
        <v>16.37</v>
      </c>
    </row>
    <row r="2236" customHeight="1" ht="15">
      <c r="A2236" s="2" t="inlineStr"/>
      <c r="B2236" s="2" t="inlineStr"/>
      <c r="C2236" s="2" t="inlineStr"/>
      <c r="D2236" s="2" t="inlineStr"/>
      <c r="E2236" s="28" t="inlineStr">
        <is>
          <r>
            <t xml:space="preserve">VALOR COM BDI:</t>
          </r>
        </is>
      </c>
      <c r="F2236" s="28" t="inlineStr"/>
      <c r="G2236" s="6" t="n">
        <f>G2235+G2234</f>
        <v>90.0</v>
      </c>
    </row>
    <row r="2237" customHeight="1" ht="10">
      <c r="A2237" s="2" t="inlineStr"/>
      <c r="B2237" s="2" t="inlineStr"/>
      <c r="C2237" s="2" t="inlineStr"/>
      <c r="D2237" s="2" t="inlineStr"/>
      <c r="E2237" s="18" t="inlineStr"/>
      <c r="F2237" s="18" t="inlineStr"/>
      <c r="G2237" s="18" t="inlineStr"/>
    </row>
    <row r="2238" customHeight="1" ht="20">
      <c r="A2238" s="19" t="inlineStr">
        <is>
          <r>
            <t xml:space="preserve">92024 INTERRUPTOR SIMPLES (1 MÓDULO) COM 2 TOMADAS DE EMBUTIR 2P+T 10 A, SEM SUPORTE E SEM PLACA - FORNECIMENTO E INSTALAÇÃO. AF_03/2023 (UN)</t>
          </r>
        </is>
      </c>
      <c r="B2238" s="19" t="inlineStr"/>
      <c r="C2238" s="19" t="inlineStr"/>
      <c r="D2238" s="19" t="inlineStr"/>
      <c r="E2238" s="19" t="inlineStr"/>
      <c r="F2238" s="19" t="inlineStr"/>
      <c r="G2238" s="19" t="inlineStr"/>
    </row>
    <row r="2239" customHeight="1" ht="15">
      <c r="A2239" s="20" t="inlineStr">
        <is>
          <r>
            <t xml:space="preserve">Material</t>
          </r>
        </is>
      </c>
      <c r="B2239" s="20" t="inlineStr"/>
      <c r="C2239" s="21" t="inlineStr">
        <is>
          <r>
            <t xml:space="preserve">FONTE</t>
          </r>
        </is>
      </c>
      <c r="D2239" s="21" t="inlineStr">
        <is>
          <r>
            <t xml:space="preserve">UNID</t>
          </r>
        </is>
      </c>
      <c r="E2239" s="21" t="inlineStr">
        <is>
          <r>
            <t xml:space="preserve">COEFICIENTE</t>
          </r>
        </is>
      </c>
      <c r="F2239" s="21" t="inlineStr">
        <is>
          <r>
            <t xml:space="preserve">PREÇO UNITÁRIO</t>
          </r>
        </is>
      </c>
      <c r="G2239" s="21" t="inlineStr">
        <is>
          <r>
            <t xml:space="preserve">TOTAL</t>
          </r>
        </is>
      </c>
    </row>
    <row r="2240" customHeight="1" ht="15">
      <c r="A2240" s="22" t="inlineStr">
        <is>
          <r>
            <t xml:space="preserve">00038112</t>
          </r>
        </is>
      </c>
      <c r="B2240" s="23" t="inlineStr">
        <is>
          <r>
            <t xml:space="preserve">INTERRUPTOR SIMPLES 10A, 250V (APENAS MODULO)</t>
          </r>
        </is>
      </c>
      <c r="C2240" s="22" t="inlineStr">
        <is>
          <r>
            <t xml:space="preserve">SINAPI</t>
          </r>
        </is>
      </c>
      <c r="D2240" s="22" t="inlineStr">
        <is>
          <r>
            <t xml:space="preserve">UN</t>
          </r>
        </is>
      </c>
      <c r="E2240" s="24" t="n">
        <v>1.0</v>
      </c>
      <c r="F2240" s="25" t="n">
        <v>7.06</v>
      </c>
      <c r="G2240" s="25" t="n">
        <f>TRUNC(TRUNC(E2240,8)*F2240,2)</f>
        <v>7.06</v>
      </c>
    </row>
    <row r="2241" customHeight="1" ht="15">
      <c r="A2241" s="22" t="inlineStr">
        <is>
          <r>
            <t xml:space="preserve">00038101</t>
          </r>
        </is>
      </c>
      <c r="B2241" s="23" t="inlineStr">
        <is>
          <r>
            <t xml:space="preserve">TOMADA 2P+T 10A, 250V (APENAS MODULO)</t>
          </r>
        </is>
      </c>
      <c r="C2241" s="22" t="inlineStr">
        <is>
          <r>
            <t xml:space="preserve">SINAPI</t>
          </r>
        </is>
      </c>
      <c r="D2241" s="22" t="inlineStr">
        <is>
          <r>
            <t xml:space="preserve">UN</t>
          </r>
        </is>
      </c>
      <c r="E2241" s="24" t="n">
        <v>2.0</v>
      </c>
      <c r="F2241" s="25" t="n">
        <v>8.04</v>
      </c>
      <c r="G2241" s="25" t="n">
        <f>TRUNC(TRUNC(E2241,8)*F2241,2)</f>
        <v>16.08</v>
      </c>
    </row>
    <row r="2242" customHeight="1" ht="15">
      <c r="A2242" s="2" t="inlineStr"/>
      <c r="B2242" s="2" t="inlineStr"/>
      <c r="C2242" s="2" t="inlineStr"/>
      <c r="D2242" s="2" t="inlineStr"/>
      <c r="E2242" s="26" t="inlineStr">
        <is>
          <r>
            <t xml:space="preserve">TOTAL Material:</t>
          </r>
        </is>
      </c>
      <c r="F2242" s="26" t="inlineStr"/>
      <c r="G2242" s="27" t="n">
        <f>SUM(G2240:G2241)</f>
        <v>23.14</v>
      </c>
    </row>
    <row r="2243" customHeight="1" ht="15">
      <c r="A2243" s="20" t="inlineStr">
        <is>
          <r>
            <t xml:space="preserve">Mão de Obra com Encargos Complementares</t>
          </r>
        </is>
      </c>
      <c r="B2243" s="20" t="inlineStr"/>
      <c r="C2243" s="21" t="inlineStr">
        <is>
          <r>
            <t xml:space="preserve">FONTE</t>
          </r>
        </is>
      </c>
      <c r="D2243" s="21" t="inlineStr">
        <is>
          <r>
            <t xml:space="preserve">UNID</t>
          </r>
        </is>
      </c>
      <c r="E2243" s="21" t="inlineStr">
        <is>
          <r>
            <t xml:space="preserve">COEFICIENTE</t>
          </r>
        </is>
      </c>
      <c r="F2243" s="21" t="inlineStr">
        <is>
          <r>
            <t xml:space="preserve">PREÇO UNITÁRIO</t>
          </r>
        </is>
      </c>
      <c r="G2243" s="21" t="inlineStr">
        <is>
          <r>
            <t xml:space="preserve">TOTAL</t>
          </r>
        </is>
      </c>
    </row>
    <row r="2244" customHeight="1" ht="21">
      <c r="A2244" s="22" t="inlineStr">
        <is>
          <r>
            <t xml:space="preserve">88247</t>
          </r>
        </is>
      </c>
      <c r="B2244" s="23" t="inlineStr">
        <is>
          <r>
            <t xml:space="preserve">AUXILIAR DE ELETRICISTA COM ENCARGOS COMPLEMENTARES</t>
          </r>
        </is>
      </c>
      <c r="C2244" s="22" t="inlineStr">
        <is>
          <r>
            <t xml:space="preserve">SINAPI</t>
          </r>
        </is>
      </c>
      <c r="D2244" s="22" t="inlineStr">
        <is>
          <r>
            <t xml:space="preserve">H</t>
          </r>
        </is>
      </c>
      <c r="E2244" s="24" t="n">
        <v>0.741</v>
      </c>
      <c r="F2244" s="25" t="n">
        <v>23.65</v>
      </c>
      <c r="G2244" s="25" t="n">
        <f>TRUNC(TRUNC(E2244,8)*F2244,2)</f>
        <v>17.52</v>
      </c>
    </row>
    <row r="2245" customHeight="1" ht="15">
      <c r="A2245" s="22" t="inlineStr">
        <is>
          <r>
            <t xml:space="preserve">88264</t>
          </r>
        </is>
      </c>
      <c r="B2245" s="23" t="inlineStr">
        <is>
          <r>
            <t xml:space="preserve">ELETRICISTA COM ENCARGOS COMPLEMENTARES</t>
          </r>
        </is>
      </c>
      <c r="C2245" s="22" t="inlineStr">
        <is>
          <r>
            <t xml:space="preserve">SINAPI</t>
          </r>
        </is>
      </c>
      <c r="D2245" s="22" t="inlineStr">
        <is>
          <r>
            <t xml:space="preserve">H</t>
          </r>
        </is>
      </c>
      <c r="E2245" s="24" t="n">
        <v>0.741</v>
      </c>
      <c r="F2245" s="25" t="n">
        <v>29.25</v>
      </c>
      <c r="G2245" s="25" t="n">
        <f>TRUNC(TRUNC(E2245,8)*F2245,2)</f>
        <v>21.67</v>
      </c>
    </row>
    <row r="2246" customHeight="1" ht="18">
      <c r="A2246" s="2" t="inlineStr"/>
      <c r="B2246" s="2" t="inlineStr"/>
      <c r="C2246" s="2" t="inlineStr"/>
      <c r="D2246" s="2" t="inlineStr"/>
      <c r="E2246" s="26" t="inlineStr">
        <is>
          <r>
            <t xml:space="preserve">TOTAL Mão de Obra com Encargos Complementares:</t>
          </r>
        </is>
      </c>
      <c r="F2246" s="26" t="inlineStr"/>
      <c r="G2246" s="27" t="n">
        <f>SUM(G2244:G2245)</f>
        <v>39.19</v>
      </c>
    </row>
    <row r="2247" customHeight="1" ht="15">
      <c r="A2247" s="2" t="inlineStr"/>
      <c r="B2247" s="2" t="inlineStr"/>
      <c r="C2247" s="2" t="inlineStr"/>
      <c r="D2247" s="2" t="inlineStr"/>
      <c r="E2247" s="28" t="inlineStr">
        <is>
          <r>
            <t xml:space="preserve">VALOR:</t>
          </r>
        </is>
      </c>
      <c r="F2247" s="28" t="inlineStr"/>
      <c r="G2247" s="6" t="n">
        <f>SUM(G2242,G2246)</f>
        <v>62.33</v>
      </c>
    </row>
    <row r="2248" customHeight="1" ht="15">
      <c r="A2248" s="2" t="inlineStr"/>
      <c r="B2248" s="2" t="inlineStr"/>
      <c r="C2248" s="2" t="inlineStr"/>
      <c r="D2248" s="2" t="inlineStr"/>
      <c r="E2248" s="28" t="inlineStr">
        <is>
          <r>
            <t xml:space="preserve">VALOR BDI (22.23%):</t>
          </r>
        </is>
      </c>
      <c r="F2248" s="28" t="inlineStr"/>
      <c r="G2248" s="6" t="n">
        <f>ROUND(G2247*(22.23/100),2)</f>
        <v>13.86</v>
      </c>
    </row>
    <row r="2249" customHeight="1" ht="15">
      <c r="A2249" s="2" t="inlineStr"/>
      <c r="B2249" s="2" t="inlineStr"/>
      <c r="C2249" s="2" t="inlineStr"/>
      <c r="D2249" s="2" t="inlineStr"/>
      <c r="E2249" s="28" t="inlineStr">
        <is>
          <r>
            <t xml:space="preserve">VALOR COM BDI:</t>
          </r>
        </is>
      </c>
      <c r="F2249" s="28" t="inlineStr"/>
      <c r="G2249" s="6" t="n">
        <f>G2248+G2247</f>
        <v>76.19</v>
      </c>
    </row>
    <row r="2250" customHeight="1" ht="10">
      <c r="A2250" s="2" t="inlineStr"/>
      <c r="B2250" s="2" t="inlineStr"/>
      <c r="C2250" s="2" t="inlineStr"/>
      <c r="D2250" s="2" t="inlineStr"/>
      <c r="E2250" s="18" t="inlineStr"/>
      <c r="F2250" s="18" t="inlineStr"/>
      <c r="G2250" s="18" t="inlineStr"/>
    </row>
    <row r="2251" customHeight="1" ht="20">
      <c r="A2251" s="19" t="inlineStr">
        <is>
          <r>
            <t xml:space="preserve">94559 JANELA DE AÇO TIPO BASCULANTE PARA VIDROS, COM BATENTE, FERRAGENS E PINTURA ANTICORROSIVA. EXCLUSIVE VIDROS, ACABAMENTO, ALIZAR E CONTRAMARCO. FORNECIMENTO E INSTALAÇÃO. AF_12/2019 (M2)</t>
          </r>
        </is>
      </c>
      <c r="B2251" s="19" t="inlineStr"/>
      <c r="C2251" s="19" t="inlineStr"/>
      <c r="D2251" s="19" t="inlineStr"/>
      <c r="E2251" s="19" t="inlineStr"/>
      <c r="F2251" s="19" t="inlineStr"/>
      <c r="G2251" s="19" t="inlineStr"/>
    </row>
    <row r="2252" customHeight="1" ht="15">
      <c r="A2252" s="20" t="inlineStr">
        <is>
          <r>
            <t xml:space="preserve">Material</t>
          </r>
        </is>
      </c>
      <c r="B2252" s="20" t="inlineStr"/>
      <c r="C2252" s="21" t="inlineStr">
        <is>
          <r>
            <t xml:space="preserve">FONTE</t>
          </r>
        </is>
      </c>
      <c r="D2252" s="21" t="inlineStr">
        <is>
          <r>
            <t xml:space="preserve">UNID</t>
          </r>
        </is>
      </c>
      <c r="E2252" s="21" t="inlineStr">
        <is>
          <r>
            <t xml:space="preserve">COEFICIENTE</t>
          </r>
        </is>
      </c>
      <c r="F2252" s="21" t="inlineStr">
        <is>
          <r>
            <t xml:space="preserve">PREÇO UNITÁRIO</t>
          </r>
        </is>
      </c>
      <c r="G2252" s="21" t="inlineStr">
        <is>
          <r>
            <t xml:space="preserve">TOTAL</t>
          </r>
        </is>
      </c>
    </row>
    <row r="2253" customHeight="1" ht="21">
      <c r="A2253" s="22" t="inlineStr">
        <is>
          <r>
            <t xml:space="preserve">00011190</t>
          </r>
        </is>
      </c>
      <c r="B2253" s="23" t="inlineStr">
        <is>
          <r>
            <t xml:space="preserve">JANELA BASCULANTE, ACO, COM BATENTE/REQUADRO, 60 X 60 CM (SEM VIDROS)</t>
          </r>
        </is>
      </c>
      <c r="C2253" s="22" t="inlineStr">
        <is>
          <r>
            <t xml:space="preserve">SINAPI</t>
          </r>
        </is>
      </c>
      <c r="D2253" s="22" t="inlineStr">
        <is>
          <r>
            <t xml:space="preserve">UN</t>
          </r>
        </is>
      </c>
      <c r="E2253" s="24" t="n">
        <v>2.778</v>
      </c>
      <c r="F2253" s="25" t="n">
        <v>174.93</v>
      </c>
      <c r="G2253" s="25" t="n">
        <f>TRUNC(TRUNC(E2253,8)*F2253,2)</f>
        <v>485.95</v>
      </c>
    </row>
    <row r="2254" customHeight="1" ht="15">
      <c r="A2254" s="2" t="inlineStr"/>
      <c r="B2254" s="2" t="inlineStr"/>
      <c r="C2254" s="2" t="inlineStr"/>
      <c r="D2254" s="2" t="inlineStr"/>
      <c r="E2254" s="26" t="inlineStr">
        <is>
          <r>
            <t xml:space="preserve">TOTAL Material:</t>
          </r>
        </is>
      </c>
      <c r="F2254" s="26" t="inlineStr"/>
      <c r="G2254" s="27" t="n">
        <f>SUM(G2253:G2253)</f>
        <v>485.95</v>
      </c>
    </row>
    <row r="2255" customHeight="1" ht="15">
      <c r="A2255" s="20" t="inlineStr">
        <is>
          <r>
            <t xml:space="preserve">Mão de Obra com Encargos Complementares</t>
          </r>
        </is>
      </c>
      <c r="B2255" s="20" t="inlineStr"/>
      <c r="C2255" s="21" t="inlineStr">
        <is>
          <r>
            <t xml:space="preserve">FONTE</t>
          </r>
        </is>
      </c>
      <c r="D2255" s="21" t="inlineStr">
        <is>
          <r>
            <t xml:space="preserve">UNID</t>
          </r>
        </is>
      </c>
      <c r="E2255" s="21" t="inlineStr">
        <is>
          <r>
            <t xml:space="preserve">COEFICIENTE</t>
          </r>
        </is>
      </c>
      <c r="F2255" s="21" t="inlineStr">
        <is>
          <r>
            <t xml:space="preserve">PREÇO UNITÁRIO</t>
          </r>
        </is>
      </c>
      <c r="G2255" s="21" t="inlineStr">
        <is>
          <r>
            <t xml:space="preserve">TOTAL</t>
          </r>
        </is>
      </c>
    </row>
    <row r="2256" customHeight="1" ht="15">
      <c r="A2256" s="22" t="inlineStr">
        <is>
          <r>
            <t xml:space="preserve">88309</t>
          </r>
        </is>
      </c>
      <c r="B2256" s="23" t="inlineStr">
        <is>
          <r>
            <t xml:space="preserve">PEDREIRO COM ENCARGOS COMPLEMENTARES</t>
          </r>
        </is>
      </c>
      <c r="C2256" s="22" t="inlineStr">
        <is>
          <r>
            <t xml:space="preserve">SINAPI</t>
          </r>
        </is>
      </c>
      <c r="D2256" s="22" t="inlineStr">
        <is>
          <r>
            <t xml:space="preserve">H</t>
          </r>
        </is>
      </c>
      <c r="E2256" s="24" t="n">
        <v>4.581</v>
      </c>
      <c r="F2256" s="25" t="n">
        <v>28.88</v>
      </c>
      <c r="G2256" s="25" t="n">
        <f>TRUNC(TRUNC(E2256,8)*F2256,2)</f>
        <v>132.29</v>
      </c>
    </row>
    <row r="2257" customHeight="1" ht="15">
      <c r="A2257" s="22" t="inlineStr">
        <is>
          <r>
            <t xml:space="preserve">88316</t>
          </r>
        </is>
      </c>
      <c r="B2257" s="23" t="inlineStr">
        <is>
          <r>
            <t xml:space="preserve">SERVENTE COM ENCARGOS COMPLEMENTARES</t>
          </r>
        </is>
      </c>
      <c r="C2257" s="22" t="inlineStr">
        <is>
          <r>
            <t xml:space="preserve">SINAPI</t>
          </r>
        </is>
      </c>
      <c r="D2257" s="22" t="inlineStr">
        <is>
          <r>
            <t xml:space="preserve">H</t>
          </r>
        </is>
      </c>
      <c r="E2257" s="24" t="n">
        <v>2.291</v>
      </c>
      <c r="F2257" s="25" t="n">
        <v>22.1</v>
      </c>
      <c r="G2257" s="25" t="n">
        <f>TRUNC(TRUNC(E2257,8)*F2257,2)</f>
        <v>50.63</v>
      </c>
    </row>
    <row r="2258" customHeight="1" ht="18">
      <c r="A2258" s="2" t="inlineStr"/>
      <c r="B2258" s="2" t="inlineStr"/>
      <c r="C2258" s="2" t="inlineStr"/>
      <c r="D2258" s="2" t="inlineStr"/>
      <c r="E2258" s="26" t="inlineStr">
        <is>
          <r>
            <t xml:space="preserve">TOTAL Mão de Obra com Encargos Complementares:</t>
          </r>
        </is>
      </c>
      <c r="F2258" s="26" t="inlineStr"/>
      <c r="G2258" s="27" t="n">
        <f>SUM(G2256:G2257)</f>
        <v>182.92</v>
      </c>
    </row>
    <row r="2259" customHeight="1" ht="15">
      <c r="A2259" s="20" t="inlineStr">
        <is>
          <r>
            <t xml:space="preserve">Serviço</t>
          </r>
        </is>
      </c>
      <c r="B2259" s="20" t="inlineStr"/>
      <c r="C2259" s="21" t="inlineStr">
        <is>
          <r>
            <t xml:space="preserve">FONTE</t>
          </r>
        </is>
      </c>
      <c r="D2259" s="21" t="inlineStr">
        <is>
          <r>
            <t xml:space="preserve">UNID</t>
          </r>
        </is>
      </c>
      <c r="E2259" s="21" t="inlineStr">
        <is>
          <r>
            <t xml:space="preserve">COEFICIENTE</t>
          </r>
        </is>
      </c>
      <c r="F2259" s="21" t="inlineStr">
        <is>
          <r>
            <t xml:space="preserve">PREÇO UNITÁRIO</t>
          </r>
        </is>
      </c>
      <c r="G2259" s="21" t="inlineStr">
        <is>
          <r>
            <t xml:space="preserve">TOTAL</t>
          </r>
        </is>
      </c>
    </row>
    <row r="2260" customHeight="1" ht="21">
      <c r="A2260" s="22" t="inlineStr">
        <is>
          <r>
            <t xml:space="preserve">88629</t>
          </r>
        </is>
      </c>
      <c r="B2260" s="23" t="inlineStr">
        <is>
          <r>
            <t xml:space="preserve">ARGAMASSA TRAÇO 1:3 (EM VOLUME DE CIMENTO E AREIA MÉDIA ÚMIDA), PREPARO MANUAL. AF_08/2019</t>
          </r>
        </is>
      </c>
      <c r="C2260" s="22" t="inlineStr">
        <is>
          <r>
            <t xml:space="preserve">SINAPI</t>
          </r>
        </is>
      </c>
      <c r="D2260" s="22" t="inlineStr">
        <is>
          <r>
            <t xml:space="preserve">M3</t>
          </r>
        </is>
      </c>
      <c r="E2260" s="24" t="n">
        <v>0.021</v>
      </c>
      <c r="F2260" s="25" t="n">
        <v>676.22</v>
      </c>
      <c r="G2260" s="25" t="n">
        <f>TRUNC(TRUNC(E2260,8)*F2260,2)</f>
        <v>14.2</v>
      </c>
    </row>
    <row r="2261" customHeight="1" ht="15">
      <c r="A2261" s="2" t="inlineStr"/>
      <c r="B2261" s="2" t="inlineStr"/>
      <c r="C2261" s="2" t="inlineStr"/>
      <c r="D2261" s="2" t="inlineStr"/>
      <c r="E2261" s="26" t="inlineStr">
        <is>
          <r>
            <t xml:space="preserve">TOTAL Serviço:</t>
          </r>
        </is>
      </c>
      <c r="F2261" s="26" t="inlineStr"/>
      <c r="G2261" s="27" t="n">
        <f>SUM(G2260:G2260)</f>
        <v>14.2</v>
      </c>
    </row>
    <row r="2262" customHeight="1" ht="15">
      <c r="A2262" s="2" t="inlineStr"/>
      <c r="B2262" s="2" t="inlineStr"/>
      <c r="C2262" s="2" t="inlineStr"/>
      <c r="D2262" s="2" t="inlineStr"/>
      <c r="E2262" s="28" t="inlineStr">
        <is>
          <r>
            <t xml:space="preserve">VALOR:</t>
          </r>
        </is>
      </c>
      <c r="F2262" s="28" t="inlineStr"/>
      <c r="G2262" s="6" t="n">
        <f>SUM(G2254,G2258,G2261)</f>
        <v>683.07</v>
      </c>
    </row>
    <row r="2263" customHeight="1" ht="15">
      <c r="A2263" s="2" t="inlineStr"/>
      <c r="B2263" s="2" t="inlineStr"/>
      <c r="C2263" s="2" t="inlineStr"/>
      <c r="D2263" s="2" t="inlineStr"/>
      <c r="E2263" s="28" t="inlineStr">
        <is>
          <r>
            <t xml:space="preserve">VALOR BDI (22.23%):</t>
          </r>
        </is>
      </c>
      <c r="F2263" s="28" t="inlineStr"/>
      <c r="G2263" s="6" t="n">
        <f>ROUND(G2262*(22.23/100),2)</f>
        <v>151.85</v>
      </c>
    </row>
    <row r="2264" customHeight="1" ht="15">
      <c r="A2264" s="2" t="inlineStr"/>
      <c r="B2264" s="2" t="inlineStr"/>
      <c r="C2264" s="2" t="inlineStr"/>
      <c r="D2264" s="2" t="inlineStr"/>
      <c r="E2264" s="28" t="inlineStr">
        <is>
          <r>
            <t xml:space="preserve">VALOR COM BDI:</t>
          </r>
        </is>
      </c>
      <c r="F2264" s="28" t="inlineStr"/>
      <c r="G2264" s="6" t="n">
        <f>G2263+G2262</f>
        <v>834.92</v>
      </c>
    </row>
    <row r="2265" customHeight="1" ht="10">
      <c r="A2265" s="2" t="inlineStr"/>
      <c r="B2265" s="2" t="inlineStr"/>
      <c r="C2265" s="2" t="inlineStr"/>
      <c r="D2265" s="2" t="inlineStr"/>
      <c r="E2265" s="18" t="inlineStr"/>
      <c r="F2265" s="18" t="inlineStr"/>
      <c r="G2265" s="18" t="inlineStr"/>
    </row>
    <row r="2266" customHeight="1" ht="20">
      <c r="A2266" s="19" t="inlineStr">
        <is>
          <r>
            <t xml:space="preserve">89366 JOELHO 90 GRAUS COM BUCHA DE LATÃO, PVC, SOLDÁVEL, DN 25MM, X 3/4 INSTALADO EM RAMAL OU SUB-RAMAL DE ÁGUA - FORNECIMENTO E INSTALAÇÃO. AF_06/2022 (UN)</t>
          </r>
        </is>
      </c>
      <c r="B2266" s="19" t="inlineStr"/>
      <c r="C2266" s="19" t="inlineStr"/>
      <c r="D2266" s="19" t="inlineStr"/>
      <c r="E2266" s="19" t="inlineStr"/>
      <c r="F2266" s="19" t="inlineStr"/>
      <c r="G2266" s="19" t="inlineStr"/>
    </row>
    <row r="2267" customHeight="1" ht="15">
      <c r="A2267" s="20" t="inlineStr">
        <is>
          <r>
            <t xml:space="preserve">Material</t>
          </r>
        </is>
      </c>
      <c r="B2267" s="20" t="inlineStr"/>
      <c r="C2267" s="21" t="inlineStr">
        <is>
          <r>
            <t xml:space="preserve">FONTE</t>
          </r>
        </is>
      </c>
      <c r="D2267" s="21" t="inlineStr">
        <is>
          <r>
            <t xml:space="preserve">UNID</t>
          </r>
        </is>
      </c>
      <c r="E2267" s="21" t="inlineStr">
        <is>
          <r>
            <t xml:space="preserve">COEFICIENTE</t>
          </r>
        </is>
      </c>
      <c r="F2267" s="21" t="inlineStr">
        <is>
          <r>
            <t xml:space="preserve">PREÇO UNITÁRIO</t>
          </r>
        </is>
      </c>
      <c r="G2267" s="21" t="inlineStr">
        <is>
          <r>
            <t xml:space="preserve">TOTAL</t>
          </r>
        </is>
      </c>
    </row>
    <row r="2268" customHeight="1" ht="15">
      <c r="A2268" s="22" t="inlineStr">
        <is>
          <r>
            <t xml:space="preserve">00000122</t>
          </r>
        </is>
      </c>
      <c r="B2268" s="23" t="inlineStr">
        <is>
          <r>
            <t xml:space="preserve">ADESIVO PLASTICO PARA PVC, FRASCO COM *850* GR</t>
          </r>
        </is>
      </c>
      <c r="C2268" s="22" t="inlineStr">
        <is>
          <r>
            <t xml:space="preserve">SINAPI</t>
          </r>
        </is>
      </c>
      <c r="D2268" s="22" t="inlineStr">
        <is>
          <r>
            <t xml:space="preserve">UN</t>
          </r>
        </is>
      </c>
      <c r="E2268" s="24" t="n">
        <v>0.0059</v>
      </c>
      <c r="F2268" s="25" t="n">
        <v>58.63</v>
      </c>
      <c r="G2268" s="25" t="n">
        <f>TRUNC(TRUNC(E2268,8)*F2268,2)</f>
        <v>0.34</v>
      </c>
    </row>
    <row r="2269" customHeight="1" ht="21">
      <c r="A2269" s="22" t="inlineStr">
        <is>
          <r>
            <t xml:space="preserve">00003524</t>
          </r>
        </is>
      </c>
      <c r="B2269" s="23" t="inlineStr">
        <is>
          <r>
            <t xml:space="preserve">JOELHO PVC, SOLDAVEL, COM BUCHA DE LATAO, 90 GRAUS, 25 MM X 3/4", PARA AGUA FRIA PREDIAL</t>
          </r>
        </is>
      </c>
      <c r="C2269" s="22" t="inlineStr">
        <is>
          <r>
            <t xml:space="preserve">SINAPI</t>
          </r>
        </is>
      </c>
      <c r="D2269" s="22" t="inlineStr">
        <is>
          <r>
            <t xml:space="preserve">UN</t>
          </r>
        </is>
      </c>
      <c r="E2269" s="24" t="n">
        <v>1.0</v>
      </c>
      <c r="F2269" s="25" t="n">
        <v>7.08</v>
      </c>
      <c r="G2269" s="25" t="n">
        <f>TRUNC(TRUNC(E2269,8)*F2269,2)</f>
        <v>7.08</v>
      </c>
    </row>
    <row r="2270" customHeight="1" ht="15">
      <c r="A2270" s="22" t="inlineStr">
        <is>
          <r>
            <t xml:space="preserve">00038383</t>
          </r>
        </is>
      </c>
      <c r="B2270" s="23" t="inlineStr">
        <is>
          <r>
            <t xml:space="preserve">LIXA D'AGUA EM FOLHA, GRAO 100</t>
          </r>
        </is>
      </c>
      <c r="C2270" s="22" t="inlineStr">
        <is>
          <r>
            <t xml:space="preserve">SINAPI</t>
          </r>
        </is>
      </c>
      <c r="D2270" s="22" t="inlineStr">
        <is>
          <r>
            <t xml:space="preserve">UN</t>
          </r>
        </is>
      </c>
      <c r="E2270" s="24" t="n">
        <v>0.0338</v>
      </c>
      <c r="F2270" s="25" t="n">
        <v>1.65</v>
      </c>
      <c r="G2270" s="25" t="n">
        <f>TRUNC(TRUNC(E2270,8)*F2270,2)</f>
        <v>0.05</v>
      </c>
    </row>
    <row r="2271" customHeight="1" ht="21">
      <c r="A2271" s="22" t="inlineStr">
        <is>
          <r>
            <t xml:space="preserve">00020083</t>
          </r>
        </is>
      </c>
      <c r="B2271" s="23" t="inlineStr">
        <is>
          <r>
            <t xml:space="preserve">SOLUCAO PREPARADORA / LIMPADORA PARA PVC, FRASCO COM 1000 CM3</t>
          </r>
        </is>
      </c>
      <c r="C2271" s="22" t="inlineStr">
        <is>
          <r>
            <t xml:space="preserve">SINAPI</t>
          </r>
        </is>
      </c>
      <c r="D2271" s="22" t="inlineStr">
        <is>
          <r>
            <t xml:space="preserve">UN</t>
          </r>
        </is>
      </c>
      <c r="E2271" s="24" t="n">
        <v>0.007</v>
      </c>
      <c r="F2271" s="25" t="n">
        <v>66.42</v>
      </c>
      <c r="G2271" s="25" t="n">
        <f>TRUNC(TRUNC(E2271,8)*F2271,2)</f>
        <v>0.46</v>
      </c>
    </row>
    <row r="2272" customHeight="1" ht="15">
      <c r="A2272" s="2" t="inlineStr"/>
      <c r="B2272" s="2" t="inlineStr"/>
      <c r="C2272" s="2" t="inlineStr"/>
      <c r="D2272" s="2" t="inlineStr"/>
      <c r="E2272" s="26" t="inlineStr">
        <is>
          <r>
            <t xml:space="preserve">TOTAL Material:</t>
          </r>
        </is>
      </c>
      <c r="F2272" s="26" t="inlineStr"/>
      <c r="G2272" s="27" t="n">
        <f>SUM(G2268:G2271)</f>
        <v>7.93</v>
      </c>
    </row>
    <row r="2273" customHeight="1" ht="15">
      <c r="A2273" s="20" t="inlineStr">
        <is>
          <r>
            <t xml:space="preserve">Mão de Obra com Encargos Complementares</t>
          </r>
        </is>
      </c>
      <c r="B2273" s="20" t="inlineStr"/>
      <c r="C2273" s="21" t="inlineStr">
        <is>
          <r>
            <t xml:space="preserve">FONTE</t>
          </r>
        </is>
      </c>
      <c r="D2273" s="21" t="inlineStr">
        <is>
          <r>
            <t xml:space="preserve">UNID</t>
          </r>
        </is>
      </c>
      <c r="E2273" s="21" t="inlineStr">
        <is>
          <r>
            <t xml:space="preserve">COEFICIENTE</t>
          </r>
        </is>
      </c>
      <c r="F2273" s="21" t="inlineStr">
        <is>
          <r>
            <t xml:space="preserve">PREÇO UNITÁRIO</t>
          </r>
        </is>
      </c>
      <c r="G2273" s="21" t="inlineStr">
        <is>
          <r>
            <t xml:space="preserve">TOTAL</t>
          </r>
        </is>
      </c>
    </row>
    <row r="2274" customHeight="1" ht="21">
      <c r="A2274" s="22" t="inlineStr">
        <is>
          <r>
            <t xml:space="preserve">88248</t>
          </r>
        </is>
      </c>
      <c r="B2274" s="23" t="inlineStr">
        <is>
          <r>
            <t xml:space="preserve">AUXILIAR DE ENCANADOR OU BOMBEIRO HIDRÁULICO COM ENCARGOS COMPLEMENTARES</t>
          </r>
        </is>
      </c>
      <c r="C2274" s="22" t="inlineStr">
        <is>
          <r>
            <t xml:space="preserve">SINAPI</t>
          </r>
        </is>
      </c>
      <c r="D2274" s="22" t="inlineStr">
        <is>
          <r>
            <t xml:space="preserve">H</t>
          </r>
        </is>
      </c>
      <c r="E2274" s="24" t="n">
        <v>0.1416</v>
      </c>
      <c r="F2274" s="25" t="n">
        <v>22.64</v>
      </c>
      <c r="G2274" s="25" t="n">
        <f>TRUNC(TRUNC(E2274,8)*F2274,2)</f>
        <v>3.2</v>
      </c>
    </row>
    <row r="2275" customHeight="1" ht="21">
      <c r="A2275" s="22" t="inlineStr">
        <is>
          <r>
            <t xml:space="preserve">88267</t>
          </r>
        </is>
      </c>
      <c r="B2275" s="23" t="inlineStr">
        <is>
          <r>
            <t xml:space="preserve">ENCANADOR OU BOMBEIRO HIDRÁULICO COM ENCARGOS COMPLEMENTARES</t>
          </r>
        </is>
      </c>
      <c r="C2275" s="22" t="inlineStr">
        <is>
          <r>
            <t xml:space="preserve">SINAPI</t>
          </r>
        </is>
      </c>
      <c r="D2275" s="22" t="inlineStr">
        <is>
          <r>
            <t xml:space="preserve">H</t>
          </r>
        </is>
      </c>
      <c r="E2275" s="24" t="n">
        <v>0.1416</v>
      </c>
      <c r="F2275" s="25" t="n">
        <v>28.12</v>
      </c>
      <c r="G2275" s="25" t="n">
        <f>TRUNC(TRUNC(E2275,8)*F2275,2)</f>
        <v>3.98</v>
      </c>
    </row>
    <row r="2276" customHeight="1" ht="18">
      <c r="A2276" s="2" t="inlineStr"/>
      <c r="B2276" s="2" t="inlineStr"/>
      <c r="C2276" s="2" t="inlineStr"/>
      <c r="D2276" s="2" t="inlineStr"/>
      <c r="E2276" s="26" t="inlineStr">
        <is>
          <r>
            <t xml:space="preserve">TOTAL Mão de Obra com Encargos Complementares:</t>
          </r>
        </is>
      </c>
      <c r="F2276" s="26" t="inlineStr"/>
      <c r="G2276" s="27" t="n">
        <f>SUM(G2274:G2275)</f>
        <v>7.18</v>
      </c>
    </row>
    <row r="2277" customHeight="1" ht="15">
      <c r="A2277" s="2" t="inlineStr"/>
      <c r="B2277" s="2" t="inlineStr"/>
      <c r="C2277" s="2" t="inlineStr"/>
      <c r="D2277" s="2" t="inlineStr"/>
      <c r="E2277" s="28" t="inlineStr">
        <is>
          <r>
            <t xml:space="preserve">VALOR:</t>
          </r>
        </is>
      </c>
      <c r="F2277" s="28" t="inlineStr"/>
      <c r="G2277" s="6" t="n">
        <f>SUM(G2272,G2276)</f>
        <v>15.11</v>
      </c>
    </row>
    <row r="2278" customHeight="1" ht="15">
      <c r="A2278" s="2" t="inlineStr"/>
      <c r="B2278" s="2" t="inlineStr"/>
      <c r="C2278" s="2" t="inlineStr"/>
      <c r="D2278" s="2" t="inlineStr"/>
      <c r="E2278" s="28" t="inlineStr">
        <is>
          <r>
            <t xml:space="preserve">VALOR BDI (22.23%):</t>
          </r>
        </is>
      </c>
      <c r="F2278" s="28" t="inlineStr"/>
      <c r="G2278" s="6" t="n">
        <f>ROUND(G2277*(22.23/100),2)</f>
        <v>3.36</v>
      </c>
    </row>
    <row r="2279" customHeight="1" ht="15">
      <c r="A2279" s="2" t="inlineStr"/>
      <c r="B2279" s="2" t="inlineStr"/>
      <c r="C2279" s="2" t="inlineStr"/>
      <c r="D2279" s="2" t="inlineStr"/>
      <c r="E2279" s="28" t="inlineStr">
        <is>
          <r>
            <t xml:space="preserve">VALOR COM BDI:</t>
          </r>
        </is>
      </c>
      <c r="F2279" s="28" t="inlineStr"/>
      <c r="G2279" s="6" t="n">
        <f>G2278+G2277</f>
        <v>18.47</v>
      </c>
    </row>
    <row r="2280" customHeight="1" ht="10">
      <c r="A2280" s="2" t="inlineStr"/>
      <c r="B2280" s="2" t="inlineStr"/>
      <c r="C2280" s="2" t="inlineStr"/>
      <c r="D2280" s="2" t="inlineStr"/>
      <c r="E2280" s="18" t="inlineStr"/>
      <c r="F2280" s="18" t="inlineStr"/>
      <c r="G2280" s="18" t="inlineStr"/>
    </row>
    <row r="2281" customHeight="1" ht="20">
      <c r="A2281" s="19" t="inlineStr">
        <is>
          <r>
            <t xml:space="preserve">89724 JOELHO 90 GRAUS, PVC, SERIE NORMAL, ESGOTO PREDIAL, DN 40 MM, JUNTA SOLDÁVEL, FORNECIDO E INSTALADO EM RAMAL DE DESCARGA OU RAMAL DE ESGOTO SANITÁRIO. AF_08/2022 (UN)</t>
          </r>
        </is>
      </c>
      <c r="B2281" s="19" t="inlineStr"/>
      <c r="C2281" s="19" t="inlineStr"/>
      <c r="D2281" s="19" t="inlineStr"/>
      <c r="E2281" s="19" t="inlineStr"/>
      <c r="F2281" s="19" t="inlineStr"/>
      <c r="G2281" s="19" t="inlineStr"/>
    </row>
    <row r="2282" customHeight="1" ht="15">
      <c r="A2282" s="20" t="inlineStr">
        <is>
          <r>
            <t xml:space="preserve">Material</t>
          </r>
        </is>
      </c>
      <c r="B2282" s="20" t="inlineStr"/>
      <c r="C2282" s="21" t="inlineStr">
        <is>
          <r>
            <t xml:space="preserve">FONTE</t>
          </r>
        </is>
      </c>
      <c r="D2282" s="21" t="inlineStr">
        <is>
          <r>
            <t xml:space="preserve">UNID</t>
          </r>
        </is>
      </c>
      <c r="E2282" s="21" t="inlineStr">
        <is>
          <r>
            <t xml:space="preserve">COEFICIENTE</t>
          </r>
        </is>
      </c>
      <c r="F2282" s="21" t="inlineStr">
        <is>
          <r>
            <t xml:space="preserve">PREÇO UNITÁRIO</t>
          </r>
        </is>
      </c>
      <c r="G2282" s="21" t="inlineStr">
        <is>
          <r>
            <t xml:space="preserve">TOTAL</t>
          </r>
        </is>
      </c>
    </row>
    <row r="2283" customHeight="1" ht="15">
      <c r="A2283" s="22" t="inlineStr">
        <is>
          <r>
            <t xml:space="preserve">00000122</t>
          </r>
        </is>
      </c>
      <c r="B2283" s="23" t="inlineStr">
        <is>
          <r>
            <t xml:space="preserve">ADESIVO PLASTICO PARA PVC, FRASCO COM *850* GR</t>
          </r>
        </is>
      </c>
      <c r="C2283" s="22" t="inlineStr">
        <is>
          <r>
            <t xml:space="preserve">SINAPI</t>
          </r>
        </is>
      </c>
      <c r="D2283" s="22" t="inlineStr">
        <is>
          <r>
            <t xml:space="preserve">UN</t>
          </r>
        </is>
      </c>
      <c r="E2283" s="24" t="n">
        <v>0.0099</v>
      </c>
      <c r="F2283" s="25" t="n">
        <v>58.63</v>
      </c>
      <c r="G2283" s="25" t="n">
        <f>TRUNC(TRUNC(E2283,8)*F2283,2)</f>
        <v>0.58</v>
      </c>
    </row>
    <row r="2284" customHeight="1" ht="21">
      <c r="A2284" s="22" t="inlineStr">
        <is>
          <r>
            <t xml:space="preserve">00003517</t>
          </r>
        </is>
      </c>
      <c r="B2284" s="23" t="inlineStr">
        <is>
          <r>
            <t xml:space="preserve">JOELHO PVC, SOLDAVEL, BB, 90 GRAUS, SEM ANEL, DN 40 MM, PARA ESGOTO PREDIAL SECUNDARIO</t>
          </r>
        </is>
      </c>
      <c r="C2284" s="22" t="inlineStr">
        <is>
          <r>
            <t xml:space="preserve">SINAPI</t>
          </r>
        </is>
      </c>
      <c r="D2284" s="22" t="inlineStr">
        <is>
          <r>
            <t xml:space="preserve">UN</t>
          </r>
        </is>
      </c>
      <c r="E2284" s="24" t="n">
        <v>1.0</v>
      </c>
      <c r="F2284" s="25" t="n">
        <v>1.74</v>
      </c>
      <c r="G2284" s="25" t="n">
        <f>TRUNC(TRUNC(E2284,8)*F2284,2)</f>
        <v>1.74</v>
      </c>
    </row>
    <row r="2285" customHeight="1" ht="15">
      <c r="A2285" s="22" t="inlineStr">
        <is>
          <r>
            <t xml:space="preserve">00038383</t>
          </r>
        </is>
      </c>
      <c r="B2285" s="23" t="inlineStr">
        <is>
          <r>
            <t xml:space="preserve">LIXA D'AGUA EM FOLHA, GRAO 100</t>
          </r>
        </is>
      </c>
      <c r="C2285" s="22" t="inlineStr">
        <is>
          <r>
            <t xml:space="preserve">SINAPI</t>
          </r>
        </is>
      </c>
      <c r="D2285" s="22" t="inlineStr">
        <is>
          <r>
            <t xml:space="preserve">UN</t>
          </r>
        </is>
      </c>
      <c r="E2285" s="24" t="n">
        <v>0.0071</v>
      </c>
      <c r="F2285" s="25" t="n">
        <v>1.65</v>
      </c>
      <c r="G2285" s="25" t="n">
        <f>TRUNC(TRUNC(E2285,8)*F2285,2)</f>
        <v>0.01</v>
      </c>
    </row>
    <row r="2286" customHeight="1" ht="21">
      <c r="A2286" s="22" t="inlineStr">
        <is>
          <r>
            <t xml:space="preserve">00020083</t>
          </r>
        </is>
      </c>
      <c r="B2286" s="23" t="inlineStr">
        <is>
          <r>
            <t xml:space="preserve">SOLUCAO PREPARADORA / LIMPADORA PARA PVC, FRASCO COM 1000 CM3</t>
          </r>
        </is>
      </c>
      <c r="C2286" s="22" t="inlineStr">
        <is>
          <r>
            <t xml:space="preserve">SINAPI</t>
          </r>
        </is>
      </c>
      <c r="D2286" s="22" t="inlineStr">
        <is>
          <r>
            <t xml:space="preserve">UN</t>
          </r>
        </is>
      </c>
      <c r="E2286" s="24" t="n">
        <v>0.015</v>
      </c>
      <c r="F2286" s="25" t="n">
        <v>66.42</v>
      </c>
      <c r="G2286" s="25" t="n">
        <f>TRUNC(TRUNC(E2286,8)*F2286,2)</f>
        <v>0.99</v>
      </c>
    </row>
    <row r="2287" customHeight="1" ht="15">
      <c r="A2287" s="2" t="inlineStr"/>
      <c r="B2287" s="2" t="inlineStr"/>
      <c r="C2287" s="2" t="inlineStr"/>
      <c r="D2287" s="2" t="inlineStr"/>
      <c r="E2287" s="26" t="inlineStr">
        <is>
          <r>
            <t xml:space="preserve">TOTAL Material:</t>
          </r>
        </is>
      </c>
      <c r="F2287" s="26" t="inlineStr"/>
      <c r="G2287" s="27" t="n">
        <f>SUM(G2283:G2286)</f>
        <v>3.32</v>
      </c>
    </row>
    <row r="2288" customHeight="1" ht="15">
      <c r="A2288" s="20" t="inlineStr">
        <is>
          <r>
            <t xml:space="preserve">Mão de Obra com Encargos Complementares</t>
          </r>
        </is>
      </c>
      <c r="B2288" s="20" t="inlineStr"/>
      <c r="C2288" s="21" t="inlineStr">
        <is>
          <r>
            <t xml:space="preserve">FONTE</t>
          </r>
        </is>
      </c>
      <c r="D2288" s="21" t="inlineStr">
        <is>
          <r>
            <t xml:space="preserve">UNID</t>
          </r>
        </is>
      </c>
      <c r="E2288" s="21" t="inlineStr">
        <is>
          <r>
            <t xml:space="preserve">COEFICIENTE</t>
          </r>
        </is>
      </c>
      <c r="F2288" s="21" t="inlineStr">
        <is>
          <r>
            <t xml:space="preserve">PREÇO UNITÁRIO</t>
          </r>
        </is>
      </c>
      <c r="G2288" s="21" t="inlineStr">
        <is>
          <r>
            <t xml:space="preserve">TOTAL</t>
          </r>
        </is>
      </c>
    </row>
    <row r="2289" customHeight="1" ht="21">
      <c r="A2289" s="22" t="inlineStr">
        <is>
          <r>
            <t xml:space="preserve">88248</t>
          </r>
        </is>
      </c>
      <c r="B2289" s="23" t="inlineStr">
        <is>
          <r>
            <t xml:space="preserve">AUXILIAR DE ENCANADOR OU BOMBEIRO HIDRÁULICO COM ENCARGOS COMPLEMENTARES</t>
          </r>
        </is>
      </c>
      <c r="C2289" s="22" t="inlineStr">
        <is>
          <r>
            <t xml:space="preserve">SINAPI</t>
          </r>
        </is>
      </c>
      <c r="D2289" s="22" t="inlineStr">
        <is>
          <r>
            <t xml:space="preserve">H</t>
          </r>
        </is>
      </c>
      <c r="E2289" s="24" t="n">
        <v>0.127</v>
      </c>
      <c r="F2289" s="25" t="n">
        <v>22.64</v>
      </c>
      <c r="G2289" s="25" t="n">
        <f>TRUNC(TRUNC(E2289,8)*F2289,2)</f>
        <v>2.87</v>
      </c>
    </row>
    <row r="2290" customHeight="1" ht="21">
      <c r="A2290" s="22" t="inlineStr">
        <is>
          <r>
            <t xml:space="preserve">88267</t>
          </r>
        </is>
      </c>
      <c r="B2290" s="23" t="inlineStr">
        <is>
          <r>
            <t xml:space="preserve">ENCANADOR OU BOMBEIRO HIDRÁULICO COM ENCARGOS COMPLEMENTARES</t>
          </r>
        </is>
      </c>
      <c r="C2290" s="22" t="inlineStr">
        <is>
          <r>
            <t xml:space="preserve">SINAPI</t>
          </r>
        </is>
      </c>
      <c r="D2290" s="22" t="inlineStr">
        <is>
          <r>
            <t xml:space="preserve">H</t>
          </r>
        </is>
      </c>
      <c r="E2290" s="24" t="n">
        <v>0.127</v>
      </c>
      <c r="F2290" s="25" t="n">
        <v>28.12</v>
      </c>
      <c r="G2290" s="25" t="n">
        <f>TRUNC(TRUNC(E2290,8)*F2290,2)</f>
        <v>3.57</v>
      </c>
    </row>
    <row r="2291" customHeight="1" ht="18">
      <c r="A2291" s="2" t="inlineStr"/>
      <c r="B2291" s="2" t="inlineStr"/>
      <c r="C2291" s="2" t="inlineStr"/>
      <c r="D2291" s="2" t="inlineStr"/>
      <c r="E2291" s="26" t="inlineStr">
        <is>
          <r>
            <t xml:space="preserve">TOTAL Mão de Obra com Encargos Complementares:</t>
          </r>
        </is>
      </c>
      <c r="F2291" s="26" t="inlineStr"/>
      <c r="G2291" s="27" t="n">
        <f>SUM(G2289:G2290)</f>
        <v>6.44</v>
      </c>
    </row>
    <row r="2292" customHeight="1" ht="15">
      <c r="A2292" s="2" t="inlineStr"/>
      <c r="B2292" s="2" t="inlineStr"/>
      <c r="C2292" s="2" t="inlineStr"/>
      <c r="D2292" s="2" t="inlineStr"/>
      <c r="E2292" s="28" t="inlineStr">
        <is>
          <r>
            <t xml:space="preserve">VALOR:</t>
          </r>
        </is>
      </c>
      <c r="F2292" s="28" t="inlineStr"/>
      <c r="G2292" s="6" t="n">
        <f>SUM(G2287,G2291)</f>
        <v>9.76</v>
      </c>
    </row>
    <row r="2293" customHeight="1" ht="15">
      <c r="A2293" s="2" t="inlineStr"/>
      <c r="B2293" s="2" t="inlineStr"/>
      <c r="C2293" s="2" t="inlineStr"/>
      <c r="D2293" s="2" t="inlineStr"/>
      <c r="E2293" s="28" t="inlineStr">
        <is>
          <r>
            <t xml:space="preserve">VALOR BDI (22.23%):</t>
          </r>
        </is>
      </c>
      <c r="F2293" s="28" t="inlineStr"/>
      <c r="G2293" s="6" t="n">
        <f>ROUND(G2292*(22.23/100),2)</f>
        <v>2.17</v>
      </c>
    </row>
    <row r="2294" customHeight="1" ht="15">
      <c r="A2294" s="2" t="inlineStr"/>
      <c r="B2294" s="2" t="inlineStr"/>
      <c r="C2294" s="2" t="inlineStr"/>
      <c r="D2294" s="2" t="inlineStr"/>
      <c r="E2294" s="28" t="inlineStr">
        <is>
          <r>
            <t xml:space="preserve">VALOR COM BDI:</t>
          </r>
        </is>
      </c>
      <c r="F2294" s="28" t="inlineStr"/>
      <c r="G2294" s="6" t="n">
        <f>G2293+G2292</f>
        <v>11.93</v>
      </c>
    </row>
    <row r="2295" customHeight="1" ht="10">
      <c r="A2295" s="2" t="inlineStr"/>
      <c r="B2295" s="2" t="inlineStr"/>
      <c r="C2295" s="2" t="inlineStr"/>
      <c r="D2295" s="2" t="inlineStr"/>
      <c r="E2295" s="18" t="inlineStr"/>
      <c r="F2295" s="18" t="inlineStr"/>
      <c r="G2295" s="18" t="inlineStr"/>
    </row>
    <row r="2296" customHeight="1" ht="20">
      <c r="A2296" s="19" t="inlineStr">
        <is>
          <r>
            <t xml:space="preserve">89362 JOELHO 90 GRAUS, PVC, SOLDÁVEL, DN 25MM, INSTALADO EM RAMAL OU SUB-RAMAL DE ÁGUA - FORNECIMENTO E INSTALAÇÃO. AF_06/2022 (UN)</t>
          </r>
        </is>
      </c>
      <c r="B2296" s="19" t="inlineStr"/>
      <c r="C2296" s="19" t="inlineStr"/>
      <c r="D2296" s="19" t="inlineStr"/>
      <c r="E2296" s="19" t="inlineStr"/>
      <c r="F2296" s="19" t="inlineStr"/>
      <c r="G2296" s="19" t="inlineStr"/>
    </row>
    <row r="2297" customHeight="1" ht="15">
      <c r="A2297" s="20" t="inlineStr">
        <is>
          <r>
            <t xml:space="preserve">Material</t>
          </r>
        </is>
      </c>
      <c r="B2297" s="20" t="inlineStr"/>
      <c r="C2297" s="21" t="inlineStr">
        <is>
          <r>
            <t xml:space="preserve">FONTE</t>
          </r>
        </is>
      </c>
      <c r="D2297" s="21" t="inlineStr">
        <is>
          <r>
            <t xml:space="preserve">UNID</t>
          </r>
        </is>
      </c>
      <c r="E2297" s="21" t="inlineStr">
        <is>
          <r>
            <t xml:space="preserve">COEFICIENTE</t>
          </r>
        </is>
      </c>
      <c r="F2297" s="21" t="inlineStr">
        <is>
          <r>
            <t xml:space="preserve">PREÇO UNITÁRIO</t>
          </r>
        </is>
      </c>
      <c r="G2297" s="21" t="inlineStr">
        <is>
          <r>
            <t xml:space="preserve">TOTAL</t>
          </r>
        </is>
      </c>
    </row>
    <row r="2298" customHeight="1" ht="15">
      <c r="A2298" s="22" t="inlineStr">
        <is>
          <r>
            <t xml:space="preserve">00000122</t>
          </r>
        </is>
      </c>
      <c r="B2298" s="23" t="inlineStr">
        <is>
          <r>
            <t xml:space="preserve">ADESIVO PLASTICO PARA PVC, FRASCO COM *850* GR</t>
          </r>
        </is>
      </c>
      <c r="C2298" s="22" t="inlineStr">
        <is>
          <r>
            <t xml:space="preserve">SINAPI</t>
          </r>
        </is>
      </c>
      <c r="D2298" s="22" t="inlineStr">
        <is>
          <r>
            <t xml:space="preserve">UN</t>
          </r>
        </is>
      </c>
      <c r="E2298" s="24" t="n">
        <v>0.0071</v>
      </c>
      <c r="F2298" s="25" t="n">
        <v>58.63</v>
      </c>
      <c r="G2298" s="25" t="n">
        <f>TRUNC(TRUNC(E2298,8)*F2298,2)</f>
        <v>0.41</v>
      </c>
    </row>
    <row r="2299" customHeight="1" ht="21">
      <c r="A2299" s="22" t="inlineStr">
        <is>
          <r>
            <t xml:space="preserve">00003529</t>
          </r>
        </is>
      </c>
      <c r="B2299" s="23" t="inlineStr">
        <is>
          <r>
            <t xml:space="preserve">JOELHO PVC, SOLDAVEL, 90 GRAUS, 25 MM, COR MARROM, PARA AGUA FRIA PREDIAL</t>
          </r>
        </is>
      </c>
      <c r="C2299" s="22" t="inlineStr">
        <is>
          <r>
            <t xml:space="preserve">SINAPI</t>
          </r>
        </is>
      </c>
      <c r="D2299" s="22" t="inlineStr">
        <is>
          <r>
            <t xml:space="preserve">UN</t>
          </r>
        </is>
      </c>
      <c r="E2299" s="24" t="n">
        <v>1.0</v>
      </c>
      <c r="F2299" s="25" t="n">
        <v>0.64</v>
      </c>
      <c r="G2299" s="25" t="n">
        <f>TRUNC(TRUNC(E2299,8)*F2299,2)</f>
        <v>0.64</v>
      </c>
    </row>
    <row r="2300" customHeight="1" ht="15">
      <c r="A2300" s="22" t="inlineStr">
        <is>
          <r>
            <t xml:space="preserve">00038383</t>
          </r>
        </is>
      </c>
      <c r="B2300" s="23" t="inlineStr">
        <is>
          <r>
            <t xml:space="preserve">LIXA D'AGUA EM FOLHA, GRAO 100</t>
          </r>
        </is>
      </c>
      <c r="C2300" s="22" t="inlineStr">
        <is>
          <r>
            <t xml:space="preserve">SINAPI</t>
          </r>
        </is>
      </c>
      <c r="D2300" s="22" t="inlineStr">
        <is>
          <r>
            <t xml:space="preserve">UN</t>
          </r>
        </is>
      </c>
      <c r="E2300" s="24" t="n">
        <v>0.0338</v>
      </c>
      <c r="F2300" s="25" t="n">
        <v>1.65</v>
      </c>
      <c r="G2300" s="25" t="n">
        <f>TRUNC(TRUNC(E2300,8)*F2300,2)</f>
        <v>0.05</v>
      </c>
    </row>
    <row r="2301" customHeight="1" ht="21">
      <c r="A2301" s="22" t="inlineStr">
        <is>
          <r>
            <t xml:space="preserve">00020083</t>
          </r>
        </is>
      </c>
      <c r="B2301" s="23" t="inlineStr">
        <is>
          <r>
            <t xml:space="preserve">SOLUCAO PREPARADORA / LIMPADORA PARA PVC, FRASCO COM 1000 CM3</t>
          </r>
        </is>
      </c>
      <c r="C2301" s="22" t="inlineStr">
        <is>
          <r>
            <t xml:space="preserve">SINAPI</t>
          </r>
        </is>
      </c>
      <c r="D2301" s="22" t="inlineStr">
        <is>
          <r>
            <t xml:space="preserve">UN</t>
          </r>
        </is>
      </c>
      <c r="E2301" s="24" t="n">
        <v>0.008</v>
      </c>
      <c r="F2301" s="25" t="n">
        <v>66.42</v>
      </c>
      <c r="G2301" s="25" t="n">
        <f>TRUNC(TRUNC(E2301,8)*F2301,2)</f>
        <v>0.53</v>
      </c>
    </row>
    <row r="2302" customHeight="1" ht="15">
      <c r="A2302" s="2" t="inlineStr"/>
      <c r="B2302" s="2" t="inlineStr"/>
      <c r="C2302" s="2" t="inlineStr"/>
      <c r="D2302" s="2" t="inlineStr"/>
      <c r="E2302" s="26" t="inlineStr">
        <is>
          <r>
            <t xml:space="preserve">TOTAL Material:</t>
          </r>
        </is>
      </c>
      <c r="F2302" s="26" t="inlineStr"/>
      <c r="G2302" s="27" t="n">
        <f>SUM(G2298:G2301)</f>
        <v>1.63</v>
      </c>
    </row>
    <row r="2303" customHeight="1" ht="15">
      <c r="A2303" s="20" t="inlineStr">
        <is>
          <r>
            <t xml:space="preserve">Mão de Obra com Encargos Complementares</t>
          </r>
        </is>
      </c>
      <c r="B2303" s="20" t="inlineStr"/>
      <c r="C2303" s="21" t="inlineStr">
        <is>
          <r>
            <t xml:space="preserve">FONTE</t>
          </r>
        </is>
      </c>
      <c r="D2303" s="21" t="inlineStr">
        <is>
          <r>
            <t xml:space="preserve">UNID</t>
          </r>
        </is>
      </c>
      <c r="E2303" s="21" t="inlineStr">
        <is>
          <r>
            <t xml:space="preserve">COEFICIENTE</t>
          </r>
        </is>
      </c>
      <c r="F2303" s="21" t="inlineStr">
        <is>
          <r>
            <t xml:space="preserve">PREÇO UNITÁRIO</t>
          </r>
        </is>
      </c>
      <c r="G2303" s="21" t="inlineStr">
        <is>
          <r>
            <t xml:space="preserve">TOTAL</t>
          </r>
        </is>
      </c>
    </row>
    <row r="2304" customHeight="1" ht="21">
      <c r="A2304" s="22" t="inlineStr">
        <is>
          <r>
            <t xml:space="preserve">88248</t>
          </r>
        </is>
      </c>
      <c r="B2304" s="23" t="inlineStr">
        <is>
          <r>
            <t xml:space="preserve">AUXILIAR DE ENCANADOR OU BOMBEIRO HIDRÁULICO COM ENCARGOS COMPLEMENTARES</t>
          </r>
        </is>
      </c>
      <c r="C2304" s="22" t="inlineStr">
        <is>
          <r>
            <t xml:space="preserve">SINAPI</t>
          </r>
        </is>
      </c>
      <c r="D2304" s="22" t="inlineStr">
        <is>
          <r>
            <t xml:space="preserve">H</t>
          </r>
        </is>
      </c>
      <c r="E2304" s="24" t="n">
        <v>0.152</v>
      </c>
      <c r="F2304" s="25" t="n">
        <v>22.64</v>
      </c>
      <c r="G2304" s="25" t="n">
        <f>TRUNC(TRUNC(E2304,8)*F2304,2)</f>
        <v>3.44</v>
      </c>
    </row>
    <row r="2305" customHeight="1" ht="21">
      <c r="A2305" s="22" t="inlineStr">
        <is>
          <r>
            <t xml:space="preserve">88267</t>
          </r>
        </is>
      </c>
      <c r="B2305" s="23" t="inlineStr">
        <is>
          <r>
            <t xml:space="preserve">ENCANADOR OU BOMBEIRO HIDRÁULICO COM ENCARGOS COMPLEMENTARES</t>
          </r>
        </is>
      </c>
      <c r="C2305" s="22" t="inlineStr">
        <is>
          <r>
            <t xml:space="preserve">SINAPI</t>
          </r>
        </is>
      </c>
      <c r="D2305" s="22" t="inlineStr">
        <is>
          <r>
            <t xml:space="preserve">H</t>
          </r>
        </is>
      </c>
      <c r="E2305" s="24" t="n">
        <v>0.152</v>
      </c>
      <c r="F2305" s="25" t="n">
        <v>28.12</v>
      </c>
      <c r="G2305" s="25" t="n">
        <f>TRUNC(TRUNC(E2305,8)*F2305,2)</f>
        <v>4.27</v>
      </c>
    </row>
    <row r="2306" customHeight="1" ht="18">
      <c r="A2306" s="2" t="inlineStr"/>
      <c r="B2306" s="2" t="inlineStr"/>
      <c r="C2306" s="2" t="inlineStr"/>
      <c r="D2306" s="2" t="inlineStr"/>
      <c r="E2306" s="26" t="inlineStr">
        <is>
          <r>
            <t xml:space="preserve">TOTAL Mão de Obra com Encargos Complementares:</t>
          </r>
        </is>
      </c>
      <c r="F2306" s="26" t="inlineStr"/>
      <c r="G2306" s="27" t="n">
        <f>SUM(G2304:G2305)</f>
        <v>7.71</v>
      </c>
    </row>
    <row r="2307" customHeight="1" ht="15">
      <c r="A2307" s="2" t="inlineStr"/>
      <c r="B2307" s="2" t="inlineStr"/>
      <c r="C2307" s="2" t="inlineStr"/>
      <c r="D2307" s="2" t="inlineStr"/>
      <c r="E2307" s="28" t="inlineStr">
        <is>
          <r>
            <t xml:space="preserve">VALOR:</t>
          </r>
        </is>
      </c>
      <c r="F2307" s="28" t="inlineStr"/>
      <c r="G2307" s="6" t="n">
        <f>SUM(G2302,G2306)</f>
        <v>9.34</v>
      </c>
    </row>
    <row r="2308" customHeight="1" ht="15">
      <c r="A2308" s="2" t="inlineStr"/>
      <c r="B2308" s="2" t="inlineStr"/>
      <c r="C2308" s="2" t="inlineStr"/>
      <c r="D2308" s="2" t="inlineStr"/>
      <c r="E2308" s="28" t="inlineStr">
        <is>
          <r>
            <t xml:space="preserve">VALOR BDI (22.23%):</t>
          </r>
        </is>
      </c>
      <c r="F2308" s="28" t="inlineStr"/>
      <c r="G2308" s="6" t="n">
        <f>ROUND(G2307*(22.23/100),2)</f>
        <v>2.08</v>
      </c>
    </row>
    <row r="2309" customHeight="1" ht="15">
      <c r="A2309" s="2" t="inlineStr"/>
      <c r="B2309" s="2" t="inlineStr"/>
      <c r="C2309" s="2" t="inlineStr"/>
      <c r="D2309" s="2" t="inlineStr"/>
      <c r="E2309" s="28" t="inlineStr">
        <is>
          <r>
            <t xml:space="preserve">VALOR COM BDI:</t>
          </r>
        </is>
      </c>
      <c r="F2309" s="28" t="inlineStr"/>
      <c r="G2309" s="6" t="n">
        <f>G2308+G2307</f>
        <v>11.42</v>
      </c>
    </row>
    <row r="2310" customHeight="1" ht="10">
      <c r="A2310" s="2" t="inlineStr"/>
      <c r="B2310" s="2" t="inlineStr"/>
      <c r="C2310" s="2" t="inlineStr"/>
      <c r="D2310" s="2" t="inlineStr"/>
      <c r="E2310" s="18" t="inlineStr"/>
      <c r="F2310" s="18" t="inlineStr"/>
      <c r="G2310" s="18" t="inlineStr"/>
    </row>
    <row r="2311" customHeight="1" ht="20">
      <c r="A2311" s="19" t="inlineStr">
        <is>
          <r>
            <t xml:space="preserve">95240 LASTRO DE CONCRETO MAGRO, APLICADO EM PISOS, LAJES SOBRE SOLO OU RADIERS, ESPESSURA DE 3 CM. AF_01/2024 (M2)</t>
          </r>
        </is>
      </c>
      <c r="B2311" s="19" t="inlineStr"/>
      <c r="C2311" s="19" t="inlineStr"/>
      <c r="D2311" s="19" t="inlineStr"/>
      <c r="E2311" s="19" t="inlineStr"/>
      <c r="F2311" s="19" t="inlineStr"/>
      <c r="G2311" s="19" t="inlineStr"/>
    </row>
    <row r="2312" customHeight="1" ht="15">
      <c r="A2312" s="20" t="inlineStr">
        <is>
          <r>
            <t xml:space="preserve">Mão de Obra com Encargos Complementares</t>
          </r>
        </is>
      </c>
      <c r="B2312" s="20" t="inlineStr"/>
      <c r="C2312" s="21" t="inlineStr">
        <is>
          <r>
            <t xml:space="preserve">FONTE</t>
          </r>
        </is>
      </c>
      <c r="D2312" s="21" t="inlineStr">
        <is>
          <r>
            <t xml:space="preserve">UNID</t>
          </r>
        </is>
      </c>
      <c r="E2312" s="21" t="inlineStr">
        <is>
          <r>
            <t xml:space="preserve">COEFICIENTE</t>
          </r>
        </is>
      </c>
      <c r="F2312" s="21" t="inlineStr">
        <is>
          <r>
            <t xml:space="preserve">PREÇO UNITÁRIO</t>
          </r>
        </is>
      </c>
      <c r="G2312" s="21" t="inlineStr">
        <is>
          <r>
            <t xml:space="preserve">TOTAL</t>
          </r>
        </is>
      </c>
    </row>
    <row r="2313" customHeight="1" ht="15">
      <c r="A2313" s="22" t="inlineStr">
        <is>
          <r>
            <t xml:space="preserve">88309</t>
          </r>
        </is>
      </c>
      <c r="B2313" s="23" t="inlineStr">
        <is>
          <r>
            <t xml:space="preserve">PEDREIRO COM ENCARGOS COMPLEMENTARES</t>
          </r>
        </is>
      </c>
      <c r="C2313" s="22" t="inlineStr">
        <is>
          <r>
            <t xml:space="preserve">SINAPI</t>
          </r>
        </is>
      </c>
      <c r="D2313" s="22" t="inlineStr">
        <is>
          <r>
            <t xml:space="preserve">H</t>
          </r>
        </is>
      </c>
      <c r="E2313" s="24" t="n">
        <v>0.1631</v>
      </c>
      <c r="F2313" s="25" t="n">
        <v>28.88</v>
      </c>
      <c r="G2313" s="25" t="n">
        <f>TRUNC(TRUNC(E2313,8)*F2313,2)</f>
        <v>4.71</v>
      </c>
    </row>
    <row r="2314" customHeight="1" ht="15">
      <c r="A2314" s="22" t="inlineStr">
        <is>
          <r>
            <t xml:space="preserve">88316</t>
          </r>
        </is>
      </c>
      <c r="B2314" s="23" t="inlineStr">
        <is>
          <r>
            <t xml:space="preserve">SERVENTE COM ENCARGOS COMPLEMENTARES</t>
          </r>
        </is>
      </c>
      <c r="C2314" s="22" t="inlineStr">
        <is>
          <r>
            <t xml:space="preserve">SINAPI</t>
          </r>
        </is>
      </c>
      <c r="D2314" s="22" t="inlineStr">
        <is>
          <r>
            <t xml:space="preserve">H</t>
          </r>
        </is>
      </c>
      <c r="E2314" s="24" t="n">
        <v>0.0444</v>
      </c>
      <c r="F2314" s="25" t="n">
        <v>22.1</v>
      </c>
      <c r="G2314" s="25" t="n">
        <f>TRUNC(TRUNC(E2314,8)*F2314,2)</f>
        <v>0.98</v>
      </c>
    </row>
    <row r="2315" customHeight="1" ht="18">
      <c r="A2315" s="2" t="inlineStr"/>
      <c r="B2315" s="2" t="inlineStr"/>
      <c r="C2315" s="2" t="inlineStr"/>
      <c r="D2315" s="2" t="inlineStr"/>
      <c r="E2315" s="26" t="inlineStr">
        <is>
          <r>
            <t xml:space="preserve">TOTAL Mão de Obra com Encargos Complementares:</t>
          </r>
        </is>
      </c>
      <c r="F2315" s="26" t="inlineStr"/>
      <c r="G2315" s="27" t="n">
        <f>SUM(G2313:G2314)</f>
        <v>5.69</v>
      </c>
    </row>
    <row r="2316" customHeight="1" ht="15">
      <c r="A2316" s="20" t="inlineStr">
        <is>
          <r>
            <t xml:space="preserve">Serviço</t>
          </r>
        </is>
      </c>
      <c r="B2316" s="20" t="inlineStr"/>
      <c r="C2316" s="21" t="inlineStr">
        <is>
          <r>
            <t xml:space="preserve">FONTE</t>
          </r>
        </is>
      </c>
      <c r="D2316" s="21" t="inlineStr">
        <is>
          <r>
            <t xml:space="preserve">UNID</t>
          </r>
        </is>
      </c>
      <c r="E2316" s="21" t="inlineStr">
        <is>
          <r>
            <t xml:space="preserve">COEFICIENTE</t>
          </r>
        </is>
      </c>
      <c r="F2316" s="21" t="inlineStr">
        <is>
          <r>
            <t xml:space="preserve">PREÇO UNITÁRIO</t>
          </r>
        </is>
      </c>
      <c r="G2316" s="21" t="inlineStr">
        <is>
          <r>
            <t xml:space="preserve">TOTAL</t>
          </r>
        </is>
      </c>
    </row>
    <row r="2317" customHeight="1" ht="29">
      <c r="A2317" s="22" t="inlineStr">
        <is>
          <r>
            <t xml:space="preserve">94968</t>
          </r>
        </is>
      </c>
      <c r="B2317" s="23" t="inlineStr">
        <is>
          <r>
            <t xml:space="preserve">CONCRETO MAGRO PARA LASTRO, TRAÇO 1:4,5:4,5 (EM MASSA SECA DE CIMENTO/ AREIA MÉDIA/ BRITA 1) - PREPARO MECÂNICO COM BETONEIRA 600 L. AF_05/2021</t>
          </r>
        </is>
      </c>
      <c r="C2317" s="22" t="inlineStr">
        <is>
          <r>
            <t xml:space="preserve">SINAPI</t>
          </r>
        </is>
      </c>
      <c r="D2317" s="22" t="inlineStr">
        <is>
          <r>
            <t xml:space="preserve">M3</t>
          </r>
        </is>
      </c>
      <c r="E2317" s="24" t="n">
        <v>0.0339</v>
      </c>
      <c r="F2317" s="25" t="n">
        <v>415.8</v>
      </c>
      <c r="G2317" s="25" t="n">
        <f>TRUNC(TRUNC(E2317,8)*F2317,2)</f>
        <v>14.09</v>
      </c>
    </row>
    <row r="2318" customHeight="1" ht="15">
      <c r="A2318" s="2" t="inlineStr"/>
      <c r="B2318" s="2" t="inlineStr"/>
      <c r="C2318" s="2" t="inlineStr"/>
      <c r="D2318" s="2" t="inlineStr"/>
      <c r="E2318" s="26" t="inlineStr">
        <is>
          <r>
            <t xml:space="preserve">TOTAL Serviço:</t>
          </r>
        </is>
      </c>
      <c r="F2318" s="26" t="inlineStr"/>
      <c r="G2318" s="27" t="n">
        <f>SUM(G2317:G2317)</f>
        <v>14.09</v>
      </c>
    </row>
    <row r="2319" customHeight="1" ht="15">
      <c r="A2319" s="2" t="inlineStr"/>
      <c r="B2319" s="2" t="inlineStr"/>
      <c r="C2319" s="2" t="inlineStr"/>
      <c r="D2319" s="2" t="inlineStr"/>
      <c r="E2319" s="28" t="inlineStr">
        <is>
          <r>
            <t xml:space="preserve">VALOR:</t>
          </r>
        </is>
      </c>
      <c r="F2319" s="28" t="inlineStr"/>
      <c r="G2319" s="6" t="n">
        <f>SUM(G2315,G2318)</f>
        <v>19.78</v>
      </c>
    </row>
    <row r="2320" customHeight="1" ht="15">
      <c r="A2320" s="2" t="inlineStr"/>
      <c r="B2320" s="2" t="inlineStr"/>
      <c r="C2320" s="2" t="inlineStr"/>
      <c r="D2320" s="2" t="inlineStr"/>
      <c r="E2320" s="28" t="inlineStr">
        <is>
          <r>
            <t xml:space="preserve">VALOR BDI (22.23%):</t>
          </r>
        </is>
      </c>
      <c r="F2320" s="28" t="inlineStr"/>
      <c r="G2320" s="6" t="n">
        <f>ROUND(G2319*(22.23/100),2)</f>
        <v>4.4</v>
      </c>
    </row>
    <row r="2321" customHeight="1" ht="15">
      <c r="A2321" s="2" t="inlineStr"/>
      <c r="B2321" s="2" t="inlineStr"/>
      <c r="C2321" s="2" t="inlineStr"/>
      <c r="D2321" s="2" t="inlineStr"/>
      <c r="E2321" s="28" t="inlineStr">
        <is>
          <r>
            <t xml:space="preserve">VALOR COM BDI:</t>
          </r>
        </is>
      </c>
      <c r="F2321" s="28" t="inlineStr"/>
      <c r="G2321" s="6" t="n">
        <f>G2320+G2319</f>
        <v>24.18</v>
      </c>
    </row>
    <row r="2322" customHeight="1" ht="10">
      <c r="A2322" s="2" t="inlineStr"/>
      <c r="B2322" s="2" t="inlineStr"/>
      <c r="C2322" s="2" t="inlineStr"/>
      <c r="D2322" s="2" t="inlineStr"/>
      <c r="E2322" s="18" t="inlineStr"/>
      <c r="F2322" s="18" t="inlineStr"/>
      <c r="G2322" s="18" t="inlineStr"/>
    </row>
    <row r="2323" customHeight="1" ht="20">
      <c r="A2323" s="19" t="inlineStr">
        <is>
          <r>
            <t xml:space="preserve">95241 LASTRO DE CONCRETO MAGRO, APLICADO EM PISOS, LAJES SOBRE SOLO OU RADIERS, ESPESSURA DE 5 CM. AF_01/2024 (M2)</t>
          </r>
        </is>
      </c>
      <c r="B2323" s="19" t="inlineStr"/>
      <c r="C2323" s="19" t="inlineStr"/>
      <c r="D2323" s="19" t="inlineStr"/>
      <c r="E2323" s="19" t="inlineStr"/>
      <c r="F2323" s="19" t="inlineStr"/>
      <c r="G2323" s="19" t="inlineStr"/>
    </row>
    <row r="2324" customHeight="1" ht="15">
      <c r="A2324" s="20" t="inlineStr">
        <is>
          <r>
            <t xml:space="preserve">Mão de Obra com Encargos Complementares</t>
          </r>
        </is>
      </c>
      <c r="B2324" s="20" t="inlineStr"/>
      <c r="C2324" s="21" t="inlineStr">
        <is>
          <r>
            <t xml:space="preserve">FONTE</t>
          </r>
        </is>
      </c>
      <c r="D2324" s="21" t="inlineStr">
        <is>
          <r>
            <t xml:space="preserve">UNID</t>
          </r>
        </is>
      </c>
      <c r="E2324" s="21" t="inlineStr">
        <is>
          <r>
            <t xml:space="preserve">COEFICIENTE</t>
          </r>
        </is>
      </c>
      <c r="F2324" s="21" t="inlineStr">
        <is>
          <r>
            <t xml:space="preserve">PREÇO UNITÁRIO</t>
          </r>
        </is>
      </c>
      <c r="G2324" s="21" t="inlineStr">
        <is>
          <r>
            <t xml:space="preserve">TOTAL</t>
          </r>
        </is>
      </c>
    </row>
    <row r="2325" customHeight="1" ht="15">
      <c r="A2325" s="22" t="inlineStr">
        <is>
          <r>
            <t xml:space="preserve">88309</t>
          </r>
        </is>
      </c>
      <c r="B2325" s="23" t="inlineStr">
        <is>
          <r>
            <t xml:space="preserve">PEDREIRO COM ENCARGOS COMPLEMENTARES</t>
          </r>
        </is>
      </c>
      <c r="C2325" s="22" t="inlineStr">
        <is>
          <r>
            <t xml:space="preserve">SINAPI</t>
          </r>
        </is>
      </c>
      <c r="D2325" s="22" t="inlineStr">
        <is>
          <r>
            <t xml:space="preserve">H</t>
          </r>
        </is>
      </c>
      <c r="E2325" s="24" t="n">
        <v>0.2718</v>
      </c>
      <c r="F2325" s="25" t="n">
        <v>28.88</v>
      </c>
      <c r="G2325" s="25" t="n">
        <f>TRUNC(TRUNC(E2325,8)*F2325,2)</f>
        <v>7.84</v>
      </c>
    </row>
    <row r="2326" customHeight="1" ht="15">
      <c r="A2326" s="22" t="inlineStr">
        <is>
          <r>
            <t xml:space="preserve">88316</t>
          </r>
        </is>
      </c>
      <c r="B2326" s="23" t="inlineStr">
        <is>
          <r>
            <t xml:space="preserve">SERVENTE COM ENCARGOS COMPLEMENTARES</t>
          </r>
        </is>
      </c>
      <c r="C2326" s="22" t="inlineStr">
        <is>
          <r>
            <t xml:space="preserve">SINAPI</t>
          </r>
        </is>
      </c>
      <c r="D2326" s="22" t="inlineStr">
        <is>
          <r>
            <t xml:space="preserve">H</t>
          </r>
        </is>
      </c>
      <c r="E2326" s="24" t="n">
        <v>0.0741</v>
      </c>
      <c r="F2326" s="25" t="n">
        <v>22.1</v>
      </c>
      <c r="G2326" s="25" t="n">
        <f>TRUNC(TRUNC(E2326,8)*F2326,2)</f>
        <v>1.63</v>
      </c>
    </row>
    <row r="2327" customHeight="1" ht="18">
      <c r="A2327" s="2" t="inlineStr"/>
      <c r="B2327" s="2" t="inlineStr"/>
      <c r="C2327" s="2" t="inlineStr"/>
      <c r="D2327" s="2" t="inlineStr"/>
      <c r="E2327" s="26" t="inlineStr">
        <is>
          <r>
            <t xml:space="preserve">TOTAL Mão de Obra com Encargos Complementares:</t>
          </r>
        </is>
      </c>
      <c r="F2327" s="26" t="inlineStr"/>
      <c r="G2327" s="27" t="n">
        <f>SUM(G2325:G2326)</f>
        <v>9.47</v>
      </c>
    </row>
    <row r="2328" customHeight="1" ht="15">
      <c r="A2328" s="20" t="inlineStr">
        <is>
          <r>
            <t xml:space="preserve">Serviço</t>
          </r>
        </is>
      </c>
      <c r="B2328" s="20" t="inlineStr"/>
      <c r="C2328" s="21" t="inlineStr">
        <is>
          <r>
            <t xml:space="preserve">FONTE</t>
          </r>
        </is>
      </c>
      <c r="D2328" s="21" t="inlineStr">
        <is>
          <r>
            <t xml:space="preserve">UNID</t>
          </r>
        </is>
      </c>
      <c r="E2328" s="21" t="inlineStr">
        <is>
          <r>
            <t xml:space="preserve">COEFICIENTE</t>
          </r>
        </is>
      </c>
      <c r="F2328" s="21" t="inlineStr">
        <is>
          <r>
            <t xml:space="preserve">PREÇO UNITÁRIO</t>
          </r>
        </is>
      </c>
      <c r="G2328" s="21" t="inlineStr">
        <is>
          <r>
            <t xml:space="preserve">TOTAL</t>
          </r>
        </is>
      </c>
    </row>
    <row r="2329" customHeight="1" ht="29">
      <c r="A2329" s="22" t="inlineStr">
        <is>
          <r>
            <t xml:space="preserve">94968</t>
          </r>
        </is>
      </c>
      <c r="B2329" s="23" t="inlineStr">
        <is>
          <r>
            <t xml:space="preserve">CONCRETO MAGRO PARA LASTRO, TRAÇO 1:4,5:4,5 (EM MASSA SECA DE CIMENTO/ AREIA MÉDIA/ BRITA 1) - PREPARO MECÂNICO COM BETONEIRA 600 L. AF_05/2021</t>
          </r>
        </is>
      </c>
      <c r="C2329" s="22" t="inlineStr">
        <is>
          <r>
            <t xml:space="preserve">SINAPI</t>
          </r>
        </is>
      </c>
      <c r="D2329" s="22" t="inlineStr">
        <is>
          <r>
            <t xml:space="preserve">M3</t>
          </r>
        </is>
      </c>
      <c r="E2329" s="24" t="n">
        <v>0.0565</v>
      </c>
      <c r="F2329" s="25" t="n">
        <v>415.8</v>
      </c>
      <c r="G2329" s="25" t="n">
        <f>TRUNC(TRUNC(E2329,8)*F2329,2)</f>
        <v>23.49</v>
      </c>
    </row>
    <row r="2330" customHeight="1" ht="15">
      <c r="A2330" s="2" t="inlineStr"/>
      <c r="B2330" s="2" t="inlineStr"/>
      <c r="C2330" s="2" t="inlineStr"/>
      <c r="D2330" s="2" t="inlineStr"/>
      <c r="E2330" s="26" t="inlineStr">
        <is>
          <r>
            <t xml:space="preserve">TOTAL Serviço:</t>
          </r>
        </is>
      </c>
      <c r="F2330" s="26" t="inlineStr"/>
      <c r="G2330" s="27" t="n">
        <f>SUM(G2329:G2329)</f>
        <v>23.49</v>
      </c>
    </row>
    <row r="2331" customHeight="1" ht="15">
      <c r="A2331" s="2" t="inlineStr"/>
      <c r="B2331" s="2" t="inlineStr"/>
      <c r="C2331" s="2" t="inlineStr"/>
      <c r="D2331" s="2" t="inlineStr"/>
      <c r="E2331" s="28" t="inlineStr">
        <is>
          <r>
            <t xml:space="preserve">VALOR:</t>
          </r>
        </is>
      </c>
      <c r="F2331" s="28" t="inlineStr"/>
      <c r="G2331" s="6" t="n">
        <f>SUM(G2327,G2330)</f>
        <v>32.96</v>
      </c>
    </row>
    <row r="2332" customHeight="1" ht="15">
      <c r="A2332" s="2" t="inlineStr"/>
      <c r="B2332" s="2" t="inlineStr"/>
      <c r="C2332" s="2" t="inlineStr"/>
      <c r="D2332" s="2" t="inlineStr"/>
      <c r="E2332" s="28" t="inlineStr">
        <is>
          <r>
            <t xml:space="preserve">VALOR BDI (22.23%):</t>
          </r>
        </is>
      </c>
      <c r="F2332" s="28" t="inlineStr"/>
      <c r="G2332" s="6" t="n">
        <f>ROUND(G2331*(22.23/100),2)</f>
        <v>7.33</v>
      </c>
    </row>
    <row r="2333" customHeight="1" ht="15">
      <c r="A2333" s="2" t="inlineStr"/>
      <c r="B2333" s="2" t="inlineStr"/>
      <c r="C2333" s="2" t="inlineStr"/>
      <c r="D2333" s="2" t="inlineStr"/>
      <c r="E2333" s="28" t="inlineStr">
        <is>
          <r>
            <t xml:space="preserve">VALOR COM BDI:</t>
          </r>
        </is>
      </c>
      <c r="F2333" s="28" t="inlineStr"/>
      <c r="G2333" s="6" t="n">
        <f>G2332+G2331</f>
        <v>40.29</v>
      </c>
    </row>
    <row r="2334" customHeight="1" ht="10">
      <c r="A2334" s="2" t="inlineStr"/>
      <c r="B2334" s="2" t="inlineStr"/>
      <c r="C2334" s="2" t="inlineStr"/>
      <c r="D2334" s="2" t="inlineStr"/>
      <c r="E2334" s="18" t="inlineStr"/>
      <c r="F2334" s="18" t="inlineStr"/>
      <c r="G2334" s="18" t="inlineStr"/>
    </row>
    <row r="2335" customHeight="1" ht="20">
      <c r="A2335" s="19" t="inlineStr">
        <is>
          <r>
            <t xml:space="preserve">99833 LAVADORA DE ALTA PRESSAO (LAVA-JATO) PARA AGUA FRIA, PRESSAO DE OPERACAO ENTRE 1400 E 1900 LIB/POL2, VAZAO MAXIMA ENTRE 400 E 700 L/H - CHP DIURNO. AF_05/2023 (CHP)</t>
          </r>
        </is>
      </c>
      <c r="B2335" s="19" t="inlineStr"/>
      <c r="C2335" s="19" t="inlineStr"/>
      <c r="D2335" s="19" t="inlineStr"/>
      <c r="E2335" s="19" t="inlineStr"/>
      <c r="F2335" s="19" t="inlineStr"/>
      <c r="G2335" s="19" t="inlineStr"/>
    </row>
    <row r="2336" customHeight="1" ht="15">
      <c r="A2336" s="20" t="inlineStr">
        <is>
          <r>
            <t xml:space="preserve">Serviço</t>
          </r>
        </is>
      </c>
      <c r="B2336" s="20" t="inlineStr"/>
      <c r="C2336" s="21" t="inlineStr">
        <is>
          <r>
            <t xml:space="preserve">FONTE</t>
          </r>
        </is>
      </c>
      <c r="D2336" s="21" t="inlineStr">
        <is>
          <r>
            <t xml:space="preserve">UNID</t>
          </r>
        </is>
      </c>
      <c r="E2336" s="21" t="inlineStr">
        <is>
          <r>
            <t xml:space="preserve">COEFICIENTE</t>
          </r>
        </is>
      </c>
      <c r="F2336" s="21" t="inlineStr">
        <is>
          <r>
            <t xml:space="preserve">PREÇO UNITÁRIO</t>
          </r>
        </is>
      </c>
      <c r="G2336" s="21" t="inlineStr">
        <is>
          <r>
            <t xml:space="preserve">TOTAL</t>
          </r>
        </is>
      </c>
    </row>
    <row r="2337" customHeight="1" ht="38">
      <c r="A2337" s="22" t="inlineStr">
        <is>
          <r>
            <t xml:space="preserve">99829</t>
          </r>
        </is>
      </c>
      <c r="B2337" s="23" t="inlineStr">
        <is>
          <r>
            <t xml:space="preserve">LAVADORA DE ALTA PRESSAO (LAVA-JATO) PARA AGUA FRIA, PRESSAO DE OPERACAO ENTRE 1400 E 1900 LIB/POL2, VAZAO MAXIMA ENTRE 400 E 700 L/H - DEPRECIAÇÃO. AF_05/2023</t>
          </r>
        </is>
      </c>
      <c r="C2337" s="22" t="inlineStr">
        <is>
          <r>
            <t xml:space="preserve">SINAPI</t>
          </r>
        </is>
      </c>
      <c r="D2337" s="22" t="inlineStr">
        <is>
          <r>
            <t xml:space="preserve">H</t>
          </r>
        </is>
      </c>
      <c r="E2337" s="24" t="n">
        <v>1.0</v>
      </c>
      <c r="F2337" s="25" t="n">
        <v>0.09</v>
      </c>
      <c r="G2337" s="25" t="n">
        <f>TRUNC(TRUNC(E2337,8)*F2337,2)</f>
        <v>0.09</v>
      </c>
    </row>
    <row r="2338" customHeight="1" ht="38">
      <c r="A2338" s="22" t="inlineStr">
        <is>
          <r>
            <t xml:space="preserve">99830</t>
          </r>
        </is>
      </c>
      <c r="B2338" s="23" t="inlineStr">
        <is>
          <r>
            <t xml:space="preserve">LAVADORA DE ALTA PRESSAO (LAVA-JATO) PARA AGUA FRIA, PRESSAO DE OPERACAO ENTRE 1400 E 1900 LIB/POL2, VAZAO MAXIMA ENTRE 400 E 700 L/H - JUROS. AF_05/2023</t>
          </r>
        </is>
      </c>
      <c r="C2338" s="22" t="inlineStr">
        <is>
          <r>
            <t xml:space="preserve">SINAPI</t>
          </r>
        </is>
      </c>
      <c r="D2338" s="22" t="inlineStr">
        <is>
          <r>
            <t xml:space="preserve">H</t>
          </r>
        </is>
      </c>
      <c r="E2338" s="24" t="n">
        <v>1.0</v>
      </c>
      <c r="F2338" s="25" t="n">
        <v>0.02</v>
      </c>
      <c r="G2338" s="25" t="n">
        <f>TRUNC(TRUNC(E2338,8)*F2338,2)</f>
        <v>0.02</v>
      </c>
    </row>
    <row r="2339" customHeight="1" ht="38">
      <c r="A2339" s="22" t="inlineStr">
        <is>
          <r>
            <t xml:space="preserve">99831</t>
          </r>
        </is>
      </c>
      <c r="B2339" s="23" t="inlineStr">
        <is>
          <r>
            <t xml:space="preserve">LAVADORA DE ALTA PRESSAO (LAVA-JATO) PARA AGUA FRIA, PRESSAO DE OPERACAO ENTRE 1400 E 1900 LIB/POL2, VAZAO MAXIMA ENTRE 400 E 700 L/H - MANUTENÇÃO. AF_05/2023</t>
          </r>
        </is>
      </c>
      <c r="C2339" s="22" t="inlineStr">
        <is>
          <r>
            <t xml:space="preserve">SINAPI</t>
          </r>
        </is>
      </c>
      <c r="D2339" s="22" t="inlineStr">
        <is>
          <r>
            <t xml:space="preserve">H</t>
          </r>
        </is>
      </c>
      <c r="E2339" s="24" t="n">
        <v>1.0</v>
      </c>
      <c r="F2339" s="25" t="n">
        <v>0.06</v>
      </c>
      <c r="G2339" s="25" t="n">
        <f>TRUNC(TRUNC(E2339,8)*F2339,2)</f>
        <v>0.06</v>
      </c>
    </row>
    <row r="2340" customHeight="1" ht="38">
      <c r="A2340" s="22" t="inlineStr">
        <is>
          <r>
            <t xml:space="preserve">99832</t>
          </r>
        </is>
      </c>
      <c r="B2340" s="23" t="inlineStr">
        <is>
          <r>
            <t xml:space="preserve">LAVADORA DE ALTA PRESSAO (LAVA-JATO) PARA AGUA FRIA, PRESSAO DE OPERACAO ENTRE 1400 E 1900 LIB/POL2, VAZAO MAXIMA ENTRE 400 E 700 L/H - MATERIAIS NA OPERAÇÃO. AF_05/2023</t>
          </r>
        </is>
      </c>
      <c r="C2340" s="22" t="inlineStr">
        <is>
          <r>
            <t xml:space="preserve">SINAPI</t>
          </r>
        </is>
      </c>
      <c r="D2340" s="22" t="inlineStr">
        <is>
          <r>
            <t xml:space="preserve">H</t>
          </r>
        </is>
      </c>
      <c r="E2340" s="24" t="n">
        <v>1.0</v>
      </c>
      <c r="F2340" s="25" t="n">
        <v>1.82</v>
      </c>
      <c r="G2340" s="25" t="n">
        <f>TRUNC(TRUNC(E2340,8)*F2340,2)</f>
        <v>1.82</v>
      </c>
    </row>
    <row r="2341" customHeight="1" ht="15">
      <c r="A2341" s="2" t="inlineStr"/>
      <c r="B2341" s="2" t="inlineStr"/>
      <c r="C2341" s="2" t="inlineStr"/>
      <c r="D2341" s="2" t="inlineStr"/>
      <c r="E2341" s="26" t="inlineStr">
        <is>
          <r>
            <t xml:space="preserve">TOTAL Serviço:</t>
          </r>
        </is>
      </c>
      <c r="F2341" s="26" t="inlineStr"/>
      <c r="G2341" s="27" t="n">
        <f>SUM(G2337:G2340)</f>
        <v>1.99</v>
      </c>
    </row>
    <row r="2342" customHeight="1" ht="15">
      <c r="A2342" s="2" t="inlineStr"/>
      <c r="B2342" s="2" t="inlineStr"/>
      <c r="C2342" s="2" t="inlineStr"/>
      <c r="D2342" s="2" t="inlineStr"/>
      <c r="E2342" s="28" t="inlineStr">
        <is>
          <r>
            <t xml:space="preserve">VALOR:</t>
          </r>
        </is>
      </c>
      <c r="F2342" s="28" t="inlineStr"/>
      <c r="G2342" s="6" t="n">
        <f>SUM(G2341)</f>
        <v>1.99</v>
      </c>
    </row>
    <row r="2343" customHeight="1" ht="15">
      <c r="A2343" s="2" t="inlineStr"/>
      <c r="B2343" s="2" t="inlineStr"/>
      <c r="C2343" s="2" t="inlineStr"/>
      <c r="D2343" s="2" t="inlineStr"/>
      <c r="E2343" s="28" t="inlineStr">
        <is>
          <r>
            <t xml:space="preserve">VALOR BDI (22.23%):</t>
          </r>
        </is>
      </c>
      <c r="F2343" s="28" t="inlineStr"/>
      <c r="G2343" s="6" t="n">
        <f>ROUND(G2342*(22.23/100),2)</f>
        <v>0.44</v>
      </c>
    </row>
    <row r="2344" customHeight="1" ht="15">
      <c r="A2344" s="2" t="inlineStr"/>
      <c r="B2344" s="2" t="inlineStr"/>
      <c r="C2344" s="2" t="inlineStr"/>
      <c r="D2344" s="2" t="inlineStr"/>
      <c r="E2344" s="28" t="inlineStr">
        <is>
          <r>
            <t xml:space="preserve">VALOR COM BDI:</t>
          </r>
        </is>
      </c>
      <c r="F2344" s="28" t="inlineStr"/>
      <c r="G2344" s="6" t="n">
        <f>G2343+G2342</f>
        <v>2.43</v>
      </c>
    </row>
    <row r="2345" customHeight="1" ht="10">
      <c r="A2345" s="2" t="inlineStr"/>
      <c r="B2345" s="2" t="inlineStr"/>
      <c r="C2345" s="2" t="inlineStr"/>
      <c r="D2345" s="2" t="inlineStr"/>
      <c r="E2345" s="18" t="inlineStr"/>
      <c r="F2345" s="18" t="inlineStr"/>
      <c r="G2345" s="18" t="inlineStr"/>
    </row>
    <row r="2346" customHeight="1" ht="20">
      <c r="A2346" s="19" t="inlineStr">
        <is>
          <r>
            <t xml:space="preserve">99829 LAVADORA DE ALTA PRESSAO (LAVA-JATO) PARA AGUA FRIA, PRESSAO DE OPERACAO ENTRE 1400 E 1900 LIB/POL2, VAZAO MAXIMA ENTRE 400 E 700 L/H - DEPRECIAÇÃO. AF_05/2023 (H)</t>
          </r>
        </is>
      </c>
      <c r="B2346" s="19" t="inlineStr"/>
      <c r="C2346" s="19" t="inlineStr"/>
      <c r="D2346" s="19" t="inlineStr"/>
      <c r="E2346" s="19" t="inlineStr"/>
      <c r="F2346" s="19" t="inlineStr"/>
      <c r="G2346" s="19" t="inlineStr"/>
    </row>
    <row r="2347" customHeight="1" ht="15">
      <c r="A2347" s="20" t="inlineStr">
        <is>
          <r>
            <t xml:space="preserve">Equipamento</t>
          </r>
        </is>
      </c>
      <c r="B2347" s="20" t="inlineStr"/>
      <c r="C2347" s="21" t="inlineStr">
        <is>
          <r>
            <t xml:space="preserve">FONTE</t>
          </r>
        </is>
      </c>
      <c r="D2347" s="21" t="inlineStr">
        <is>
          <r>
            <t xml:space="preserve">UNID</t>
          </r>
        </is>
      </c>
      <c r="E2347" s="21" t="inlineStr">
        <is>
          <r>
            <t xml:space="preserve">COEFICIENTE</t>
          </r>
        </is>
      </c>
      <c r="F2347" s="21" t="inlineStr">
        <is>
          <r>
            <t xml:space="preserve">PREÇO UNITÁRIO</t>
          </r>
        </is>
      </c>
      <c r="G2347" s="21" t="inlineStr">
        <is>
          <r>
            <t xml:space="preserve">TOTAL</t>
          </r>
        </is>
      </c>
    </row>
    <row r="2348" customHeight="1" ht="38">
      <c r="A2348" s="22" t="inlineStr">
        <is>
          <r>
            <t xml:space="preserve">00000746</t>
          </r>
        </is>
      </c>
      <c r="B2348" s="23" t="inlineStr">
        <is>
          <r>
            <t xml:space="preserve">LAVADORA DE ALTA PRESSAO (LAVA - JATO) PARA AGUA FRIA, PRESSAO DE OPERACAO ENTRE 1400 E 1900 LIB/POL2, VAZAO MAXIMA ENTRE 400 E 700 L/H, POTENCIA DE OPERACAO ENTRE 2,50 E 3,00 CV</t>
          </r>
        </is>
      </c>
      <c r="C2348" s="22" t="inlineStr">
        <is>
          <r>
            <t xml:space="preserve">SINAPI</t>
          </r>
        </is>
      </c>
      <c r="D2348" s="22" t="inlineStr">
        <is>
          <r>
            <t xml:space="preserve">UN</t>
          </r>
        </is>
      </c>
      <c r="E2348" s="24" t="n">
        <v>7.0E-5</v>
      </c>
      <c r="F2348" s="25" t="n">
        <v>1381.0</v>
      </c>
      <c r="G2348" s="25" t="n">
        <f>TRUNC(TRUNC(E2348,8)*F2348,2)</f>
        <v>0.09</v>
      </c>
    </row>
    <row r="2349" customHeight="1" ht="15">
      <c r="A2349" s="2" t="inlineStr"/>
      <c r="B2349" s="2" t="inlineStr"/>
      <c r="C2349" s="2" t="inlineStr"/>
      <c r="D2349" s="2" t="inlineStr"/>
      <c r="E2349" s="26" t="inlineStr">
        <is>
          <r>
            <t xml:space="preserve">TOTAL Equipamento:</t>
          </r>
        </is>
      </c>
      <c r="F2349" s="26" t="inlineStr"/>
      <c r="G2349" s="27" t="n">
        <f>SUM(G2348:G2348)</f>
        <v>0.09</v>
      </c>
    </row>
    <row r="2350" customHeight="1" ht="15">
      <c r="A2350" s="2" t="inlineStr"/>
      <c r="B2350" s="2" t="inlineStr"/>
      <c r="C2350" s="2" t="inlineStr"/>
      <c r="D2350" s="2" t="inlineStr"/>
      <c r="E2350" s="28" t="inlineStr">
        <is>
          <r>
            <t xml:space="preserve">VALOR:</t>
          </r>
        </is>
      </c>
      <c r="F2350" s="28" t="inlineStr"/>
      <c r="G2350" s="6" t="n">
        <f>SUM(G2349)</f>
        <v>0.09</v>
      </c>
    </row>
    <row r="2351" customHeight="1" ht="15">
      <c r="A2351" s="2" t="inlineStr"/>
      <c r="B2351" s="2" t="inlineStr"/>
      <c r="C2351" s="2" t="inlineStr"/>
      <c r="D2351" s="2" t="inlineStr"/>
      <c r="E2351" s="28" t="inlineStr">
        <is>
          <r>
            <t xml:space="preserve">VALOR BDI (22.23%):</t>
          </r>
        </is>
      </c>
      <c r="F2351" s="28" t="inlineStr"/>
      <c r="G2351" s="6" t="n">
        <f>ROUND(G2350*(22.23/100),2)</f>
        <v>0.02</v>
      </c>
    </row>
    <row r="2352" customHeight="1" ht="15">
      <c r="A2352" s="2" t="inlineStr"/>
      <c r="B2352" s="2" t="inlineStr"/>
      <c r="C2352" s="2" t="inlineStr"/>
      <c r="D2352" s="2" t="inlineStr"/>
      <c r="E2352" s="28" t="inlineStr">
        <is>
          <r>
            <t xml:space="preserve">VALOR COM BDI:</t>
          </r>
        </is>
      </c>
      <c r="F2352" s="28" t="inlineStr"/>
      <c r="G2352" s="6" t="n">
        <f>G2351+G2350</f>
        <v>0.11</v>
      </c>
    </row>
    <row r="2353" customHeight="1" ht="10">
      <c r="A2353" s="2" t="inlineStr"/>
      <c r="B2353" s="2" t="inlineStr"/>
      <c r="C2353" s="2" t="inlineStr"/>
      <c r="D2353" s="2" t="inlineStr"/>
      <c r="E2353" s="18" t="inlineStr"/>
      <c r="F2353" s="18" t="inlineStr"/>
      <c r="G2353" s="18" t="inlineStr"/>
    </row>
    <row r="2354" customHeight="1" ht="20">
      <c r="A2354" s="19" t="inlineStr">
        <is>
          <r>
            <t xml:space="preserve">99830 LAVADORA DE ALTA PRESSAO (LAVA-JATO) PARA AGUA FRIA, PRESSAO DE OPERACAO ENTRE 1400 E 1900 LIB/POL2, VAZAO MAXIMA ENTRE 400 E 700 L/H - JUROS. AF_05/2023 (H)</t>
          </r>
        </is>
      </c>
      <c r="B2354" s="19" t="inlineStr"/>
      <c r="C2354" s="19" t="inlineStr"/>
      <c r="D2354" s="19" t="inlineStr"/>
      <c r="E2354" s="19" t="inlineStr"/>
      <c r="F2354" s="19" t="inlineStr"/>
      <c r="G2354" s="19" t="inlineStr"/>
    </row>
    <row r="2355" customHeight="1" ht="15">
      <c r="A2355" s="20" t="inlineStr">
        <is>
          <r>
            <t xml:space="preserve">Equipamento</t>
          </r>
        </is>
      </c>
      <c r="B2355" s="20" t="inlineStr"/>
      <c r="C2355" s="21" t="inlineStr">
        <is>
          <r>
            <t xml:space="preserve">FONTE</t>
          </r>
        </is>
      </c>
      <c r="D2355" s="21" t="inlineStr">
        <is>
          <r>
            <t xml:space="preserve">UNID</t>
          </r>
        </is>
      </c>
      <c r="E2355" s="21" t="inlineStr">
        <is>
          <r>
            <t xml:space="preserve">COEFICIENTE</t>
          </r>
        </is>
      </c>
      <c r="F2355" s="21" t="inlineStr">
        <is>
          <r>
            <t xml:space="preserve">PREÇO UNITÁRIO</t>
          </r>
        </is>
      </c>
      <c r="G2355" s="21" t="inlineStr">
        <is>
          <r>
            <t xml:space="preserve">TOTAL</t>
          </r>
        </is>
      </c>
    </row>
    <row r="2356" customHeight="1" ht="38">
      <c r="A2356" s="22" t="inlineStr">
        <is>
          <r>
            <t xml:space="preserve">00000746</t>
          </r>
        </is>
      </c>
      <c r="B2356" s="23" t="inlineStr">
        <is>
          <r>
            <t xml:space="preserve">LAVADORA DE ALTA PRESSAO (LAVA - JATO) PARA AGUA FRIA, PRESSAO DE OPERACAO ENTRE 1400 E 1900 LIB/POL2, VAZAO MAXIMA ENTRE 400 E 700 L/H, POTENCIA DE OPERACAO ENTRE 2,50 E 3,00 CV</t>
          </r>
        </is>
      </c>
      <c r="C2356" s="22" t="inlineStr">
        <is>
          <r>
            <t xml:space="preserve">SINAPI</t>
          </r>
        </is>
      </c>
      <c r="D2356" s="22" t="inlineStr">
        <is>
          <r>
            <t xml:space="preserve">UN</t>
          </r>
        </is>
      </c>
      <c r="E2356" s="24" t="n">
        <v>1.48E-5</v>
      </c>
      <c r="F2356" s="25" t="n">
        <v>1381.0</v>
      </c>
      <c r="G2356" s="25" t="n">
        <f>TRUNC(TRUNC(E2356,8)*F2356,2)</f>
        <v>0.02</v>
      </c>
    </row>
    <row r="2357" customHeight="1" ht="15">
      <c r="A2357" s="2" t="inlineStr"/>
      <c r="B2357" s="2" t="inlineStr"/>
      <c r="C2357" s="2" t="inlineStr"/>
      <c r="D2357" s="2" t="inlineStr"/>
      <c r="E2357" s="26" t="inlineStr">
        <is>
          <r>
            <t xml:space="preserve">TOTAL Equipamento:</t>
          </r>
        </is>
      </c>
      <c r="F2357" s="26" t="inlineStr"/>
      <c r="G2357" s="27" t="n">
        <f>SUM(G2356:G2356)</f>
        <v>0.02</v>
      </c>
    </row>
    <row r="2358" customHeight="1" ht="15">
      <c r="A2358" s="2" t="inlineStr"/>
      <c r="B2358" s="2" t="inlineStr"/>
      <c r="C2358" s="2" t="inlineStr"/>
      <c r="D2358" s="2" t="inlineStr"/>
      <c r="E2358" s="28" t="inlineStr">
        <is>
          <r>
            <t xml:space="preserve">VALOR:</t>
          </r>
        </is>
      </c>
      <c r="F2358" s="28" t="inlineStr"/>
      <c r="G2358" s="6" t="n">
        <f>SUM(G2357)</f>
        <v>0.02</v>
      </c>
    </row>
    <row r="2359" customHeight="1" ht="15">
      <c r="A2359" s="2" t="inlineStr"/>
      <c r="B2359" s="2" t="inlineStr"/>
      <c r="C2359" s="2" t="inlineStr"/>
      <c r="D2359" s="2" t="inlineStr"/>
      <c r="E2359" s="28" t="inlineStr">
        <is>
          <r>
            <t xml:space="preserve">VALOR BDI (22.23%):</t>
          </r>
        </is>
      </c>
      <c r="F2359" s="28" t="inlineStr"/>
      <c r="G2359" s="6" t="n">
        <f>ROUND(G2358*(22.23/100),2)</f>
        <v>0.0</v>
      </c>
    </row>
    <row r="2360" customHeight="1" ht="15">
      <c r="A2360" s="2" t="inlineStr"/>
      <c r="B2360" s="2" t="inlineStr"/>
      <c r="C2360" s="2" t="inlineStr"/>
      <c r="D2360" s="2" t="inlineStr"/>
      <c r="E2360" s="28" t="inlineStr">
        <is>
          <r>
            <t xml:space="preserve">VALOR COM BDI:</t>
          </r>
        </is>
      </c>
      <c r="F2360" s="28" t="inlineStr"/>
      <c r="G2360" s="6" t="n">
        <f>G2359+G2358</f>
        <v>0.02</v>
      </c>
    </row>
    <row r="2361" customHeight="1" ht="10">
      <c r="A2361" s="2" t="inlineStr"/>
      <c r="B2361" s="2" t="inlineStr"/>
      <c r="C2361" s="2" t="inlineStr"/>
      <c r="D2361" s="2" t="inlineStr"/>
      <c r="E2361" s="18" t="inlineStr"/>
      <c r="F2361" s="18" t="inlineStr"/>
      <c r="G2361" s="18" t="inlineStr"/>
    </row>
    <row r="2362" customHeight="1" ht="20">
      <c r="A2362" s="19" t="inlineStr">
        <is>
          <r>
            <t xml:space="preserve">99831 LAVADORA DE ALTA PRESSAO (LAVA-JATO) PARA AGUA FRIA, PRESSAO DE OPERACAO ENTRE 1400 E 1900 LIB/POL2, VAZAO MAXIMA ENTRE 400 E 700 L/H - MANUTENÇÃO. AF_05/2023 (H)</t>
          </r>
        </is>
      </c>
      <c r="B2362" s="19" t="inlineStr"/>
      <c r="C2362" s="19" t="inlineStr"/>
      <c r="D2362" s="19" t="inlineStr"/>
      <c r="E2362" s="19" t="inlineStr"/>
      <c r="F2362" s="19" t="inlineStr"/>
      <c r="G2362" s="19" t="inlineStr"/>
    </row>
    <row r="2363" customHeight="1" ht="15">
      <c r="A2363" s="20" t="inlineStr">
        <is>
          <r>
            <t xml:space="preserve">Equipamento</t>
          </r>
        </is>
      </c>
      <c r="B2363" s="20" t="inlineStr"/>
      <c r="C2363" s="21" t="inlineStr">
        <is>
          <r>
            <t xml:space="preserve">FONTE</t>
          </r>
        </is>
      </c>
      <c r="D2363" s="21" t="inlineStr">
        <is>
          <r>
            <t xml:space="preserve">UNID</t>
          </r>
        </is>
      </c>
      <c r="E2363" s="21" t="inlineStr">
        <is>
          <r>
            <t xml:space="preserve">COEFICIENTE</t>
          </r>
        </is>
      </c>
      <c r="F2363" s="21" t="inlineStr">
        <is>
          <r>
            <t xml:space="preserve">PREÇO UNITÁRIO</t>
          </r>
        </is>
      </c>
      <c r="G2363" s="21" t="inlineStr">
        <is>
          <r>
            <t xml:space="preserve">TOTAL</t>
          </r>
        </is>
      </c>
    </row>
    <row r="2364" customHeight="1" ht="38">
      <c r="A2364" s="22" t="inlineStr">
        <is>
          <r>
            <t xml:space="preserve">00000746</t>
          </r>
        </is>
      </c>
      <c r="B2364" s="23" t="inlineStr">
        <is>
          <r>
            <t xml:space="preserve">LAVADORA DE ALTA PRESSAO (LAVA - JATO) PARA AGUA FRIA, PRESSAO DE OPERACAO ENTRE 1400 E 1900 LIB/POL2, VAZAO MAXIMA ENTRE 400 E 700 L/H, POTENCIA DE OPERACAO ENTRE 2,50 E 3,00 CV</t>
          </r>
        </is>
      </c>
      <c r="C2364" s="22" t="inlineStr">
        <is>
          <r>
            <t xml:space="preserve">SINAPI</t>
          </r>
        </is>
      </c>
      <c r="D2364" s="22" t="inlineStr">
        <is>
          <r>
            <t xml:space="preserve">UN</t>
          </r>
        </is>
      </c>
      <c r="E2364" s="24" t="n">
        <v>5.0E-5</v>
      </c>
      <c r="F2364" s="25" t="n">
        <v>1381.0</v>
      </c>
      <c r="G2364" s="25" t="n">
        <f>TRUNC(TRUNC(E2364,8)*F2364,2)</f>
        <v>0.06</v>
      </c>
    </row>
    <row r="2365" customHeight="1" ht="15">
      <c r="A2365" s="2" t="inlineStr"/>
      <c r="B2365" s="2" t="inlineStr"/>
      <c r="C2365" s="2" t="inlineStr"/>
      <c r="D2365" s="2" t="inlineStr"/>
      <c r="E2365" s="26" t="inlineStr">
        <is>
          <r>
            <t xml:space="preserve">TOTAL Equipamento:</t>
          </r>
        </is>
      </c>
      <c r="F2365" s="26" t="inlineStr"/>
      <c r="G2365" s="27" t="n">
        <f>SUM(G2364:G2364)</f>
        <v>0.06</v>
      </c>
    </row>
    <row r="2366" customHeight="1" ht="15">
      <c r="A2366" s="2" t="inlineStr"/>
      <c r="B2366" s="2" t="inlineStr"/>
      <c r="C2366" s="2" t="inlineStr"/>
      <c r="D2366" s="2" t="inlineStr"/>
      <c r="E2366" s="28" t="inlineStr">
        <is>
          <r>
            <t xml:space="preserve">VALOR:</t>
          </r>
        </is>
      </c>
      <c r="F2366" s="28" t="inlineStr"/>
      <c r="G2366" s="6" t="n">
        <f>SUM(G2365)</f>
        <v>0.06</v>
      </c>
    </row>
    <row r="2367" customHeight="1" ht="15">
      <c r="A2367" s="2" t="inlineStr"/>
      <c r="B2367" s="2" t="inlineStr"/>
      <c r="C2367" s="2" t="inlineStr"/>
      <c r="D2367" s="2" t="inlineStr"/>
      <c r="E2367" s="28" t="inlineStr">
        <is>
          <r>
            <t xml:space="preserve">VALOR BDI (22.23%):</t>
          </r>
        </is>
      </c>
      <c r="F2367" s="28" t="inlineStr"/>
      <c r="G2367" s="6" t="n">
        <f>ROUND(G2366*(22.23/100),2)</f>
        <v>0.01</v>
      </c>
    </row>
    <row r="2368" customHeight="1" ht="15">
      <c r="A2368" s="2" t="inlineStr"/>
      <c r="B2368" s="2" t="inlineStr"/>
      <c r="C2368" s="2" t="inlineStr"/>
      <c r="D2368" s="2" t="inlineStr"/>
      <c r="E2368" s="28" t="inlineStr">
        <is>
          <r>
            <t xml:space="preserve">VALOR COM BDI:</t>
          </r>
        </is>
      </c>
      <c r="F2368" s="28" t="inlineStr"/>
      <c r="G2368" s="6" t="n">
        <f>G2367+G2366</f>
        <v>0.07</v>
      </c>
    </row>
    <row r="2369" customHeight="1" ht="10">
      <c r="A2369" s="2" t="inlineStr"/>
      <c r="B2369" s="2" t="inlineStr"/>
      <c r="C2369" s="2" t="inlineStr"/>
      <c r="D2369" s="2" t="inlineStr"/>
      <c r="E2369" s="18" t="inlineStr"/>
      <c r="F2369" s="18" t="inlineStr"/>
      <c r="G2369" s="18" t="inlineStr"/>
    </row>
    <row r="2370" customHeight="1" ht="20">
      <c r="A2370" s="19" t="inlineStr">
        <is>
          <r>
            <t xml:space="preserve">99832 LAVADORA DE ALTA PRESSAO (LAVA-JATO) PARA AGUA FRIA, PRESSAO DE OPERACAO ENTRE 1400 E 1900 LIB/POL2, VAZAO MAXIMA ENTRE 400 E 700 L/H - MATERIAIS NA OPERAÇÃO. AF_05/2023 (H)</t>
          </r>
        </is>
      </c>
      <c r="B2370" s="19" t="inlineStr"/>
      <c r="C2370" s="19" t="inlineStr"/>
      <c r="D2370" s="19" t="inlineStr"/>
      <c r="E2370" s="19" t="inlineStr"/>
      <c r="F2370" s="19" t="inlineStr"/>
      <c r="G2370" s="19" t="inlineStr"/>
    </row>
    <row r="2371" customHeight="1" ht="15">
      <c r="A2371" s="20" t="inlineStr">
        <is>
          <r>
            <t xml:space="preserve">Especiais</t>
          </r>
        </is>
      </c>
      <c r="B2371" s="20" t="inlineStr"/>
      <c r="C2371" s="21" t="inlineStr">
        <is>
          <r>
            <t xml:space="preserve">FONTE</t>
          </r>
        </is>
      </c>
      <c r="D2371" s="21" t="inlineStr">
        <is>
          <r>
            <t xml:space="preserve">UNID</t>
          </r>
        </is>
      </c>
      <c r="E2371" s="21" t="inlineStr">
        <is>
          <r>
            <t xml:space="preserve">COEFICIENTE</t>
          </r>
        </is>
      </c>
      <c r="F2371" s="21" t="inlineStr">
        <is>
          <r>
            <t xml:space="preserve">PREÇO UNITÁRIO</t>
          </r>
        </is>
      </c>
      <c r="G2371" s="21" t="inlineStr">
        <is>
          <r>
            <t xml:space="preserve">TOTAL</t>
          </r>
        </is>
      </c>
    </row>
    <row r="2372" customHeight="1" ht="21">
      <c r="A2372" s="22" t="inlineStr">
        <is>
          <r>
            <t xml:space="preserve">00002705</t>
          </r>
        </is>
      </c>
      <c r="B2372" s="23" t="inlineStr">
        <is>
          <r>
            <t xml:space="preserve">ENERGIA ELETRICA ATE 2000 KWH INDUSTRIAL, SEM DEMANDA</t>
          </r>
        </is>
      </c>
      <c r="C2372" s="22" t="inlineStr">
        <is>
          <r>
            <t xml:space="preserve">SINAPI</t>
          </r>
        </is>
      </c>
      <c r="D2372" s="22" t="inlineStr">
        <is>
          <r>
            <t xml:space="preserve">KWH</t>
          </r>
        </is>
      </c>
      <c r="E2372" s="24" t="n">
        <v>1.87679</v>
      </c>
      <c r="F2372" s="25" t="n">
        <v>0.97</v>
      </c>
      <c r="G2372" s="25" t="n">
        <f>TRUNC(TRUNC(E2372,8)*F2372,2)</f>
        <v>1.82</v>
      </c>
    </row>
    <row r="2373" customHeight="1" ht="15">
      <c r="A2373" s="2" t="inlineStr"/>
      <c r="B2373" s="2" t="inlineStr"/>
      <c r="C2373" s="2" t="inlineStr"/>
      <c r="D2373" s="2" t="inlineStr"/>
      <c r="E2373" s="26" t="inlineStr">
        <is>
          <r>
            <t xml:space="preserve">TOTAL Especiais:</t>
          </r>
        </is>
      </c>
      <c r="F2373" s="26" t="inlineStr"/>
      <c r="G2373" s="27" t="n">
        <f>SUM(G2372:G2372)</f>
        <v>1.82</v>
      </c>
    </row>
    <row r="2374" customHeight="1" ht="15">
      <c r="A2374" s="2" t="inlineStr"/>
      <c r="B2374" s="2" t="inlineStr"/>
      <c r="C2374" s="2" t="inlineStr"/>
      <c r="D2374" s="2" t="inlineStr"/>
      <c r="E2374" s="28" t="inlineStr">
        <is>
          <r>
            <t xml:space="preserve">VALOR:</t>
          </r>
        </is>
      </c>
      <c r="F2374" s="28" t="inlineStr"/>
      <c r="G2374" s="6" t="n">
        <f>SUM(G2373)</f>
        <v>1.82</v>
      </c>
    </row>
    <row r="2375" customHeight="1" ht="15">
      <c r="A2375" s="2" t="inlineStr"/>
      <c r="B2375" s="2" t="inlineStr"/>
      <c r="C2375" s="2" t="inlineStr"/>
      <c r="D2375" s="2" t="inlineStr"/>
      <c r="E2375" s="28" t="inlineStr">
        <is>
          <r>
            <t xml:space="preserve">VALOR BDI (22.23%):</t>
          </r>
        </is>
      </c>
      <c r="F2375" s="28" t="inlineStr"/>
      <c r="G2375" s="6" t="n">
        <f>ROUND(G2374*(22.23/100),2)</f>
        <v>0.4</v>
      </c>
    </row>
    <row r="2376" customHeight="1" ht="15">
      <c r="A2376" s="2" t="inlineStr"/>
      <c r="B2376" s="2" t="inlineStr"/>
      <c r="C2376" s="2" t="inlineStr"/>
      <c r="D2376" s="2" t="inlineStr"/>
      <c r="E2376" s="28" t="inlineStr">
        <is>
          <r>
            <t xml:space="preserve">VALOR COM BDI:</t>
          </r>
        </is>
      </c>
      <c r="F2376" s="28" t="inlineStr"/>
      <c r="G2376" s="6" t="n">
        <f>G2375+G2374</f>
        <v>2.22</v>
      </c>
    </row>
    <row r="2377" customHeight="1" ht="10">
      <c r="A2377" s="2" t="inlineStr"/>
      <c r="B2377" s="2" t="inlineStr"/>
      <c r="C2377" s="2" t="inlineStr"/>
      <c r="D2377" s="2" t="inlineStr"/>
      <c r="E2377" s="18" t="inlineStr"/>
      <c r="F2377" s="18" t="inlineStr"/>
      <c r="G2377" s="18" t="inlineStr"/>
    </row>
    <row r="2378" customHeight="1" ht="20">
      <c r="A2378" s="19" t="inlineStr">
        <is>
          <r>
            <t xml:space="preserve">86904 LAVATÓRIO LOUÇA BRANCA SUSPENSO, 29,5 X 39CM OU EQUIVALENTE, PADRÃO POPULAR - FORNECIMENTO E INSTALAÇÃO. AF_01/2020 (UN)</t>
          </r>
        </is>
      </c>
      <c r="B2378" s="19" t="inlineStr"/>
      <c r="C2378" s="19" t="inlineStr"/>
      <c r="D2378" s="19" t="inlineStr"/>
      <c r="E2378" s="19" t="inlineStr"/>
      <c r="F2378" s="19" t="inlineStr"/>
      <c r="G2378" s="19" t="inlineStr"/>
    </row>
    <row r="2379" customHeight="1" ht="15">
      <c r="A2379" s="20" t="inlineStr">
        <is>
          <r>
            <t xml:space="preserve">Material</t>
          </r>
        </is>
      </c>
      <c r="B2379" s="20" t="inlineStr"/>
      <c r="C2379" s="21" t="inlineStr">
        <is>
          <r>
            <t xml:space="preserve">FONTE</t>
          </r>
        </is>
      </c>
      <c r="D2379" s="21" t="inlineStr">
        <is>
          <r>
            <t xml:space="preserve">UNID</t>
          </r>
        </is>
      </c>
      <c r="E2379" s="21" t="inlineStr">
        <is>
          <r>
            <t xml:space="preserve">COEFICIENTE</t>
          </r>
        </is>
      </c>
      <c r="F2379" s="21" t="inlineStr">
        <is>
          <r>
            <t xml:space="preserve">PREÇO UNITÁRIO</t>
          </r>
        </is>
      </c>
      <c r="G2379" s="21" t="inlineStr">
        <is>
          <r>
            <t xml:space="preserve">TOTAL</t>
          </r>
        </is>
      </c>
    </row>
    <row r="2380" customHeight="1" ht="21">
      <c r="A2380" s="22" t="inlineStr">
        <is>
          <r>
            <t xml:space="preserve">00010425</t>
          </r>
        </is>
      </c>
      <c r="B2380" s="23" t="inlineStr">
        <is>
          <r>
            <t xml:space="preserve">LAVATORIO DE LOUCA BRANCA, SUSPENSO (SEM COLUNA), DIMENSOES *40 X 30* CM</t>
          </r>
        </is>
      </c>
      <c r="C2380" s="22" t="inlineStr">
        <is>
          <r>
            <t xml:space="preserve">SINAPI</t>
          </r>
        </is>
      </c>
      <c r="D2380" s="22" t="inlineStr">
        <is>
          <r>
            <t xml:space="preserve">UN</t>
          </r>
        </is>
      </c>
      <c r="E2380" s="24" t="n">
        <v>1.0</v>
      </c>
      <c r="F2380" s="25" t="n">
        <v>95.07</v>
      </c>
      <c r="G2380" s="25" t="n">
        <f>TRUNC(TRUNC(E2380,8)*F2380,2)</f>
        <v>95.07</v>
      </c>
    </row>
    <row r="2381" customHeight="1" ht="29">
      <c r="A2381" s="22" t="inlineStr">
        <is>
          <r>
            <t xml:space="preserve">00004351</t>
          </r>
        </is>
      </c>
      <c r="B2381" s="23" t="inlineStr">
        <is>
          <r>
            <t xml:space="preserve">PARAFUSO NIQUELADO 3 1/2" COM ACABAMENTO CROMADO PARA FIXAR PECA SANITARIA, INCLUI PORCA CEGA, ARRUELA E BUCHA DE NYLON TAMANHO S-8</t>
          </r>
        </is>
      </c>
      <c r="C2381" s="22" t="inlineStr">
        <is>
          <r>
            <t xml:space="preserve">SINAPI</t>
          </r>
        </is>
      </c>
      <c r="D2381" s="22" t="inlineStr">
        <is>
          <r>
            <t xml:space="preserve">UN</t>
          </r>
        </is>
      </c>
      <c r="E2381" s="24" t="n">
        <v>2.0</v>
      </c>
      <c r="F2381" s="25" t="n">
        <v>17.87</v>
      </c>
      <c r="G2381" s="25" t="n">
        <f>TRUNC(TRUNC(E2381,8)*F2381,2)</f>
        <v>35.74</v>
      </c>
    </row>
    <row r="2382" customHeight="1" ht="15">
      <c r="A2382" s="22" t="inlineStr">
        <is>
          <r>
            <t xml:space="preserve">00037329</t>
          </r>
        </is>
      </c>
      <c r="B2382" s="23" t="inlineStr">
        <is>
          <r>
            <t xml:space="preserve">REJUNTE EPOXI, QUALQUER COR</t>
          </r>
        </is>
      </c>
      <c r="C2382" s="22" t="inlineStr">
        <is>
          <r>
            <t xml:space="preserve">SINAPI</t>
          </r>
        </is>
      </c>
      <c r="D2382" s="22" t="inlineStr">
        <is>
          <r>
            <t xml:space="preserve">KG</t>
          </r>
        </is>
      </c>
      <c r="E2382" s="24" t="n">
        <v>0.0304</v>
      </c>
      <c r="F2382" s="25" t="n">
        <v>138.51</v>
      </c>
      <c r="G2382" s="25" t="n">
        <f>TRUNC(TRUNC(E2382,8)*F2382,2)</f>
        <v>4.21</v>
      </c>
    </row>
    <row r="2383" customHeight="1" ht="15">
      <c r="A2383" s="2" t="inlineStr"/>
      <c r="B2383" s="2" t="inlineStr"/>
      <c r="C2383" s="2" t="inlineStr"/>
      <c r="D2383" s="2" t="inlineStr"/>
      <c r="E2383" s="26" t="inlineStr">
        <is>
          <r>
            <t xml:space="preserve">TOTAL Material:</t>
          </r>
        </is>
      </c>
      <c r="F2383" s="26" t="inlineStr"/>
      <c r="G2383" s="27" t="n">
        <f>SUM(G2380:G2382)</f>
        <v>135.02</v>
      </c>
    </row>
    <row r="2384" customHeight="1" ht="15">
      <c r="A2384" s="20" t="inlineStr">
        <is>
          <r>
            <t xml:space="preserve">Mão de Obra com Encargos Complementares</t>
          </r>
        </is>
      </c>
      <c r="B2384" s="20" t="inlineStr"/>
      <c r="C2384" s="21" t="inlineStr">
        <is>
          <r>
            <t xml:space="preserve">FONTE</t>
          </r>
        </is>
      </c>
      <c r="D2384" s="21" t="inlineStr">
        <is>
          <r>
            <t xml:space="preserve">UNID</t>
          </r>
        </is>
      </c>
      <c r="E2384" s="21" t="inlineStr">
        <is>
          <r>
            <t xml:space="preserve">COEFICIENTE</t>
          </r>
        </is>
      </c>
      <c r="F2384" s="21" t="inlineStr">
        <is>
          <r>
            <t xml:space="preserve">PREÇO UNITÁRIO</t>
          </r>
        </is>
      </c>
      <c r="G2384" s="21" t="inlineStr">
        <is>
          <r>
            <t xml:space="preserve">TOTAL</t>
          </r>
        </is>
      </c>
    </row>
    <row r="2385" customHeight="1" ht="21">
      <c r="A2385" s="22" t="inlineStr">
        <is>
          <r>
            <t xml:space="preserve">88267</t>
          </r>
        </is>
      </c>
      <c r="B2385" s="23" t="inlineStr">
        <is>
          <r>
            <t xml:space="preserve">ENCANADOR OU BOMBEIRO HIDRÁULICO COM ENCARGOS COMPLEMENTARES</t>
          </r>
        </is>
      </c>
      <c r="C2385" s="22" t="inlineStr">
        <is>
          <r>
            <t xml:space="preserve">SINAPI</t>
          </r>
        </is>
      </c>
      <c r="D2385" s="22" t="inlineStr">
        <is>
          <r>
            <t xml:space="preserve">H</t>
          </r>
        </is>
      </c>
      <c r="E2385" s="24" t="n">
        <v>0.387</v>
      </c>
      <c r="F2385" s="25" t="n">
        <v>28.12</v>
      </c>
      <c r="G2385" s="25" t="n">
        <f>TRUNC(TRUNC(E2385,8)*F2385,2)</f>
        <v>10.88</v>
      </c>
    </row>
    <row r="2386" customHeight="1" ht="15">
      <c r="A2386" s="22" t="inlineStr">
        <is>
          <r>
            <t xml:space="preserve">88316</t>
          </r>
        </is>
      </c>
      <c r="B2386" s="23" t="inlineStr">
        <is>
          <r>
            <t xml:space="preserve">SERVENTE COM ENCARGOS COMPLEMENTARES</t>
          </r>
        </is>
      </c>
      <c r="C2386" s="22" t="inlineStr">
        <is>
          <r>
            <t xml:space="preserve">SINAPI</t>
          </r>
        </is>
      </c>
      <c r="D2386" s="22" t="inlineStr">
        <is>
          <r>
            <t xml:space="preserve">H</t>
          </r>
        </is>
      </c>
      <c r="E2386" s="24" t="n">
        <v>0.1886</v>
      </c>
      <c r="F2386" s="25" t="n">
        <v>22.1</v>
      </c>
      <c r="G2386" s="25" t="n">
        <f>TRUNC(TRUNC(E2386,8)*F2386,2)</f>
        <v>4.16</v>
      </c>
    </row>
    <row r="2387" customHeight="1" ht="18">
      <c r="A2387" s="2" t="inlineStr"/>
      <c r="B2387" s="2" t="inlineStr"/>
      <c r="C2387" s="2" t="inlineStr"/>
      <c r="D2387" s="2" t="inlineStr"/>
      <c r="E2387" s="26" t="inlineStr">
        <is>
          <r>
            <t xml:space="preserve">TOTAL Mão de Obra com Encargos Complementares:</t>
          </r>
        </is>
      </c>
      <c r="F2387" s="26" t="inlineStr"/>
      <c r="G2387" s="27" t="n">
        <f>SUM(G2385:G2386)</f>
        <v>15.04</v>
      </c>
    </row>
    <row r="2388" customHeight="1" ht="15">
      <c r="A2388" s="2" t="inlineStr"/>
      <c r="B2388" s="2" t="inlineStr"/>
      <c r="C2388" s="2" t="inlineStr"/>
      <c r="D2388" s="2" t="inlineStr"/>
      <c r="E2388" s="28" t="inlineStr">
        <is>
          <r>
            <t xml:space="preserve">VALOR:</t>
          </r>
        </is>
      </c>
      <c r="F2388" s="28" t="inlineStr"/>
      <c r="G2388" s="6" t="n">
        <f>SUM(G2383,G2387)</f>
        <v>150.06</v>
      </c>
    </row>
    <row r="2389" customHeight="1" ht="15">
      <c r="A2389" s="2" t="inlineStr"/>
      <c r="B2389" s="2" t="inlineStr"/>
      <c r="C2389" s="2" t="inlineStr"/>
      <c r="D2389" s="2" t="inlineStr"/>
      <c r="E2389" s="28" t="inlineStr">
        <is>
          <r>
            <t xml:space="preserve">VALOR BDI (22.23%):</t>
          </r>
        </is>
      </c>
      <c r="F2389" s="28" t="inlineStr"/>
      <c r="G2389" s="6" t="n">
        <f>ROUND(G2388*(22.23/100),2)</f>
        <v>33.36</v>
      </c>
    </row>
    <row r="2390" customHeight="1" ht="15">
      <c r="A2390" s="2" t="inlineStr"/>
      <c r="B2390" s="2" t="inlineStr"/>
      <c r="C2390" s="2" t="inlineStr"/>
      <c r="D2390" s="2" t="inlineStr"/>
      <c r="E2390" s="28" t="inlineStr">
        <is>
          <r>
            <t xml:space="preserve">VALOR COM BDI:</t>
          </r>
        </is>
      </c>
      <c r="F2390" s="28" t="inlineStr"/>
      <c r="G2390" s="6" t="n">
        <f>G2389+G2388</f>
        <v>183.42</v>
      </c>
    </row>
    <row r="2391" customHeight="1" ht="10">
      <c r="A2391" s="2" t="inlineStr"/>
      <c r="B2391" s="2" t="inlineStr"/>
      <c r="C2391" s="2" t="inlineStr"/>
      <c r="D2391" s="2" t="inlineStr"/>
      <c r="E2391" s="18" t="inlineStr"/>
      <c r="F2391" s="18" t="inlineStr"/>
      <c r="G2391" s="18" t="inlineStr"/>
    </row>
    <row r="2392" customHeight="1" ht="27">
      <c r="A2392" s="19" t="inlineStr">
        <is>
          <r>
            <t xml:space="preserve">86943 LAVATÓRIO LOUÇA BRANCA SUSPENSO, 29,5 X 39CM OU EQUIVALENTE, PADRÃO POPULAR, INCLUSO SIFÃO FLEXÍVEL EM PVC, VÁLVULA E ENGATE FLEXÍVEL 30CM EM PLÁSTICO E TORNEIRA CROMADA DE MESA, PADRÃO POPULAR - FORNECIMENTO E INSTALAÇÃO. AF_01/2020 (UN)</t>
          </r>
        </is>
      </c>
      <c r="B2392" s="19" t="inlineStr"/>
      <c r="C2392" s="19" t="inlineStr"/>
      <c r="D2392" s="19" t="inlineStr"/>
      <c r="E2392" s="19" t="inlineStr"/>
      <c r="F2392" s="19" t="inlineStr"/>
      <c r="G2392" s="19" t="inlineStr"/>
    </row>
    <row r="2393" customHeight="1" ht="15">
      <c r="A2393" s="20" t="inlineStr">
        <is>
          <r>
            <t xml:space="preserve">Serviço</t>
          </r>
        </is>
      </c>
      <c r="B2393" s="20" t="inlineStr"/>
      <c r="C2393" s="21" t="inlineStr">
        <is>
          <r>
            <t xml:space="preserve">FONTE</t>
          </r>
        </is>
      </c>
      <c r="D2393" s="21" t="inlineStr">
        <is>
          <r>
            <t xml:space="preserve">UNID</t>
          </r>
        </is>
      </c>
      <c r="E2393" s="21" t="inlineStr">
        <is>
          <r>
            <t xml:space="preserve">COEFICIENTE</t>
          </r>
        </is>
      </c>
      <c r="F2393" s="21" t="inlineStr">
        <is>
          <r>
            <t xml:space="preserve">PREÇO UNITÁRIO</t>
          </r>
        </is>
      </c>
      <c r="G2393" s="21" t="inlineStr">
        <is>
          <r>
            <t xml:space="preserve">TOTAL</t>
          </r>
        </is>
      </c>
    </row>
    <row r="2394" customHeight="1" ht="21">
      <c r="A2394" s="22" t="inlineStr">
        <is>
          <r>
            <t xml:space="preserve">86884</t>
          </r>
        </is>
      </c>
      <c r="B2394" s="23" t="inlineStr">
        <is>
          <r>
            <t xml:space="preserve">ENGATE FLEXÍVEL EM PLÁSTICO BRANCO, 1/2" X 30CM - FORNECIMENTO E INSTALAÇÃO. AF_01/2020</t>
          </r>
        </is>
      </c>
      <c r="C2394" s="22" t="inlineStr">
        <is>
          <r>
            <t xml:space="preserve">SINAPI</t>
          </r>
        </is>
      </c>
      <c r="D2394" s="22" t="inlineStr">
        <is>
          <r>
            <t xml:space="preserve">UN</t>
          </r>
        </is>
      </c>
      <c r="E2394" s="24" t="n">
        <v>1.0</v>
      </c>
      <c r="F2394" s="25" t="n">
        <v>11.47</v>
      </c>
      <c r="G2394" s="25" t="n">
        <f>TRUNC(TRUNC(E2394,8)*F2394,2)</f>
        <v>11.47</v>
      </c>
    </row>
    <row r="2395" customHeight="1" ht="29">
      <c r="A2395" s="22" t="inlineStr">
        <is>
          <r>
            <t xml:space="preserve">86904</t>
          </r>
        </is>
      </c>
      <c r="B2395" s="23" t="inlineStr">
        <is>
          <r>
            <t xml:space="preserve">LAVATÓRIO LOUÇA BRANCA SUSPENSO, 29,5 X 39CM OU EQUIVALENTE, PADRÃO POPULAR - FORNECIMENTO E INSTALAÇÃO. AF_01/2020</t>
          </r>
        </is>
      </c>
      <c r="C2395" s="22" t="inlineStr">
        <is>
          <r>
            <t xml:space="preserve">SINAPI</t>
          </r>
        </is>
      </c>
      <c r="D2395" s="22" t="inlineStr">
        <is>
          <r>
            <t xml:space="preserve">UN</t>
          </r>
        </is>
      </c>
      <c r="E2395" s="24" t="n">
        <v>1.0</v>
      </c>
      <c r="F2395" s="25" t="n">
        <v>150.06</v>
      </c>
      <c r="G2395" s="25" t="n">
        <f>TRUNC(TRUNC(E2395,8)*F2395,2)</f>
        <v>150.06</v>
      </c>
    </row>
    <row r="2396" customHeight="1" ht="21">
      <c r="A2396" s="22" t="inlineStr">
        <is>
          <r>
            <t xml:space="preserve">86883</t>
          </r>
        </is>
      </c>
      <c r="B2396" s="23" t="inlineStr">
        <is>
          <r>
            <t xml:space="preserve">SIFÃO DO TIPO FLEXÍVEL EM PVC 1 X 1.1/2 - FORNECIMENTO E INSTALAÇÃO. AF_01/2020</t>
          </r>
        </is>
      </c>
      <c r="C2396" s="22" t="inlineStr">
        <is>
          <r>
            <t xml:space="preserve">SINAPI</t>
          </r>
        </is>
      </c>
      <c r="D2396" s="22" t="inlineStr">
        <is>
          <r>
            <t xml:space="preserve">UN</t>
          </r>
        </is>
      </c>
      <c r="E2396" s="24" t="n">
        <v>1.0</v>
      </c>
      <c r="F2396" s="25" t="n">
        <v>13.08</v>
      </c>
      <c r="G2396" s="25" t="n">
        <f>TRUNC(TRUNC(E2396,8)*F2396,2)</f>
        <v>13.08</v>
      </c>
    </row>
    <row r="2397" customHeight="1" ht="29">
      <c r="A2397" s="22" t="inlineStr">
        <is>
          <r>
            <t xml:space="preserve">86906</t>
          </r>
        </is>
      </c>
      <c r="B2397" s="23" t="inlineStr">
        <is>
          <r>
            <t xml:space="preserve">TORNEIRA CROMADA DE MESA, 1/2" OU 3/4", PARA LAVATÓRIO, PADRÃO POPULAR - FORNECIMENTO E INSTALAÇÃO. AF_01/2020</t>
          </r>
        </is>
      </c>
      <c r="C2397" s="22" t="inlineStr">
        <is>
          <r>
            <t xml:space="preserve">SINAPI</t>
          </r>
        </is>
      </c>
      <c r="D2397" s="22" t="inlineStr">
        <is>
          <r>
            <t xml:space="preserve">UN</t>
          </r>
        </is>
      </c>
      <c r="E2397" s="24" t="n">
        <v>1.0</v>
      </c>
      <c r="F2397" s="25" t="n">
        <v>69.43</v>
      </c>
      <c r="G2397" s="25" t="n">
        <f>TRUNC(TRUNC(E2397,8)*F2397,2)</f>
        <v>69.43</v>
      </c>
    </row>
    <row r="2398" customHeight="1" ht="29">
      <c r="A2398" s="22" t="inlineStr">
        <is>
          <r>
            <t xml:space="preserve">86879</t>
          </r>
        </is>
      </c>
      <c r="B2398" s="23" t="inlineStr">
        <is>
          <r>
            <t xml:space="preserve">VÁLVULA EM PLÁSTICO 1" PARA PIA, TANQUE OU LAVATÓRIO, COM OU SEM LADRÃO - FORNECIMENTO E INSTALAÇÃO. AF_01/2020</t>
          </r>
        </is>
      </c>
      <c r="C2398" s="22" t="inlineStr">
        <is>
          <r>
            <t xml:space="preserve">SINAPI</t>
          </r>
        </is>
      </c>
      <c r="D2398" s="22" t="inlineStr">
        <is>
          <r>
            <t xml:space="preserve">UN</t>
          </r>
        </is>
      </c>
      <c r="E2398" s="24" t="n">
        <v>1.0</v>
      </c>
      <c r="F2398" s="25" t="n">
        <v>10.32</v>
      </c>
      <c r="G2398" s="25" t="n">
        <f>TRUNC(TRUNC(E2398,8)*F2398,2)</f>
        <v>10.32</v>
      </c>
    </row>
    <row r="2399" customHeight="1" ht="15">
      <c r="A2399" s="2" t="inlineStr"/>
      <c r="B2399" s="2" t="inlineStr"/>
      <c r="C2399" s="2" t="inlineStr"/>
      <c r="D2399" s="2" t="inlineStr"/>
      <c r="E2399" s="26" t="inlineStr">
        <is>
          <r>
            <t xml:space="preserve">TOTAL Serviço:</t>
          </r>
        </is>
      </c>
      <c r="F2399" s="26" t="inlineStr"/>
      <c r="G2399" s="27" t="n">
        <f>SUM(G2394:G2398)</f>
        <v>254.36</v>
      </c>
    </row>
    <row r="2400" customHeight="1" ht="15">
      <c r="A2400" s="2" t="inlineStr"/>
      <c r="B2400" s="2" t="inlineStr"/>
      <c r="C2400" s="2" t="inlineStr"/>
      <c r="D2400" s="2" t="inlineStr"/>
      <c r="E2400" s="28" t="inlineStr">
        <is>
          <r>
            <t xml:space="preserve">VALOR:</t>
          </r>
        </is>
      </c>
      <c r="F2400" s="28" t="inlineStr"/>
      <c r="G2400" s="6" t="n">
        <f>SUM(G2399)</f>
        <v>254.36</v>
      </c>
    </row>
    <row r="2401" customHeight="1" ht="15">
      <c r="A2401" s="2" t="inlineStr"/>
      <c r="B2401" s="2" t="inlineStr"/>
      <c r="C2401" s="2" t="inlineStr"/>
      <c r="D2401" s="2" t="inlineStr"/>
      <c r="E2401" s="28" t="inlineStr">
        <is>
          <r>
            <t xml:space="preserve">VALOR BDI (22.23%):</t>
          </r>
        </is>
      </c>
      <c r="F2401" s="28" t="inlineStr"/>
      <c r="G2401" s="6" t="n">
        <f>ROUND(G2400*(22.23/100),2)</f>
        <v>56.54</v>
      </c>
    </row>
    <row r="2402" customHeight="1" ht="15">
      <c r="A2402" s="2" t="inlineStr"/>
      <c r="B2402" s="2" t="inlineStr"/>
      <c r="C2402" s="2" t="inlineStr"/>
      <c r="D2402" s="2" t="inlineStr"/>
      <c r="E2402" s="28" t="inlineStr">
        <is>
          <r>
            <t xml:space="preserve">VALOR COM BDI:</t>
          </r>
        </is>
      </c>
      <c r="F2402" s="28" t="inlineStr"/>
      <c r="G2402" s="6" t="n">
        <f>G2401+G2400</f>
        <v>310.9</v>
      </c>
    </row>
    <row r="2403" customHeight="1" ht="10">
      <c r="A2403" s="2" t="inlineStr"/>
      <c r="B2403" s="2" t="inlineStr"/>
      <c r="C2403" s="2" t="inlineStr"/>
      <c r="D2403" s="2" t="inlineStr"/>
      <c r="E2403" s="18" t="inlineStr"/>
      <c r="F2403" s="18" t="inlineStr"/>
      <c r="G2403" s="18" t="inlineStr"/>
    </row>
    <row r="2404" customHeight="1" ht="20">
      <c r="A2404" s="19" t="inlineStr">
        <is>
          <r>
            <t xml:space="preserve">97586 LUMINÁRIA TIPO CALHA, DE SOBREPOR, COM 2 LÂMPADAS TUBULARES FLUORESCENTES DE 36 W, COM REATOR DE PARTIDA RÁPIDA - FORNECIMENTO E INSTALAÇÃO. AF_02/2020 (UN)</t>
          </r>
        </is>
      </c>
      <c r="B2404" s="19" t="inlineStr"/>
      <c r="C2404" s="19" t="inlineStr"/>
      <c r="D2404" s="19" t="inlineStr"/>
      <c r="E2404" s="19" t="inlineStr"/>
      <c r="F2404" s="19" t="inlineStr"/>
      <c r="G2404" s="19" t="inlineStr"/>
    </row>
    <row r="2405" customHeight="1" ht="15">
      <c r="A2405" s="20" t="inlineStr">
        <is>
          <r>
            <t xml:space="preserve">Material</t>
          </r>
        </is>
      </c>
      <c r="B2405" s="20" t="inlineStr"/>
      <c r="C2405" s="21" t="inlineStr">
        <is>
          <r>
            <t xml:space="preserve">FONTE</t>
          </r>
        </is>
      </c>
      <c r="D2405" s="21" t="inlineStr">
        <is>
          <r>
            <t xml:space="preserve">UNID</t>
          </r>
        </is>
      </c>
      <c r="E2405" s="21" t="inlineStr">
        <is>
          <r>
            <t xml:space="preserve">COEFICIENTE</t>
          </r>
        </is>
      </c>
      <c r="F2405" s="21" t="inlineStr">
        <is>
          <r>
            <t xml:space="preserve">PREÇO UNITÁRIO</t>
          </r>
        </is>
      </c>
      <c r="G2405" s="21" t="inlineStr">
        <is>
          <r>
            <t xml:space="preserve">TOTAL</t>
          </r>
        </is>
      </c>
    </row>
    <row r="2406" customHeight="1" ht="29">
      <c r="A2406" s="22" t="inlineStr">
        <is>
          <r>
            <t xml:space="preserve">00003799</t>
          </r>
        </is>
      </c>
      <c r="B2406" s="23" t="inlineStr">
        <is>
          <r>
            <t xml:space="preserve">LUMINARIA DE SOBREPOR EM CHAPA DE ACO PARA 2 LAMPADAS FLUORESCENTES DE *36* W, ALETADA, COMPLETA (LAMPADAS E REATOR INCLUSOS)</t>
          </r>
        </is>
      </c>
      <c r="C2406" s="22" t="inlineStr">
        <is>
          <r>
            <t xml:space="preserve">SINAPI</t>
          </r>
        </is>
      </c>
      <c r="D2406" s="22" t="inlineStr">
        <is>
          <r>
            <t xml:space="preserve">UN</t>
          </r>
        </is>
      </c>
      <c r="E2406" s="24" t="n">
        <v>0.0</v>
      </c>
      <c r="F2406" s="25" t="n">
        <v>157.96</v>
      </c>
      <c r="G2406" s="25" t="n">
        <f>TRUNC(TRUNC(E2406,8)*F2406,2)</f>
        <v>0.0</v>
      </c>
    </row>
    <row r="2407" customHeight="1" ht="15">
      <c r="A2407" s="2" t="inlineStr"/>
      <c r="B2407" s="2" t="inlineStr"/>
      <c r="C2407" s="2" t="inlineStr"/>
      <c r="D2407" s="2" t="inlineStr"/>
      <c r="E2407" s="26" t="inlineStr">
        <is>
          <r>
            <t xml:space="preserve">TOTAL Material:</t>
          </r>
        </is>
      </c>
      <c r="F2407" s="26" t="inlineStr"/>
      <c r="G2407" s="27" t="n">
        <f>SUM(G2406:G2406)</f>
        <v>0.0</v>
      </c>
    </row>
    <row r="2408" customHeight="1" ht="15">
      <c r="A2408" s="20" t="inlineStr">
        <is>
          <r>
            <t xml:space="preserve">Mão de Obra com Encargos Complementares</t>
          </r>
        </is>
      </c>
      <c r="B2408" s="20" t="inlineStr"/>
      <c r="C2408" s="21" t="inlineStr">
        <is>
          <r>
            <t xml:space="preserve">FONTE</t>
          </r>
        </is>
      </c>
      <c r="D2408" s="21" t="inlineStr">
        <is>
          <r>
            <t xml:space="preserve">UNID</t>
          </r>
        </is>
      </c>
      <c r="E2408" s="21" t="inlineStr">
        <is>
          <r>
            <t xml:space="preserve">COEFICIENTE</t>
          </r>
        </is>
      </c>
      <c r="F2408" s="21" t="inlineStr">
        <is>
          <r>
            <t xml:space="preserve">PREÇO UNITÁRIO</t>
          </r>
        </is>
      </c>
      <c r="G2408" s="21" t="inlineStr">
        <is>
          <r>
            <t xml:space="preserve">TOTAL</t>
          </r>
        </is>
      </c>
    </row>
    <row r="2409" customHeight="1" ht="21">
      <c r="A2409" s="22" t="inlineStr">
        <is>
          <r>
            <t xml:space="preserve">88247</t>
          </r>
        </is>
      </c>
      <c r="B2409" s="23" t="inlineStr">
        <is>
          <r>
            <t xml:space="preserve">AUXILIAR DE ELETRICISTA COM ENCARGOS COMPLEMENTARES</t>
          </r>
        </is>
      </c>
      <c r="C2409" s="22" t="inlineStr">
        <is>
          <r>
            <t xml:space="preserve">SINAPI</t>
          </r>
        </is>
      </c>
      <c r="D2409" s="22" t="inlineStr">
        <is>
          <r>
            <t xml:space="preserve">H</t>
          </r>
        </is>
      </c>
      <c r="E2409" s="24" t="n">
        <v>0.1727</v>
      </c>
      <c r="F2409" s="25" t="n">
        <v>23.65</v>
      </c>
      <c r="G2409" s="25" t="n">
        <f>TRUNC(TRUNC(E2409,8)*F2409,2)</f>
        <v>4.08</v>
      </c>
    </row>
    <row r="2410" customHeight="1" ht="15">
      <c r="A2410" s="22" t="inlineStr">
        <is>
          <r>
            <t xml:space="preserve">88264</t>
          </r>
        </is>
      </c>
      <c r="B2410" s="23" t="inlineStr">
        <is>
          <r>
            <t xml:space="preserve">ELETRICISTA COM ENCARGOS COMPLEMENTARES</t>
          </r>
        </is>
      </c>
      <c r="C2410" s="22" t="inlineStr">
        <is>
          <r>
            <t xml:space="preserve">SINAPI</t>
          </r>
        </is>
      </c>
      <c r="D2410" s="22" t="inlineStr">
        <is>
          <r>
            <t xml:space="preserve">H</t>
          </r>
        </is>
      </c>
      <c r="E2410" s="24" t="n">
        <v>0.4144</v>
      </c>
      <c r="F2410" s="25" t="n">
        <v>29.25</v>
      </c>
      <c r="G2410" s="25" t="n">
        <f>TRUNC(TRUNC(E2410,8)*F2410,2)</f>
        <v>12.12</v>
      </c>
    </row>
    <row r="2411" customHeight="1" ht="18">
      <c r="A2411" s="2" t="inlineStr"/>
      <c r="B2411" s="2" t="inlineStr"/>
      <c r="C2411" s="2" t="inlineStr"/>
      <c r="D2411" s="2" t="inlineStr"/>
      <c r="E2411" s="26" t="inlineStr">
        <is>
          <r>
            <t xml:space="preserve">TOTAL Mão de Obra com Encargos Complementares:</t>
          </r>
        </is>
      </c>
      <c r="F2411" s="26" t="inlineStr"/>
      <c r="G2411" s="27" t="n">
        <f>SUM(G2409:G2410)</f>
        <v>16.2</v>
      </c>
    </row>
    <row r="2412" customHeight="1" ht="15">
      <c r="A2412" s="2" t="inlineStr"/>
      <c r="B2412" s="2" t="inlineStr"/>
      <c r="C2412" s="2" t="inlineStr"/>
      <c r="D2412" s="2" t="inlineStr"/>
      <c r="E2412" s="28" t="inlineStr">
        <is>
          <r>
            <t xml:space="preserve">VALOR:</t>
          </r>
        </is>
      </c>
      <c r="F2412" s="28" t="inlineStr"/>
      <c r="G2412" s="6" t="n">
        <f>SUM(G2407,G2411)</f>
        <v>16.2</v>
      </c>
    </row>
    <row r="2413" customHeight="1" ht="15">
      <c r="A2413" s="2" t="inlineStr"/>
      <c r="B2413" s="2" t="inlineStr"/>
      <c r="C2413" s="2" t="inlineStr"/>
      <c r="D2413" s="2" t="inlineStr"/>
      <c r="E2413" s="28" t="inlineStr">
        <is>
          <r>
            <t xml:space="preserve">VALOR BDI (22.23%):</t>
          </r>
        </is>
      </c>
      <c r="F2413" s="28" t="inlineStr"/>
      <c r="G2413" s="6" t="n">
        <f>ROUND(G2412*(22.23/100),2)</f>
        <v>3.6</v>
      </c>
    </row>
    <row r="2414" customHeight="1" ht="15">
      <c r="A2414" s="2" t="inlineStr"/>
      <c r="B2414" s="2" t="inlineStr"/>
      <c r="C2414" s="2" t="inlineStr"/>
      <c r="D2414" s="2" t="inlineStr"/>
      <c r="E2414" s="28" t="inlineStr">
        <is>
          <r>
            <t xml:space="preserve">VALOR COM BDI:</t>
          </r>
        </is>
      </c>
      <c r="F2414" s="28" t="inlineStr"/>
      <c r="G2414" s="6" t="n">
        <f>G2413+G2412</f>
        <v>19.8</v>
      </c>
    </row>
    <row r="2415" customHeight="1" ht="10">
      <c r="A2415" s="2" t="inlineStr"/>
      <c r="B2415" s="2" t="inlineStr"/>
      <c r="C2415" s="2" t="inlineStr"/>
      <c r="D2415" s="2" t="inlineStr"/>
      <c r="E2415" s="18" t="inlineStr"/>
      <c r="F2415" s="18" t="inlineStr"/>
      <c r="G2415" s="18" t="inlineStr"/>
    </row>
    <row r="2416" customHeight="1" ht="20">
      <c r="A2416" s="19" t="inlineStr">
        <is>
          <r>
            <t xml:space="preserve">97593 LUMINÁRIA TIPO SPOT, DE SOBREPOR, COM 1 LÂMPADA FLUORESCENTE DE 15 W, SEM REATOR - FORNECIMENTO E INSTALAÇÃO. AF_02/2020 (UN)</t>
          </r>
        </is>
      </c>
      <c r="B2416" s="19" t="inlineStr"/>
      <c r="C2416" s="19" t="inlineStr"/>
      <c r="D2416" s="19" t="inlineStr"/>
      <c r="E2416" s="19" t="inlineStr"/>
      <c r="F2416" s="19" t="inlineStr"/>
      <c r="G2416" s="19" t="inlineStr"/>
    </row>
    <row r="2417" customHeight="1" ht="15">
      <c r="A2417" s="20" t="inlineStr">
        <is>
          <r>
            <t xml:space="preserve">Material</t>
          </r>
        </is>
      </c>
      <c r="B2417" s="20" t="inlineStr"/>
      <c r="C2417" s="21" t="inlineStr">
        <is>
          <r>
            <t xml:space="preserve">FONTE</t>
          </r>
        </is>
      </c>
      <c r="D2417" s="21" t="inlineStr">
        <is>
          <r>
            <t xml:space="preserve">UNID</t>
          </r>
        </is>
      </c>
      <c r="E2417" s="21" t="inlineStr">
        <is>
          <r>
            <t xml:space="preserve">COEFICIENTE</t>
          </r>
        </is>
      </c>
      <c r="F2417" s="21" t="inlineStr">
        <is>
          <r>
            <t xml:space="preserve">PREÇO UNITÁRIO</t>
          </r>
        </is>
      </c>
      <c r="G2417" s="21" t="inlineStr">
        <is>
          <r>
            <t xml:space="preserve">TOTAL</t>
          </r>
        </is>
      </c>
    </row>
    <row r="2418" customHeight="1" ht="21">
      <c r="A2418" s="22" t="inlineStr">
        <is>
          <r>
            <t xml:space="preserve">00038191</t>
          </r>
        </is>
      </c>
      <c r="B2418" s="23" t="inlineStr">
        <is>
          <r>
            <t xml:space="preserve">LAMPADA FLUORESCENTE COMPACTA 2U BRANCA 15 W, BASE E27 (127/220 V)</t>
          </r>
        </is>
      </c>
      <c r="C2418" s="22" t="inlineStr">
        <is>
          <r>
            <t xml:space="preserve">SINAPI</t>
          </r>
        </is>
      </c>
      <c r="D2418" s="22" t="inlineStr">
        <is>
          <r>
            <t xml:space="preserve">UN</t>
          </r>
        </is>
      </c>
      <c r="E2418" s="24" t="n">
        <v>0.0</v>
      </c>
      <c r="F2418" s="25" t="n">
        <v>16.67</v>
      </c>
      <c r="G2418" s="25" t="n">
        <f>TRUNC(TRUNC(E2418,8)*F2418,2)</f>
        <v>0.0</v>
      </c>
    </row>
    <row r="2419" customHeight="1" ht="29">
      <c r="A2419" s="22" t="inlineStr">
        <is>
          <r>
            <t xml:space="preserve">00012266</t>
          </r>
        </is>
      </c>
      <c r="B2419" s="23" t="inlineStr">
        <is>
          <r>
            <t xml:space="preserve">LUMINARIA SPOT DE SOBREPOR EM ALUMINIO COM ALETA PLASTICA PARA 1 LAMPADA, BASE E27, POTENCIA MAXIMA 40/60 W (NAO INCLUI LAMPADA)</t>
          </r>
        </is>
      </c>
      <c r="C2419" s="22" t="inlineStr">
        <is>
          <r>
            <t xml:space="preserve">SINAPI</t>
          </r>
        </is>
      </c>
      <c r="D2419" s="22" t="inlineStr">
        <is>
          <r>
            <t xml:space="preserve">UN</t>
          </r>
        </is>
      </c>
      <c r="E2419" s="24" t="n">
        <v>1.0</v>
      </c>
      <c r="F2419" s="25" t="n">
        <v>122.25</v>
      </c>
      <c r="G2419" s="25" t="n">
        <f>TRUNC(TRUNC(E2419,8)*F2419,2)</f>
        <v>122.25</v>
      </c>
    </row>
    <row r="2420" customHeight="1" ht="15">
      <c r="A2420" s="2" t="inlineStr"/>
      <c r="B2420" s="2" t="inlineStr"/>
      <c r="C2420" s="2" t="inlineStr"/>
      <c r="D2420" s="2" t="inlineStr"/>
      <c r="E2420" s="26" t="inlineStr">
        <is>
          <r>
            <t xml:space="preserve">TOTAL Material:</t>
          </r>
        </is>
      </c>
      <c r="F2420" s="26" t="inlineStr"/>
      <c r="G2420" s="27" t="n">
        <f>SUM(G2418:G2419)</f>
        <v>122.25</v>
      </c>
    </row>
    <row r="2421" customHeight="1" ht="15">
      <c r="A2421" s="20" t="inlineStr">
        <is>
          <r>
            <t xml:space="preserve">Mão de Obra com Encargos Complementares</t>
          </r>
        </is>
      </c>
      <c r="B2421" s="20" t="inlineStr"/>
      <c r="C2421" s="21" t="inlineStr">
        <is>
          <r>
            <t xml:space="preserve">FONTE</t>
          </r>
        </is>
      </c>
      <c r="D2421" s="21" t="inlineStr">
        <is>
          <r>
            <t xml:space="preserve">UNID</t>
          </r>
        </is>
      </c>
      <c r="E2421" s="21" t="inlineStr">
        <is>
          <r>
            <t xml:space="preserve">COEFICIENTE</t>
          </r>
        </is>
      </c>
      <c r="F2421" s="21" t="inlineStr">
        <is>
          <r>
            <t xml:space="preserve">PREÇO UNITÁRIO</t>
          </r>
        </is>
      </c>
      <c r="G2421" s="21" t="inlineStr">
        <is>
          <r>
            <t xml:space="preserve">TOTAL</t>
          </r>
        </is>
      </c>
    </row>
    <row r="2422" customHeight="1" ht="21">
      <c r="A2422" s="22" t="inlineStr">
        <is>
          <r>
            <t xml:space="preserve">88247</t>
          </r>
        </is>
      </c>
      <c r="B2422" s="23" t="inlineStr">
        <is>
          <r>
            <t xml:space="preserve">AUXILIAR DE ELETRICISTA COM ENCARGOS COMPLEMENTARES</t>
          </r>
        </is>
      </c>
      <c r="C2422" s="22" t="inlineStr">
        <is>
          <r>
            <t xml:space="preserve">SINAPI</t>
          </r>
        </is>
      </c>
      <c r="D2422" s="22" t="inlineStr">
        <is>
          <r>
            <t xml:space="preserve">H</t>
          </r>
        </is>
      </c>
      <c r="E2422" s="24" t="n">
        <v>0.1833</v>
      </c>
      <c r="F2422" s="25" t="n">
        <v>23.65</v>
      </c>
      <c r="G2422" s="25" t="n">
        <f>TRUNC(TRUNC(E2422,8)*F2422,2)</f>
        <v>4.33</v>
      </c>
    </row>
    <row r="2423" customHeight="1" ht="15">
      <c r="A2423" s="22" t="inlineStr">
        <is>
          <r>
            <t xml:space="preserve">88264</t>
          </r>
        </is>
      </c>
      <c r="B2423" s="23" t="inlineStr">
        <is>
          <r>
            <t xml:space="preserve">ELETRICISTA COM ENCARGOS COMPLEMENTARES</t>
          </r>
        </is>
      </c>
      <c r="C2423" s="22" t="inlineStr">
        <is>
          <r>
            <t xml:space="preserve">SINAPI</t>
          </r>
        </is>
      </c>
      <c r="D2423" s="22" t="inlineStr">
        <is>
          <r>
            <t xml:space="preserve">H</t>
          </r>
        </is>
      </c>
      <c r="E2423" s="24" t="n">
        <v>0.4518</v>
      </c>
      <c r="F2423" s="25" t="n">
        <v>29.25</v>
      </c>
      <c r="G2423" s="25" t="n">
        <f>TRUNC(TRUNC(E2423,8)*F2423,2)</f>
        <v>13.21</v>
      </c>
    </row>
    <row r="2424" customHeight="1" ht="18">
      <c r="A2424" s="2" t="inlineStr"/>
      <c r="B2424" s="2" t="inlineStr"/>
      <c r="C2424" s="2" t="inlineStr"/>
      <c r="D2424" s="2" t="inlineStr"/>
      <c r="E2424" s="26" t="inlineStr">
        <is>
          <r>
            <t xml:space="preserve">TOTAL Mão de Obra com Encargos Complementares:</t>
          </r>
        </is>
      </c>
      <c r="F2424" s="26" t="inlineStr"/>
      <c r="G2424" s="27" t="n">
        <f>SUM(G2422:G2423)</f>
        <v>17.54</v>
      </c>
    </row>
    <row r="2425" customHeight="1" ht="15">
      <c r="A2425" s="2" t="inlineStr"/>
      <c r="B2425" s="2" t="inlineStr"/>
      <c r="C2425" s="2" t="inlineStr"/>
      <c r="D2425" s="2" t="inlineStr"/>
      <c r="E2425" s="28" t="inlineStr">
        <is>
          <r>
            <t xml:space="preserve">VALOR:</t>
          </r>
        </is>
      </c>
      <c r="F2425" s="28" t="inlineStr"/>
      <c r="G2425" s="6" t="n">
        <f>SUM(G2420,G2424)</f>
        <v>139.79</v>
      </c>
    </row>
    <row r="2426" customHeight="1" ht="15">
      <c r="A2426" s="2" t="inlineStr"/>
      <c r="B2426" s="2" t="inlineStr"/>
      <c r="C2426" s="2" t="inlineStr"/>
      <c r="D2426" s="2" t="inlineStr"/>
      <c r="E2426" s="28" t="inlineStr">
        <is>
          <r>
            <t xml:space="preserve">VALOR BDI (22.23%):</t>
          </r>
        </is>
      </c>
      <c r="F2426" s="28" t="inlineStr"/>
      <c r="G2426" s="6" t="n">
        <f>ROUND(G2425*(22.23/100),2)</f>
        <v>31.08</v>
      </c>
    </row>
    <row r="2427" customHeight="1" ht="15">
      <c r="A2427" s="2" t="inlineStr"/>
      <c r="B2427" s="2" t="inlineStr"/>
      <c r="C2427" s="2" t="inlineStr"/>
      <c r="D2427" s="2" t="inlineStr"/>
      <c r="E2427" s="28" t="inlineStr">
        <is>
          <r>
            <t xml:space="preserve">VALOR COM BDI:</t>
          </r>
        </is>
      </c>
      <c r="F2427" s="28" t="inlineStr"/>
      <c r="G2427" s="6" t="n">
        <f>G2426+G2425</f>
        <v>170.87</v>
      </c>
    </row>
    <row r="2428" customHeight="1" ht="10">
      <c r="A2428" s="2" t="inlineStr"/>
      <c r="B2428" s="2" t="inlineStr"/>
      <c r="C2428" s="2" t="inlineStr"/>
      <c r="D2428" s="2" t="inlineStr"/>
      <c r="E2428" s="18" t="inlineStr"/>
      <c r="F2428" s="18" t="inlineStr"/>
      <c r="G2428" s="18" t="inlineStr"/>
    </row>
    <row r="2429" customHeight="1" ht="20">
      <c r="A2429" s="19" t="inlineStr">
        <is>
          <r>
            <t xml:space="preserve">91885 LUVA PARA ELETRODUTO, PVC, ROSCÁVEL, DN 32 MM (1"), PARA CIRCUITOS TERMINAIS, INSTALADA EM PAREDE - FORNECIMENTO E INSTALAÇÃO. AF_03/2023 (UN)</t>
          </r>
        </is>
      </c>
      <c r="B2429" s="19" t="inlineStr"/>
      <c r="C2429" s="19" t="inlineStr"/>
      <c r="D2429" s="19" t="inlineStr"/>
      <c r="E2429" s="19" t="inlineStr"/>
      <c r="F2429" s="19" t="inlineStr"/>
      <c r="G2429" s="19" t="inlineStr"/>
    </row>
    <row r="2430" customHeight="1" ht="15">
      <c r="A2430" s="20" t="inlineStr">
        <is>
          <r>
            <t xml:space="preserve">Material</t>
          </r>
        </is>
      </c>
      <c r="B2430" s="20" t="inlineStr"/>
      <c r="C2430" s="21" t="inlineStr">
        <is>
          <r>
            <t xml:space="preserve">FONTE</t>
          </r>
        </is>
      </c>
      <c r="D2430" s="21" t="inlineStr">
        <is>
          <r>
            <t xml:space="preserve">UNID</t>
          </r>
        </is>
      </c>
      <c r="E2430" s="21" t="inlineStr">
        <is>
          <r>
            <t xml:space="preserve">COEFICIENTE</t>
          </r>
        </is>
      </c>
      <c r="F2430" s="21" t="inlineStr">
        <is>
          <r>
            <t xml:space="preserve">PREÇO UNITÁRIO</t>
          </r>
        </is>
      </c>
      <c r="G2430" s="21" t="inlineStr">
        <is>
          <r>
            <t xml:space="preserve">TOTAL</t>
          </r>
        </is>
      </c>
    </row>
    <row r="2431" customHeight="1" ht="21">
      <c r="A2431" s="22" t="inlineStr">
        <is>
          <r>
            <t xml:space="preserve">00001892</t>
          </r>
        </is>
      </c>
      <c r="B2431" s="23" t="inlineStr">
        <is>
          <r>
            <t xml:space="preserve">LUVA EM PVC RIGIDO ROSCAVEL, DE 1", PARA ELETRODUTO</t>
          </r>
        </is>
      </c>
      <c r="C2431" s="22" t="inlineStr">
        <is>
          <r>
            <t xml:space="preserve">SINAPI</t>
          </r>
        </is>
      </c>
      <c r="D2431" s="22" t="inlineStr">
        <is>
          <r>
            <t xml:space="preserve">UN</t>
          </r>
        </is>
      </c>
      <c r="E2431" s="24" t="n">
        <v>1.0</v>
      </c>
      <c r="F2431" s="25" t="n">
        <v>1.37</v>
      </c>
      <c r="G2431" s="25" t="n">
        <f>TRUNC(TRUNC(E2431,8)*F2431,2)</f>
        <v>1.37</v>
      </c>
    </row>
    <row r="2432" customHeight="1" ht="15">
      <c r="A2432" s="2" t="inlineStr"/>
      <c r="B2432" s="2" t="inlineStr"/>
      <c r="C2432" s="2" t="inlineStr"/>
      <c r="D2432" s="2" t="inlineStr"/>
      <c r="E2432" s="26" t="inlineStr">
        <is>
          <r>
            <t xml:space="preserve">TOTAL Material:</t>
          </r>
        </is>
      </c>
      <c r="F2432" s="26" t="inlineStr"/>
      <c r="G2432" s="27" t="n">
        <f>SUM(G2431:G2431)</f>
        <v>1.37</v>
      </c>
    </row>
    <row r="2433" customHeight="1" ht="15">
      <c r="A2433" s="20" t="inlineStr">
        <is>
          <r>
            <t xml:space="preserve">Mão de Obra com Encargos Complementares</t>
          </r>
        </is>
      </c>
      <c r="B2433" s="20" t="inlineStr"/>
      <c r="C2433" s="21" t="inlineStr">
        <is>
          <r>
            <t xml:space="preserve">FONTE</t>
          </r>
        </is>
      </c>
      <c r="D2433" s="21" t="inlineStr">
        <is>
          <r>
            <t xml:space="preserve">UNID</t>
          </r>
        </is>
      </c>
      <c r="E2433" s="21" t="inlineStr">
        <is>
          <r>
            <t xml:space="preserve">COEFICIENTE</t>
          </r>
        </is>
      </c>
      <c r="F2433" s="21" t="inlineStr">
        <is>
          <r>
            <t xml:space="preserve">PREÇO UNITÁRIO</t>
          </r>
        </is>
      </c>
      <c r="G2433" s="21" t="inlineStr">
        <is>
          <r>
            <t xml:space="preserve">TOTAL</t>
          </r>
        </is>
      </c>
    </row>
    <row r="2434" customHeight="1" ht="21">
      <c r="A2434" s="22" t="inlineStr">
        <is>
          <r>
            <t xml:space="preserve">88247</t>
          </r>
        </is>
      </c>
      <c r="B2434" s="23" t="inlineStr">
        <is>
          <r>
            <t xml:space="preserve">AUXILIAR DE ELETRICISTA COM ENCARGOS COMPLEMENTARES</t>
          </r>
        </is>
      </c>
      <c r="C2434" s="22" t="inlineStr">
        <is>
          <r>
            <t xml:space="preserve">SINAPI</t>
          </r>
        </is>
      </c>
      <c r="D2434" s="22" t="inlineStr">
        <is>
          <r>
            <t xml:space="preserve">H</t>
          </r>
        </is>
      </c>
      <c r="E2434" s="24" t="n">
        <v>0.219</v>
      </c>
      <c r="F2434" s="25" t="n">
        <v>23.65</v>
      </c>
      <c r="G2434" s="25" t="n">
        <f>TRUNC(TRUNC(E2434,8)*F2434,2)</f>
        <v>5.17</v>
      </c>
    </row>
    <row r="2435" customHeight="1" ht="15">
      <c r="A2435" s="22" t="inlineStr">
        <is>
          <r>
            <t xml:space="preserve">88264</t>
          </r>
        </is>
      </c>
      <c r="B2435" s="23" t="inlineStr">
        <is>
          <r>
            <t xml:space="preserve">ELETRICISTA COM ENCARGOS COMPLEMENTARES</t>
          </r>
        </is>
      </c>
      <c r="C2435" s="22" t="inlineStr">
        <is>
          <r>
            <t xml:space="preserve">SINAPI</t>
          </r>
        </is>
      </c>
      <c r="D2435" s="22" t="inlineStr">
        <is>
          <r>
            <t xml:space="preserve">H</t>
          </r>
        </is>
      </c>
      <c r="E2435" s="24" t="n">
        <v>0.219</v>
      </c>
      <c r="F2435" s="25" t="n">
        <v>29.25</v>
      </c>
      <c r="G2435" s="25" t="n">
        <f>TRUNC(TRUNC(E2435,8)*F2435,2)</f>
        <v>6.4</v>
      </c>
    </row>
    <row r="2436" customHeight="1" ht="18">
      <c r="A2436" s="2" t="inlineStr"/>
      <c r="B2436" s="2" t="inlineStr"/>
      <c r="C2436" s="2" t="inlineStr"/>
      <c r="D2436" s="2" t="inlineStr"/>
      <c r="E2436" s="26" t="inlineStr">
        <is>
          <r>
            <t xml:space="preserve">TOTAL Mão de Obra com Encargos Complementares:</t>
          </r>
        </is>
      </c>
      <c r="F2436" s="26" t="inlineStr"/>
      <c r="G2436" s="27" t="n">
        <f>SUM(G2434:G2435)</f>
        <v>11.57</v>
      </c>
    </row>
    <row r="2437" customHeight="1" ht="15">
      <c r="A2437" s="2" t="inlineStr"/>
      <c r="B2437" s="2" t="inlineStr"/>
      <c r="C2437" s="2" t="inlineStr"/>
      <c r="D2437" s="2" t="inlineStr"/>
      <c r="E2437" s="28" t="inlineStr">
        <is>
          <r>
            <t xml:space="preserve">VALOR:</t>
          </r>
        </is>
      </c>
      <c r="F2437" s="28" t="inlineStr"/>
      <c r="G2437" s="6" t="n">
        <f>SUM(G2432,G2436)</f>
        <v>12.94</v>
      </c>
    </row>
    <row r="2438" customHeight="1" ht="15">
      <c r="A2438" s="2" t="inlineStr"/>
      <c r="B2438" s="2" t="inlineStr"/>
      <c r="C2438" s="2" t="inlineStr"/>
      <c r="D2438" s="2" t="inlineStr"/>
      <c r="E2438" s="28" t="inlineStr">
        <is>
          <r>
            <t xml:space="preserve">VALOR BDI (22.23%):</t>
          </r>
        </is>
      </c>
      <c r="F2438" s="28" t="inlineStr"/>
      <c r="G2438" s="6" t="n">
        <f>ROUND(G2437*(22.23/100),2)</f>
        <v>2.88</v>
      </c>
    </row>
    <row r="2439" customHeight="1" ht="15">
      <c r="A2439" s="2" t="inlineStr"/>
      <c r="B2439" s="2" t="inlineStr"/>
      <c r="C2439" s="2" t="inlineStr"/>
      <c r="D2439" s="2" t="inlineStr"/>
      <c r="E2439" s="28" t="inlineStr">
        <is>
          <r>
            <t xml:space="preserve">VALOR COM BDI:</t>
          </r>
        </is>
      </c>
      <c r="F2439" s="28" t="inlineStr"/>
      <c r="G2439" s="6" t="n">
        <f>G2438+G2437</f>
        <v>15.82</v>
      </c>
    </row>
    <row r="2440" customHeight="1" ht="10">
      <c r="A2440" s="2" t="inlineStr"/>
      <c r="B2440" s="2" t="inlineStr"/>
      <c r="C2440" s="2" t="inlineStr"/>
      <c r="D2440" s="2" t="inlineStr"/>
      <c r="E2440" s="18" t="inlineStr"/>
      <c r="F2440" s="18" t="inlineStr"/>
      <c r="G2440" s="18" t="inlineStr"/>
    </row>
    <row r="2441" customHeight="1" ht="20">
      <c r="A2441" s="19" t="inlineStr">
        <is>
          <r>
            <t xml:space="preserve">S00128 Lançamento de concreto usinado, bombeado, em peças armadas da superestrutura, inclusive colocação, adensamento e acabamento (m3)</t>
          </r>
        </is>
      </c>
      <c r="B2441" s="19" t="inlineStr"/>
      <c r="C2441" s="19" t="inlineStr"/>
      <c r="D2441" s="19" t="inlineStr"/>
      <c r="E2441" s="19" t="inlineStr"/>
      <c r="F2441" s="19" t="inlineStr"/>
      <c r="G2441" s="19" t="inlineStr"/>
    </row>
    <row r="2442" customHeight="1" ht="15">
      <c r="A2442" s="20" t="inlineStr">
        <is>
          <r>
            <t xml:space="preserve">Mão de Obra com Encargos Complementares</t>
          </r>
        </is>
      </c>
      <c r="B2442" s="20" t="inlineStr"/>
      <c r="C2442" s="21" t="inlineStr">
        <is>
          <r>
            <t xml:space="preserve">FONTE</t>
          </r>
        </is>
      </c>
      <c r="D2442" s="21" t="inlineStr">
        <is>
          <r>
            <t xml:space="preserve">UNID</t>
          </r>
        </is>
      </c>
      <c r="E2442" s="21" t="inlineStr">
        <is>
          <r>
            <t xml:space="preserve">COEFICIENTE</t>
          </r>
        </is>
      </c>
      <c r="F2442" s="21" t="inlineStr">
        <is>
          <r>
            <t xml:space="preserve">PREÇO UNITÁRIO</t>
          </r>
        </is>
      </c>
      <c r="G2442" s="21" t="inlineStr">
        <is>
          <r>
            <t xml:space="preserve">TOTAL</t>
          </r>
        </is>
      </c>
    </row>
    <row r="2443" customHeight="1" ht="15">
      <c r="A2443" s="22" t="inlineStr">
        <is>
          <r>
            <t xml:space="preserve">88245</t>
          </r>
        </is>
      </c>
      <c r="B2443" s="23" t="inlineStr">
        <is>
          <r>
            <t xml:space="preserve">ARMADOR COM ENCARGOS COMPLEMENTARES</t>
          </r>
        </is>
      </c>
      <c r="C2443" s="22" t="inlineStr">
        <is>
          <r>
            <t xml:space="preserve">SINAPI</t>
          </r>
        </is>
      </c>
      <c r="D2443" s="22" t="inlineStr">
        <is>
          <r>
            <t xml:space="preserve">H</t>
          </r>
        </is>
      </c>
      <c r="E2443" s="24" t="n">
        <v>0.18</v>
      </c>
      <c r="F2443" s="25" t="n">
        <v>28.73</v>
      </c>
      <c r="G2443" s="25" t="n">
        <f>ROUND(ROUND(E2443,8)*F2443,2)</f>
        <v>5.17</v>
      </c>
    </row>
    <row r="2444" customHeight="1" ht="21">
      <c r="A2444" s="22" t="inlineStr">
        <is>
          <r>
            <t xml:space="preserve">88262</t>
          </r>
        </is>
      </c>
      <c r="B2444" s="23" t="inlineStr">
        <is>
          <r>
            <t xml:space="preserve">CARPINTEIRO DE FORMAS COM ENCARGOS COMPLEMENTARES</t>
          </r>
        </is>
      </c>
      <c r="C2444" s="22" t="inlineStr">
        <is>
          <r>
            <t xml:space="preserve">SINAPI</t>
          </r>
        </is>
      </c>
      <c r="D2444" s="22" t="inlineStr">
        <is>
          <r>
            <t xml:space="preserve">H</t>
          </r>
        </is>
      </c>
      <c r="E2444" s="24" t="n">
        <v>0.36</v>
      </c>
      <c r="F2444" s="25" t="n">
        <v>28.52</v>
      </c>
      <c r="G2444" s="25" t="n">
        <f>ROUND(ROUND(E2444,8)*F2444,2)</f>
        <v>10.27</v>
      </c>
    </row>
    <row r="2445" customHeight="1" ht="15">
      <c r="A2445" s="22" t="inlineStr">
        <is>
          <r>
            <t xml:space="preserve">88309</t>
          </r>
        </is>
      </c>
      <c r="B2445" s="23" t="inlineStr">
        <is>
          <r>
            <t xml:space="preserve">PEDREIRO COM ENCARGOS COMPLEMENTARES</t>
          </r>
        </is>
      </c>
      <c r="C2445" s="22" t="inlineStr">
        <is>
          <r>
            <t xml:space="preserve">SINAPI</t>
          </r>
        </is>
      </c>
      <c r="D2445" s="22" t="inlineStr">
        <is>
          <r>
            <t xml:space="preserve">H</t>
          </r>
        </is>
      </c>
      <c r="E2445" s="24" t="n">
        <v>0.36</v>
      </c>
      <c r="F2445" s="25" t="n">
        <v>28.88</v>
      </c>
      <c r="G2445" s="25" t="n">
        <f>ROUND(ROUND(E2445,8)*F2445,2)</f>
        <v>10.4</v>
      </c>
    </row>
    <row r="2446" customHeight="1" ht="15">
      <c r="A2446" s="22" t="inlineStr">
        <is>
          <r>
            <t xml:space="preserve">88316</t>
          </r>
        </is>
      </c>
      <c r="B2446" s="23" t="inlineStr">
        <is>
          <r>
            <t xml:space="preserve">SERVENTE COM ENCARGOS COMPLEMENTARES</t>
          </r>
        </is>
      </c>
      <c r="C2446" s="22" t="inlineStr">
        <is>
          <r>
            <t xml:space="preserve">SINAPI</t>
          </r>
        </is>
      </c>
      <c r="D2446" s="22" t="inlineStr">
        <is>
          <r>
            <t xml:space="preserve">H</t>
          </r>
        </is>
      </c>
      <c r="E2446" s="24" t="n">
        <v>1.62</v>
      </c>
      <c r="F2446" s="25" t="n">
        <v>22.1</v>
      </c>
      <c r="G2446" s="25" t="n">
        <f>ROUND(ROUND(E2446,8)*F2446,2)</f>
        <v>35.8</v>
      </c>
    </row>
    <row r="2447" customHeight="1" ht="18">
      <c r="A2447" s="2" t="inlineStr"/>
      <c r="B2447" s="2" t="inlineStr"/>
      <c r="C2447" s="2" t="inlineStr"/>
      <c r="D2447" s="2" t="inlineStr"/>
      <c r="E2447" s="26" t="inlineStr">
        <is>
          <r>
            <t xml:space="preserve">TOTAL Mão de Obra com Encargos Complementares:</t>
          </r>
        </is>
      </c>
      <c r="F2447" s="26" t="inlineStr"/>
      <c r="G2447" s="27" t="n">
        <f>SUM(G2443:G2446)</f>
        <v>61.64</v>
      </c>
    </row>
    <row r="2448" customHeight="1" ht="15">
      <c r="A2448" s="2" t="inlineStr"/>
      <c r="B2448" s="2" t="inlineStr"/>
      <c r="C2448" s="2" t="inlineStr"/>
      <c r="D2448" s="2" t="inlineStr"/>
      <c r="E2448" s="28" t="inlineStr">
        <is>
          <r>
            <t xml:space="preserve">VALOR:</t>
          </r>
        </is>
      </c>
      <c r="F2448" s="28" t="inlineStr"/>
      <c r="G2448" s="6" t="n">
        <f>SUM(G2447)</f>
        <v>61.64</v>
      </c>
    </row>
    <row r="2449" customHeight="1" ht="15">
      <c r="A2449" s="2" t="inlineStr"/>
      <c r="B2449" s="2" t="inlineStr"/>
      <c r="C2449" s="2" t="inlineStr"/>
      <c r="D2449" s="2" t="inlineStr"/>
      <c r="E2449" s="28" t="inlineStr">
        <is>
          <r>
            <t xml:space="preserve">VALOR BDI (22.23%):</t>
          </r>
        </is>
      </c>
      <c r="F2449" s="28" t="inlineStr"/>
      <c r="G2449" s="6" t="n">
        <f>ROUND(G2448*(22.23/100),2)</f>
        <v>13.7</v>
      </c>
    </row>
    <row r="2450" customHeight="1" ht="15">
      <c r="A2450" s="2" t="inlineStr"/>
      <c r="B2450" s="2" t="inlineStr"/>
      <c r="C2450" s="2" t="inlineStr"/>
      <c r="D2450" s="2" t="inlineStr"/>
      <c r="E2450" s="28" t="inlineStr">
        <is>
          <r>
            <t xml:space="preserve">VALOR COM BDI:</t>
          </r>
        </is>
      </c>
      <c r="F2450" s="28" t="inlineStr"/>
      <c r="G2450" s="6" t="n">
        <f>G2449+G2448</f>
        <v>75.34</v>
      </c>
    </row>
    <row r="2451" customHeight="1" ht="10">
      <c r="A2451" s="2" t="inlineStr"/>
      <c r="B2451" s="2" t="inlineStr"/>
      <c r="C2451" s="2" t="inlineStr"/>
      <c r="D2451" s="2" t="inlineStr"/>
      <c r="E2451" s="18" t="inlineStr"/>
      <c r="F2451" s="18" t="inlineStr"/>
      <c r="G2451" s="18" t="inlineStr"/>
    </row>
    <row r="2452" customHeight="1" ht="20">
      <c r="A2452" s="19" t="inlineStr">
        <is>
          <r>
            <t xml:space="preserve">97611 LÂMPADA COMPACTA FLUORESCENTE DE 15 W, BASE E27 - FORNECIMENTO E INSTALAÇÃO. AF_02/2020 (UN)</t>
          </r>
        </is>
      </c>
      <c r="B2452" s="19" t="inlineStr"/>
      <c r="C2452" s="19" t="inlineStr"/>
      <c r="D2452" s="19" t="inlineStr"/>
      <c r="E2452" s="19" t="inlineStr"/>
      <c r="F2452" s="19" t="inlineStr"/>
      <c r="G2452" s="19" t="inlineStr"/>
    </row>
    <row r="2453" customHeight="1" ht="15">
      <c r="A2453" s="20" t="inlineStr">
        <is>
          <r>
            <t xml:space="preserve">Material</t>
          </r>
        </is>
      </c>
      <c r="B2453" s="20" t="inlineStr"/>
      <c r="C2453" s="21" t="inlineStr">
        <is>
          <r>
            <t xml:space="preserve">FONTE</t>
          </r>
        </is>
      </c>
      <c r="D2453" s="21" t="inlineStr">
        <is>
          <r>
            <t xml:space="preserve">UNID</t>
          </r>
        </is>
      </c>
      <c r="E2453" s="21" t="inlineStr">
        <is>
          <r>
            <t xml:space="preserve">COEFICIENTE</t>
          </r>
        </is>
      </c>
      <c r="F2453" s="21" t="inlineStr">
        <is>
          <r>
            <t xml:space="preserve">PREÇO UNITÁRIO</t>
          </r>
        </is>
      </c>
      <c r="G2453" s="21" t="inlineStr">
        <is>
          <r>
            <t xml:space="preserve">TOTAL</t>
          </r>
        </is>
      </c>
    </row>
    <row r="2454" customHeight="1" ht="21">
      <c r="A2454" s="22" t="inlineStr">
        <is>
          <r>
            <t xml:space="preserve">00038191</t>
          </r>
        </is>
      </c>
      <c r="B2454" s="23" t="inlineStr">
        <is>
          <r>
            <t xml:space="preserve">LAMPADA FLUORESCENTE COMPACTA 2U BRANCA 15 W, BASE E27 (127/220 V)</t>
          </r>
        </is>
      </c>
      <c r="C2454" s="22" t="inlineStr">
        <is>
          <r>
            <t xml:space="preserve">SINAPI</t>
          </r>
        </is>
      </c>
      <c r="D2454" s="22" t="inlineStr">
        <is>
          <r>
            <t xml:space="preserve">UN</t>
          </r>
        </is>
      </c>
      <c r="E2454" s="24" t="n">
        <v>0.0</v>
      </c>
      <c r="F2454" s="25" t="n">
        <v>16.67</v>
      </c>
      <c r="G2454" s="25" t="n">
        <f>TRUNC(TRUNC(E2454,8)*F2454,2)</f>
        <v>0.0</v>
      </c>
    </row>
    <row r="2455" customHeight="1" ht="15">
      <c r="A2455" s="22" t="inlineStr">
        <is>
          <r>
            <t xml:space="preserve">00012295</t>
          </r>
        </is>
      </c>
      <c r="B2455" s="23" t="inlineStr">
        <is>
          <r>
            <t xml:space="preserve">SOQUETE DE BAQUELITE BASE E27, PARA LAMPADAS</t>
          </r>
        </is>
      </c>
      <c r="C2455" s="22" t="inlineStr">
        <is>
          <r>
            <t xml:space="preserve">SINAPI</t>
          </r>
        </is>
      </c>
      <c r="D2455" s="22" t="inlineStr">
        <is>
          <r>
            <t xml:space="preserve">UN</t>
          </r>
        </is>
      </c>
      <c r="E2455" s="24" t="n">
        <v>1.0</v>
      </c>
      <c r="F2455" s="25" t="n">
        <v>2.3</v>
      </c>
      <c r="G2455" s="25" t="n">
        <f>TRUNC(TRUNC(E2455,8)*F2455,2)</f>
        <v>2.3</v>
      </c>
    </row>
    <row r="2456" customHeight="1" ht="15">
      <c r="A2456" s="2" t="inlineStr"/>
      <c r="B2456" s="2" t="inlineStr"/>
      <c r="C2456" s="2" t="inlineStr"/>
      <c r="D2456" s="2" t="inlineStr"/>
      <c r="E2456" s="26" t="inlineStr">
        <is>
          <r>
            <t xml:space="preserve">TOTAL Material:</t>
          </r>
        </is>
      </c>
      <c r="F2456" s="26" t="inlineStr"/>
      <c r="G2456" s="27" t="n">
        <f>SUM(G2454:G2455)</f>
        <v>2.3</v>
      </c>
    </row>
    <row r="2457" customHeight="1" ht="15">
      <c r="A2457" s="20" t="inlineStr">
        <is>
          <r>
            <t xml:space="preserve">Mão de Obra com Encargos Complementares</t>
          </r>
        </is>
      </c>
      <c r="B2457" s="20" t="inlineStr"/>
      <c r="C2457" s="21" t="inlineStr">
        <is>
          <r>
            <t xml:space="preserve">FONTE</t>
          </r>
        </is>
      </c>
      <c r="D2457" s="21" t="inlineStr">
        <is>
          <r>
            <t xml:space="preserve">UNID</t>
          </r>
        </is>
      </c>
      <c r="E2457" s="21" t="inlineStr">
        <is>
          <r>
            <t xml:space="preserve">COEFICIENTE</t>
          </r>
        </is>
      </c>
      <c r="F2457" s="21" t="inlineStr">
        <is>
          <r>
            <t xml:space="preserve">PREÇO UNITÁRIO</t>
          </r>
        </is>
      </c>
      <c r="G2457" s="21" t="inlineStr">
        <is>
          <r>
            <t xml:space="preserve">TOTAL</t>
          </r>
        </is>
      </c>
    </row>
    <row r="2458" customHeight="1" ht="21">
      <c r="A2458" s="22" t="inlineStr">
        <is>
          <r>
            <t xml:space="preserve">88247</t>
          </r>
        </is>
      </c>
      <c r="B2458" s="23" t="inlineStr">
        <is>
          <r>
            <t xml:space="preserve">AUXILIAR DE ELETRICISTA COM ENCARGOS COMPLEMENTARES</t>
          </r>
        </is>
      </c>
      <c r="C2458" s="22" t="inlineStr">
        <is>
          <r>
            <t xml:space="preserve">SINAPI</t>
          </r>
        </is>
      </c>
      <c r="D2458" s="22" t="inlineStr">
        <is>
          <r>
            <t xml:space="preserve">H</t>
          </r>
        </is>
      </c>
      <c r="E2458" s="24" t="n">
        <v>0.069</v>
      </c>
      <c r="F2458" s="25" t="n">
        <v>23.65</v>
      </c>
      <c r="G2458" s="25" t="n">
        <f>TRUNC(TRUNC(E2458,8)*F2458,2)</f>
        <v>1.63</v>
      </c>
    </row>
    <row r="2459" customHeight="1" ht="15">
      <c r="A2459" s="22" t="inlineStr">
        <is>
          <r>
            <t xml:space="preserve">88264</t>
          </r>
        </is>
      </c>
      <c r="B2459" s="23" t="inlineStr">
        <is>
          <r>
            <t xml:space="preserve">ELETRICISTA COM ENCARGOS COMPLEMENTARES</t>
          </r>
        </is>
      </c>
      <c r="C2459" s="22" t="inlineStr">
        <is>
          <r>
            <t xml:space="preserve">SINAPI</t>
          </r>
        </is>
      </c>
      <c r="D2459" s="22" t="inlineStr">
        <is>
          <r>
            <t xml:space="preserve">H</t>
          </r>
        </is>
      </c>
      <c r="E2459" s="24" t="n">
        <v>0.1655</v>
      </c>
      <c r="F2459" s="25" t="n">
        <v>29.25</v>
      </c>
      <c r="G2459" s="25" t="n">
        <f>TRUNC(TRUNC(E2459,8)*F2459,2)</f>
        <v>4.84</v>
      </c>
    </row>
    <row r="2460" customHeight="1" ht="18">
      <c r="A2460" s="2" t="inlineStr"/>
      <c r="B2460" s="2" t="inlineStr"/>
      <c r="C2460" s="2" t="inlineStr"/>
      <c r="D2460" s="2" t="inlineStr"/>
      <c r="E2460" s="26" t="inlineStr">
        <is>
          <r>
            <t xml:space="preserve">TOTAL Mão de Obra com Encargos Complementares:</t>
          </r>
        </is>
      </c>
      <c r="F2460" s="26" t="inlineStr"/>
      <c r="G2460" s="27" t="n">
        <f>SUM(G2458:G2459)</f>
        <v>6.47</v>
      </c>
    </row>
    <row r="2461" customHeight="1" ht="15">
      <c r="A2461" s="2" t="inlineStr"/>
      <c r="B2461" s="2" t="inlineStr"/>
      <c r="C2461" s="2" t="inlineStr"/>
      <c r="D2461" s="2" t="inlineStr"/>
      <c r="E2461" s="28" t="inlineStr">
        <is>
          <r>
            <t xml:space="preserve">VALOR:</t>
          </r>
        </is>
      </c>
      <c r="F2461" s="28" t="inlineStr"/>
      <c r="G2461" s="6" t="n">
        <f>SUM(G2456,G2460)</f>
        <v>8.77</v>
      </c>
    </row>
    <row r="2462" customHeight="1" ht="15">
      <c r="A2462" s="2" t="inlineStr"/>
      <c r="B2462" s="2" t="inlineStr"/>
      <c r="C2462" s="2" t="inlineStr"/>
      <c r="D2462" s="2" t="inlineStr"/>
      <c r="E2462" s="28" t="inlineStr">
        <is>
          <r>
            <t xml:space="preserve">VALOR BDI (22.23%):</t>
          </r>
        </is>
      </c>
      <c r="F2462" s="28" t="inlineStr"/>
      <c r="G2462" s="6" t="n">
        <f>ROUND(G2461*(22.23/100),2)</f>
        <v>1.95</v>
      </c>
    </row>
    <row r="2463" customHeight="1" ht="15">
      <c r="A2463" s="2" t="inlineStr"/>
      <c r="B2463" s="2" t="inlineStr"/>
      <c r="C2463" s="2" t="inlineStr"/>
      <c r="D2463" s="2" t="inlineStr"/>
      <c r="E2463" s="28" t="inlineStr">
        <is>
          <r>
            <t xml:space="preserve">VALOR COM BDI:</t>
          </r>
        </is>
      </c>
      <c r="F2463" s="28" t="inlineStr"/>
      <c r="G2463" s="6" t="n">
        <f>G2462+G2461</f>
        <v>10.72</v>
      </c>
    </row>
    <row r="2464" customHeight="1" ht="10">
      <c r="A2464" s="2" t="inlineStr"/>
      <c r="B2464" s="2" t="inlineStr"/>
      <c r="C2464" s="2" t="inlineStr"/>
      <c r="D2464" s="2" t="inlineStr"/>
      <c r="E2464" s="18" t="inlineStr"/>
      <c r="F2464" s="18" t="inlineStr"/>
      <c r="G2464" s="18" t="inlineStr"/>
    </row>
    <row r="2465" customHeight="1" ht="20">
      <c r="A2465" s="19" t="inlineStr">
        <is>
          <r>
            <t xml:space="preserve">88273 MARCENEIRO COM ENCARGOS COMPLEMENTARES (H)</t>
          </r>
        </is>
      </c>
      <c r="B2465" s="19" t="inlineStr"/>
      <c r="C2465" s="19" t="inlineStr"/>
      <c r="D2465" s="19" t="inlineStr"/>
      <c r="E2465" s="19" t="inlineStr"/>
      <c r="F2465" s="19" t="inlineStr"/>
      <c r="G2465" s="19" t="inlineStr"/>
    </row>
    <row r="2466" customHeight="1" ht="15">
      <c r="A2466" s="20" t="inlineStr">
        <is>
          <r>
            <t xml:space="preserve">Encargos Complementares</t>
          </r>
        </is>
      </c>
      <c r="B2466" s="20" t="inlineStr"/>
      <c r="C2466" s="21" t="inlineStr">
        <is>
          <r>
            <t xml:space="preserve">FONTE</t>
          </r>
        </is>
      </c>
      <c r="D2466" s="21" t="inlineStr">
        <is>
          <r>
            <t xml:space="preserve">UNID</t>
          </r>
        </is>
      </c>
      <c r="E2466" s="21" t="inlineStr">
        <is>
          <r>
            <t xml:space="preserve">COEFICIENTE</t>
          </r>
        </is>
      </c>
      <c r="F2466" s="21" t="inlineStr">
        <is>
          <r>
            <t xml:space="preserve">PREÇO UNITÁRIO</t>
          </r>
        </is>
      </c>
      <c r="G2466" s="21" t="inlineStr">
        <is>
          <r>
            <t xml:space="preserve">TOTAL</t>
          </r>
        </is>
      </c>
    </row>
    <row r="2467" customHeight="1" ht="21">
      <c r="A2467" s="22" t="inlineStr">
        <is>
          <r>
            <t xml:space="preserve">00037370</t>
          </r>
        </is>
      </c>
      <c r="B2467" s="23" t="inlineStr">
        <is>
          <r>
            <t xml:space="preserve">ALIMENTACAO - HORISTA (COLETADO CAIXA - ENCARGOS COMPLEMENTARES)</t>
          </r>
        </is>
      </c>
      <c r="C2467" s="22" t="inlineStr">
        <is>
          <r>
            <t xml:space="preserve">SINAPI</t>
          </r>
        </is>
      </c>
      <c r="D2467" s="22" t="inlineStr">
        <is>
          <r>
            <t xml:space="preserve">H</t>
          </r>
        </is>
      </c>
      <c r="E2467" s="24" t="n">
        <v>1.0</v>
      </c>
      <c r="F2467" s="25" t="n">
        <v>3.39</v>
      </c>
      <c r="G2467" s="25" t="n">
        <f>TRUNC(TRUNC(E2467,8)*F2467,2)</f>
        <v>3.39</v>
      </c>
    </row>
    <row r="2468" customHeight="1" ht="21">
      <c r="A2468" s="22" t="inlineStr">
        <is>
          <r>
            <t xml:space="preserve">00043483</t>
          </r>
        </is>
      </c>
      <c r="B2468" s="23" t="inlineStr">
        <is>
          <r>
            <t xml:space="preserve">EPI - FAMILIA CARPINTEIRO DE FORMAS - HORISTA (ENCARGOS COMPLEMENTARES - COLETADO CAIXA)</t>
          </r>
        </is>
      </c>
      <c r="C2468" s="22" t="inlineStr">
        <is>
          <r>
            <t xml:space="preserve">SINAPI</t>
          </r>
        </is>
      </c>
      <c r="D2468" s="22" t="inlineStr">
        <is>
          <r>
            <t xml:space="preserve">H</t>
          </r>
        </is>
      </c>
      <c r="E2468" s="24" t="n">
        <v>1.0</v>
      </c>
      <c r="F2468" s="25" t="n">
        <v>1.43</v>
      </c>
      <c r="G2468" s="25" t="n">
        <f>TRUNC(TRUNC(E2468,8)*F2468,2)</f>
        <v>1.43</v>
      </c>
    </row>
    <row r="2469" customHeight="1" ht="21">
      <c r="A2469" s="22" t="inlineStr">
        <is>
          <r>
            <t xml:space="preserve">00037372</t>
          </r>
        </is>
      </c>
      <c r="B2469" s="23" t="inlineStr">
        <is>
          <r>
            <t xml:space="preserve">EXAMES - HORISTA (COLETADO CAIXA - ENCARGOS COMPLEMENTARES)</t>
          </r>
        </is>
      </c>
      <c r="C2469" s="22" t="inlineStr">
        <is>
          <r>
            <t xml:space="preserve">SINAPI</t>
          </r>
        </is>
      </c>
      <c r="D2469" s="22" t="inlineStr">
        <is>
          <r>
            <t xml:space="preserve">H</t>
          </r>
        </is>
      </c>
      <c r="E2469" s="24" t="n">
        <v>1.0</v>
      </c>
      <c r="F2469" s="25" t="n">
        <v>1.34</v>
      </c>
      <c r="G2469" s="25" t="n">
        <f>TRUNC(TRUNC(E2469,8)*F2469,2)</f>
        <v>1.34</v>
      </c>
    </row>
    <row r="2470" customHeight="1" ht="29">
      <c r="A2470" s="22" t="inlineStr">
        <is>
          <r>
            <t xml:space="preserve">00043459</t>
          </r>
        </is>
      </c>
      <c r="B2470" s="23" t="inlineStr">
        <is>
          <r>
            <t xml:space="preserve">FERRAMENTAS - FAMILIA CARPINTEIRO DE FORMAS - HORISTA (ENCARGOS COMPLEMENTARES - COLETADO CAIXA)</t>
          </r>
        </is>
      </c>
      <c r="C2470" s="22" t="inlineStr">
        <is>
          <r>
            <t xml:space="preserve">SINAPI</t>
          </r>
        </is>
      </c>
      <c r="D2470" s="22" t="inlineStr">
        <is>
          <r>
            <t xml:space="preserve">H</t>
          </r>
        </is>
      </c>
      <c r="E2470" s="24" t="n">
        <v>1.0</v>
      </c>
      <c r="F2470" s="25" t="n">
        <v>0.49</v>
      </c>
      <c r="G2470" s="25" t="n">
        <f>TRUNC(TRUNC(E2470,8)*F2470,2)</f>
        <v>0.49</v>
      </c>
    </row>
    <row r="2471" customHeight="1" ht="21">
      <c r="A2471" s="22" t="inlineStr">
        <is>
          <r>
            <t xml:space="preserve">00037373</t>
          </r>
        </is>
      </c>
      <c r="B2471" s="23" t="inlineStr">
        <is>
          <r>
            <t xml:space="preserve">SEGURO - HORISTA (COLETADO CAIXA - ENCARGOS COMPLEMENTARES)</t>
          </r>
        </is>
      </c>
      <c r="C2471" s="22" t="inlineStr">
        <is>
          <r>
            <t xml:space="preserve">SINAPI</t>
          </r>
        </is>
      </c>
      <c r="D2471" s="22" t="inlineStr">
        <is>
          <r>
            <t xml:space="preserve">H</t>
          </r>
        </is>
      </c>
      <c r="E2471" s="24" t="n">
        <v>1.0</v>
      </c>
      <c r="F2471" s="25" t="n">
        <v>0.04</v>
      </c>
      <c r="G2471" s="25" t="n">
        <f>TRUNC(TRUNC(E2471,8)*F2471,2)</f>
        <v>0.04</v>
      </c>
    </row>
    <row r="2472" customHeight="1" ht="21">
      <c r="A2472" s="22" t="inlineStr">
        <is>
          <r>
            <t xml:space="preserve">00037371</t>
          </r>
        </is>
      </c>
      <c r="B2472" s="23" t="inlineStr">
        <is>
          <r>
            <t xml:space="preserve">TRANSPORTE - HORISTA (COLETADO CAIXA - ENCARGOS COMPLEMENTARES)</t>
          </r>
        </is>
      </c>
      <c r="C2472" s="22" t="inlineStr">
        <is>
          <r>
            <t xml:space="preserve">SINAPI</t>
          </r>
        </is>
      </c>
      <c r="D2472" s="22" t="inlineStr">
        <is>
          <r>
            <t xml:space="preserve">H</t>
          </r>
        </is>
      </c>
      <c r="E2472" s="24" t="n">
        <v>1.0</v>
      </c>
      <c r="F2472" s="25" t="n">
        <v>1.1</v>
      </c>
      <c r="G2472" s="25" t="n">
        <f>TRUNC(TRUNC(E2472,8)*F2472,2)</f>
        <v>1.1</v>
      </c>
    </row>
    <row r="2473" customHeight="1" ht="15">
      <c r="A2473" s="2" t="inlineStr"/>
      <c r="B2473" s="2" t="inlineStr"/>
      <c r="C2473" s="2" t="inlineStr"/>
      <c r="D2473" s="2" t="inlineStr"/>
      <c r="E2473" s="26" t="inlineStr">
        <is>
          <r>
            <t xml:space="preserve">TOTAL Encargos Complementares:</t>
          </r>
        </is>
      </c>
      <c r="F2473" s="26" t="inlineStr"/>
      <c r="G2473" s="27" t="n">
        <f>SUM(G2467:G2472)</f>
        <v>7.79</v>
      </c>
    </row>
    <row r="2474" customHeight="1" ht="15">
      <c r="A2474" s="20" t="inlineStr">
        <is>
          <r>
            <t xml:space="preserve">Mão de Obra</t>
          </r>
        </is>
      </c>
      <c r="B2474" s="20" t="inlineStr"/>
      <c r="C2474" s="21" t="inlineStr">
        <is>
          <r>
            <t xml:space="preserve">FONTE</t>
          </r>
        </is>
      </c>
      <c r="D2474" s="21" t="inlineStr">
        <is>
          <r>
            <t xml:space="preserve">UNID</t>
          </r>
        </is>
      </c>
      <c r="E2474" s="21" t="inlineStr">
        <is>
          <r>
            <t xml:space="preserve">COEFICIENTE</t>
          </r>
        </is>
      </c>
      <c r="F2474" s="21" t="inlineStr">
        <is>
          <r>
            <t xml:space="preserve">PREÇO UNITÁRIO</t>
          </r>
        </is>
      </c>
      <c r="G2474" s="21" t="inlineStr">
        <is>
          <r>
            <t xml:space="preserve">TOTAL</t>
          </r>
        </is>
      </c>
    </row>
    <row r="2475" customHeight="1" ht="15">
      <c r="A2475" s="22" t="inlineStr">
        <is>
          <r>
            <t xml:space="preserve">00012868</t>
          </r>
        </is>
      </c>
      <c r="B2475" s="23" t="inlineStr">
        <is>
          <r>
            <t xml:space="preserve">MARCENEIRO (HORISTA)</t>
          </r>
        </is>
      </c>
      <c r="C2475" s="22" t="inlineStr">
        <is>
          <r>
            <t xml:space="preserve">SINAPI</t>
          </r>
        </is>
      </c>
      <c r="D2475" s="22" t="inlineStr">
        <is>
          <r>
            <t xml:space="preserve">H</t>
          </r>
        </is>
      </c>
      <c r="E2475" s="24" t="n">
        <v>1.0</v>
      </c>
      <c r="F2475" s="25" t="n">
        <v>19.67</v>
      </c>
      <c r="G2475" s="25" t="n">
        <f>TRUNC(TRUNC(E2475,8)*F2475,2)</f>
        <v>19.67</v>
      </c>
    </row>
    <row r="2476" customHeight="1" ht="15">
      <c r="A2476" s="2" t="inlineStr"/>
      <c r="B2476" s="2" t="inlineStr"/>
      <c r="C2476" s="2" t="inlineStr"/>
      <c r="D2476" s="2" t="inlineStr"/>
      <c r="E2476" s="26" t="inlineStr">
        <is>
          <r>
            <t xml:space="preserve">TOTAL Mão de Obra:</t>
          </r>
        </is>
      </c>
      <c r="F2476" s="26" t="inlineStr"/>
      <c r="G2476" s="27" t="n">
        <f>SUM(G2475:G2475)</f>
        <v>19.67</v>
      </c>
    </row>
    <row r="2477" customHeight="1" ht="15">
      <c r="A2477" s="20" t="inlineStr">
        <is>
          <r>
            <t xml:space="preserve">Serviço</t>
          </r>
        </is>
      </c>
      <c r="B2477" s="20" t="inlineStr"/>
      <c r="C2477" s="21" t="inlineStr">
        <is>
          <r>
            <t xml:space="preserve">FONTE</t>
          </r>
        </is>
      </c>
      <c r="D2477" s="21" t="inlineStr">
        <is>
          <r>
            <t xml:space="preserve">UNID</t>
          </r>
        </is>
      </c>
      <c r="E2477" s="21" t="inlineStr">
        <is>
          <r>
            <t xml:space="preserve">COEFICIENTE</t>
          </r>
        </is>
      </c>
      <c r="F2477" s="21" t="inlineStr">
        <is>
          <r>
            <t xml:space="preserve">PREÇO UNITÁRIO</t>
          </r>
        </is>
      </c>
      <c r="G2477" s="21" t="inlineStr">
        <is>
          <r>
            <t xml:space="preserve">TOTAL</t>
          </r>
        </is>
      </c>
    </row>
    <row r="2478" customHeight="1" ht="21">
      <c r="A2478" s="22" t="inlineStr">
        <is>
          <r>
            <t xml:space="preserve">95340</t>
          </r>
        </is>
      </c>
      <c r="B2478" s="23" t="inlineStr">
        <is>
          <r>
            <t xml:space="preserve">CURSO DE CAPACITAÇÃO PARA MARCENEIRO (ENCARGOS COMPLEMENTARES) - HORISTA</t>
          </r>
        </is>
      </c>
      <c r="C2478" s="22" t="inlineStr">
        <is>
          <r>
            <t xml:space="preserve">SINAPI</t>
          </r>
        </is>
      </c>
      <c r="D2478" s="22" t="inlineStr">
        <is>
          <r>
            <t xml:space="preserve">H</t>
          </r>
        </is>
      </c>
      <c r="E2478" s="24" t="n">
        <v>1.0</v>
      </c>
      <c r="F2478" s="25" t="n">
        <v>0.33</v>
      </c>
      <c r="G2478" s="25" t="n">
        <f>TRUNC(TRUNC(E2478,8)*F2478,2)</f>
        <v>0.33</v>
      </c>
    </row>
    <row r="2479" customHeight="1" ht="15">
      <c r="A2479" s="2" t="inlineStr"/>
      <c r="B2479" s="2" t="inlineStr"/>
      <c r="C2479" s="2" t="inlineStr"/>
      <c r="D2479" s="2" t="inlineStr"/>
      <c r="E2479" s="26" t="inlineStr">
        <is>
          <r>
            <t xml:space="preserve">TOTAL Serviço:</t>
          </r>
        </is>
      </c>
      <c r="F2479" s="26" t="inlineStr"/>
      <c r="G2479" s="27" t="n">
        <f>SUM(G2478:G2478)</f>
        <v>0.33</v>
      </c>
    </row>
    <row r="2480" customHeight="1" ht="15">
      <c r="A2480" s="2" t="inlineStr"/>
      <c r="B2480" s="2" t="inlineStr"/>
      <c r="C2480" s="2" t="inlineStr"/>
      <c r="D2480" s="2" t="inlineStr"/>
      <c r="E2480" s="28" t="inlineStr">
        <is>
          <r>
            <t xml:space="preserve">VALOR:</t>
          </r>
        </is>
      </c>
      <c r="F2480" s="28" t="inlineStr"/>
      <c r="G2480" s="6" t="n">
        <f>SUM(G2473,G2476,G2479)</f>
        <v>27.79</v>
      </c>
    </row>
    <row r="2481" customHeight="1" ht="15">
      <c r="A2481" s="2" t="inlineStr"/>
      <c r="B2481" s="2" t="inlineStr"/>
      <c r="C2481" s="2" t="inlineStr"/>
      <c r="D2481" s="2" t="inlineStr"/>
      <c r="E2481" s="28" t="inlineStr">
        <is>
          <r>
            <t xml:space="preserve">VALOR BDI (22.23%):</t>
          </r>
        </is>
      </c>
      <c r="F2481" s="28" t="inlineStr"/>
      <c r="G2481" s="6" t="n">
        <f>ROUND(G2480*(22.23/100),2)</f>
        <v>6.18</v>
      </c>
    </row>
    <row r="2482" customHeight="1" ht="15">
      <c r="A2482" s="2" t="inlineStr"/>
      <c r="B2482" s="2" t="inlineStr"/>
      <c r="C2482" s="2" t="inlineStr"/>
      <c r="D2482" s="2" t="inlineStr"/>
      <c r="E2482" s="28" t="inlineStr">
        <is>
          <r>
            <t xml:space="preserve">VALOR COM BDI:</t>
          </r>
        </is>
      </c>
      <c r="F2482" s="28" t="inlineStr"/>
      <c r="G2482" s="6" t="n">
        <f>G2481+G2480</f>
        <v>33.97</v>
      </c>
    </row>
    <row r="2483" customHeight="1" ht="10">
      <c r="A2483" s="2" t="inlineStr"/>
      <c r="B2483" s="2" t="inlineStr"/>
      <c r="C2483" s="2" t="inlineStr"/>
      <c r="D2483" s="2" t="inlineStr"/>
      <c r="E2483" s="18" t="inlineStr"/>
      <c r="F2483" s="18" t="inlineStr"/>
      <c r="G2483" s="18" t="inlineStr"/>
    </row>
    <row r="2484" customHeight="1" ht="20">
      <c r="A2484" s="19" t="inlineStr">
        <is>
          <r>
            <t xml:space="preserve">88274 MARMORISTA/GRANITEIRO COM ENCARGOS COMPLEMENTARES (H)</t>
          </r>
        </is>
      </c>
      <c r="B2484" s="19" t="inlineStr"/>
      <c r="C2484" s="19" t="inlineStr"/>
      <c r="D2484" s="19" t="inlineStr"/>
      <c r="E2484" s="19" t="inlineStr"/>
      <c r="F2484" s="19" t="inlineStr"/>
      <c r="G2484" s="19" t="inlineStr"/>
    </row>
    <row r="2485" customHeight="1" ht="15">
      <c r="A2485" s="20" t="inlineStr">
        <is>
          <r>
            <t xml:space="preserve">Encargos Complementares</t>
          </r>
        </is>
      </c>
      <c r="B2485" s="20" t="inlineStr"/>
      <c r="C2485" s="21" t="inlineStr">
        <is>
          <r>
            <t xml:space="preserve">FONTE</t>
          </r>
        </is>
      </c>
      <c r="D2485" s="21" t="inlineStr">
        <is>
          <r>
            <t xml:space="preserve">UNID</t>
          </r>
        </is>
      </c>
      <c r="E2485" s="21" t="inlineStr">
        <is>
          <r>
            <t xml:space="preserve">COEFICIENTE</t>
          </r>
        </is>
      </c>
      <c r="F2485" s="21" t="inlineStr">
        <is>
          <r>
            <t xml:space="preserve">PREÇO UNITÁRIO</t>
          </r>
        </is>
      </c>
      <c r="G2485" s="21" t="inlineStr">
        <is>
          <r>
            <t xml:space="preserve">TOTAL</t>
          </r>
        </is>
      </c>
    </row>
    <row r="2486" customHeight="1" ht="21">
      <c r="A2486" s="22" t="inlineStr">
        <is>
          <r>
            <t xml:space="preserve">00037370</t>
          </r>
        </is>
      </c>
      <c r="B2486" s="23" t="inlineStr">
        <is>
          <r>
            <t xml:space="preserve">ALIMENTACAO - HORISTA (COLETADO CAIXA - ENCARGOS COMPLEMENTARES)</t>
          </r>
        </is>
      </c>
      <c r="C2486" s="22" t="inlineStr">
        <is>
          <r>
            <t xml:space="preserve">SINAPI</t>
          </r>
        </is>
      </c>
      <c r="D2486" s="22" t="inlineStr">
        <is>
          <r>
            <t xml:space="preserve">H</t>
          </r>
        </is>
      </c>
      <c r="E2486" s="24" t="n">
        <v>1.0</v>
      </c>
      <c r="F2486" s="25" t="n">
        <v>3.39</v>
      </c>
      <c r="G2486" s="25" t="n">
        <f>TRUNC(TRUNC(E2486,8)*F2486,2)</f>
        <v>3.39</v>
      </c>
    </row>
    <row r="2487" customHeight="1" ht="21">
      <c r="A2487" s="22" t="inlineStr">
        <is>
          <r>
            <t xml:space="preserve">00043489</t>
          </r>
        </is>
      </c>
      <c r="B2487" s="23" t="inlineStr">
        <is>
          <r>
            <t xml:space="preserve">EPI - FAMILIA PEDREIRO - HORISTA (ENCARGOS COMPLEMENTARES - COLETADO CAIXA)</t>
          </r>
        </is>
      </c>
      <c r="C2487" s="22" t="inlineStr">
        <is>
          <r>
            <t xml:space="preserve">SINAPI</t>
          </r>
        </is>
      </c>
      <c r="D2487" s="22" t="inlineStr">
        <is>
          <r>
            <t xml:space="preserve">H</t>
          </r>
        </is>
      </c>
      <c r="E2487" s="24" t="n">
        <v>1.0</v>
      </c>
      <c r="F2487" s="25" t="n">
        <v>1.24</v>
      </c>
      <c r="G2487" s="25" t="n">
        <f>TRUNC(TRUNC(E2487,8)*F2487,2)</f>
        <v>1.24</v>
      </c>
    </row>
    <row r="2488" customHeight="1" ht="21">
      <c r="A2488" s="22" t="inlineStr">
        <is>
          <r>
            <t xml:space="preserve">00037372</t>
          </r>
        </is>
      </c>
      <c r="B2488" s="23" t="inlineStr">
        <is>
          <r>
            <t xml:space="preserve">EXAMES - HORISTA (COLETADO CAIXA - ENCARGOS COMPLEMENTARES)</t>
          </r>
        </is>
      </c>
      <c r="C2488" s="22" t="inlineStr">
        <is>
          <r>
            <t xml:space="preserve">SINAPI</t>
          </r>
        </is>
      </c>
      <c r="D2488" s="22" t="inlineStr">
        <is>
          <r>
            <t xml:space="preserve">H</t>
          </r>
        </is>
      </c>
      <c r="E2488" s="24" t="n">
        <v>1.0</v>
      </c>
      <c r="F2488" s="25" t="n">
        <v>1.34</v>
      </c>
      <c r="G2488" s="25" t="n">
        <f>TRUNC(TRUNC(E2488,8)*F2488,2)</f>
        <v>1.34</v>
      </c>
    </row>
    <row r="2489" customHeight="1" ht="21">
      <c r="A2489" s="22" t="inlineStr">
        <is>
          <r>
            <t xml:space="preserve">00043465</t>
          </r>
        </is>
      </c>
      <c r="B2489" s="23" t="inlineStr">
        <is>
          <r>
            <t xml:space="preserve">FERRAMENTAS - FAMILIA PEDREIRO - HORISTA (ENCARGOS COMPLEMENTARES - COLETADO CAIXA)</t>
          </r>
        </is>
      </c>
      <c r="C2489" s="22" t="inlineStr">
        <is>
          <r>
            <t xml:space="preserve">SINAPI</t>
          </r>
        </is>
      </c>
      <c r="D2489" s="22" t="inlineStr">
        <is>
          <r>
            <t xml:space="preserve">H</t>
          </r>
        </is>
      </c>
      <c r="E2489" s="24" t="n">
        <v>1.0</v>
      </c>
      <c r="F2489" s="25" t="n">
        <v>0.82</v>
      </c>
      <c r="G2489" s="25" t="n">
        <f>TRUNC(TRUNC(E2489,8)*F2489,2)</f>
        <v>0.82</v>
      </c>
    </row>
    <row r="2490" customHeight="1" ht="21">
      <c r="A2490" s="22" t="inlineStr">
        <is>
          <r>
            <t xml:space="preserve">00037373</t>
          </r>
        </is>
      </c>
      <c r="B2490" s="23" t="inlineStr">
        <is>
          <r>
            <t xml:space="preserve">SEGURO - HORISTA (COLETADO CAIXA - ENCARGOS COMPLEMENTARES)</t>
          </r>
        </is>
      </c>
      <c r="C2490" s="22" t="inlineStr">
        <is>
          <r>
            <t xml:space="preserve">SINAPI</t>
          </r>
        </is>
      </c>
      <c r="D2490" s="22" t="inlineStr">
        <is>
          <r>
            <t xml:space="preserve">H</t>
          </r>
        </is>
      </c>
      <c r="E2490" s="24" t="n">
        <v>1.0</v>
      </c>
      <c r="F2490" s="25" t="n">
        <v>0.04</v>
      </c>
      <c r="G2490" s="25" t="n">
        <f>TRUNC(TRUNC(E2490,8)*F2490,2)</f>
        <v>0.04</v>
      </c>
    </row>
    <row r="2491" customHeight="1" ht="21">
      <c r="A2491" s="22" t="inlineStr">
        <is>
          <r>
            <t xml:space="preserve">00037371</t>
          </r>
        </is>
      </c>
      <c r="B2491" s="23" t="inlineStr">
        <is>
          <r>
            <t xml:space="preserve">TRANSPORTE - HORISTA (COLETADO CAIXA - ENCARGOS COMPLEMENTARES)</t>
          </r>
        </is>
      </c>
      <c r="C2491" s="22" t="inlineStr">
        <is>
          <r>
            <t xml:space="preserve">SINAPI</t>
          </r>
        </is>
      </c>
      <c r="D2491" s="22" t="inlineStr">
        <is>
          <r>
            <t xml:space="preserve">H</t>
          </r>
        </is>
      </c>
      <c r="E2491" s="24" t="n">
        <v>1.0</v>
      </c>
      <c r="F2491" s="25" t="n">
        <v>1.1</v>
      </c>
      <c r="G2491" s="25" t="n">
        <f>TRUNC(TRUNC(E2491,8)*F2491,2)</f>
        <v>1.1</v>
      </c>
    </row>
    <row r="2492" customHeight="1" ht="15">
      <c r="A2492" s="2" t="inlineStr"/>
      <c r="B2492" s="2" t="inlineStr"/>
      <c r="C2492" s="2" t="inlineStr"/>
      <c r="D2492" s="2" t="inlineStr"/>
      <c r="E2492" s="26" t="inlineStr">
        <is>
          <r>
            <t xml:space="preserve">TOTAL Encargos Complementares:</t>
          </r>
        </is>
      </c>
      <c r="F2492" s="26" t="inlineStr"/>
      <c r="G2492" s="27" t="n">
        <f>SUM(G2486:G2491)</f>
        <v>7.93</v>
      </c>
    </row>
    <row r="2493" customHeight="1" ht="15">
      <c r="A2493" s="20" t="inlineStr">
        <is>
          <r>
            <t xml:space="preserve">Mão de Obra</t>
          </r>
        </is>
      </c>
      <c r="B2493" s="20" t="inlineStr"/>
      <c r="C2493" s="21" t="inlineStr">
        <is>
          <r>
            <t xml:space="preserve">FONTE</t>
          </r>
        </is>
      </c>
      <c r="D2493" s="21" t="inlineStr">
        <is>
          <r>
            <t xml:space="preserve">UNID</t>
          </r>
        </is>
      </c>
      <c r="E2493" s="21" t="inlineStr">
        <is>
          <r>
            <t xml:space="preserve">COEFICIENTE</t>
          </r>
        </is>
      </c>
      <c r="F2493" s="21" t="inlineStr">
        <is>
          <r>
            <t xml:space="preserve">PREÇO UNITÁRIO</t>
          </r>
        </is>
      </c>
      <c r="G2493" s="21" t="inlineStr">
        <is>
          <r>
            <t xml:space="preserve">TOTAL</t>
          </r>
        </is>
      </c>
    </row>
    <row r="2494" customHeight="1" ht="15">
      <c r="A2494" s="22" t="inlineStr">
        <is>
          <r>
            <t xml:space="preserve">00004755</t>
          </r>
        </is>
      </c>
      <c r="B2494" s="23" t="inlineStr">
        <is>
          <r>
            <t xml:space="preserve">MARMORISTA / GRANITEIRO (HORISTA)</t>
          </r>
        </is>
      </c>
      <c r="C2494" s="22" t="inlineStr">
        <is>
          <r>
            <t xml:space="preserve">SINAPI</t>
          </r>
        </is>
      </c>
      <c r="D2494" s="22" t="inlineStr">
        <is>
          <r>
            <t xml:space="preserve">H</t>
          </r>
        </is>
      </c>
      <c r="E2494" s="24" t="n">
        <v>1.0</v>
      </c>
      <c r="F2494" s="25" t="n">
        <v>20.01</v>
      </c>
      <c r="G2494" s="25" t="n">
        <f>TRUNC(TRUNC(E2494,8)*F2494,2)</f>
        <v>20.01</v>
      </c>
    </row>
    <row r="2495" customHeight="1" ht="15">
      <c r="A2495" s="2" t="inlineStr"/>
      <c r="B2495" s="2" t="inlineStr"/>
      <c r="C2495" s="2" t="inlineStr"/>
      <c r="D2495" s="2" t="inlineStr"/>
      <c r="E2495" s="26" t="inlineStr">
        <is>
          <r>
            <t xml:space="preserve">TOTAL Mão de Obra:</t>
          </r>
        </is>
      </c>
      <c r="F2495" s="26" t="inlineStr"/>
      <c r="G2495" s="27" t="n">
        <f>SUM(G2494:G2494)</f>
        <v>20.01</v>
      </c>
    </row>
    <row r="2496" customHeight="1" ht="15">
      <c r="A2496" s="20" t="inlineStr">
        <is>
          <r>
            <t xml:space="preserve">Serviço</t>
          </r>
        </is>
      </c>
      <c r="B2496" s="20" t="inlineStr"/>
      <c r="C2496" s="21" t="inlineStr">
        <is>
          <r>
            <t xml:space="preserve">FONTE</t>
          </r>
        </is>
      </c>
      <c r="D2496" s="21" t="inlineStr">
        <is>
          <r>
            <t xml:space="preserve">UNID</t>
          </r>
        </is>
      </c>
      <c r="E2496" s="21" t="inlineStr">
        <is>
          <r>
            <t xml:space="preserve">COEFICIENTE</t>
          </r>
        </is>
      </c>
      <c r="F2496" s="21" t="inlineStr">
        <is>
          <r>
            <t xml:space="preserve">PREÇO UNITÁRIO</t>
          </r>
        </is>
      </c>
      <c r="G2496" s="21" t="inlineStr">
        <is>
          <r>
            <t xml:space="preserve">TOTAL</t>
          </r>
        </is>
      </c>
    </row>
    <row r="2497" customHeight="1" ht="21">
      <c r="A2497" s="22" t="inlineStr">
        <is>
          <r>
            <t xml:space="preserve">95341</t>
          </r>
        </is>
      </c>
      <c r="B2497" s="23" t="inlineStr">
        <is>
          <r>
            <t xml:space="preserve">CURSO DE CAPACITAÇÃO PARA MARMORISTA/GRANITEIRO (ENCARGOS COMPLEMENTARES) - HORISTA</t>
          </r>
        </is>
      </c>
      <c r="C2497" s="22" t="inlineStr">
        <is>
          <r>
            <t xml:space="preserve">SINAPI</t>
          </r>
        </is>
      </c>
      <c r="D2497" s="22" t="inlineStr">
        <is>
          <r>
            <t xml:space="preserve">H</t>
          </r>
        </is>
      </c>
      <c r="E2497" s="24" t="n">
        <v>1.0</v>
      </c>
      <c r="F2497" s="25" t="n">
        <v>0.33</v>
      </c>
      <c r="G2497" s="25" t="n">
        <f>TRUNC(TRUNC(E2497,8)*F2497,2)</f>
        <v>0.33</v>
      </c>
    </row>
    <row r="2498" customHeight="1" ht="15">
      <c r="A2498" s="2" t="inlineStr"/>
      <c r="B2498" s="2" t="inlineStr"/>
      <c r="C2498" s="2" t="inlineStr"/>
      <c r="D2498" s="2" t="inlineStr"/>
      <c r="E2498" s="26" t="inlineStr">
        <is>
          <r>
            <t xml:space="preserve">TOTAL Serviço:</t>
          </r>
        </is>
      </c>
      <c r="F2498" s="26" t="inlineStr"/>
      <c r="G2498" s="27" t="n">
        <f>SUM(G2497:G2497)</f>
        <v>0.33</v>
      </c>
    </row>
    <row r="2499" customHeight="1" ht="15">
      <c r="A2499" s="2" t="inlineStr"/>
      <c r="B2499" s="2" t="inlineStr"/>
      <c r="C2499" s="2" t="inlineStr"/>
      <c r="D2499" s="2" t="inlineStr"/>
      <c r="E2499" s="28" t="inlineStr">
        <is>
          <r>
            <t xml:space="preserve">VALOR:</t>
          </r>
        </is>
      </c>
      <c r="F2499" s="28" t="inlineStr"/>
      <c r="G2499" s="6" t="n">
        <f>SUM(G2492,G2495,G2498)</f>
        <v>28.27</v>
      </c>
    </row>
    <row r="2500" customHeight="1" ht="15">
      <c r="A2500" s="2" t="inlineStr"/>
      <c r="B2500" s="2" t="inlineStr"/>
      <c r="C2500" s="2" t="inlineStr"/>
      <c r="D2500" s="2" t="inlineStr"/>
      <c r="E2500" s="28" t="inlineStr">
        <is>
          <r>
            <t xml:space="preserve">VALOR BDI (22.23%):</t>
          </r>
        </is>
      </c>
      <c r="F2500" s="28" t="inlineStr"/>
      <c r="G2500" s="6" t="n">
        <f>ROUND(G2499*(22.23/100),2)</f>
        <v>6.28</v>
      </c>
    </row>
    <row r="2501" customHeight="1" ht="15">
      <c r="A2501" s="2" t="inlineStr"/>
      <c r="B2501" s="2" t="inlineStr"/>
      <c r="C2501" s="2" t="inlineStr"/>
      <c r="D2501" s="2" t="inlineStr"/>
      <c r="E2501" s="28" t="inlineStr">
        <is>
          <r>
            <t xml:space="preserve">VALOR COM BDI:</t>
          </r>
        </is>
      </c>
      <c r="F2501" s="28" t="inlineStr"/>
      <c r="G2501" s="6" t="n">
        <f>G2500+G2499</f>
        <v>34.55</v>
      </c>
    </row>
    <row r="2502" customHeight="1" ht="10">
      <c r="A2502" s="2" t="inlineStr"/>
      <c r="B2502" s="2" t="inlineStr"/>
      <c r="C2502" s="2" t="inlineStr"/>
      <c r="D2502" s="2" t="inlineStr"/>
      <c r="E2502" s="18" t="inlineStr"/>
      <c r="F2502" s="18" t="inlineStr"/>
      <c r="G2502" s="18" t="inlineStr"/>
    </row>
    <row r="2503" customHeight="1" ht="20">
      <c r="A2503" s="19" t="inlineStr">
        <is>
          <r>
            <t xml:space="preserve">102274 MARTELO DEMOLIDOR ELÉTRICO, COM POTÊNCIA DE 2.000 W, 1.000 IMPACTOS POR MINUTO, PESO DE 30 KG - CHI DIURNO. AF_01/2021 (CHI)</t>
          </r>
        </is>
      </c>
      <c r="B2503" s="19" t="inlineStr"/>
      <c r="C2503" s="19" t="inlineStr"/>
      <c r="D2503" s="19" t="inlineStr"/>
      <c r="E2503" s="19" t="inlineStr"/>
      <c r="F2503" s="19" t="inlineStr"/>
      <c r="G2503" s="19" t="inlineStr"/>
    </row>
    <row r="2504" customHeight="1" ht="15">
      <c r="A2504" s="20" t="inlineStr">
        <is>
          <r>
            <t xml:space="preserve">Mão de Obra com Encargos Complementares</t>
          </r>
        </is>
      </c>
      <c r="B2504" s="20" t="inlineStr"/>
      <c r="C2504" s="21" t="inlineStr">
        <is>
          <r>
            <t xml:space="preserve">FONTE</t>
          </r>
        </is>
      </c>
      <c r="D2504" s="21" t="inlineStr">
        <is>
          <r>
            <t xml:space="preserve">UNID</t>
          </r>
        </is>
      </c>
      <c r="E2504" s="21" t="inlineStr">
        <is>
          <r>
            <t xml:space="preserve">COEFICIENTE</t>
          </r>
        </is>
      </c>
      <c r="F2504" s="21" t="inlineStr">
        <is>
          <r>
            <t xml:space="preserve">PREÇO UNITÁRIO</t>
          </r>
        </is>
      </c>
      <c r="G2504" s="21" t="inlineStr">
        <is>
          <r>
            <t xml:space="preserve">TOTAL</t>
          </r>
        </is>
      </c>
    </row>
    <row r="2505" customHeight="1" ht="21">
      <c r="A2505" s="22" t="inlineStr">
        <is>
          <r>
            <t xml:space="preserve">88298</t>
          </r>
        </is>
      </c>
      <c r="B2505" s="23" t="inlineStr">
        <is>
          <r>
            <t xml:space="preserve">OPERADOR DE MARTELETE OU MARTELETEIRO COM ENCARGOS COMPLEMENTARES</t>
          </r>
        </is>
      </c>
      <c r="C2505" s="22" t="inlineStr">
        <is>
          <r>
            <t xml:space="preserve">SINAPI</t>
          </r>
        </is>
      </c>
      <c r="D2505" s="22" t="inlineStr">
        <is>
          <r>
            <t xml:space="preserve">H</t>
          </r>
        </is>
      </c>
      <c r="E2505" s="24" t="n">
        <v>1.0</v>
      </c>
      <c r="F2505" s="25" t="n">
        <v>26.4</v>
      </c>
      <c r="G2505" s="25" t="n">
        <f>TRUNC(TRUNC(E2505,8)*F2505,2)</f>
        <v>26.4</v>
      </c>
    </row>
    <row r="2506" customHeight="1" ht="18">
      <c r="A2506" s="2" t="inlineStr"/>
      <c r="B2506" s="2" t="inlineStr"/>
      <c r="C2506" s="2" t="inlineStr"/>
      <c r="D2506" s="2" t="inlineStr"/>
      <c r="E2506" s="26" t="inlineStr">
        <is>
          <r>
            <t xml:space="preserve">TOTAL Mão de Obra com Encargos Complementares:</t>
          </r>
        </is>
      </c>
      <c r="F2506" s="26" t="inlineStr"/>
      <c r="G2506" s="27" t="n">
        <f>SUM(G2505:G2505)</f>
        <v>26.4</v>
      </c>
    </row>
    <row r="2507" customHeight="1" ht="15">
      <c r="A2507" s="20" t="inlineStr">
        <is>
          <r>
            <t xml:space="preserve">Serviço</t>
          </r>
        </is>
      </c>
      <c r="B2507" s="20" t="inlineStr"/>
      <c r="C2507" s="21" t="inlineStr">
        <is>
          <r>
            <t xml:space="preserve">FONTE</t>
          </r>
        </is>
      </c>
      <c r="D2507" s="21" t="inlineStr">
        <is>
          <r>
            <t xml:space="preserve">UNID</t>
          </r>
        </is>
      </c>
      <c r="E2507" s="21" t="inlineStr">
        <is>
          <r>
            <t xml:space="preserve">COEFICIENTE</t>
          </r>
        </is>
      </c>
      <c r="F2507" s="21" t="inlineStr">
        <is>
          <r>
            <t xml:space="preserve">PREÇO UNITÁRIO</t>
          </r>
        </is>
      </c>
      <c r="G2507" s="21" t="inlineStr">
        <is>
          <r>
            <t xml:space="preserve">TOTAL</t>
          </r>
        </is>
      </c>
    </row>
    <row r="2508" customHeight="1" ht="29">
      <c r="A2508" s="22" t="inlineStr">
        <is>
          <r>
            <t xml:space="preserve">102270</t>
          </r>
        </is>
      </c>
      <c r="B2508" s="23" t="inlineStr">
        <is>
          <r>
            <t xml:space="preserve">MARTELO DEMOLIDOR ELÉTRICO, COM POTÊNCIA DE 2.000 W, 1.000 IMPACTOS POR MINUTO, PESO DE 30 KG - DEPRECIAÇÃO. AF_01/2021</t>
          </r>
        </is>
      </c>
      <c r="C2508" s="22" t="inlineStr">
        <is>
          <r>
            <t xml:space="preserve">SINAPI</t>
          </r>
        </is>
      </c>
      <c r="D2508" s="22" t="inlineStr">
        <is>
          <r>
            <t xml:space="preserve">H</t>
          </r>
        </is>
      </c>
      <c r="E2508" s="24" t="n">
        <v>1.0</v>
      </c>
      <c r="F2508" s="25" t="n">
        <v>0.92</v>
      </c>
      <c r="G2508" s="25" t="n">
        <f>TRUNC(TRUNC(E2508,8)*F2508,2)</f>
        <v>0.92</v>
      </c>
    </row>
    <row r="2509" customHeight="1" ht="29">
      <c r="A2509" s="22" t="inlineStr">
        <is>
          <r>
            <t xml:space="preserve">102271</t>
          </r>
        </is>
      </c>
      <c r="B2509" s="23" t="inlineStr">
        <is>
          <r>
            <t xml:space="preserve">MARTELO DEMOLIDOR ELÉTRICO, COM POTÊNCIA DE 2.000 W, 1.000 IMPACTOS POR MINUTO, PESO DE 30 KG - JUROS. AF_01/2021</t>
          </r>
        </is>
      </c>
      <c r="C2509" s="22" t="inlineStr">
        <is>
          <r>
            <t xml:space="preserve">SINAPI</t>
          </r>
        </is>
      </c>
      <c r="D2509" s="22" t="inlineStr">
        <is>
          <r>
            <t xml:space="preserve">H</t>
          </r>
        </is>
      </c>
      <c r="E2509" s="24" t="n">
        <v>1.0</v>
      </c>
      <c r="F2509" s="25" t="n">
        <v>0.21</v>
      </c>
      <c r="G2509" s="25" t="n">
        <f>TRUNC(TRUNC(E2509,8)*F2509,2)</f>
        <v>0.21</v>
      </c>
    </row>
    <row r="2510" customHeight="1" ht="15">
      <c r="A2510" s="2" t="inlineStr"/>
      <c r="B2510" s="2" t="inlineStr"/>
      <c r="C2510" s="2" t="inlineStr"/>
      <c r="D2510" s="2" t="inlineStr"/>
      <c r="E2510" s="26" t="inlineStr">
        <is>
          <r>
            <t xml:space="preserve">TOTAL Serviço:</t>
          </r>
        </is>
      </c>
      <c r="F2510" s="26" t="inlineStr"/>
      <c r="G2510" s="27" t="n">
        <f>SUM(G2508:G2509)</f>
        <v>1.13</v>
      </c>
    </row>
    <row r="2511" customHeight="1" ht="15">
      <c r="A2511" s="2" t="inlineStr"/>
      <c r="B2511" s="2" t="inlineStr"/>
      <c r="C2511" s="2" t="inlineStr"/>
      <c r="D2511" s="2" t="inlineStr"/>
      <c r="E2511" s="28" t="inlineStr">
        <is>
          <r>
            <t xml:space="preserve">VALOR:</t>
          </r>
        </is>
      </c>
      <c r="F2511" s="28" t="inlineStr"/>
      <c r="G2511" s="6" t="n">
        <f>SUM(G2506,G2510)</f>
        <v>27.53</v>
      </c>
    </row>
    <row r="2512" customHeight="1" ht="15">
      <c r="A2512" s="2" t="inlineStr"/>
      <c r="B2512" s="2" t="inlineStr"/>
      <c r="C2512" s="2" t="inlineStr"/>
      <c r="D2512" s="2" t="inlineStr"/>
      <c r="E2512" s="28" t="inlineStr">
        <is>
          <r>
            <t xml:space="preserve">VALOR BDI (22.23%):</t>
          </r>
        </is>
      </c>
      <c r="F2512" s="28" t="inlineStr"/>
      <c r="G2512" s="6" t="n">
        <f>ROUND(G2511*(22.23/100),2)</f>
        <v>6.12</v>
      </c>
    </row>
    <row r="2513" customHeight="1" ht="15">
      <c r="A2513" s="2" t="inlineStr"/>
      <c r="B2513" s="2" t="inlineStr"/>
      <c r="C2513" s="2" t="inlineStr"/>
      <c r="D2513" s="2" t="inlineStr"/>
      <c r="E2513" s="28" t="inlineStr">
        <is>
          <r>
            <t xml:space="preserve">VALOR COM BDI:</t>
          </r>
        </is>
      </c>
      <c r="F2513" s="28" t="inlineStr"/>
      <c r="G2513" s="6" t="n">
        <f>G2512+G2511</f>
        <v>33.65</v>
      </c>
    </row>
    <row r="2514" customHeight="1" ht="10">
      <c r="A2514" s="2" t="inlineStr"/>
      <c r="B2514" s="2" t="inlineStr"/>
      <c r="C2514" s="2" t="inlineStr"/>
      <c r="D2514" s="2" t="inlineStr"/>
      <c r="E2514" s="18" t="inlineStr"/>
      <c r="F2514" s="18" t="inlineStr"/>
      <c r="G2514" s="18" t="inlineStr"/>
    </row>
    <row r="2515" customHeight="1" ht="20">
      <c r="A2515" s="19" t="inlineStr">
        <is>
          <r>
            <t xml:space="preserve">102275 MARTELO DEMOLIDOR ELÉTRICO, COM POTÊNCIA DE 2.000 W, 1.000 IMPACTOS POR MINUTO, PESO DE 30 KG - CHP DIURNO. AF_01/2021 (CHP)</t>
          </r>
        </is>
      </c>
      <c r="B2515" s="19" t="inlineStr"/>
      <c r="C2515" s="19" t="inlineStr"/>
      <c r="D2515" s="19" t="inlineStr"/>
      <c r="E2515" s="19" t="inlineStr"/>
      <c r="F2515" s="19" t="inlineStr"/>
      <c r="G2515" s="19" t="inlineStr"/>
    </row>
    <row r="2516" customHeight="1" ht="15">
      <c r="A2516" s="20" t="inlineStr">
        <is>
          <r>
            <t xml:space="preserve">Mão de Obra com Encargos Complementares</t>
          </r>
        </is>
      </c>
      <c r="B2516" s="20" t="inlineStr"/>
      <c r="C2516" s="21" t="inlineStr">
        <is>
          <r>
            <t xml:space="preserve">FONTE</t>
          </r>
        </is>
      </c>
      <c r="D2516" s="21" t="inlineStr">
        <is>
          <r>
            <t xml:space="preserve">UNID</t>
          </r>
        </is>
      </c>
      <c r="E2516" s="21" t="inlineStr">
        <is>
          <r>
            <t xml:space="preserve">COEFICIENTE</t>
          </r>
        </is>
      </c>
      <c r="F2516" s="21" t="inlineStr">
        <is>
          <r>
            <t xml:space="preserve">PREÇO UNITÁRIO</t>
          </r>
        </is>
      </c>
      <c r="G2516" s="21" t="inlineStr">
        <is>
          <r>
            <t xml:space="preserve">TOTAL</t>
          </r>
        </is>
      </c>
    </row>
    <row r="2517" customHeight="1" ht="21">
      <c r="A2517" s="22" t="inlineStr">
        <is>
          <r>
            <t xml:space="preserve">88298</t>
          </r>
        </is>
      </c>
      <c r="B2517" s="23" t="inlineStr">
        <is>
          <r>
            <t xml:space="preserve">OPERADOR DE MARTELETE OU MARTELETEIRO COM ENCARGOS COMPLEMENTARES</t>
          </r>
        </is>
      </c>
      <c r="C2517" s="22" t="inlineStr">
        <is>
          <r>
            <t xml:space="preserve">SINAPI</t>
          </r>
        </is>
      </c>
      <c r="D2517" s="22" t="inlineStr">
        <is>
          <r>
            <t xml:space="preserve">H</t>
          </r>
        </is>
      </c>
      <c r="E2517" s="24" t="n">
        <v>1.0</v>
      </c>
      <c r="F2517" s="25" t="n">
        <v>26.4</v>
      </c>
      <c r="G2517" s="25" t="n">
        <f>TRUNC(TRUNC(E2517,8)*F2517,2)</f>
        <v>26.4</v>
      </c>
    </row>
    <row r="2518" customHeight="1" ht="18">
      <c r="A2518" s="2" t="inlineStr"/>
      <c r="B2518" s="2" t="inlineStr"/>
      <c r="C2518" s="2" t="inlineStr"/>
      <c r="D2518" s="2" t="inlineStr"/>
      <c r="E2518" s="26" t="inlineStr">
        <is>
          <r>
            <t xml:space="preserve">TOTAL Mão de Obra com Encargos Complementares:</t>
          </r>
        </is>
      </c>
      <c r="F2518" s="26" t="inlineStr"/>
      <c r="G2518" s="27" t="n">
        <f>SUM(G2517:G2517)</f>
        <v>26.4</v>
      </c>
    </row>
    <row r="2519" customHeight="1" ht="15">
      <c r="A2519" s="20" t="inlineStr">
        <is>
          <r>
            <t xml:space="preserve">Serviço</t>
          </r>
        </is>
      </c>
      <c r="B2519" s="20" t="inlineStr"/>
      <c r="C2519" s="21" t="inlineStr">
        <is>
          <r>
            <t xml:space="preserve">FONTE</t>
          </r>
        </is>
      </c>
      <c r="D2519" s="21" t="inlineStr">
        <is>
          <r>
            <t xml:space="preserve">UNID</t>
          </r>
        </is>
      </c>
      <c r="E2519" s="21" t="inlineStr">
        <is>
          <r>
            <t xml:space="preserve">COEFICIENTE</t>
          </r>
        </is>
      </c>
      <c r="F2519" s="21" t="inlineStr">
        <is>
          <r>
            <t xml:space="preserve">PREÇO UNITÁRIO</t>
          </r>
        </is>
      </c>
      <c r="G2519" s="21" t="inlineStr">
        <is>
          <r>
            <t xml:space="preserve">TOTAL</t>
          </r>
        </is>
      </c>
    </row>
    <row r="2520" customHeight="1" ht="29">
      <c r="A2520" s="22" t="inlineStr">
        <is>
          <r>
            <t xml:space="preserve">102270</t>
          </r>
        </is>
      </c>
      <c r="B2520" s="23" t="inlineStr">
        <is>
          <r>
            <t xml:space="preserve">MARTELO DEMOLIDOR ELÉTRICO, COM POTÊNCIA DE 2.000 W, 1.000 IMPACTOS POR MINUTO, PESO DE 30 KG - DEPRECIAÇÃO. AF_01/2021</t>
          </r>
        </is>
      </c>
      <c r="C2520" s="22" t="inlineStr">
        <is>
          <r>
            <t xml:space="preserve">SINAPI</t>
          </r>
        </is>
      </c>
      <c r="D2520" s="22" t="inlineStr">
        <is>
          <r>
            <t xml:space="preserve">H</t>
          </r>
        </is>
      </c>
      <c r="E2520" s="24" t="n">
        <v>1.0</v>
      </c>
      <c r="F2520" s="25" t="n">
        <v>0.92</v>
      </c>
      <c r="G2520" s="25" t="n">
        <f>TRUNC(TRUNC(E2520,8)*F2520,2)</f>
        <v>0.92</v>
      </c>
    </row>
    <row r="2521" customHeight="1" ht="29">
      <c r="A2521" s="22" t="inlineStr">
        <is>
          <r>
            <t xml:space="preserve">102271</t>
          </r>
        </is>
      </c>
      <c r="B2521" s="23" t="inlineStr">
        <is>
          <r>
            <t xml:space="preserve">MARTELO DEMOLIDOR ELÉTRICO, COM POTÊNCIA DE 2.000 W, 1.000 IMPACTOS POR MINUTO, PESO DE 30 KG - JUROS. AF_01/2021</t>
          </r>
        </is>
      </c>
      <c r="C2521" s="22" t="inlineStr">
        <is>
          <r>
            <t xml:space="preserve">SINAPI</t>
          </r>
        </is>
      </c>
      <c r="D2521" s="22" t="inlineStr">
        <is>
          <r>
            <t xml:space="preserve">H</t>
          </r>
        </is>
      </c>
      <c r="E2521" s="24" t="n">
        <v>1.0</v>
      </c>
      <c r="F2521" s="25" t="n">
        <v>0.21</v>
      </c>
      <c r="G2521" s="25" t="n">
        <f>TRUNC(TRUNC(E2521,8)*F2521,2)</f>
        <v>0.21</v>
      </c>
    </row>
    <row r="2522" customHeight="1" ht="29">
      <c r="A2522" s="22" t="inlineStr">
        <is>
          <r>
            <t xml:space="preserve">102272</t>
          </r>
        </is>
      </c>
      <c r="B2522" s="23" t="inlineStr">
        <is>
          <r>
            <t xml:space="preserve">MARTELO DEMOLIDOR ELÉTRICO, COM POTÊNCIA DE 2.000 W, 1.000 IMPACTOS POR MINUTO, PESO DE 30 KG - MANUTENÇÃO. AF_01/2021</t>
          </r>
        </is>
      </c>
      <c r="C2522" s="22" t="inlineStr">
        <is>
          <r>
            <t xml:space="preserve">SINAPI</t>
          </r>
        </is>
      </c>
      <c r="D2522" s="22" t="inlineStr">
        <is>
          <r>
            <t xml:space="preserve">H</t>
          </r>
        </is>
      </c>
      <c r="E2522" s="24" t="n">
        <v>1.0</v>
      </c>
      <c r="F2522" s="25" t="n">
        <v>1.15</v>
      </c>
      <c r="G2522" s="25" t="n">
        <f>TRUNC(TRUNC(E2522,8)*F2522,2)</f>
        <v>1.15</v>
      </c>
    </row>
    <row r="2523" customHeight="1" ht="29">
      <c r="A2523" s="22" t="inlineStr">
        <is>
          <r>
            <t xml:space="preserve">102273</t>
          </r>
        </is>
      </c>
      <c r="B2523" s="23" t="inlineStr">
        <is>
          <r>
            <t xml:space="preserve">MARTELO DEMOLIDOR ELÉTRICO, COM POTÊNCIA DE 2.000 W, 1.000 IMPACTOS POR MINUTO, PESO DE 30 KG - MATERIAIS NA OPERAÇÃO. AF_01/2021</t>
          </r>
        </is>
      </c>
      <c r="C2523" s="22" t="inlineStr">
        <is>
          <r>
            <t xml:space="preserve">SINAPI</t>
          </r>
        </is>
      </c>
      <c r="D2523" s="22" t="inlineStr">
        <is>
          <r>
            <t xml:space="preserve">H</t>
          </r>
        </is>
      </c>
      <c r="E2523" s="24" t="n">
        <v>1.0</v>
      </c>
      <c r="F2523" s="25" t="n">
        <v>1.64</v>
      </c>
      <c r="G2523" s="25" t="n">
        <f>TRUNC(TRUNC(E2523,8)*F2523,2)</f>
        <v>1.64</v>
      </c>
    </row>
    <row r="2524" customHeight="1" ht="15">
      <c r="A2524" s="2" t="inlineStr"/>
      <c r="B2524" s="2" t="inlineStr"/>
      <c r="C2524" s="2" t="inlineStr"/>
      <c r="D2524" s="2" t="inlineStr"/>
      <c r="E2524" s="26" t="inlineStr">
        <is>
          <r>
            <t xml:space="preserve">TOTAL Serviço:</t>
          </r>
        </is>
      </c>
      <c r="F2524" s="26" t="inlineStr"/>
      <c r="G2524" s="27" t="n">
        <f>SUM(G2520:G2523)</f>
        <v>3.92</v>
      </c>
    </row>
    <row r="2525" customHeight="1" ht="15">
      <c r="A2525" s="2" t="inlineStr"/>
      <c r="B2525" s="2" t="inlineStr"/>
      <c r="C2525" s="2" t="inlineStr"/>
      <c r="D2525" s="2" t="inlineStr"/>
      <c r="E2525" s="28" t="inlineStr">
        <is>
          <r>
            <t xml:space="preserve">VALOR:</t>
          </r>
        </is>
      </c>
      <c r="F2525" s="28" t="inlineStr"/>
      <c r="G2525" s="6" t="n">
        <f>SUM(G2518,G2524)</f>
        <v>30.32</v>
      </c>
    </row>
    <row r="2526" customHeight="1" ht="15">
      <c r="A2526" s="2" t="inlineStr"/>
      <c r="B2526" s="2" t="inlineStr"/>
      <c r="C2526" s="2" t="inlineStr"/>
      <c r="D2526" s="2" t="inlineStr"/>
      <c r="E2526" s="28" t="inlineStr">
        <is>
          <r>
            <t xml:space="preserve">VALOR BDI (22.23%):</t>
          </r>
        </is>
      </c>
      <c r="F2526" s="28" t="inlineStr"/>
      <c r="G2526" s="6" t="n">
        <f>ROUND(G2525*(22.23/100),2)</f>
        <v>6.74</v>
      </c>
    </row>
    <row r="2527" customHeight="1" ht="15">
      <c r="A2527" s="2" t="inlineStr"/>
      <c r="B2527" s="2" t="inlineStr"/>
      <c r="C2527" s="2" t="inlineStr"/>
      <c r="D2527" s="2" t="inlineStr"/>
      <c r="E2527" s="28" t="inlineStr">
        <is>
          <r>
            <t xml:space="preserve">VALOR COM BDI:</t>
          </r>
        </is>
      </c>
      <c r="F2527" s="28" t="inlineStr"/>
      <c r="G2527" s="6" t="n">
        <f>G2526+G2525</f>
        <v>37.06</v>
      </c>
    </row>
    <row r="2528" customHeight="1" ht="10">
      <c r="A2528" s="2" t="inlineStr"/>
      <c r="B2528" s="2" t="inlineStr"/>
      <c r="C2528" s="2" t="inlineStr"/>
      <c r="D2528" s="2" t="inlineStr"/>
      <c r="E2528" s="18" t="inlineStr"/>
      <c r="F2528" s="18" t="inlineStr"/>
      <c r="G2528" s="18" t="inlineStr"/>
    </row>
    <row r="2529" customHeight="1" ht="20">
      <c r="A2529" s="19" t="inlineStr">
        <is>
          <r>
            <t xml:space="preserve">102270 MARTELO DEMOLIDOR ELÉTRICO, COM POTÊNCIA DE 2.000 W, 1.000 IMPACTOS POR MINUTO, PESO DE 30 KG - DEPRECIAÇÃO. AF_01/2021 (H)</t>
          </r>
        </is>
      </c>
      <c r="B2529" s="19" t="inlineStr"/>
      <c r="C2529" s="19" t="inlineStr"/>
      <c r="D2529" s="19" t="inlineStr"/>
      <c r="E2529" s="19" t="inlineStr"/>
      <c r="F2529" s="19" t="inlineStr"/>
      <c r="G2529" s="19" t="inlineStr"/>
    </row>
    <row r="2530" customHeight="1" ht="15">
      <c r="A2530" s="20" t="inlineStr">
        <is>
          <r>
            <t xml:space="preserve">Equipamento</t>
          </r>
        </is>
      </c>
      <c r="B2530" s="20" t="inlineStr"/>
      <c r="C2530" s="21" t="inlineStr">
        <is>
          <r>
            <t xml:space="preserve">FONTE</t>
          </r>
        </is>
      </c>
      <c r="D2530" s="21" t="inlineStr">
        <is>
          <r>
            <t xml:space="preserve">UNID</t>
          </r>
        </is>
      </c>
      <c r="E2530" s="21" t="inlineStr">
        <is>
          <r>
            <t xml:space="preserve">COEFICIENTE</t>
          </r>
        </is>
      </c>
      <c r="F2530" s="21" t="inlineStr">
        <is>
          <r>
            <t xml:space="preserve">PREÇO UNITÁRIO</t>
          </r>
        </is>
      </c>
      <c r="G2530" s="21" t="inlineStr">
        <is>
          <r>
            <t xml:space="preserve">TOTAL</t>
          </r>
        </is>
      </c>
    </row>
    <row r="2531" customHeight="1" ht="29">
      <c r="A2531" s="22" t="inlineStr">
        <is>
          <r>
            <t xml:space="preserve">00040703</t>
          </r>
        </is>
      </c>
      <c r="B2531" s="23" t="inlineStr">
        <is>
          <r>
            <t xml:space="preserve">MARTELO DEMOLIDOR ELETRICO, COM POTENCIA DE 2.000 W, FREQUENCIA DE 1.000 IMPACTOS POR MINUTO, FORCA DE IMPACTO ENTRE 60 E 65 J, PESO DE 30 KG</t>
          </r>
        </is>
      </c>
      <c r="C2531" s="22" t="inlineStr">
        <is>
          <r>
            <t xml:space="preserve">SINAPI</t>
          </r>
        </is>
      </c>
      <c r="D2531" s="22" t="inlineStr">
        <is>
          <r>
            <t xml:space="preserve">UN</t>
          </r>
        </is>
      </c>
      <c r="E2531" s="24" t="n">
        <v>6.4E-5</v>
      </c>
      <c r="F2531" s="25" t="n">
        <v>14496.0</v>
      </c>
      <c r="G2531" s="25" t="n">
        <f>TRUNC(TRUNC(E2531,8)*F2531,2)</f>
        <v>0.92</v>
      </c>
    </row>
    <row r="2532" customHeight="1" ht="15">
      <c r="A2532" s="2" t="inlineStr"/>
      <c r="B2532" s="2" t="inlineStr"/>
      <c r="C2532" s="2" t="inlineStr"/>
      <c r="D2532" s="2" t="inlineStr"/>
      <c r="E2532" s="26" t="inlineStr">
        <is>
          <r>
            <t xml:space="preserve">TOTAL Equipamento:</t>
          </r>
        </is>
      </c>
      <c r="F2532" s="26" t="inlineStr"/>
      <c r="G2532" s="27" t="n">
        <f>SUM(G2531:G2531)</f>
        <v>0.92</v>
      </c>
    </row>
    <row r="2533" customHeight="1" ht="15">
      <c r="A2533" s="2" t="inlineStr"/>
      <c r="B2533" s="2" t="inlineStr"/>
      <c r="C2533" s="2" t="inlineStr"/>
      <c r="D2533" s="2" t="inlineStr"/>
      <c r="E2533" s="28" t="inlineStr">
        <is>
          <r>
            <t xml:space="preserve">VALOR:</t>
          </r>
        </is>
      </c>
      <c r="F2533" s="28" t="inlineStr"/>
      <c r="G2533" s="6" t="n">
        <f>SUM(G2532)</f>
        <v>0.92</v>
      </c>
    </row>
    <row r="2534" customHeight="1" ht="15">
      <c r="A2534" s="2" t="inlineStr"/>
      <c r="B2534" s="2" t="inlineStr"/>
      <c r="C2534" s="2" t="inlineStr"/>
      <c r="D2534" s="2" t="inlineStr"/>
      <c r="E2534" s="28" t="inlineStr">
        <is>
          <r>
            <t xml:space="preserve">VALOR BDI (22.23%):</t>
          </r>
        </is>
      </c>
      <c r="F2534" s="28" t="inlineStr"/>
      <c r="G2534" s="6" t="n">
        <f>ROUND(G2533*(22.23/100),2)</f>
        <v>0.2</v>
      </c>
    </row>
    <row r="2535" customHeight="1" ht="15">
      <c r="A2535" s="2" t="inlineStr"/>
      <c r="B2535" s="2" t="inlineStr"/>
      <c r="C2535" s="2" t="inlineStr"/>
      <c r="D2535" s="2" t="inlineStr"/>
      <c r="E2535" s="28" t="inlineStr">
        <is>
          <r>
            <t xml:space="preserve">VALOR COM BDI:</t>
          </r>
        </is>
      </c>
      <c r="F2535" s="28" t="inlineStr"/>
      <c r="G2535" s="6" t="n">
        <f>G2534+G2533</f>
        <v>1.12</v>
      </c>
    </row>
    <row r="2536" customHeight="1" ht="10">
      <c r="A2536" s="2" t="inlineStr"/>
      <c r="B2536" s="2" t="inlineStr"/>
      <c r="C2536" s="2" t="inlineStr"/>
      <c r="D2536" s="2" t="inlineStr"/>
      <c r="E2536" s="18" t="inlineStr"/>
      <c r="F2536" s="18" t="inlineStr"/>
      <c r="G2536" s="18" t="inlineStr"/>
    </row>
    <row r="2537" customHeight="1" ht="20">
      <c r="A2537" s="19" t="inlineStr">
        <is>
          <r>
            <t xml:space="preserve">102271 MARTELO DEMOLIDOR ELÉTRICO, COM POTÊNCIA DE 2.000 W, 1.000 IMPACTOS POR MINUTO, PESO DE 30 KG - JUROS. AF_01/2021 (H)</t>
          </r>
        </is>
      </c>
      <c r="B2537" s="19" t="inlineStr"/>
      <c r="C2537" s="19" t="inlineStr"/>
      <c r="D2537" s="19" t="inlineStr"/>
      <c r="E2537" s="19" t="inlineStr"/>
      <c r="F2537" s="19" t="inlineStr"/>
      <c r="G2537" s="19" t="inlineStr"/>
    </row>
    <row r="2538" customHeight="1" ht="15">
      <c r="A2538" s="20" t="inlineStr">
        <is>
          <r>
            <t xml:space="preserve">Equipamento</t>
          </r>
        </is>
      </c>
      <c r="B2538" s="20" t="inlineStr"/>
      <c r="C2538" s="21" t="inlineStr">
        <is>
          <r>
            <t xml:space="preserve">FONTE</t>
          </r>
        </is>
      </c>
      <c r="D2538" s="21" t="inlineStr">
        <is>
          <r>
            <t xml:space="preserve">UNID</t>
          </r>
        </is>
      </c>
      <c r="E2538" s="21" t="inlineStr">
        <is>
          <r>
            <t xml:space="preserve">COEFICIENTE</t>
          </r>
        </is>
      </c>
      <c r="F2538" s="21" t="inlineStr">
        <is>
          <r>
            <t xml:space="preserve">PREÇO UNITÁRIO</t>
          </r>
        </is>
      </c>
      <c r="G2538" s="21" t="inlineStr">
        <is>
          <r>
            <t xml:space="preserve">TOTAL</t>
          </r>
        </is>
      </c>
    </row>
    <row r="2539" customHeight="1" ht="29">
      <c r="A2539" s="22" t="inlineStr">
        <is>
          <r>
            <t xml:space="preserve">00040703</t>
          </r>
        </is>
      </c>
      <c r="B2539" s="23" t="inlineStr">
        <is>
          <r>
            <t xml:space="preserve">MARTELO DEMOLIDOR ELETRICO, COM POTENCIA DE 2.000 W, FREQUENCIA DE 1.000 IMPACTOS POR MINUTO, FORCA DE IMPACTO ENTRE 60 E 65 J, PESO DE 30 KG</t>
          </r>
        </is>
      </c>
      <c r="C2539" s="22" t="inlineStr">
        <is>
          <r>
            <t xml:space="preserve">SINAPI</t>
          </r>
        </is>
      </c>
      <c r="D2539" s="22" t="inlineStr">
        <is>
          <r>
            <t xml:space="preserve">UN</t>
          </r>
        </is>
      </c>
      <c r="E2539" s="24" t="n">
        <v>1.48E-5</v>
      </c>
      <c r="F2539" s="25" t="n">
        <v>14496.0</v>
      </c>
      <c r="G2539" s="25" t="n">
        <f>TRUNC(TRUNC(E2539,8)*F2539,2)</f>
        <v>0.21</v>
      </c>
    </row>
    <row r="2540" customHeight="1" ht="15">
      <c r="A2540" s="2" t="inlineStr"/>
      <c r="B2540" s="2" t="inlineStr"/>
      <c r="C2540" s="2" t="inlineStr"/>
      <c r="D2540" s="2" t="inlineStr"/>
      <c r="E2540" s="26" t="inlineStr">
        <is>
          <r>
            <t xml:space="preserve">TOTAL Equipamento:</t>
          </r>
        </is>
      </c>
      <c r="F2540" s="26" t="inlineStr"/>
      <c r="G2540" s="27" t="n">
        <f>SUM(G2539:G2539)</f>
        <v>0.21</v>
      </c>
    </row>
    <row r="2541" customHeight="1" ht="15">
      <c r="A2541" s="2" t="inlineStr"/>
      <c r="B2541" s="2" t="inlineStr"/>
      <c r="C2541" s="2" t="inlineStr"/>
      <c r="D2541" s="2" t="inlineStr"/>
      <c r="E2541" s="28" t="inlineStr">
        <is>
          <r>
            <t xml:space="preserve">VALOR:</t>
          </r>
        </is>
      </c>
      <c r="F2541" s="28" t="inlineStr"/>
      <c r="G2541" s="6" t="n">
        <f>SUM(G2540)</f>
        <v>0.21</v>
      </c>
    </row>
    <row r="2542" customHeight="1" ht="15">
      <c r="A2542" s="2" t="inlineStr"/>
      <c r="B2542" s="2" t="inlineStr"/>
      <c r="C2542" s="2" t="inlineStr"/>
      <c r="D2542" s="2" t="inlineStr"/>
      <c r="E2542" s="28" t="inlineStr">
        <is>
          <r>
            <t xml:space="preserve">VALOR BDI (22.23%):</t>
          </r>
        </is>
      </c>
      <c r="F2542" s="28" t="inlineStr"/>
      <c r="G2542" s="6" t="n">
        <f>ROUND(G2541*(22.23/100),2)</f>
        <v>0.05</v>
      </c>
    </row>
    <row r="2543" customHeight="1" ht="15">
      <c r="A2543" s="2" t="inlineStr"/>
      <c r="B2543" s="2" t="inlineStr"/>
      <c r="C2543" s="2" t="inlineStr"/>
      <c r="D2543" s="2" t="inlineStr"/>
      <c r="E2543" s="28" t="inlineStr">
        <is>
          <r>
            <t xml:space="preserve">VALOR COM BDI:</t>
          </r>
        </is>
      </c>
      <c r="F2543" s="28" t="inlineStr"/>
      <c r="G2543" s="6" t="n">
        <f>G2542+G2541</f>
        <v>0.26</v>
      </c>
    </row>
    <row r="2544" customHeight="1" ht="10">
      <c r="A2544" s="2" t="inlineStr"/>
      <c r="B2544" s="2" t="inlineStr"/>
      <c r="C2544" s="2" t="inlineStr"/>
      <c r="D2544" s="2" t="inlineStr"/>
      <c r="E2544" s="18" t="inlineStr"/>
      <c r="F2544" s="18" t="inlineStr"/>
      <c r="G2544" s="18" t="inlineStr"/>
    </row>
    <row r="2545" customHeight="1" ht="20">
      <c r="A2545" s="19" t="inlineStr">
        <is>
          <r>
            <t xml:space="preserve">102272 MARTELO DEMOLIDOR ELÉTRICO, COM POTÊNCIA DE 2.000 W, 1.000 IMPACTOS POR MINUTO, PESO DE 30 KG - MANUTENÇÃO. AF_01/2021 (H)</t>
          </r>
        </is>
      </c>
      <c r="B2545" s="19" t="inlineStr"/>
      <c r="C2545" s="19" t="inlineStr"/>
      <c r="D2545" s="19" t="inlineStr"/>
      <c r="E2545" s="19" t="inlineStr"/>
      <c r="F2545" s="19" t="inlineStr"/>
      <c r="G2545" s="19" t="inlineStr"/>
    </row>
    <row r="2546" customHeight="1" ht="15">
      <c r="A2546" s="20" t="inlineStr">
        <is>
          <r>
            <t xml:space="preserve">Equipamento</t>
          </r>
        </is>
      </c>
      <c r="B2546" s="20" t="inlineStr"/>
      <c r="C2546" s="21" t="inlineStr">
        <is>
          <r>
            <t xml:space="preserve">FONTE</t>
          </r>
        </is>
      </c>
      <c r="D2546" s="21" t="inlineStr">
        <is>
          <r>
            <t xml:space="preserve">UNID</t>
          </r>
        </is>
      </c>
      <c r="E2546" s="21" t="inlineStr">
        <is>
          <r>
            <t xml:space="preserve">COEFICIENTE</t>
          </r>
        </is>
      </c>
      <c r="F2546" s="21" t="inlineStr">
        <is>
          <r>
            <t xml:space="preserve">PREÇO UNITÁRIO</t>
          </r>
        </is>
      </c>
      <c r="G2546" s="21" t="inlineStr">
        <is>
          <r>
            <t xml:space="preserve">TOTAL</t>
          </r>
        </is>
      </c>
    </row>
    <row r="2547" customHeight="1" ht="29">
      <c r="A2547" s="22" t="inlineStr">
        <is>
          <r>
            <t xml:space="preserve">00040703</t>
          </r>
        </is>
      </c>
      <c r="B2547" s="23" t="inlineStr">
        <is>
          <r>
            <t xml:space="preserve">MARTELO DEMOLIDOR ELETRICO, COM POTENCIA DE 2.000 W, FREQUENCIA DE 1.000 IMPACTOS POR MINUTO, FORCA DE IMPACTO ENTRE 60 E 65 J, PESO DE 30 KG</t>
          </r>
        </is>
      </c>
      <c r="C2547" s="22" t="inlineStr">
        <is>
          <r>
            <t xml:space="preserve">SINAPI</t>
          </r>
        </is>
      </c>
      <c r="D2547" s="22" t="inlineStr">
        <is>
          <r>
            <t xml:space="preserve">UN</t>
          </r>
        </is>
      </c>
      <c r="E2547" s="24" t="n">
        <v>8.0E-5</v>
      </c>
      <c r="F2547" s="25" t="n">
        <v>14496.0</v>
      </c>
      <c r="G2547" s="25" t="n">
        <f>TRUNC(TRUNC(E2547,8)*F2547,2)</f>
        <v>1.15</v>
      </c>
    </row>
    <row r="2548" customHeight="1" ht="15">
      <c r="A2548" s="2" t="inlineStr"/>
      <c r="B2548" s="2" t="inlineStr"/>
      <c r="C2548" s="2" t="inlineStr"/>
      <c r="D2548" s="2" t="inlineStr"/>
      <c r="E2548" s="26" t="inlineStr">
        <is>
          <r>
            <t xml:space="preserve">TOTAL Equipamento:</t>
          </r>
        </is>
      </c>
      <c r="F2548" s="26" t="inlineStr"/>
      <c r="G2548" s="27" t="n">
        <f>SUM(G2547:G2547)</f>
        <v>1.15</v>
      </c>
    </row>
    <row r="2549" customHeight="1" ht="15">
      <c r="A2549" s="2" t="inlineStr"/>
      <c r="B2549" s="2" t="inlineStr"/>
      <c r="C2549" s="2" t="inlineStr"/>
      <c r="D2549" s="2" t="inlineStr"/>
      <c r="E2549" s="28" t="inlineStr">
        <is>
          <r>
            <t xml:space="preserve">VALOR:</t>
          </r>
        </is>
      </c>
      <c r="F2549" s="28" t="inlineStr"/>
      <c r="G2549" s="6" t="n">
        <f>SUM(G2548)</f>
        <v>1.15</v>
      </c>
    </row>
    <row r="2550" customHeight="1" ht="15">
      <c r="A2550" s="2" t="inlineStr"/>
      <c r="B2550" s="2" t="inlineStr"/>
      <c r="C2550" s="2" t="inlineStr"/>
      <c r="D2550" s="2" t="inlineStr"/>
      <c r="E2550" s="28" t="inlineStr">
        <is>
          <r>
            <t xml:space="preserve">VALOR BDI (22.23%):</t>
          </r>
        </is>
      </c>
      <c r="F2550" s="28" t="inlineStr"/>
      <c r="G2550" s="6" t="n">
        <f>ROUND(G2549*(22.23/100),2)</f>
        <v>0.26</v>
      </c>
    </row>
    <row r="2551" customHeight="1" ht="15">
      <c r="A2551" s="2" t="inlineStr"/>
      <c r="B2551" s="2" t="inlineStr"/>
      <c r="C2551" s="2" t="inlineStr"/>
      <c r="D2551" s="2" t="inlineStr"/>
      <c r="E2551" s="28" t="inlineStr">
        <is>
          <r>
            <t xml:space="preserve">VALOR COM BDI:</t>
          </r>
        </is>
      </c>
      <c r="F2551" s="28" t="inlineStr"/>
      <c r="G2551" s="6" t="n">
        <f>G2550+G2549</f>
        <v>1.41</v>
      </c>
    </row>
    <row r="2552" customHeight="1" ht="10">
      <c r="A2552" s="2" t="inlineStr"/>
      <c r="B2552" s="2" t="inlineStr"/>
      <c r="C2552" s="2" t="inlineStr"/>
      <c r="D2552" s="2" t="inlineStr"/>
      <c r="E2552" s="18" t="inlineStr"/>
      <c r="F2552" s="18" t="inlineStr"/>
      <c r="G2552" s="18" t="inlineStr"/>
    </row>
    <row r="2553" customHeight="1" ht="20">
      <c r="A2553" s="19" t="inlineStr">
        <is>
          <r>
            <t xml:space="preserve">102273 MARTELO DEMOLIDOR ELÉTRICO, COM POTÊNCIA DE 2.000 W, 1.000 IMPACTOS POR MINUTO, PESO DE 30 KG - MATERIAIS NA OPERAÇÃO. AF_01/2021 (H)</t>
          </r>
        </is>
      </c>
      <c r="B2553" s="19" t="inlineStr"/>
      <c r="C2553" s="19" t="inlineStr"/>
      <c r="D2553" s="19" t="inlineStr"/>
      <c r="E2553" s="19" t="inlineStr"/>
      <c r="F2553" s="19" t="inlineStr"/>
      <c r="G2553" s="19" t="inlineStr"/>
    </row>
    <row r="2554" customHeight="1" ht="15">
      <c r="A2554" s="20" t="inlineStr">
        <is>
          <r>
            <t xml:space="preserve">Especiais</t>
          </r>
        </is>
      </c>
      <c r="B2554" s="20" t="inlineStr"/>
      <c r="C2554" s="21" t="inlineStr">
        <is>
          <r>
            <t xml:space="preserve">FONTE</t>
          </r>
        </is>
      </c>
      <c r="D2554" s="21" t="inlineStr">
        <is>
          <r>
            <t xml:space="preserve">UNID</t>
          </r>
        </is>
      </c>
      <c r="E2554" s="21" t="inlineStr">
        <is>
          <r>
            <t xml:space="preserve">COEFICIENTE</t>
          </r>
        </is>
      </c>
      <c r="F2554" s="21" t="inlineStr">
        <is>
          <r>
            <t xml:space="preserve">PREÇO UNITÁRIO</t>
          </r>
        </is>
      </c>
      <c r="G2554" s="21" t="inlineStr">
        <is>
          <r>
            <t xml:space="preserve">TOTAL</t>
          </r>
        </is>
      </c>
    </row>
    <row r="2555" customHeight="1" ht="21">
      <c r="A2555" s="22" t="inlineStr">
        <is>
          <r>
            <t xml:space="preserve">00002705</t>
          </r>
        </is>
      </c>
      <c r="B2555" s="23" t="inlineStr">
        <is>
          <r>
            <t xml:space="preserve">ENERGIA ELETRICA ATE 2000 KWH INDUSTRIAL, SEM DEMANDA</t>
          </r>
        </is>
      </c>
      <c r="C2555" s="22" t="inlineStr">
        <is>
          <r>
            <t xml:space="preserve">SINAPI</t>
          </r>
        </is>
      </c>
      <c r="D2555" s="22" t="inlineStr">
        <is>
          <r>
            <t xml:space="preserve">KWH</t>
          </r>
        </is>
      </c>
      <c r="E2555" s="24" t="n">
        <v>1.7</v>
      </c>
      <c r="F2555" s="25" t="n">
        <v>0.97</v>
      </c>
      <c r="G2555" s="25" t="n">
        <f>TRUNC(TRUNC(E2555,8)*F2555,2)</f>
        <v>1.64</v>
      </c>
    </row>
    <row r="2556" customHeight="1" ht="15">
      <c r="A2556" s="2" t="inlineStr"/>
      <c r="B2556" s="2" t="inlineStr"/>
      <c r="C2556" s="2" t="inlineStr"/>
      <c r="D2556" s="2" t="inlineStr"/>
      <c r="E2556" s="26" t="inlineStr">
        <is>
          <r>
            <t xml:space="preserve">TOTAL Especiais:</t>
          </r>
        </is>
      </c>
      <c r="F2556" s="26" t="inlineStr"/>
      <c r="G2556" s="27" t="n">
        <f>SUM(G2555:G2555)</f>
        <v>1.64</v>
      </c>
    </row>
    <row r="2557" customHeight="1" ht="15">
      <c r="A2557" s="2" t="inlineStr"/>
      <c r="B2557" s="2" t="inlineStr"/>
      <c r="C2557" s="2" t="inlineStr"/>
      <c r="D2557" s="2" t="inlineStr"/>
      <c r="E2557" s="28" t="inlineStr">
        <is>
          <r>
            <t xml:space="preserve">VALOR:</t>
          </r>
        </is>
      </c>
      <c r="F2557" s="28" t="inlineStr"/>
      <c r="G2557" s="6" t="n">
        <f>SUM(G2556)</f>
        <v>1.64</v>
      </c>
    </row>
    <row r="2558" customHeight="1" ht="15">
      <c r="A2558" s="2" t="inlineStr"/>
      <c r="B2558" s="2" t="inlineStr"/>
      <c r="C2558" s="2" t="inlineStr"/>
      <c r="D2558" s="2" t="inlineStr"/>
      <c r="E2558" s="28" t="inlineStr">
        <is>
          <r>
            <t xml:space="preserve">VALOR BDI (22.23%):</t>
          </r>
        </is>
      </c>
      <c r="F2558" s="28" t="inlineStr"/>
      <c r="G2558" s="6" t="n">
        <f>ROUND(G2557*(22.23/100),2)</f>
        <v>0.36</v>
      </c>
    </row>
    <row r="2559" customHeight="1" ht="15">
      <c r="A2559" s="2" t="inlineStr"/>
      <c r="B2559" s="2" t="inlineStr"/>
      <c r="C2559" s="2" t="inlineStr"/>
      <c r="D2559" s="2" t="inlineStr"/>
      <c r="E2559" s="28" t="inlineStr">
        <is>
          <r>
            <t xml:space="preserve">VALOR COM BDI:</t>
          </r>
        </is>
      </c>
      <c r="F2559" s="28" t="inlineStr"/>
      <c r="G2559" s="6" t="n">
        <f>G2558+G2557</f>
        <v>2.0</v>
      </c>
    </row>
    <row r="2560" customHeight="1" ht="10">
      <c r="A2560" s="2" t="inlineStr"/>
      <c r="B2560" s="2" t="inlineStr"/>
      <c r="C2560" s="2" t="inlineStr"/>
      <c r="D2560" s="2" t="inlineStr"/>
      <c r="E2560" s="18" t="inlineStr"/>
      <c r="F2560" s="18" t="inlineStr"/>
      <c r="G2560" s="18" t="inlineStr"/>
    </row>
    <row r="2561" customHeight="1" ht="20">
      <c r="A2561" s="19" t="inlineStr">
        <is>
          <r>
            <t xml:space="preserve">90780 MESTRE DE OBRAS COM ENCARGOS COMPLEMENTARES (H)</t>
          </r>
        </is>
      </c>
      <c r="B2561" s="19" t="inlineStr"/>
      <c r="C2561" s="19" t="inlineStr"/>
      <c r="D2561" s="19" t="inlineStr"/>
      <c r="E2561" s="19" t="inlineStr"/>
      <c r="F2561" s="19" t="inlineStr"/>
      <c r="G2561" s="19" t="inlineStr"/>
    </row>
    <row r="2562" customHeight="1" ht="15">
      <c r="A2562" s="20" t="inlineStr">
        <is>
          <r>
            <t xml:space="preserve">Encargos Complementares</t>
          </r>
        </is>
      </c>
      <c r="B2562" s="20" t="inlineStr"/>
      <c r="C2562" s="21" t="inlineStr">
        <is>
          <r>
            <t xml:space="preserve">FONTE</t>
          </r>
        </is>
      </c>
      <c r="D2562" s="21" t="inlineStr">
        <is>
          <r>
            <t xml:space="preserve">UNID</t>
          </r>
        </is>
      </c>
      <c r="E2562" s="21" t="inlineStr">
        <is>
          <r>
            <t xml:space="preserve">COEFICIENTE</t>
          </r>
        </is>
      </c>
      <c r="F2562" s="21" t="inlineStr">
        <is>
          <r>
            <t xml:space="preserve">PREÇO UNITÁRIO</t>
          </r>
        </is>
      </c>
      <c r="G2562" s="21" t="inlineStr">
        <is>
          <r>
            <t xml:space="preserve">TOTAL</t>
          </r>
        </is>
      </c>
    </row>
    <row r="2563" customHeight="1" ht="21">
      <c r="A2563" s="22" t="inlineStr">
        <is>
          <r>
            <t xml:space="preserve">00043487</t>
          </r>
        </is>
      </c>
      <c r="B2563" s="23" t="inlineStr">
        <is>
          <r>
            <t xml:space="preserve">EPI - FAMILIA ENCARREGADO GERAL - HORISTA (ENCARGOS COMPLEMENTARES - COLETADO CAIXA)</t>
          </r>
        </is>
      </c>
      <c r="C2563" s="22" t="inlineStr">
        <is>
          <r>
            <t xml:space="preserve">SINAPI</t>
          </r>
        </is>
      </c>
      <c r="D2563" s="22" t="inlineStr">
        <is>
          <r>
            <t xml:space="preserve">H</t>
          </r>
        </is>
      </c>
      <c r="E2563" s="24" t="n">
        <v>1.0</v>
      </c>
      <c r="F2563" s="25" t="n">
        <v>1.25</v>
      </c>
      <c r="G2563" s="25" t="n">
        <f>TRUNC(TRUNC(E2563,8)*F2563,2)</f>
        <v>1.25</v>
      </c>
    </row>
    <row r="2564" customHeight="1" ht="21">
      <c r="A2564" s="22" t="inlineStr">
        <is>
          <r>
            <t xml:space="preserve">00037372</t>
          </r>
        </is>
      </c>
      <c r="B2564" s="23" t="inlineStr">
        <is>
          <r>
            <t xml:space="preserve">EXAMES - HORISTA (COLETADO CAIXA - ENCARGOS COMPLEMENTARES)</t>
          </r>
        </is>
      </c>
      <c r="C2564" s="22" t="inlineStr">
        <is>
          <r>
            <t xml:space="preserve">SINAPI</t>
          </r>
        </is>
      </c>
      <c r="D2564" s="22" t="inlineStr">
        <is>
          <r>
            <t xml:space="preserve">H</t>
          </r>
        </is>
      </c>
      <c r="E2564" s="24" t="n">
        <v>1.0</v>
      </c>
      <c r="F2564" s="25" t="n">
        <v>1.34</v>
      </c>
      <c r="G2564" s="25" t="n">
        <f>TRUNC(TRUNC(E2564,8)*F2564,2)</f>
        <v>1.34</v>
      </c>
    </row>
    <row r="2565" customHeight="1" ht="21">
      <c r="A2565" s="22" t="inlineStr">
        <is>
          <r>
            <t xml:space="preserve">00043463</t>
          </r>
        </is>
      </c>
      <c r="B2565" s="23" t="inlineStr">
        <is>
          <r>
            <t xml:space="preserve">FERRAMENTAS - FAMILIA ENCARREGADO GERAL - HORISTA (ENCARGOS COMPLEMENTARES - COLETADO CAIXA)</t>
          </r>
        </is>
      </c>
      <c r="C2565" s="22" t="inlineStr">
        <is>
          <r>
            <t xml:space="preserve">SINAPI</t>
          </r>
        </is>
      </c>
      <c r="D2565" s="22" t="inlineStr">
        <is>
          <r>
            <t xml:space="preserve">H</t>
          </r>
        </is>
      </c>
      <c r="E2565" s="24" t="n">
        <v>1.0</v>
      </c>
      <c r="F2565" s="25" t="n">
        <v>0.1</v>
      </c>
      <c r="G2565" s="25" t="n">
        <f>TRUNC(TRUNC(E2565,8)*F2565,2)</f>
        <v>0.1</v>
      </c>
    </row>
    <row r="2566" customHeight="1" ht="21">
      <c r="A2566" s="22" t="inlineStr">
        <is>
          <r>
            <t xml:space="preserve">00037373</t>
          </r>
        </is>
      </c>
      <c r="B2566" s="23" t="inlineStr">
        <is>
          <r>
            <t xml:space="preserve">SEGURO - HORISTA (COLETADO CAIXA - ENCARGOS COMPLEMENTARES)</t>
          </r>
        </is>
      </c>
      <c r="C2566" s="22" t="inlineStr">
        <is>
          <r>
            <t xml:space="preserve">SINAPI</t>
          </r>
        </is>
      </c>
      <c r="D2566" s="22" t="inlineStr">
        <is>
          <r>
            <t xml:space="preserve">H</t>
          </r>
        </is>
      </c>
      <c r="E2566" s="24" t="n">
        <v>1.0</v>
      </c>
      <c r="F2566" s="25" t="n">
        <v>0.04</v>
      </c>
      <c r="G2566" s="25" t="n">
        <f>TRUNC(TRUNC(E2566,8)*F2566,2)</f>
        <v>0.04</v>
      </c>
    </row>
    <row r="2567" customHeight="1" ht="15">
      <c r="A2567" s="2" t="inlineStr"/>
      <c r="B2567" s="2" t="inlineStr"/>
      <c r="C2567" s="2" t="inlineStr"/>
      <c r="D2567" s="2" t="inlineStr"/>
      <c r="E2567" s="26" t="inlineStr">
        <is>
          <r>
            <t xml:space="preserve">TOTAL Encargos Complementares:</t>
          </r>
        </is>
      </c>
      <c r="F2567" s="26" t="inlineStr"/>
      <c r="G2567" s="27" t="n">
        <f>SUM(G2563:G2566)</f>
        <v>2.73</v>
      </c>
    </row>
    <row r="2568" customHeight="1" ht="15">
      <c r="A2568" s="20" t="inlineStr">
        <is>
          <r>
            <t xml:space="preserve">Mão de Obra</t>
          </r>
        </is>
      </c>
      <c r="B2568" s="20" t="inlineStr"/>
      <c r="C2568" s="21" t="inlineStr">
        <is>
          <r>
            <t xml:space="preserve">FONTE</t>
          </r>
        </is>
      </c>
      <c r="D2568" s="21" t="inlineStr">
        <is>
          <r>
            <t xml:space="preserve">UNID</t>
          </r>
        </is>
      </c>
      <c r="E2568" s="21" t="inlineStr">
        <is>
          <r>
            <t xml:space="preserve">COEFICIENTE</t>
          </r>
        </is>
      </c>
      <c r="F2568" s="21" t="inlineStr">
        <is>
          <r>
            <t xml:space="preserve">PREÇO UNITÁRIO</t>
          </r>
        </is>
      </c>
      <c r="G2568" s="21" t="inlineStr">
        <is>
          <r>
            <t xml:space="preserve">TOTAL</t>
          </r>
        </is>
      </c>
    </row>
    <row r="2569" customHeight="1" ht="15">
      <c r="A2569" s="22" t="inlineStr">
        <is>
          <r>
            <t xml:space="preserve">00004069</t>
          </r>
        </is>
      </c>
      <c r="B2569" s="23" t="inlineStr">
        <is>
          <r>
            <t xml:space="preserve">MESTRE DE OBRAS (HORISTA)</t>
          </r>
        </is>
      </c>
      <c r="C2569" s="22" t="inlineStr">
        <is>
          <r>
            <t xml:space="preserve">SINAPI</t>
          </r>
        </is>
      </c>
      <c r="D2569" s="22" t="inlineStr">
        <is>
          <r>
            <t xml:space="preserve">H</t>
          </r>
        </is>
      </c>
      <c r="E2569" s="24" t="n">
        <v>1.0</v>
      </c>
      <c r="F2569" s="25" t="n">
        <v>37.52</v>
      </c>
      <c r="G2569" s="25" t="n">
        <f>TRUNC(TRUNC(E2569,8)*F2569,2)</f>
        <v>37.52</v>
      </c>
    </row>
    <row r="2570" customHeight="1" ht="15">
      <c r="A2570" s="2" t="inlineStr"/>
      <c r="B2570" s="2" t="inlineStr"/>
      <c r="C2570" s="2" t="inlineStr"/>
      <c r="D2570" s="2" t="inlineStr"/>
      <c r="E2570" s="26" t="inlineStr">
        <is>
          <r>
            <t xml:space="preserve">TOTAL Mão de Obra:</t>
          </r>
        </is>
      </c>
      <c r="F2570" s="26" t="inlineStr"/>
      <c r="G2570" s="27" t="n">
        <f>SUM(G2569:G2569)</f>
        <v>37.52</v>
      </c>
    </row>
    <row r="2571" customHeight="1" ht="15">
      <c r="A2571" s="20" t="inlineStr">
        <is>
          <r>
            <t xml:space="preserve">Serviço</t>
          </r>
        </is>
      </c>
      <c r="B2571" s="20" t="inlineStr"/>
      <c r="C2571" s="21" t="inlineStr">
        <is>
          <r>
            <t xml:space="preserve">FONTE</t>
          </r>
        </is>
      </c>
      <c r="D2571" s="21" t="inlineStr">
        <is>
          <r>
            <t xml:space="preserve">UNID</t>
          </r>
        </is>
      </c>
      <c r="E2571" s="21" t="inlineStr">
        <is>
          <r>
            <t xml:space="preserve">COEFICIENTE</t>
          </r>
        </is>
      </c>
      <c r="F2571" s="21" t="inlineStr">
        <is>
          <r>
            <t xml:space="preserve">PREÇO UNITÁRIO</t>
          </r>
        </is>
      </c>
      <c r="G2571" s="21" t="inlineStr">
        <is>
          <r>
            <t xml:space="preserve">TOTAL</t>
          </r>
        </is>
      </c>
    </row>
    <row r="2572" customHeight="1" ht="21">
      <c r="A2572" s="22" t="inlineStr">
        <is>
          <r>
            <t xml:space="preserve">95405</t>
          </r>
        </is>
      </c>
      <c r="B2572" s="23" t="inlineStr">
        <is>
          <r>
            <t xml:space="preserve">CURSO DE CAPACITAÇÃO PARA MESTRE DE OBRAS (ENCARGOS COMPLEMENTARES) - HORISTA</t>
          </r>
        </is>
      </c>
      <c r="C2572" s="22" t="inlineStr">
        <is>
          <r>
            <t xml:space="preserve">SINAPI</t>
          </r>
        </is>
      </c>
      <c r="D2572" s="22" t="inlineStr">
        <is>
          <r>
            <t xml:space="preserve">H</t>
          </r>
        </is>
      </c>
      <c r="E2572" s="24" t="n">
        <v>1.0</v>
      </c>
      <c r="F2572" s="25" t="n">
        <v>0.91</v>
      </c>
      <c r="G2572" s="25" t="n">
        <f>TRUNC(TRUNC(E2572,8)*F2572,2)</f>
        <v>0.91</v>
      </c>
    </row>
    <row r="2573" customHeight="1" ht="15">
      <c r="A2573" s="2" t="inlineStr"/>
      <c r="B2573" s="2" t="inlineStr"/>
      <c r="C2573" s="2" t="inlineStr"/>
      <c r="D2573" s="2" t="inlineStr"/>
      <c r="E2573" s="26" t="inlineStr">
        <is>
          <r>
            <t xml:space="preserve">TOTAL Serviço:</t>
          </r>
        </is>
      </c>
      <c r="F2573" s="26" t="inlineStr"/>
      <c r="G2573" s="27" t="n">
        <f>SUM(G2572:G2572)</f>
        <v>0.91</v>
      </c>
    </row>
    <row r="2574" customHeight="1" ht="15">
      <c r="A2574" s="2" t="inlineStr"/>
      <c r="B2574" s="2" t="inlineStr"/>
      <c r="C2574" s="2" t="inlineStr"/>
      <c r="D2574" s="2" t="inlineStr"/>
      <c r="E2574" s="28" t="inlineStr">
        <is>
          <r>
            <t xml:space="preserve">VALOR:</t>
          </r>
        </is>
      </c>
      <c r="F2574" s="28" t="inlineStr"/>
      <c r="G2574" s="6" t="n">
        <f>SUM(G2567,G2570,G2573)</f>
        <v>41.16</v>
      </c>
    </row>
    <row r="2575" customHeight="1" ht="15">
      <c r="A2575" s="2" t="inlineStr"/>
      <c r="B2575" s="2" t="inlineStr"/>
      <c r="C2575" s="2" t="inlineStr"/>
      <c r="D2575" s="2" t="inlineStr"/>
      <c r="E2575" s="28" t="inlineStr">
        <is>
          <r>
            <t xml:space="preserve">VALOR BDI (22.23%):</t>
          </r>
        </is>
      </c>
      <c r="F2575" s="28" t="inlineStr"/>
      <c r="G2575" s="6" t="n">
        <f>ROUND(G2574*(22.23/100),2)</f>
        <v>9.15</v>
      </c>
    </row>
    <row r="2576" customHeight="1" ht="15">
      <c r="A2576" s="2" t="inlineStr"/>
      <c r="B2576" s="2" t="inlineStr"/>
      <c r="C2576" s="2" t="inlineStr"/>
      <c r="D2576" s="2" t="inlineStr"/>
      <c r="E2576" s="28" t="inlineStr">
        <is>
          <r>
            <t xml:space="preserve">VALOR COM BDI:</t>
          </r>
        </is>
      </c>
      <c r="F2576" s="28" t="inlineStr"/>
      <c r="G2576" s="6" t="n">
        <f>G2575+G2574</f>
        <v>50.31</v>
      </c>
    </row>
    <row r="2577" customHeight="1" ht="10">
      <c r="A2577" s="2" t="inlineStr"/>
      <c r="B2577" s="2" t="inlineStr"/>
      <c r="C2577" s="2" t="inlineStr"/>
      <c r="D2577" s="2" t="inlineStr"/>
      <c r="E2577" s="18" t="inlineStr"/>
      <c r="F2577" s="18" t="inlineStr"/>
      <c r="G2577" s="18" t="inlineStr"/>
    </row>
    <row r="2578" customHeight="1" ht="20">
      <c r="A2578" s="19" t="inlineStr">
        <is>
          <r>
            <t xml:space="preserve">88278 MONTADOR DE ESTRUTURA METÁLICA COM ENCARGOS COMPLEMENTARES (H)</t>
          </r>
        </is>
      </c>
      <c r="B2578" s="19" t="inlineStr"/>
      <c r="C2578" s="19" t="inlineStr"/>
      <c r="D2578" s="19" t="inlineStr"/>
      <c r="E2578" s="19" t="inlineStr"/>
      <c r="F2578" s="19" t="inlineStr"/>
      <c r="G2578" s="19" t="inlineStr"/>
    </row>
    <row r="2579" customHeight="1" ht="15">
      <c r="A2579" s="20" t="inlineStr">
        <is>
          <r>
            <t xml:space="preserve">Encargos Complementares</t>
          </r>
        </is>
      </c>
      <c r="B2579" s="20" t="inlineStr"/>
      <c r="C2579" s="21" t="inlineStr">
        <is>
          <r>
            <t xml:space="preserve">FONTE</t>
          </r>
        </is>
      </c>
      <c r="D2579" s="21" t="inlineStr">
        <is>
          <r>
            <t xml:space="preserve">UNID</t>
          </r>
        </is>
      </c>
      <c r="E2579" s="21" t="inlineStr">
        <is>
          <r>
            <t xml:space="preserve">COEFICIENTE</t>
          </r>
        </is>
      </c>
      <c r="F2579" s="21" t="inlineStr">
        <is>
          <r>
            <t xml:space="preserve">PREÇO UNITÁRIO</t>
          </r>
        </is>
      </c>
      <c r="G2579" s="21" t="inlineStr">
        <is>
          <r>
            <t xml:space="preserve">TOTAL</t>
          </r>
        </is>
      </c>
    </row>
    <row r="2580" customHeight="1" ht="21">
      <c r="A2580" s="22" t="inlineStr">
        <is>
          <r>
            <t xml:space="preserve">00037370</t>
          </r>
        </is>
      </c>
      <c r="B2580" s="23" t="inlineStr">
        <is>
          <r>
            <t xml:space="preserve">ALIMENTACAO - HORISTA (COLETADO CAIXA - ENCARGOS COMPLEMENTARES)</t>
          </r>
        </is>
      </c>
      <c r="C2580" s="22" t="inlineStr">
        <is>
          <r>
            <t xml:space="preserve">SINAPI</t>
          </r>
        </is>
      </c>
      <c r="D2580" s="22" t="inlineStr">
        <is>
          <r>
            <t xml:space="preserve">H</t>
          </r>
        </is>
      </c>
      <c r="E2580" s="24" t="n">
        <v>1.0</v>
      </c>
      <c r="F2580" s="25" t="n">
        <v>3.39</v>
      </c>
      <c r="G2580" s="25" t="n">
        <f>TRUNC(TRUNC(E2580,8)*F2580,2)</f>
        <v>3.39</v>
      </c>
    </row>
    <row r="2581" customHeight="1" ht="21">
      <c r="A2581" s="22" t="inlineStr">
        <is>
          <r>
            <t xml:space="preserve">00043488</t>
          </r>
        </is>
      </c>
      <c r="B2581" s="23" t="inlineStr">
        <is>
          <r>
            <t xml:space="preserve">EPI - FAMILIA OPERADOR ESCAVADEIRA - HORISTA (ENCARGOS COMPLEMENTARES - COLETADO CAIXA)</t>
          </r>
        </is>
      </c>
      <c r="C2581" s="22" t="inlineStr">
        <is>
          <r>
            <t xml:space="preserve">SINAPI</t>
          </r>
        </is>
      </c>
      <c r="D2581" s="22" t="inlineStr">
        <is>
          <r>
            <t xml:space="preserve">H</t>
          </r>
        </is>
      </c>
      <c r="E2581" s="24" t="n">
        <v>1.0</v>
      </c>
      <c r="F2581" s="25" t="n">
        <v>0.86</v>
      </c>
      <c r="G2581" s="25" t="n">
        <f>TRUNC(TRUNC(E2581,8)*F2581,2)</f>
        <v>0.86</v>
      </c>
    </row>
    <row r="2582" customHeight="1" ht="21">
      <c r="A2582" s="22" t="inlineStr">
        <is>
          <r>
            <t xml:space="preserve">00037372</t>
          </r>
        </is>
      </c>
      <c r="B2582" s="23" t="inlineStr">
        <is>
          <r>
            <t xml:space="preserve">EXAMES - HORISTA (COLETADO CAIXA - ENCARGOS COMPLEMENTARES)</t>
          </r>
        </is>
      </c>
      <c r="C2582" s="22" t="inlineStr">
        <is>
          <r>
            <t xml:space="preserve">SINAPI</t>
          </r>
        </is>
      </c>
      <c r="D2582" s="22" t="inlineStr">
        <is>
          <r>
            <t xml:space="preserve">H</t>
          </r>
        </is>
      </c>
      <c r="E2582" s="24" t="n">
        <v>1.0</v>
      </c>
      <c r="F2582" s="25" t="n">
        <v>1.34</v>
      </c>
      <c r="G2582" s="25" t="n">
        <f>TRUNC(TRUNC(E2582,8)*F2582,2)</f>
        <v>1.34</v>
      </c>
    </row>
    <row r="2583" customHeight="1" ht="29">
      <c r="A2583" s="22" t="inlineStr">
        <is>
          <r>
            <t xml:space="preserve">00043464</t>
          </r>
        </is>
      </c>
      <c r="B2583" s="23" t="inlineStr">
        <is>
          <r>
            <t xml:space="preserve">FERRAMENTAS - FAMILIA OPERADOR ESCAVADEIRA - HORISTA (ENCARGOS COMPLEMENTARES - COLETADO CAIXA)</t>
          </r>
        </is>
      </c>
      <c r="C2583" s="22" t="inlineStr">
        <is>
          <r>
            <t xml:space="preserve">SINAPI</t>
          </r>
        </is>
      </c>
      <c r="D2583" s="22" t="inlineStr">
        <is>
          <r>
            <t xml:space="preserve">H</t>
          </r>
        </is>
      </c>
      <c r="E2583" s="24" t="n">
        <v>1.0</v>
      </c>
      <c r="F2583" s="25" t="n">
        <v>0.01</v>
      </c>
      <c r="G2583" s="25" t="n">
        <f>TRUNC(TRUNC(E2583,8)*F2583,2)</f>
        <v>0.01</v>
      </c>
    </row>
    <row r="2584" customHeight="1" ht="21">
      <c r="A2584" s="22" t="inlineStr">
        <is>
          <r>
            <t xml:space="preserve">00037373</t>
          </r>
        </is>
      </c>
      <c r="B2584" s="23" t="inlineStr">
        <is>
          <r>
            <t xml:space="preserve">SEGURO - HORISTA (COLETADO CAIXA - ENCARGOS COMPLEMENTARES)</t>
          </r>
        </is>
      </c>
      <c r="C2584" s="22" t="inlineStr">
        <is>
          <r>
            <t xml:space="preserve">SINAPI</t>
          </r>
        </is>
      </c>
      <c r="D2584" s="22" t="inlineStr">
        <is>
          <r>
            <t xml:space="preserve">H</t>
          </r>
        </is>
      </c>
      <c r="E2584" s="24" t="n">
        <v>1.0</v>
      </c>
      <c r="F2584" s="25" t="n">
        <v>0.04</v>
      </c>
      <c r="G2584" s="25" t="n">
        <f>TRUNC(TRUNC(E2584,8)*F2584,2)</f>
        <v>0.04</v>
      </c>
    </row>
    <row r="2585" customHeight="1" ht="21">
      <c r="A2585" s="22" t="inlineStr">
        <is>
          <r>
            <t xml:space="preserve">00037371</t>
          </r>
        </is>
      </c>
      <c r="B2585" s="23" t="inlineStr">
        <is>
          <r>
            <t xml:space="preserve">TRANSPORTE - HORISTA (COLETADO CAIXA - ENCARGOS COMPLEMENTARES)</t>
          </r>
        </is>
      </c>
      <c r="C2585" s="22" t="inlineStr">
        <is>
          <r>
            <t xml:space="preserve">SINAPI</t>
          </r>
        </is>
      </c>
      <c r="D2585" s="22" t="inlineStr">
        <is>
          <r>
            <t xml:space="preserve">H</t>
          </r>
        </is>
      </c>
      <c r="E2585" s="24" t="n">
        <v>1.0</v>
      </c>
      <c r="F2585" s="25" t="n">
        <v>1.1</v>
      </c>
      <c r="G2585" s="25" t="n">
        <f>TRUNC(TRUNC(E2585,8)*F2585,2)</f>
        <v>1.1</v>
      </c>
    </row>
    <row r="2586" customHeight="1" ht="15">
      <c r="A2586" s="2" t="inlineStr"/>
      <c r="B2586" s="2" t="inlineStr"/>
      <c r="C2586" s="2" t="inlineStr"/>
      <c r="D2586" s="2" t="inlineStr"/>
      <c r="E2586" s="26" t="inlineStr">
        <is>
          <r>
            <t xml:space="preserve">TOTAL Encargos Complementares:</t>
          </r>
        </is>
      </c>
      <c r="F2586" s="26" t="inlineStr"/>
      <c r="G2586" s="27" t="n">
        <f>SUM(G2580:G2585)</f>
        <v>6.74</v>
      </c>
    </row>
    <row r="2587" customHeight="1" ht="15">
      <c r="A2587" s="20" t="inlineStr">
        <is>
          <r>
            <t xml:space="preserve">Mão de Obra</t>
          </r>
        </is>
      </c>
      <c r="B2587" s="20" t="inlineStr"/>
      <c r="C2587" s="21" t="inlineStr">
        <is>
          <r>
            <t xml:space="preserve">FONTE</t>
          </r>
        </is>
      </c>
      <c r="D2587" s="21" t="inlineStr">
        <is>
          <r>
            <t xml:space="preserve">UNID</t>
          </r>
        </is>
      </c>
      <c r="E2587" s="21" t="inlineStr">
        <is>
          <r>
            <t xml:space="preserve">COEFICIENTE</t>
          </r>
        </is>
      </c>
      <c r="F2587" s="21" t="inlineStr">
        <is>
          <r>
            <t xml:space="preserve">PREÇO UNITÁRIO</t>
          </r>
        </is>
      </c>
      <c r="G2587" s="21" t="inlineStr">
        <is>
          <r>
            <t xml:space="preserve">TOTAL</t>
          </r>
        </is>
      </c>
    </row>
    <row r="2588" customHeight="1" ht="15">
      <c r="A2588" s="22" t="inlineStr">
        <is>
          <r>
            <t xml:space="preserve">00044497</t>
          </r>
        </is>
      </c>
      <c r="B2588" s="23" t="inlineStr">
        <is>
          <r>
            <t xml:space="preserve">MONTADOR DE ESTRUTURAS METALICAS HORISTA</t>
          </r>
        </is>
      </c>
      <c r="C2588" s="22" t="inlineStr">
        <is>
          <r>
            <t xml:space="preserve">SINAPI</t>
          </r>
        </is>
      </c>
      <c r="D2588" s="22" t="inlineStr">
        <is>
          <r>
            <t xml:space="preserve">H</t>
          </r>
        </is>
      </c>
      <c r="E2588" s="24" t="n">
        <v>1.0</v>
      </c>
      <c r="F2588" s="25" t="n">
        <v>18.06</v>
      </c>
      <c r="G2588" s="25" t="n">
        <f>TRUNC(TRUNC(E2588,8)*F2588,2)</f>
        <v>18.06</v>
      </c>
    </row>
    <row r="2589" customHeight="1" ht="15">
      <c r="A2589" s="2" t="inlineStr"/>
      <c r="B2589" s="2" t="inlineStr"/>
      <c r="C2589" s="2" t="inlineStr"/>
      <c r="D2589" s="2" t="inlineStr"/>
      <c r="E2589" s="26" t="inlineStr">
        <is>
          <r>
            <t xml:space="preserve">TOTAL Mão de Obra:</t>
          </r>
        </is>
      </c>
      <c r="F2589" s="26" t="inlineStr"/>
      <c r="G2589" s="27" t="n">
        <f>SUM(G2588:G2588)</f>
        <v>18.06</v>
      </c>
    </row>
    <row r="2590" customHeight="1" ht="15">
      <c r="A2590" s="20" t="inlineStr">
        <is>
          <r>
            <t xml:space="preserve">Serviço</t>
          </r>
        </is>
      </c>
      <c r="B2590" s="20" t="inlineStr"/>
      <c r="C2590" s="21" t="inlineStr">
        <is>
          <r>
            <t xml:space="preserve">FONTE</t>
          </r>
        </is>
      </c>
      <c r="D2590" s="21" t="inlineStr">
        <is>
          <r>
            <t xml:space="preserve">UNID</t>
          </r>
        </is>
      </c>
      <c r="E2590" s="21" t="inlineStr">
        <is>
          <r>
            <t xml:space="preserve">COEFICIENTE</t>
          </r>
        </is>
      </c>
      <c r="F2590" s="21" t="inlineStr">
        <is>
          <r>
            <t xml:space="preserve">PREÇO UNITÁRIO</t>
          </r>
        </is>
      </c>
      <c r="G2590" s="21" t="inlineStr">
        <is>
          <r>
            <t xml:space="preserve">TOTAL</t>
          </r>
        </is>
      </c>
    </row>
    <row r="2591" customHeight="1" ht="21">
      <c r="A2591" s="22" t="inlineStr">
        <is>
          <r>
            <t xml:space="preserve">95344</t>
          </r>
        </is>
      </c>
      <c r="B2591" s="23" t="inlineStr">
        <is>
          <r>
            <t xml:space="preserve">CURSO DE CAPACITAÇÃO PARA MONTADOR DE ESTRUTURA METÁLICA (ENCARGOS COMPLEMENTARES) - HORISTA</t>
          </r>
        </is>
      </c>
      <c r="C2591" s="22" t="inlineStr">
        <is>
          <r>
            <t xml:space="preserve">SINAPI</t>
          </r>
        </is>
      </c>
      <c r="D2591" s="22" t="inlineStr">
        <is>
          <r>
            <t xml:space="preserve">H</t>
          </r>
        </is>
      </c>
      <c r="E2591" s="24" t="n">
        <v>1.0</v>
      </c>
      <c r="F2591" s="25" t="n">
        <v>0.23</v>
      </c>
      <c r="G2591" s="25" t="n">
        <f>TRUNC(TRUNC(E2591,8)*F2591,2)</f>
        <v>0.23</v>
      </c>
    </row>
    <row r="2592" customHeight="1" ht="15">
      <c r="A2592" s="2" t="inlineStr"/>
      <c r="B2592" s="2" t="inlineStr"/>
      <c r="C2592" s="2" t="inlineStr"/>
      <c r="D2592" s="2" t="inlineStr"/>
      <c r="E2592" s="26" t="inlineStr">
        <is>
          <r>
            <t xml:space="preserve">TOTAL Serviço:</t>
          </r>
        </is>
      </c>
      <c r="F2592" s="26" t="inlineStr"/>
      <c r="G2592" s="27" t="n">
        <f>SUM(G2591:G2591)</f>
        <v>0.23</v>
      </c>
    </row>
    <row r="2593" customHeight="1" ht="15">
      <c r="A2593" s="2" t="inlineStr"/>
      <c r="B2593" s="2" t="inlineStr"/>
      <c r="C2593" s="2" t="inlineStr"/>
      <c r="D2593" s="2" t="inlineStr"/>
      <c r="E2593" s="28" t="inlineStr">
        <is>
          <r>
            <t xml:space="preserve">VALOR:</t>
          </r>
        </is>
      </c>
      <c r="F2593" s="28" t="inlineStr"/>
      <c r="G2593" s="6" t="n">
        <f>SUM(G2586,G2589,G2592)</f>
        <v>25.03</v>
      </c>
    </row>
    <row r="2594" customHeight="1" ht="15">
      <c r="A2594" s="2" t="inlineStr"/>
      <c r="B2594" s="2" t="inlineStr"/>
      <c r="C2594" s="2" t="inlineStr"/>
      <c r="D2594" s="2" t="inlineStr"/>
      <c r="E2594" s="28" t="inlineStr">
        <is>
          <r>
            <t xml:space="preserve">VALOR BDI (22.23%):</t>
          </r>
        </is>
      </c>
      <c r="F2594" s="28" t="inlineStr"/>
      <c r="G2594" s="6" t="n">
        <f>ROUND(G2593*(22.23/100),2)</f>
        <v>5.56</v>
      </c>
    </row>
    <row r="2595" customHeight="1" ht="15">
      <c r="A2595" s="2" t="inlineStr"/>
      <c r="B2595" s="2" t="inlineStr"/>
      <c r="C2595" s="2" t="inlineStr"/>
      <c r="D2595" s="2" t="inlineStr"/>
      <c r="E2595" s="28" t="inlineStr">
        <is>
          <r>
            <t xml:space="preserve">VALOR COM BDI:</t>
          </r>
        </is>
      </c>
      <c r="F2595" s="28" t="inlineStr"/>
      <c r="G2595" s="6" t="n">
        <f>G2594+G2593</f>
        <v>30.59</v>
      </c>
    </row>
    <row r="2596" customHeight="1" ht="10">
      <c r="A2596" s="2" t="inlineStr"/>
      <c r="B2596" s="2" t="inlineStr"/>
      <c r="C2596" s="2" t="inlineStr"/>
      <c r="D2596" s="2" t="inlineStr"/>
      <c r="E2596" s="18" t="inlineStr"/>
      <c r="F2596" s="18" t="inlineStr"/>
      <c r="G2596" s="18" t="inlineStr"/>
    </row>
    <row r="2597" customHeight="1" ht="20">
      <c r="A2597" s="19" t="inlineStr">
        <is>
          <r>
            <t xml:space="preserve">88281 MOTORISTA DE BASCULANTE COM ENCARGOS COMPLEMENTARES (H)</t>
          </r>
        </is>
      </c>
      <c r="B2597" s="19" t="inlineStr"/>
      <c r="C2597" s="19" t="inlineStr"/>
      <c r="D2597" s="19" t="inlineStr"/>
      <c r="E2597" s="19" t="inlineStr"/>
      <c r="F2597" s="19" t="inlineStr"/>
      <c r="G2597" s="19" t="inlineStr"/>
    </row>
    <row r="2598" customHeight="1" ht="15">
      <c r="A2598" s="20" t="inlineStr">
        <is>
          <r>
            <t xml:space="preserve">Encargos Complementares</t>
          </r>
        </is>
      </c>
      <c r="B2598" s="20" t="inlineStr"/>
      <c r="C2598" s="21" t="inlineStr">
        <is>
          <r>
            <t xml:space="preserve">FONTE</t>
          </r>
        </is>
      </c>
      <c r="D2598" s="21" t="inlineStr">
        <is>
          <r>
            <t xml:space="preserve">UNID</t>
          </r>
        </is>
      </c>
      <c r="E2598" s="21" t="inlineStr">
        <is>
          <r>
            <t xml:space="preserve">COEFICIENTE</t>
          </r>
        </is>
      </c>
      <c r="F2598" s="21" t="inlineStr">
        <is>
          <r>
            <t xml:space="preserve">PREÇO UNITÁRIO</t>
          </r>
        </is>
      </c>
      <c r="G2598" s="21" t="inlineStr">
        <is>
          <r>
            <t xml:space="preserve">TOTAL</t>
          </r>
        </is>
      </c>
    </row>
    <row r="2599" customHeight="1" ht="21">
      <c r="A2599" s="22" t="inlineStr">
        <is>
          <r>
            <t xml:space="preserve">00037370</t>
          </r>
        </is>
      </c>
      <c r="B2599" s="23" t="inlineStr">
        <is>
          <r>
            <t xml:space="preserve">ALIMENTACAO - HORISTA (COLETADO CAIXA - ENCARGOS COMPLEMENTARES)</t>
          </r>
        </is>
      </c>
      <c r="C2599" s="22" t="inlineStr">
        <is>
          <r>
            <t xml:space="preserve">SINAPI</t>
          </r>
        </is>
      </c>
      <c r="D2599" s="22" t="inlineStr">
        <is>
          <r>
            <t xml:space="preserve">H</t>
          </r>
        </is>
      </c>
      <c r="E2599" s="24" t="n">
        <v>1.0</v>
      </c>
      <c r="F2599" s="25" t="n">
        <v>3.39</v>
      </c>
      <c r="G2599" s="25" t="n">
        <f>TRUNC(TRUNC(E2599,8)*F2599,2)</f>
        <v>3.39</v>
      </c>
    </row>
    <row r="2600" customHeight="1" ht="21">
      <c r="A2600" s="22" t="inlineStr">
        <is>
          <r>
            <t xml:space="preserve">00043488</t>
          </r>
        </is>
      </c>
      <c r="B2600" s="23" t="inlineStr">
        <is>
          <r>
            <t xml:space="preserve">EPI - FAMILIA OPERADOR ESCAVADEIRA - HORISTA (ENCARGOS COMPLEMENTARES - COLETADO CAIXA)</t>
          </r>
        </is>
      </c>
      <c r="C2600" s="22" t="inlineStr">
        <is>
          <r>
            <t xml:space="preserve">SINAPI</t>
          </r>
        </is>
      </c>
      <c r="D2600" s="22" t="inlineStr">
        <is>
          <r>
            <t xml:space="preserve">H</t>
          </r>
        </is>
      </c>
      <c r="E2600" s="24" t="n">
        <v>1.0</v>
      </c>
      <c r="F2600" s="25" t="n">
        <v>0.86</v>
      </c>
      <c r="G2600" s="25" t="n">
        <f>TRUNC(TRUNC(E2600,8)*F2600,2)</f>
        <v>0.86</v>
      </c>
    </row>
    <row r="2601" customHeight="1" ht="21">
      <c r="A2601" s="22" t="inlineStr">
        <is>
          <r>
            <t xml:space="preserve">00037372</t>
          </r>
        </is>
      </c>
      <c r="B2601" s="23" t="inlineStr">
        <is>
          <r>
            <t xml:space="preserve">EXAMES - HORISTA (COLETADO CAIXA - ENCARGOS COMPLEMENTARES)</t>
          </r>
        </is>
      </c>
      <c r="C2601" s="22" t="inlineStr">
        <is>
          <r>
            <t xml:space="preserve">SINAPI</t>
          </r>
        </is>
      </c>
      <c r="D2601" s="22" t="inlineStr">
        <is>
          <r>
            <t xml:space="preserve">H</t>
          </r>
        </is>
      </c>
      <c r="E2601" s="24" t="n">
        <v>1.0</v>
      </c>
      <c r="F2601" s="25" t="n">
        <v>1.34</v>
      </c>
      <c r="G2601" s="25" t="n">
        <f>TRUNC(TRUNC(E2601,8)*F2601,2)</f>
        <v>1.34</v>
      </c>
    </row>
    <row r="2602" customHeight="1" ht="29">
      <c r="A2602" s="22" t="inlineStr">
        <is>
          <r>
            <t xml:space="preserve">00043464</t>
          </r>
        </is>
      </c>
      <c r="B2602" s="23" t="inlineStr">
        <is>
          <r>
            <t xml:space="preserve">FERRAMENTAS - FAMILIA OPERADOR ESCAVADEIRA - HORISTA (ENCARGOS COMPLEMENTARES - COLETADO CAIXA)</t>
          </r>
        </is>
      </c>
      <c r="C2602" s="22" t="inlineStr">
        <is>
          <r>
            <t xml:space="preserve">SINAPI</t>
          </r>
        </is>
      </c>
      <c r="D2602" s="22" t="inlineStr">
        <is>
          <r>
            <t xml:space="preserve">H</t>
          </r>
        </is>
      </c>
      <c r="E2602" s="24" t="n">
        <v>1.0</v>
      </c>
      <c r="F2602" s="25" t="n">
        <v>0.01</v>
      </c>
      <c r="G2602" s="25" t="n">
        <f>TRUNC(TRUNC(E2602,8)*F2602,2)</f>
        <v>0.01</v>
      </c>
    </row>
    <row r="2603" customHeight="1" ht="21">
      <c r="A2603" s="22" t="inlineStr">
        <is>
          <r>
            <t xml:space="preserve">00037373</t>
          </r>
        </is>
      </c>
      <c r="B2603" s="23" t="inlineStr">
        <is>
          <r>
            <t xml:space="preserve">SEGURO - HORISTA (COLETADO CAIXA - ENCARGOS COMPLEMENTARES)</t>
          </r>
        </is>
      </c>
      <c r="C2603" s="22" t="inlineStr">
        <is>
          <r>
            <t xml:space="preserve">SINAPI</t>
          </r>
        </is>
      </c>
      <c r="D2603" s="22" t="inlineStr">
        <is>
          <r>
            <t xml:space="preserve">H</t>
          </r>
        </is>
      </c>
      <c r="E2603" s="24" t="n">
        <v>1.0</v>
      </c>
      <c r="F2603" s="25" t="n">
        <v>0.04</v>
      </c>
      <c r="G2603" s="25" t="n">
        <f>TRUNC(TRUNC(E2603,8)*F2603,2)</f>
        <v>0.04</v>
      </c>
    </row>
    <row r="2604" customHeight="1" ht="21">
      <c r="A2604" s="22" t="inlineStr">
        <is>
          <r>
            <t xml:space="preserve">00037371</t>
          </r>
        </is>
      </c>
      <c r="B2604" s="23" t="inlineStr">
        <is>
          <r>
            <t xml:space="preserve">TRANSPORTE - HORISTA (COLETADO CAIXA - ENCARGOS COMPLEMENTARES)</t>
          </r>
        </is>
      </c>
      <c r="C2604" s="22" t="inlineStr">
        <is>
          <r>
            <t xml:space="preserve">SINAPI</t>
          </r>
        </is>
      </c>
      <c r="D2604" s="22" t="inlineStr">
        <is>
          <r>
            <t xml:space="preserve">H</t>
          </r>
        </is>
      </c>
      <c r="E2604" s="24" t="n">
        <v>1.0</v>
      </c>
      <c r="F2604" s="25" t="n">
        <v>1.1</v>
      </c>
      <c r="G2604" s="25" t="n">
        <f>TRUNC(TRUNC(E2604,8)*F2604,2)</f>
        <v>1.1</v>
      </c>
    </row>
    <row r="2605" customHeight="1" ht="15">
      <c r="A2605" s="2" t="inlineStr"/>
      <c r="B2605" s="2" t="inlineStr"/>
      <c r="C2605" s="2" t="inlineStr"/>
      <c r="D2605" s="2" t="inlineStr"/>
      <c r="E2605" s="26" t="inlineStr">
        <is>
          <r>
            <t xml:space="preserve">TOTAL Encargos Complementares:</t>
          </r>
        </is>
      </c>
      <c r="F2605" s="26" t="inlineStr"/>
      <c r="G2605" s="27" t="n">
        <f>SUM(G2599:G2604)</f>
        <v>6.74</v>
      </c>
    </row>
    <row r="2606" customHeight="1" ht="15">
      <c r="A2606" s="20" t="inlineStr">
        <is>
          <r>
            <t xml:space="preserve">Mão de Obra</t>
          </r>
        </is>
      </c>
      <c r="B2606" s="20" t="inlineStr"/>
      <c r="C2606" s="21" t="inlineStr">
        <is>
          <r>
            <t xml:space="preserve">FONTE</t>
          </r>
        </is>
      </c>
      <c r="D2606" s="21" t="inlineStr">
        <is>
          <r>
            <t xml:space="preserve">UNID</t>
          </r>
        </is>
      </c>
      <c r="E2606" s="21" t="inlineStr">
        <is>
          <r>
            <t xml:space="preserve">COEFICIENTE</t>
          </r>
        </is>
      </c>
      <c r="F2606" s="21" t="inlineStr">
        <is>
          <r>
            <t xml:space="preserve">PREÇO UNITÁRIO</t>
          </r>
        </is>
      </c>
      <c r="G2606" s="21" t="inlineStr">
        <is>
          <r>
            <t xml:space="preserve">TOTAL</t>
          </r>
        </is>
      </c>
    </row>
    <row r="2607" customHeight="1" ht="15">
      <c r="A2607" s="22" t="inlineStr">
        <is>
          <r>
            <t xml:space="preserve">00020020</t>
          </r>
        </is>
      </c>
      <c r="B2607" s="23" t="inlineStr">
        <is>
          <r>
            <t xml:space="preserve">MOTORISTA DE CAMINHAO-BASCULANTE (HORISTA)</t>
          </r>
        </is>
      </c>
      <c r="C2607" s="22" t="inlineStr">
        <is>
          <r>
            <t xml:space="preserve">SINAPI</t>
          </r>
        </is>
      </c>
      <c r="D2607" s="22" t="inlineStr">
        <is>
          <r>
            <t xml:space="preserve">H</t>
          </r>
        </is>
      </c>
      <c r="E2607" s="24" t="n">
        <v>1.0</v>
      </c>
      <c r="F2607" s="25" t="n">
        <v>28.57</v>
      </c>
      <c r="G2607" s="25" t="n">
        <f>TRUNC(TRUNC(E2607,8)*F2607,2)</f>
        <v>28.57</v>
      </c>
    </row>
    <row r="2608" customHeight="1" ht="15">
      <c r="A2608" s="2" t="inlineStr"/>
      <c r="B2608" s="2" t="inlineStr"/>
      <c r="C2608" s="2" t="inlineStr"/>
      <c r="D2608" s="2" t="inlineStr"/>
      <c r="E2608" s="26" t="inlineStr">
        <is>
          <r>
            <t xml:space="preserve">TOTAL Mão de Obra:</t>
          </r>
        </is>
      </c>
      <c r="F2608" s="26" t="inlineStr"/>
      <c r="G2608" s="27" t="n">
        <f>SUM(G2607:G2607)</f>
        <v>28.57</v>
      </c>
    </row>
    <row r="2609" customHeight="1" ht="15">
      <c r="A2609" s="20" t="inlineStr">
        <is>
          <r>
            <t xml:space="preserve">Serviço</t>
          </r>
        </is>
      </c>
      <c r="B2609" s="20" t="inlineStr"/>
      <c r="C2609" s="21" t="inlineStr">
        <is>
          <r>
            <t xml:space="preserve">FONTE</t>
          </r>
        </is>
      </c>
      <c r="D2609" s="21" t="inlineStr">
        <is>
          <r>
            <t xml:space="preserve">UNID</t>
          </r>
        </is>
      </c>
      <c r="E2609" s="21" t="inlineStr">
        <is>
          <r>
            <t xml:space="preserve">COEFICIENTE</t>
          </r>
        </is>
      </c>
      <c r="F2609" s="21" t="inlineStr">
        <is>
          <r>
            <t xml:space="preserve">PREÇO UNITÁRIO</t>
          </r>
        </is>
      </c>
      <c r="G2609" s="21" t="inlineStr">
        <is>
          <r>
            <t xml:space="preserve">TOTAL</t>
          </r>
        </is>
      </c>
    </row>
    <row r="2610" customHeight="1" ht="21">
      <c r="A2610" s="22" t="inlineStr">
        <is>
          <r>
            <t xml:space="preserve">95346</t>
          </r>
        </is>
      </c>
      <c r="B2610" s="23" t="inlineStr">
        <is>
          <r>
            <t xml:space="preserve">CURSO DE CAPACITAÇÃO PARA MOTORISTA DE BASCULANTE (ENCARGOS COMPLEMENTARES) - HORISTA</t>
          </r>
        </is>
      </c>
      <c r="C2610" s="22" t="inlineStr">
        <is>
          <r>
            <t xml:space="preserve">SINAPI</t>
          </r>
        </is>
      </c>
      <c r="D2610" s="22" t="inlineStr">
        <is>
          <r>
            <t xml:space="preserve">H</t>
          </r>
        </is>
      </c>
      <c r="E2610" s="24" t="n">
        <v>1.0</v>
      </c>
      <c r="F2610" s="25" t="n">
        <v>0.16</v>
      </c>
      <c r="G2610" s="25" t="n">
        <f>TRUNC(TRUNC(E2610,8)*F2610,2)</f>
        <v>0.16</v>
      </c>
    </row>
    <row r="2611" customHeight="1" ht="15">
      <c r="A2611" s="2" t="inlineStr"/>
      <c r="B2611" s="2" t="inlineStr"/>
      <c r="C2611" s="2" t="inlineStr"/>
      <c r="D2611" s="2" t="inlineStr"/>
      <c r="E2611" s="26" t="inlineStr">
        <is>
          <r>
            <t xml:space="preserve">TOTAL Serviço:</t>
          </r>
        </is>
      </c>
      <c r="F2611" s="26" t="inlineStr"/>
      <c r="G2611" s="27" t="n">
        <f>SUM(G2610:G2610)</f>
        <v>0.16</v>
      </c>
    </row>
    <row r="2612" customHeight="1" ht="15">
      <c r="A2612" s="2" t="inlineStr"/>
      <c r="B2612" s="2" t="inlineStr"/>
      <c r="C2612" s="2" t="inlineStr"/>
      <c r="D2612" s="2" t="inlineStr"/>
      <c r="E2612" s="28" t="inlineStr">
        <is>
          <r>
            <t xml:space="preserve">VALOR:</t>
          </r>
        </is>
      </c>
      <c r="F2612" s="28" t="inlineStr"/>
      <c r="G2612" s="6" t="n">
        <f>SUM(G2605,G2608,G2611)</f>
        <v>35.47</v>
      </c>
    </row>
    <row r="2613" customHeight="1" ht="15">
      <c r="A2613" s="2" t="inlineStr"/>
      <c r="B2613" s="2" t="inlineStr"/>
      <c r="C2613" s="2" t="inlineStr"/>
      <c r="D2613" s="2" t="inlineStr"/>
      <c r="E2613" s="28" t="inlineStr">
        <is>
          <r>
            <t xml:space="preserve">VALOR BDI (22.23%):</t>
          </r>
        </is>
      </c>
      <c r="F2613" s="28" t="inlineStr"/>
      <c r="G2613" s="6" t="n">
        <f>ROUND(G2612*(22.23/100),2)</f>
        <v>7.88</v>
      </c>
    </row>
    <row r="2614" customHeight="1" ht="15">
      <c r="A2614" s="2" t="inlineStr"/>
      <c r="B2614" s="2" t="inlineStr"/>
      <c r="C2614" s="2" t="inlineStr"/>
      <c r="D2614" s="2" t="inlineStr"/>
      <c r="E2614" s="28" t="inlineStr">
        <is>
          <r>
            <t xml:space="preserve">VALOR COM BDI:</t>
          </r>
        </is>
      </c>
      <c r="F2614" s="28" t="inlineStr"/>
      <c r="G2614" s="6" t="n">
        <f>G2613+G2612</f>
        <v>43.35</v>
      </c>
    </row>
    <row r="2615" customHeight="1" ht="10">
      <c r="A2615" s="2" t="inlineStr"/>
      <c r="B2615" s="2" t="inlineStr"/>
      <c r="C2615" s="2" t="inlineStr"/>
      <c r="D2615" s="2" t="inlineStr"/>
      <c r="E2615" s="18" t="inlineStr"/>
      <c r="F2615" s="18" t="inlineStr"/>
      <c r="G2615" s="18" t="inlineStr"/>
    </row>
    <row r="2616" customHeight="1" ht="20">
      <c r="A2616" s="19" t="inlineStr">
        <is>
          <r>
            <t xml:space="preserve">88282 MOTORISTA DE CAMINHÃO COM ENCARGOS COMPLEMENTARES (H)</t>
          </r>
        </is>
      </c>
      <c r="B2616" s="19" t="inlineStr"/>
      <c r="C2616" s="19" t="inlineStr"/>
      <c r="D2616" s="19" t="inlineStr"/>
      <c r="E2616" s="19" t="inlineStr"/>
      <c r="F2616" s="19" t="inlineStr"/>
      <c r="G2616" s="19" t="inlineStr"/>
    </row>
    <row r="2617" customHeight="1" ht="15">
      <c r="A2617" s="20" t="inlineStr">
        <is>
          <r>
            <t xml:space="preserve">Encargos Complementares</t>
          </r>
        </is>
      </c>
      <c r="B2617" s="20" t="inlineStr"/>
      <c r="C2617" s="21" t="inlineStr">
        <is>
          <r>
            <t xml:space="preserve">FONTE</t>
          </r>
        </is>
      </c>
      <c r="D2617" s="21" t="inlineStr">
        <is>
          <r>
            <t xml:space="preserve">UNID</t>
          </r>
        </is>
      </c>
      <c r="E2617" s="21" t="inlineStr">
        <is>
          <r>
            <t xml:space="preserve">COEFICIENTE</t>
          </r>
        </is>
      </c>
      <c r="F2617" s="21" t="inlineStr">
        <is>
          <r>
            <t xml:space="preserve">PREÇO UNITÁRIO</t>
          </r>
        </is>
      </c>
      <c r="G2617" s="21" t="inlineStr">
        <is>
          <r>
            <t xml:space="preserve">TOTAL</t>
          </r>
        </is>
      </c>
    </row>
    <row r="2618" customHeight="1" ht="21">
      <c r="A2618" s="22" t="inlineStr">
        <is>
          <r>
            <t xml:space="preserve">00037370</t>
          </r>
        </is>
      </c>
      <c r="B2618" s="23" t="inlineStr">
        <is>
          <r>
            <t xml:space="preserve">ALIMENTACAO - HORISTA (COLETADO CAIXA - ENCARGOS COMPLEMENTARES)</t>
          </r>
        </is>
      </c>
      <c r="C2618" s="22" t="inlineStr">
        <is>
          <r>
            <t xml:space="preserve">SINAPI</t>
          </r>
        </is>
      </c>
      <c r="D2618" s="22" t="inlineStr">
        <is>
          <r>
            <t xml:space="preserve">H</t>
          </r>
        </is>
      </c>
      <c r="E2618" s="24" t="n">
        <v>1.0</v>
      </c>
      <c r="F2618" s="25" t="n">
        <v>3.39</v>
      </c>
      <c r="G2618" s="25" t="n">
        <f>TRUNC(TRUNC(E2618,8)*F2618,2)</f>
        <v>3.39</v>
      </c>
    </row>
    <row r="2619" customHeight="1" ht="21">
      <c r="A2619" s="22" t="inlineStr">
        <is>
          <r>
            <t xml:space="preserve">00043488</t>
          </r>
        </is>
      </c>
      <c r="B2619" s="23" t="inlineStr">
        <is>
          <r>
            <t xml:space="preserve">EPI - FAMILIA OPERADOR ESCAVADEIRA - HORISTA (ENCARGOS COMPLEMENTARES - COLETADO CAIXA)</t>
          </r>
        </is>
      </c>
      <c r="C2619" s="22" t="inlineStr">
        <is>
          <r>
            <t xml:space="preserve">SINAPI</t>
          </r>
        </is>
      </c>
      <c r="D2619" s="22" t="inlineStr">
        <is>
          <r>
            <t xml:space="preserve">H</t>
          </r>
        </is>
      </c>
      <c r="E2619" s="24" t="n">
        <v>1.0</v>
      </c>
      <c r="F2619" s="25" t="n">
        <v>0.86</v>
      </c>
      <c r="G2619" s="25" t="n">
        <f>TRUNC(TRUNC(E2619,8)*F2619,2)</f>
        <v>0.86</v>
      </c>
    </row>
    <row r="2620" customHeight="1" ht="21">
      <c r="A2620" s="22" t="inlineStr">
        <is>
          <r>
            <t xml:space="preserve">00037372</t>
          </r>
        </is>
      </c>
      <c r="B2620" s="23" t="inlineStr">
        <is>
          <r>
            <t xml:space="preserve">EXAMES - HORISTA (COLETADO CAIXA - ENCARGOS COMPLEMENTARES)</t>
          </r>
        </is>
      </c>
      <c r="C2620" s="22" t="inlineStr">
        <is>
          <r>
            <t xml:space="preserve">SINAPI</t>
          </r>
        </is>
      </c>
      <c r="D2620" s="22" t="inlineStr">
        <is>
          <r>
            <t xml:space="preserve">H</t>
          </r>
        </is>
      </c>
      <c r="E2620" s="24" t="n">
        <v>1.0</v>
      </c>
      <c r="F2620" s="25" t="n">
        <v>1.34</v>
      </c>
      <c r="G2620" s="25" t="n">
        <f>TRUNC(TRUNC(E2620,8)*F2620,2)</f>
        <v>1.34</v>
      </c>
    </row>
    <row r="2621" customHeight="1" ht="29">
      <c r="A2621" s="22" t="inlineStr">
        <is>
          <r>
            <t xml:space="preserve">00043464</t>
          </r>
        </is>
      </c>
      <c r="B2621" s="23" t="inlineStr">
        <is>
          <r>
            <t xml:space="preserve">FERRAMENTAS - FAMILIA OPERADOR ESCAVADEIRA - HORISTA (ENCARGOS COMPLEMENTARES - COLETADO CAIXA)</t>
          </r>
        </is>
      </c>
      <c r="C2621" s="22" t="inlineStr">
        <is>
          <r>
            <t xml:space="preserve">SINAPI</t>
          </r>
        </is>
      </c>
      <c r="D2621" s="22" t="inlineStr">
        <is>
          <r>
            <t xml:space="preserve">H</t>
          </r>
        </is>
      </c>
      <c r="E2621" s="24" t="n">
        <v>1.0</v>
      </c>
      <c r="F2621" s="25" t="n">
        <v>0.01</v>
      </c>
      <c r="G2621" s="25" t="n">
        <f>TRUNC(TRUNC(E2621,8)*F2621,2)</f>
        <v>0.01</v>
      </c>
    </row>
    <row r="2622" customHeight="1" ht="21">
      <c r="A2622" s="22" t="inlineStr">
        <is>
          <r>
            <t xml:space="preserve">00037373</t>
          </r>
        </is>
      </c>
      <c r="B2622" s="23" t="inlineStr">
        <is>
          <r>
            <t xml:space="preserve">SEGURO - HORISTA (COLETADO CAIXA - ENCARGOS COMPLEMENTARES)</t>
          </r>
        </is>
      </c>
      <c r="C2622" s="22" t="inlineStr">
        <is>
          <r>
            <t xml:space="preserve">SINAPI</t>
          </r>
        </is>
      </c>
      <c r="D2622" s="22" t="inlineStr">
        <is>
          <r>
            <t xml:space="preserve">H</t>
          </r>
        </is>
      </c>
      <c r="E2622" s="24" t="n">
        <v>1.0</v>
      </c>
      <c r="F2622" s="25" t="n">
        <v>0.04</v>
      </c>
      <c r="G2622" s="25" t="n">
        <f>TRUNC(TRUNC(E2622,8)*F2622,2)</f>
        <v>0.04</v>
      </c>
    </row>
    <row r="2623" customHeight="1" ht="21">
      <c r="A2623" s="22" t="inlineStr">
        <is>
          <r>
            <t xml:space="preserve">00037371</t>
          </r>
        </is>
      </c>
      <c r="B2623" s="23" t="inlineStr">
        <is>
          <r>
            <t xml:space="preserve">TRANSPORTE - HORISTA (COLETADO CAIXA - ENCARGOS COMPLEMENTARES)</t>
          </r>
        </is>
      </c>
      <c r="C2623" s="22" t="inlineStr">
        <is>
          <r>
            <t xml:space="preserve">SINAPI</t>
          </r>
        </is>
      </c>
      <c r="D2623" s="22" t="inlineStr">
        <is>
          <r>
            <t xml:space="preserve">H</t>
          </r>
        </is>
      </c>
      <c r="E2623" s="24" t="n">
        <v>1.0</v>
      </c>
      <c r="F2623" s="25" t="n">
        <v>1.1</v>
      </c>
      <c r="G2623" s="25" t="n">
        <f>TRUNC(TRUNC(E2623,8)*F2623,2)</f>
        <v>1.1</v>
      </c>
    </row>
    <row r="2624" customHeight="1" ht="15">
      <c r="A2624" s="2" t="inlineStr"/>
      <c r="B2624" s="2" t="inlineStr"/>
      <c r="C2624" s="2" t="inlineStr"/>
      <c r="D2624" s="2" t="inlineStr"/>
      <c r="E2624" s="26" t="inlineStr">
        <is>
          <r>
            <t xml:space="preserve">TOTAL Encargos Complementares:</t>
          </r>
        </is>
      </c>
      <c r="F2624" s="26" t="inlineStr"/>
      <c r="G2624" s="27" t="n">
        <f>SUM(G2618:G2623)</f>
        <v>6.74</v>
      </c>
    </row>
    <row r="2625" customHeight="1" ht="15">
      <c r="A2625" s="20" t="inlineStr">
        <is>
          <r>
            <t xml:space="preserve">Mão de Obra</t>
          </r>
        </is>
      </c>
      <c r="B2625" s="20" t="inlineStr"/>
      <c r="C2625" s="21" t="inlineStr">
        <is>
          <r>
            <t xml:space="preserve">FONTE</t>
          </r>
        </is>
      </c>
      <c r="D2625" s="21" t="inlineStr">
        <is>
          <r>
            <t xml:space="preserve">UNID</t>
          </r>
        </is>
      </c>
      <c r="E2625" s="21" t="inlineStr">
        <is>
          <r>
            <t xml:space="preserve">COEFICIENTE</t>
          </r>
        </is>
      </c>
      <c r="F2625" s="21" t="inlineStr">
        <is>
          <r>
            <t xml:space="preserve">PREÇO UNITÁRIO</t>
          </r>
        </is>
      </c>
      <c r="G2625" s="21" t="inlineStr">
        <is>
          <r>
            <t xml:space="preserve">TOTAL</t>
          </r>
        </is>
      </c>
    </row>
    <row r="2626" customHeight="1" ht="15">
      <c r="A2626" s="22" t="inlineStr">
        <is>
          <r>
            <t xml:space="preserve">00004093</t>
          </r>
        </is>
      </c>
      <c r="B2626" s="23" t="inlineStr">
        <is>
          <r>
            <t xml:space="preserve">MOTORISTA DE CAMINHAO (HORISTA)</t>
          </r>
        </is>
      </c>
      <c r="C2626" s="22" t="inlineStr">
        <is>
          <r>
            <t xml:space="preserve">SINAPI</t>
          </r>
        </is>
      </c>
      <c r="D2626" s="22" t="inlineStr">
        <is>
          <r>
            <t xml:space="preserve">H</t>
          </r>
        </is>
      </c>
      <c r="E2626" s="24" t="n">
        <v>1.0</v>
      </c>
      <c r="F2626" s="25" t="n">
        <v>27.5</v>
      </c>
      <c r="G2626" s="25" t="n">
        <f>TRUNC(TRUNC(E2626,8)*F2626,2)</f>
        <v>27.5</v>
      </c>
    </row>
    <row r="2627" customHeight="1" ht="15">
      <c r="A2627" s="2" t="inlineStr"/>
      <c r="B2627" s="2" t="inlineStr"/>
      <c r="C2627" s="2" t="inlineStr"/>
      <c r="D2627" s="2" t="inlineStr"/>
      <c r="E2627" s="26" t="inlineStr">
        <is>
          <r>
            <t xml:space="preserve">TOTAL Mão de Obra:</t>
          </r>
        </is>
      </c>
      <c r="F2627" s="26" t="inlineStr"/>
      <c r="G2627" s="27" t="n">
        <f>SUM(G2626:G2626)</f>
        <v>27.5</v>
      </c>
    </row>
    <row r="2628" customHeight="1" ht="15">
      <c r="A2628" s="20" t="inlineStr">
        <is>
          <r>
            <t xml:space="preserve">Serviço</t>
          </r>
        </is>
      </c>
      <c r="B2628" s="20" t="inlineStr"/>
      <c r="C2628" s="21" t="inlineStr">
        <is>
          <r>
            <t xml:space="preserve">FONTE</t>
          </r>
        </is>
      </c>
      <c r="D2628" s="21" t="inlineStr">
        <is>
          <r>
            <t xml:space="preserve">UNID</t>
          </r>
        </is>
      </c>
      <c r="E2628" s="21" t="inlineStr">
        <is>
          <r>
            <t xml:space="preserve">COEFICIENTE</t>
          </r>
        </is>
      </c>
      <c r="F2628" s="21" t="inlineStr">
        <is>
          <r>
            <t xml:space="preserve">PREÇO UNITÁRIO</t>
          </r>
        </is>
      </c>
      <c r="G2628" s="21" t="inlineStr">
        <is>
          <r>
            <t xml:space="preserve">TOTAL</t>
          </r>
        </is>
      </c>
    </row>
    <row r="2629" customHeight="1" ht="21">
      <c r="A2629" s="22" t="inlineStr">
        <is>
          <r>
            <t xml:space="preserve">95347</t>
          </r>
        </is>
      </c>
      <c r="B2629" s="23" t="inlineStr">
        <is>
          <r>
            <t xml:space="preserve">CURSO DE CAPACITAÇÃO PARA MOTORISTA DE CAMINHÃO (ENCARGOS COMPLEMENTARES) - HORISTA</t>
          </r>
        </is>
      </c>
      <c r="C2629" s="22" t="inlineStr">
        <is>
          <r>
            <t xml:space="preserve">SINAPI</t>
          </r>
        </is>
      </c>
      <c r="D2629" s="22" t="inlineStr">
        <is>
          <r>
            <t xml:space="preserve">H</t>
          </r>
        </is>
      </c>
      <c r="E2629" s="24" t="n">
        <v>1.0</v>
      </c>
      <c r="F2629" s="25" t="n">
        <v>0.16</v>
      </c>
      <c r="G2629" s="25" t="n">
        <f>TRUNC(TRUNC(E2629,8)*F2629,2)</f>
        <v>0.16</v>
      </c>
    </row>
    <row r="2630" customHeight="1" ht="15">
      <c r="A2630" s="2" t="inlineStr"/>
      <c r="B2630" s="2" t="inlineStr"/>
      <c r="C2630" s="2" t="inlineStr"/>
      <c r="D2630" s="2" t="inlineStr"/>
      <c r="E2630" s="26" t="inlineStr">
        <is>
          <r>
            <t xml:space="preserve">TOTAL Serviço:</t>
          </r>
        </is>
      </c>
      <c r="F2630" s="26" t="inlineStr"/>
      <c r="G2630" s="27" t="n">
        <f>SUM(G2629:G2629)</f>
        <v>0.16</v>
      </c>
    </row>
    <row r="2631" customHeight="1" ht="15">
      <c r="A2631" s="2" t="inlineStr"/>
      <c r="B2631" s="2" t="inlineStr"/>
      <c r="C2631" s="2" t="inlineStr"/>
      <c r="D2631" s="2" t="inlineStr"/>
      <c r="E2631" s="28" t="inlineStr">
        <is>
          <r>
            <t xml:space="preserve">VALOR:</t>
          </r>
        </is>
      </c>
      <c r="F2631" s="28" t="inlineStr"/>
      <c r="G2631" s="6" t="n">
        <f>SUM(G2624,G2627,G2630)</f>
        <v>34.4</v>
      </c>
    </row>
    <row r="2632" customHeight="1" ht="15">
      <c r="A2632" s="2" t="inlineStr"/>
      <c r="B2632" s="2" t="inlineStr"/>
      <c r="C2632" s="2" t="inlineStr"/>
      <c r="D2632" s="2" t="inlineStr"/>
      <c r="E2632" s="28" t="inlineStr">
        <is>
          <r>
            <t xml:space="preserve">VALOR BDI (22.23%):</t>
          </r>
        </is>
      </c>
      <c r="F2632" s="28" t="inlineStr"/>
      <c r="G2632" s="6" t="n">
        <f>ROUND(G2631*(22.23/100),2)</f>
        <v>7.65</v>
      </c>
    </row>
    <row r="2633" customHeight="1" ht="15">
      <c r="A2633" s="2" t="inlineStr"/>
      <c r="B2633" s="2" t="inlineStr"/>
      <c r="C2633" s="2" t="inlineStr"/>
      <c r="D2633" s="2" t="inlineStr"/>
      <c r="E2633" s="28" t="inlineStr">
        <is>
          <r>
            <t xml:space="preserve">VALOR COM BDI:</t>
          </r>
        </is>
      </c>
      <c r="F2633" s="28" t="inlineStr"/>
      <c r="G2633" s="6" t="n">
        <f>G2632+G2631</f>
        <v>42.05</v>
      </c>
    </row>
    <row r="2634" customHeight="1" ht="10">
      <c r="A2634" s="2" t="inlineStr"/>
      <c r="B2634" s="2" t="inlineStr"/>
      <c r="C2634" s="2" t="inlineStr"/>
      <c r="D2634" s="2" t="inlineStr"/>
      <c r="E2634" s="18" t="inlineStr"/>
      <c r="F2634" s="18" t="inlineStr"/>
      <c r="G2634" s="18" t="inlineStr"/>
    </row>
    <row r="2635" customHeight="1" ht="20">
      <c r="A2635" s="19" t="inlineStr">
        <is>
          <r>
            <t xml:space="preserve">88286 MOTORISTA OPERADOR DE MUNCK COM ENCARGOS COMPLEMENTARES (H)</t>
          </r>
        </is>
      </c>
      <c r="B2635" s="19" t="inlineStr"/>
      <c r="C2635" s="19" t="inlineStr"/>
      <c r="D2635" s="19" t="inlineStr"/>
      <c r="E2635" s="19" t="inlineStr"/>
      <c r="F2635" s="19" t="inlineStr"/>
      <c r="G2635" s="19" t="inlineStr"/>
    </row>
    <row r="2636" customHeight="1" ht="15">
      <c r="A2636" s="20" t="inlineStr">
        <is>
          <r>
            <t xml:space="preserve">Encargos Complementares</t>
          </r>
        </is>
      </c>
      <c r="B2636" s="20" t="inlineStr"/>
      <c r="C2636" s="21" t="inlineStr">
        <is>
          <r>
            <t xml:space="preserve">FONTE</t>
          </r>
        </is>
      </c>
      <c r="D2636" s="21" t="inlineStr">
        <is>
          <r>
            <t xml:space="preserve">UNID</t>
          </r>
        </is>
      </c>
      <c r="E2636" s="21" t="inlineStr">
        <is>
          <r>
            <t xml:space="preserve">COEFICIENTE</t>
          </r>
        </is>
      </c>
      <c r="F2636" s="21" t="inlineStr">
        <is>
          <r>
            <t xml:space="preserve">PREÇO UNITÁRIO</t>
          </r>
        </is>
      </c>
      <c r="G2636" s="21" t="inlineStr">
        <is>
          <r>
            <t xml:space="preserve">TOTAL</t>
          </r>
        </is>
      </c>
    </row>
    <row r="2637" customHeight="1" ht="21">
      <c r="A2637" s="22" t="inlineStr">
        <is>
          <r>
            <t xml:space="preserve">00037370</t>
          </r>
        </is>
      </c>
      <c r="B2637" s="23" t="inlineStr">
        <is>
          <r>
            <t xml:space="preserve">ALIMENTACAO - HORISTA (COLETADO CAIXA - ENCARGOS COMPLEMENTARES)</t>
          </r>
        </is>
      </c>
      <c r="C2637" s="22" t="inlineStr">
        <is>
          <r>
            <t xml:space="preserve">SINAPI</t>
          </r>
        </is>
      </c>
      <c r="D2637" s="22" t="inlineStr">
        <is>
          <r>
            <t xml:space="preserve">H</t>
          </r>
        </is>
      </c>
      <c r="E2637" s="24" t="n">
        <v>1.0</v>
      </c>
      <c r="F2637" s="25" t="n">
        <v>3.39</v>
      </c>
      <c r="G2637" s="25" t="n">
        <f>TRUNC(TRUNC(E2637,8)*F2637,2)</f>
        <v>3.39</v>
      </c>
    </row>
    <row r="2638" customHeight="1" ht="21">
      <c r="A2638" s="22" t="inlineStr">
        <is>
          <r>
            <t xml:space="preserve">00043488</t>
          </r>
        </is>
      </c>
      <c r="B2638" s="23" t="inlineStr">
        <is>
          <r>
            <t xml:space="preserve">EPI - FAMILIA OPERADOR ESCAVADEIRA - HORISTA (ENCARGOS COMPLEMENTARES - COLETADO CAIXA)</t>
          </r>
        </is>
      </c>
      <c r="C2638" s="22" t="inlineStr">
        <is>
          <r>
            <t xml:space="preserve">SINAPI</t>
          </r>
        </is>
      </c>
      <c r="D2638" s="22" t="inlineStr">
        <is>
          <r>
            <t xml:space="preserve">H</t>
          </r>
        </is>
      </c>
      <c r="E2638" s="24" t="n">
        <v>1.0</v>
      </c>
      <c r="F2638" s="25" t="n">
        <v>0.86</v>
      </c>
      <c r="G2638" s="25" t="n">
        <f>TRUNC(TRUNC(E2638,8)*F2638,2)</f>
        <v>0.86</v>
      </c>
    </row>
    <row r="2639" customHeight="1" ht="21">
      <c r="A2639" s="22" t="inlineStr">
        <is>
          <r>
            <t xml:space="preserve">00037372</t>
          </r>
        </is>
      </c>
      <c r="B2639" s="23" t="inlineStr">
        <is>
          <r>
            <t xml:space="preserve">EXAMES - HORISTA (COLETADO CAIXA - ENCARGOS COMPLEMENTARES)</t>
          </r>
        </is>
      </c>
      <c r="C2639" s="22" t="inlineStr">
        <is>
          <r>
            <t xml:space="preserve">SINAPI</t>
          </r>
        </is>
      </c>
      <c r="D2639" s="22" t="inlineStr">
        <is>
          <r>
            <t xml:space="preserve">H</t>
          </r>
        </is>
      </c>
      <c r="E2639" s="24" t="n">
        <v>1.0</v>
      </c>
      <c r="F2639" s="25" t="n">
        <v>1.34</v>
      </c>
      <c r="G2639" s="25" t="n">
        <f>TRUNC(TRUNC(E2639,8)*F2639,2)</f>
        <v>1.34</v>
      </c>
    </row>
    <row r="2640" customHeight="1" ht="29">
      <c r="A2640" s="22" t="inlineStr">
        <is>
          <r>
            <t xml:space="preserve">00043464</t>
          </r>
        </is>
      </c>
      <c r="B2640" s="23" t="inlineStr">
        <is>
          <r>
            <t xml:space="preserve">FERRAMENTAS - FAMILIA OPERADOR ESCAVADEIRA - HORISTA (ENCARGOS COMPLEMENTARES - COLETADO CAIXA)</t>
          </r>
        </is>
      </c>
      <c r="C2640" s="22" t="inlineStr">
        <is>
          <r>
            <t xml:space="preserve">SINAPI</t>
          </r>
        </is>
      </c>
      <c r="D2640" s="22" t="inlineStr">
        <is>
          <r>
            <t xml:space="preserve">H</t>
          </r>
        </is>
      </c>
      <c r="E2640" s="24" t="n">
        <v>1.0</v>
      </c>
      <c r="F2640" s="25" t="n">
        <v>0.01</v>
      </c>
      <c r="G2640" s="25" t="n">
        <f>TRUNC(TRUNC(E2640,8)*F2640,2)</f>
        <v>0.01</v>
      </c>
    </row>
    <row r="2641" customHeight="1" ht="21">
      <c r="A2641" s="22" t="inlineStr">
        <is>
          <r>
            <t xml:space="preserve">00037373</t>
          </r>
        </is>
      </c>
      <c r="B2641" s="23" t="inlineStr">
        <is>
          <r>
            <t xml:space="preserve">SEGURO - HORISTA (COLETADO CAIXA - ENCARGOS COMPLEMENTARES)</t>
          </r>
        </is>
      </c>
      <c r="C2641" s="22" t="inlineStr">
        <is>
          <r>
            <t xml:space="preserve">SINAPI</t>
          </r>
        </is>
      </c>
      <c r="D2641" s="22" t="inlineStr">
        <is>
          <r>
            <t xml:space="preserve">H</t>
          </r>
        </is>
      </c>
      <c r="E2641" s="24" t="n">
        <v>1.0</v>
      </c>
      <c r="F2641" s="25" t="n">
        <v>0.04</v>
      </c>
      <c r="G2641" s="25" t="n">
        <f>TRUNC(TRUNC(E2641,8)*F2641,2)</f>
        <v>0.04</v>
      </c>
    </row>
    <row r="2642" customHeight="1" ht="21">
      <c r="A2642" s="22" t="inlineStr">
        <is>
          <r>
            <t xml:space="preserve">00037371</t>
          </r>
        </is>
      </c>
      <c r="B2642" s="23" t="inlineStr">
        <is>
          <r>
            <t xml:space="preserve">TRANSPORTE - HORISTA (COLETADO CAIXA - ENCARGOS COMPLEMENTARES)</t>
          </r>
        </is>
      </c>
      <c r="C2642" s="22" t="inlineStr">
        <is>
          <r>
            <t xml:space="preserve">SINAPI</t>
          </r>
        </is>
      </c>
      <c r="D2642" s="22" t="inlineStr">
        <is>
          <r>
            <t xml:space="preserve">H</t>
          </r>
        </is>
      </c>
      <c r="E2642" s="24" t="n">
        <v>1.0</v>
      </c>
      <c r="F2642" s="25" t="n">
        <v>1.1</v>
      </c>
      <c r="G2642" s="25" t="n">
        <f>TRUNC(TRUNC(E2642,8)*F2642,2)</f>
        <v>1.1</v>
      </c>
    </row>
    <row r="2643" customHeight="1" ht="15">
      <c r="A2643" s="2" t="inlineStr"/>
      <c r="B2643" s="2" t="inlineStr"/>
      <c r="C2643" s="2" t="inlineStr"/>
      <c r="D2643" s="2" t="inlineStr"/>
      <c r="E2643" s="26" t="inlineStr">
        <is>
          <r>
            <t xml:space="preserve">TOTAL Encargos Complementares:</t>
          </r>
        </is>
      </c>
      <c r="F2643" s="26" t="inlineStr"/>
      <c r="G2643" s="27" t="n">
        <f>SUM(G2637:G2642)</f>
        <v>6.74</v>
      </c>
    </row>
    <row r="2644" customHeight="1" ht="15">
      <c r="A2644" s="20" t="inlineStr">
        <is>
          <r>
            <t xml:space="preserve">Mão de Obra</t>
          </r>
        </is>
      </c>
      <c r="B2644" s="20" t="inlineStr"/>
      <c r="C2644" s="21" t="inlineStr">
        <is>
          <r>
            <t xml:space="preserve">FONTE</t>
          </r>
        </is>
      </c>
      <c r="D2644" s="21" t="inlineStr">
        <is>
          <r>
            <t xml:space="preserve">UNID</t>
          </r>
        </is>
      </c>
      <c r="E2644" s="21" t="inlineStr">
        <is>
          <r>
            <t xml:space="preserve">COEFICIENTE</t>
          </r>
        </is>
      </c>
      <c r="F2644" s="21" t="inlineStr">
        <is>
          <r>
            <t xml:space="preserve">PREÇO UNITÁRIO</t>
          </r>
        </is>
      </c>
      <c r="G2644" s="21" t="inlineStr">
        <is>
          <r>
            <t xml:space="preserve">TOTAL</t>
          </r>
        </is>
      </c>
    </row>
    <row r="2645" customHeight="1" ht="21">
      <c r="A2645" s="22" t="inlineStr">
        <is>
          <r>
            <t xml:space="preserve">00004096</t>
          </r>
        </is>
      </c>
      <c r="B2645" s="23" t="inlineStr">
        <is>
          <r>
            <t xml:space="preserve">MOTORISTA OPERADOR DE CAMINHAO COM MUNCK (HORISTA)</t>
          </r>
        </is>
      </c>
      <c r="C2645" s="22" t="inlineStr">
        <is>
          <r>
            <t xml:space="preserve">SINAPI</t>
          </r>
        </is>
      </c>
      <c r="D2645" s="22" t="inlineStr">
        <is>
          <r>
            <t xml:space="preserve">H</t>
          </r>
        </is>
      </c>
      <c r="E2645" s="24" t="n">
        <v>1.0</v>
      </c>
      <c r="F2645" s="25" t="n">
        <v>30.83</v>
      </c>
      <c r="G2645" s="25" t="n">
        <f>TRUNC(TRUNC(E2645,8)*F2645,2)</f>
        <v>30.83</v>
      </c>
    </row>
    <row r="2646" customHeight="1" ht="15">
      <c r="A2646" s="2" t="inlineStr"/>
      <c r="B2646" s="2" t="inlineStr"/>
      <c r="C2646" s="2" t="inlineStr"/>
      <c r="D2646" s="2" t="inlineStr"/>
      <c r="E2646" s="26" t="inlineStr">
        <is>
          <r>
            <t xml:space="preserve">TOTAL Mão de Obra:</t>
          </r>
        </is>
      </c>
      <c r="F2646" s="26" t="inlineStr"/>
      <c r="G2646" s="27" t="n">
        <f>SUM(G2645:G2645)</f>
        <v>30.83</v>
      </c>
    </row>
    <row r="2647" customHeight="1" ht="15">
      <c r="A2647" s="20" t="inlineStr">
        <is>
          <r>
            <t xml:space="preserve">Serviço</t>
          </r>
        </is>
      </c>
      <c r="B2647" s="20" t="inlineStr"/>
      <c r="C2647" s="21" t="inlineStr">
        <is>
          <r>
            <t xml:space="preserve">FONTE</t>
          </r>
        </is>
      </c>
      <c r="D2647" s="21" t="inlineStr">
        <is>
          <r>
            <t xml:space="preserve">UNID</t>
          </r>
        </is>
      </c>
      <c r="E2647" s="21" t="inlineStr">
        <is>
          <r>
            <t xml:space="preserve">COEFICIENTE</t>
          </r>
        </is>
      </c>
      <c r="F2647" s="21" t="inlineStr">
        <is>
          <r>
            <t xml:space="preserve">PREÇO UNITÁRIO</t>
          </r>
        </is>
      </c>
      <c r="G2647" s="21" t="inlineStr">
        <is>
          <r>
            <t xml:space="preserve">TOTAL</t>
          </r>
        </is>
      </c>
    </row>
    <row r="2648" customHeight="1" ht="21">
      <c r="A2648" s="22" t="inlineStr">
        <is>
          <r>
            <t xml:space="preserve">95351</t>
          </r>
        </is>
      </c>
      <c r="B2648" s="23" t="inlineStr">
        <is>
          <r>
            <t xml:space="preserve">CURSO DE CAPACITAÇÃO PARA MOTORISTA OPERADOR DE MUNCK (ENCARGOS COMPLEMENTARES) - HORISTA</t>
          </r>
        </is>
      </c>
      <c r="C2648" s="22" t="inlineStr">
        <is>
          <r>
            <t xml:space="preserve">SINAPI</t>
          </r>
        </is>
      </c>
      <c r="D2648" s="22" t="inlineStr">
        <is>
          <r>
            <t xml:space="preserve">H</t>
          </r>
        </is>
      </c>
      <c r="E2648" s="24" t="n">
        <v>1.0</v>
      </c>
      <c r="F2648" s="25" t="n">
        <v>0.58</v>
      </c>
      <c r="G2648" s="25" t="n">
        <f>TRUNC(TRUNC(E2648,8)*F2648,2)</f>
        <v>0.58</v>
      </c>
    </row>
    <row r="2649" customHeight="1" ht="15">
      <c r="A2649" s="2" t="inlineStr"/>
      <c r="B2649" s="2" t="inlineStr"/>
      <c r="C2649" s="2" t="inlineStr"/>
      <c r="D2649" s="2" t="inlineStr"/>
      <c r="E2649" s="26" t="inlineStr">
        <is>
          <r>
            <t xml:space="preserve">TOTAL Serviço:</t>
          </r>
        </is>
      </c>
      <c r="F2649" s="26" t="inlineStr"/>
      <c r="G2649" s="27" t="n">
        <f>SUM(G2648:G2648)</f>
        <v>0.58</v>
      </c>
    </row>
    <row r="2650" customHeight="1" ht="15">
      <c r="A2650" s="2" t="inlineStr"/>
      <c r="B2650" s="2" t="inlineStr"/>
      <c r="C2650" s="2" t="inlineStr"/>
      <c r="D2650" s="2" t="inlineStr"/>
      <c r="E2650" s="28" t="inlineStr">
        <is>
          <r>
            <t xml:space="preserve">VALOR:</t>
          </r>
        </is>
      </c>
      <c r="F2650" s="28" t="inlineStr"/>
      <c r="G2650" s="6" t="n">
        <f>SUM(G2643,G2646,G2649)</f>
        <v>38.15</v>
      </c>
    </row>
    <row r="2651" customHeight="1" ht="15">
      <c r="A2651" s="2" t="inlineStr"/>
      <c r="B2651" s="2" t="inlineStr"/>
      <c r="C2651" s="2" t="inlineStr"/>
      <c r="D2651" s="2" t="inlineStr"/>
      <c r="E2651" s="28" t="inlineStr">
        <is>
          <r>
            <t xml:space="preserve">VALOR BDI (22.23%):</t>
          </r>
        </is>
      </c>
      <c r="F2651" s="28" t="inlineStr"/>
      <c r="G2651" s="6" t="n">
        <f>ROUND(G2650*(22.23/100),2)</f>
        <v>8.48</v>
      </c>
    </row>
    <row r="2652" customHeight="1" ht="15">
      <c r="A2652" s="2" t="inlineStr"/>
      <c r="B2652" s="2" t="inlineStr"/>
      <c r="C2652" s="2" t="inlineStr"/>
      <c r="D2652" s="2" t="inlineStr"/>
      <c r="E2652" s="28" t="inlineStr">
        <is>
          <r>
            <t xml:space="preserve">VALOR COM BDI:</t>
          </r>
        </is>
      </c>
      <c r="F2652" s="28" t="inlineStr"/>
      <c r="G2652" s="6" t="n">
        <f>G2651+G2650</f>
        <v>46.63</v>
      </c>
    </row>
    <row r="2653" customHeight="1" ht="10">
      <c r="A2653" s="2" t="inlineStr"/>
      <c r="B2653" s="2" t="inlineStr"/>
      <c r="C2653" s="2" t="inlineStr"/>
      <c r="D2653" s="2" t="inlineStr"/>
      <c r="E2653" s="18" t="inlineStr"/>
      <c r="F2653" s="18" t="inlineStr"/>
      <c r="G2653" s="18" t="inlineStr"/>
    </row>
    <row r="2654" customHeight="1" ht="20">
      <c r="A2654" s="19" t="inlineStr">
        <is>
          <r>
            <t xml:space="preserve">88377 OPERADOR DE BETONEIRA ESTACIONÁRIA/MISTURADOR COM ENCARGOS COMPLEMENTARES (H)</t>
          </r>
        </is>
      </c>
      <c r="B2654" s="19" t="inlineStr"/>
      <c r="C2654" s="19" t="inlineStr"/>
      <c r="D2654" s="19" t="inlineStr"/>
      <c r="E2654" s="19" t="inlineStr"/>
      <c r="F2654" s="19" t="inlineStr"/>
      <c r="G2654" s="19" t="inlineStr"/>
    </row>
    <row r="2655" customHeight="1" ht="15">
      <c r="A2655" s="20" t="inlineStr">
        <is>
          <r>
            <t xml:space="preserve">Encargos Complementares</t>
          </r>
        </is>
      </c>
      <c r="B2655" s="20" t="inlineStr"/>
      <c r="C2655" s="21" t="inlineStr">
        <is>
          <r>
            <t xml:space="preserve">FONTE</t>
          </r>
        </is>
      </c>
      <c r="D2655" s="21" t="inlineStr">
        <is>
          <r>
            <t xml:space="preserve">UNID</t>
          </r>
        </is>
      </c>
      <c r="E2655" s="21" t="inlineStr">
        <is>
          <r>
            <t xml:space="preserve">COEFICIENTE</t>
          </r>
        </is>
      </c>
      <c r="F2655" s="21" t="inlineStr">
        <is>
          <r>
            <t xml:space="preserve">PREÇO UNITÁRIO</t>
          </r>
        </is>
      </c>
      <c r="G2655" s="21" t="inlineStr">
        <is>
          <r>
            <t xml:space="preserve">TOTAL</t>
          </r>
        </is>
      </c>
    </row>
    <row r="2656" customHeight="1" ht="21">
      <c r="A2656" s="22" t="inlineStr">
        <is>
          <r>
            <t xml:space="preserve">00037370</t>
          </r>
        </is>
      </c>
      <c r="B2656" s="23" t="inlineStr">
        <is>
          <r>
            <t xml:space="preserve">ALIMENTACAO - HORISTA (COLETADO CAIXA - ENCARGOS COMPLEMENTARES)</t>
          </r>
        </is>
      </c>
      <c r="C2656" s="22" t="inlineStr">
        <is>
          <r>
            <t xml:space="preserve">SINAPI</t>
          </r>
        </is>
      </c>
      <c r="D2656" s="22" t="inlineStr">
        <is>
          <r>
            <t xml:space="preserve">H</t>
          </r>
        </is>
      </c>
      <c r="E2656" s="24" t="n">
        <v>1.0</v>
      </c>
      <c r="F2656" s="25" t="n">
        <v>3.39</v>
      </c>
      <c r="G2656" s="25" t="n">
        <f>TRUNC(TRUNC(E2656,8)*F2656,2)</f>
        <v>3.39</v>
      </c>
    </row>
    <row r="2657" customHeight="1" ht="21">
      <c r="A2657" s="22" t="inlineStr">
        <is>
          <r>
            <t xml:space="preserve">00043488</t>
          </r>
        </is>
      </c>
      <c r="B2657" s="23" t="inlineStr">
        <is>
          <r>
            <t xml:space="preserve">EPI - FAMILIA OPERADOR ESCAVADEIRA - HORISTA (ENCARGOS COMPLEMENTARES - COLETADO CAIXA)</t>
          </r>
        </is>
      </c>
      <c r="C2657" s="22" t="inlineStr">
        <is>
          <r>
            <t xml:space="preserve">SINAPI</t>
          </r>
        </is>
      </c>
      <c r="D2657" s="22" t="inlineStr">
        <is>
          <r>
            <t xml:space="preserve">H</t>
          </r>
        </is>
      </c>
      <c r="E2657" s="24" t="n">
        <v>1.0</v>
      </c>
      <c r="F2657" s="25" t="n">
        <v>0.86</v>
      </c>
      <c r="G2657" s="25" t="n">
        <f>TRUNC(TRUNC(E2657,8)*F2657,2)</f>
        <v>0.86</v>
      </c>
    </row>
    <row r="2658" customHeight="1" ht="21">
      <c r="A2658" s="22" t="inlineStr">
        <is>
          <r>
            <t xml:space="preserve">00037372</t>
          </r>
        </is>
      </c>
      <c r="B2658" s="23" t="inlineStr">
        <is>
          <r>
            <t xml:space="preserve">EXAMES - HORISTA (COLETADO CAIXA - ENCARGOS COMPLEMENTARES)</t>
          </r>
        </is>
      </c>
      <c r="C2658" s="22" t="inlineStr">
        <is>
          <r>
            <t xml:space="preserve">SINAPI</t>
          </r>
        </is>
      </c>
      <c r="D2658" s="22" t="inlineStr">
        <is>
          <r>
            <t xml:space="preserve">H</t>
          </r>
        </is>
      </c>
      <c r="E2658" s="24" t="n">
        <v>1.0</v>
      </c>
      <c r="F2658" s="25" t="n">
        <v>1.34</v>
      </c>
      <c r="G2658" s="25" t="n">
        <f>TRUNC(TRUNC(E2658,8)*F2658,2)</f>
        <v>1.34</v>
      </c>
    </row>
    <row r="2659" customHeight="1" ht="29">
      <c r="A2659" s="22" t="inlineStr">
        <is>
          <r>
            <t xml:space="preserve">00043464</t>
          </r>
        </is>
      </c>
      <c r="B2659" s="23" t="inlineStr">
        <is>
          <r>
            <t xml:space="preserve">FERRAMENTAS - FAMILIA OPERADOR ESCAVADEIRA - HORISTA (ENCARGOS COMPLEMENTARES - COLETADO CAIXA)</t>
          </r>
        </is>
      </c>
      <c r="C2659" s="22" t="inlineStr">
        <is>
          <r>
            <t xml:space="preserve">SINAPI</t>
          </r>
        </is>
      </c>
      <c r="D2659" s="22" t="inlineStr">
        <is>
          <r>
            <t xml:space="preserve">H</t>
          </r>
        </is>
      </c>
      <c r="E2659" s="24" t="n">
        <v>1.0</v>
      </c>
      <c r="F2659" s="25" t="n">
        <v>0.01</v>
      </c>
      <c r="G2659" s="25" t="n">
        <f>TRUNC(TRUNC(E2659,8)*F2659,2)</f>
        <v>0.01</v>
      </c>
    </row>
    <row r="2660" customHeight="1" ht="21">
      <c r="A2660" s="22" t="inlineStr">
        <is>
          <r>
            <t xml:space="preserve">00037373</t>
          </r>
        </is>
      </c>
      <c r="B2660" s="23" t="inlineStr">
        <is>
          <r>
            <t xml:space="preserve">SEGURO - HORISTA (COLETADO CAIXA - ENCARGOS COMPLEMENTARES)</t>
          </r>
        </is>
      </c>
      <c r="C2660" s="22" t="inlineStr">
        <is>
          <r>
            <t xml:space="preserve">SINAPI</t>
          </r>
        </is>
      </c>
      <c r="D2660" s="22" t="inlineStr">
        <is>
          <r>
            <t xml:space="preserve">H</t>
          </r>
        </is>
      </c>
      <c r="E2660" s="24" t="n">
        <v>1.0</v>
      </c>
      <c r="F2660" s="25" t="n">
        <v>0.04</v>
      </c>
      <c r="G2660" s="25" t="n">
        <f>TRUNC(TRUNC(E2660,8)*F2660,2)</f>
        <v>0.04</v>
      </c>
    </row>
    <row r="2661" customHeight="1" ht="21">
      <c r="A2661" s="22" t="inlineStr">
        <is>
          <r>
            <t xml:space="preserve">00037371</t>
          </r>
        </is>
      </c>
      <c r="B2661" s="23" t="inlineStr">
        <is>
          <r>
            <t xml:space="preserve">TRANSPORTE - HORISTA (COLETADO CAIXA - ENCARGOS COMPLEMENTARES)</t>
          </r>
        </is>
      </c>
      <c r="C2661" s="22" t="inlineStr">
        <is>
          <r>
            <t xml:space="preserve">SINAPI</t>
          </r>
        </is>
      </c>
      <c r="D2661" s="22" t="inlineStr">
        <is>
          <r>
            <t xml:space="preserve">H</t>
          </r>
        </is>
      </c>
      <c r="E2661" s="24" t="n">
        <v>1.0</v>
      </c>
      <c r="F2661" s="25" t="n">
        <v>1.1</v>
      </c>
      <c r="G2661" s="25" t="n">
        <f>TRUNC(TRUNC(E2661,8)*F2661,2)</f>
        <v>1.1</v>
      </c>
    </row>
    <row r="2662" customHeight="1" ht="15">
      <c r="A2662" s="2" t="inlineStr"/>
      <c r="B2662" s="2" t="inlineStr"/>
      <c r="C2662" s="2" t="inlineStr"/>
      <c r="D2662" s="2" t="inlineStr"/>
      <c r="E2662" s="26" t="inlineStr">
        <is>
          <r>
            <t xml:space="preserve">TOTAL Encargos Complementares:</t>
          </r>
        </is>
      </c>
      <c r="F2662" s="26" t="inlineStr"/>
      <c r="G2662" s="27" t="n">
        <f>SUM(G2656:G2661)</f>
        <v>6.74</v>
      </c>
    </row>
    <row r="2663" customHeight="1" ht="15">
      <c r="A2663" s="20" t="inlineStr">
        <is>
          <r>
            <t xml:space="preserve">Mão de Obra</t>
          </r>
        </is>
      </c>
      <c r="B2663" s="20" t="inlineStr"/>
      <c r="C2663" s="21" t="inlineStr">
        <is>
          <r>
            <t xml:space="preserve">FONTE</t>
          </r>
        </is>
      </c>
      <c r="D2663" s="21" t="inlineStr">
        <is>
          <r>
            <t xml:space="preserve">UNID</t>
          </r>
        </is>
      </c>
      <c r="E2663" s="21" t="inlineStr">
        <is>
          <r>
            <t xml:space="preserve">COEFICIENTE</t>
          </r>
        </is>
      </c>
      <c r="F2663" s="21" t="inlineStr">
        <is>
          <r>
            <t xml:space="preserve">PREÇO UNITÁRIO</t>
          </r>
        </is>
      </c>
      <c r="G2663" s="21" t="inlineStr">
        <is>
          <r>
            <t xml:space="preserve">TOTAL</t>
          </r>
        </is>
      </c>
    </row>
    <row r="2664" customHeight="1" ht="21">
      <c r="A2664" s="22" t="inlineStr">
        <is>
          <r>
            <t xml:space="preserve">00037666</t>
          </r>
        </is>
      </c>
      <c r="B2664" s="23" t="inlineStr">
        <is>
          <r>
            <t xml:space="preserve">OPERADOR DE BETONEIRA ESTACIONARIA / MISTURADOR (HORISTA)</t>
          </r>
        </is>
      </c>
      <c r="C2664" s="22" t="inlineStr">
        <is>
          <r>
            <t xml:space="preserve">SINAPI</t>
          </r>
        </is>
      </c>
      <c r="D2664" s="22" t="inlineStr">
        <is>
          <r>
            <t xml:space="preserve">H</t>
          </r>
        </is>
      </c>
      <c r="E2664" s="24" t="n">
        <v>1.0</v>
      </c>
      <c r="F2664" s="25" t="n">
        <v>19.78</v>
      </c>
      <c r="G2664" s="25" t="n">
        <f>TRUNC(TRUNC(E2664,8)*F2664,2)</f>
        <v>19.78</v>
      </c>
    </row>
    <row r="2665" customHeight="1" ht="15">
      <c r="A2665" s="2" t="inlineStr"/>
      <c r="B2665" s="2" t="inlineStr"/>
      <c r="C2665" s="2" t="inlineStr"/>
      <c r="D2665" s="2" t="inlineStr"/>
      <c r="E2665" s="26" t="inlineStr">
        <is>
          <r>
            <t xml:space="preserve">TOTAL Mão de Obra:</t>
          </r>
        </is>
      </c>
      <c r="F2665" s="26" t="inlineStr"/>
      <c r="G2665" s="27" t="n">
        <f>SUM(G2664:G2664)</f>
        <v>19.78</v>
      </c>
    </row>
    <row r="2666" customHeight="1" ht="15">
      <c r="A2666" s="20" t="inlineStr">
        <is>
          <r>
            <t xml:space="preserve">Serviço</t>
          </r>
        </is>
      </c>
      <c r="B2666" s="20" t="inlineStr"/>
      <c r="C2666" s="21" t="inlineStr">
        <is>
          <r>
            <t xml:space="preserve">FONTE</t>
          </r>
        </is>
      </c>
      <c r="D2666" s="21" t="inlineStr">
        <is>
          <r>
            <t xml:space="preserve">UNID</t>
          </r>
        </is>
      </c>
      <c r="E2666" s="21" t="inlineStr">
        <is>
          <r>
            <t xml:space="preserve">COEFICIENTE</t>
          </r>
        </is>
      </c>
      <c r="F2666" s="21" t="inlineStr">
        <is>
          <r>
            <t xml:space="preserve">PREÇO UNITÁRIO</t>
          </r>
        </is>
      </c>
      <c r="G2666" s="21" t="inlineStr">
        <is>
          <r>
            <t xml:space="preserve">TOTAL</t>
          </r>
        </is>
      </c>
    </row>
    <row r="2667" customHeight="1" ht="29">
      <c r="A2667" s="22" t="inlineStr">
        <is>
          <r>
            <t xml:space="preserve">95389</t>
          </r>
        </is>
      </c>
      <c r="B2667" s="23" t="inlineStr">
        <is>
          <r>
            <t xml:space="preserve">CURSO DE CAPACITAÇÃO PARA OPERADOR DE BETONEIRA ESTACIONÁRIA/MISTURADOR (ENCARGOS COMPLEMENTARES) - HORISTA</t>
          </r>
        </is>
      </c>
      <c r="C2667" s="22" t="inlineStr">
        <is>
          <r>
            <t xml:space="preserve">SINAPI</t>
          </r>
        </is>
      </c>
      <c r="D2667" s="22" t="inlineStr">
        <is>
          <r>
            <t xml:space="preserve">H</t>
          </r>
        </is>
      </c>
      <c r="E2667" s="24" t="n">
        <v>1.0</v>
      </c>
      <c r="F2667" s="25" t="n">
        <v>0.18</v>
      </c>
      <c r="G2667" s="25" t="n">
        <f>TRUNC(TRUNC(E2667,8)*F2667,2)</f>
        <v>0.18</v>
      </c>
    </row>
    <row r="2668" customHeight="1" ht="15">
      <c r="A2668" s="2" t="inlineStr"/>
      <c r="B2668" s="2" t="inlineStr"/>
      <c r="C2668" s="2" t="inlineStr"/>
      <c r="D2668" s="2" t="inlineStr"/>
      <c r="E2668" s="26" t="inlineStr">
        <is>
          <r>
            <t xml:space="preserve">TOTAL Serviço:</t>
          </r>
        </is>
      </c>
      <c r="F2668" s="26" t="inlineStr"/>
      <c r="G2668" s="27" t="n">
        <f>SUM(G2667:G2667)</f>
        <v>0.18</v>
      </c>
    </row>
    <row r="2669" customHeight="1" ht="15">
      <c r="A2669" s="2" t="inlineStr"/>
      <c r="B2669" s="2" t="inlineStr"/>
      <c r="C2669" s="2" t="inlineStr"/>
      <c r="D2669" s="2" t="inlineStr"/>
      <c r="E2669" s="28" t="inlineStr">
        <is>
          <r>
            <t xml:space="preserve">VALOR:</t>
          </r>
        </is>
      </c>
      <c r="F2669" s="28" t="inlineStr"/>
      <c r="G2669" s="6" t="n">
        <f>SUM(G2662,G2665,G2668)</f>
        <v>26.7</v>
      </c>
    </row>
    <row r="2670" customHeight="1" ht="15">
      <c r="A2670" s="2" t="inlineStr"/>
      <c r="B2670" s="2" t="inlineStr"/>
      <c r="C2670" s="2" t="inlineStr"/>
      <c r="D2670" s="2" t="inlineStr"/>
      <c r="E2670" s="28" t="inlineStr">
        <is>
          <r>
            <t xml:space="preserve">VALOR BDI (22.23%):</t>
          </r>
        </is>
      </c>
      <c r="F2670" s="28" t="inlineStr"/>
      <c r="G2670" s="6" t="n">
        <f>ROUND(G2669*(22.23/100),2)</f>
        <v>5.94</v>
      </c>
    </row>
    <row r="2671" customHeight="1" ht="15">
      <c r="A2671" s="2" t="inlineStr"/>
      <c r="B2671" s="2" t="inlineStr"/>
      <c r="C2671" s="2" t="inlineStr"/>
      <c r="D2671" s="2" t="inlineStr"/>
      <c r="E2671" s="28" t="inlineStr">
        <is>
          <r>
            <t xml:space="preserve">VALOR COM BDI:</t>
          </r>
        </is>
      </c>
      <c r="F2671" s="28" t="inlineStr"/>
      <c r="G2671" s="6" t="n">
        <f>G2670+G2669</f>
        <v>32.64</v>
      </c>
    </row>
    <row r="2672" customHeight="1" ht="10">
      <c r="A2672" s="2" t="inlineStr"/>
      <c r="B2672" s="2" t="inlineStr"/>
      <c r="C2672" s="2" t="inlineStr"/>
      <c r="D2672" s="2" t="inlineStr"/>
      <c r="E2672" s="18" t="inlineStr"/>
      <c r="F2672" s="18" t="inlineStr"/>
      <c r="G2672" s="18" t="inlineStr"/>
    </row>
    <row r="2673" customHeight="1" ht="20">
      <c r="A2673" s="19" t="inlineStr">
        <is>
          <r>
            <t xml:space="preserve">88294 OPERADOR DE ESCAVADEIRA COM ENCARGOS COMPLEMENTARES (H)</t>
          </r>
        </is>
      </c>
      <c r="B2673" s="19" t="inlineStr"/>
      <c r="C2673" s="19" t="inlineStr"/>
      <c r="D2673" s="19" t="inlineStr"/>
      <c r="E2673" s="19" t="inlineStr"/>
      <c r="F2673" s="19" t="inlineStr"/>
      <c r="G2673" s="19" t="inlineStr"/>
    </row>
    <row r="2674" customHeight="1" ht="15">
      <c r="A2674" s="20" t="inlineStr">
        <is>
          <r>
            <t xml:space="preserve">Encargos Complementares</t>
          </r>
        </is>
      </c>
      <c r="B2674" s="20" t="inlineStr"/>
      <c r="C2674" s="21" t="inlineStr">
        <is>
          <r>
            <t xml:space="preserve">FONTE</t>
          </r>
        </is>
      </c>
      <c r="D2674" s="21" t="inlineStr">
        <is>
          <r>
            <t xml:space="preserve">UNID</t>
          </r>
        </is>
      </c>
      <c r="E2674" s="21" t="inlineStr">
        <is>
          <r>
            <t xml:space="preserve">COEFICIENTE</t>
          </r>
        </is>
      </c>
      <c r="F2674" s="21" t="inlineStr">
        <is>
          <r>
            <t xml:space="preserve">PREÇO UNITÁRIO</t>
          </r>
        </is>
      </c>
      <c r="G2674" s="21" t="inlineStr">
        <is>
          <r>
            <t xml:space="preserve">TOTAL</t>
          </r>
        </is>
      </c>
    </row>
    <row r="2675" customHeight="1" ht="21">
      <c r="A2675" s="22" t="inlineStr">
        <is>
          <r>
            <t xml:space="preserve">00037370</t>
          </r>
        </is>
      </c>
      <c r="B2675" s="23" t="inlineStr">
        <is>
          <r>
            <t xml:space="preserve">ALIMENTACAO - HORISTA (COLETADO CAIXA - ENCARGOS COMPLEMENTARES)</t>
          </r>
        </is>
      </c>
      <c r="C2675" s="22" t="inlineStr">
        <is>
          <r>
            <t xml:space="preserve">SINAPI</t>
          </r>
        </is>
      </c>
      <c r="D2675" s="22" t="inlineStr">
        <is>
          <r>
            <t xml:space="preserve">H</t>
          </r>
        </is>
      </c>
      <c r="E2675" s="24" t="n">
        <v>1.0</v>
      </c>
      <c r="F2675" s="25" t="n">
        <v>3.39</v>
      </c>
      <c r="G2675" s="25" t="n">
        <f>TRUNC(TRUNC(E2675,8)*F2675,2)</f>
        <v>3.39</v>
      </c>
    </row>
    <row r="2676" customHeight="1" ht="21">
      <c r="A2676" s="22" t="inlineStr">
        <is>
          <r>
            <t xml:space="preserve">00043488</t>
          </r>
        </is>
      </c>
      <c r="B2676" s="23" t="inlineStr">
        <is>
          <r>
            <t xml:space="preserve">EPI - FAMILIA OPERADOR ESCAVADEIRA - HORISTA (ENCARGOS COMPLEMENTARES - COLETADO CAIXA)</t>
          </r>
        </is>
      </c>
      <c r="C2676" s="22" t="inlineStr">
        <is>
          <r>
            <t xml:space="preserve">SINAPI</t>
          </r>
        </is>
      </c>
      <c r="D2676" s="22" t="inlineStr">
        <is>
          <r>
            <t xml:space="preserve">H</t>
          </r>
        </is>
      </c>
      <c r="E2676" s="24" t="n">
        <v>1.0</v>
      </c>
      <c r="F2676" s="25" t="n">
        <v>0.86</v>
      </c>
      <c r="G2676" s="25" t="n">
        <f>TRUNC(TRUNC(E2676,8)*F2676,2)</f>
        <v>0.86</v>
      </c>
    </row>
    <row r="2677" customHeight="1" ht="21">
      <c r="A2677" s="22" t="inlineStr">
        <is>
          <r>
            <t xml:space="preserve">00037372</t>
          </r>
        </is>
      </c>
      <c r="B2677" s="23" t="inlineStr">
        <is>
          <r>
            <t xml:space="preserve">EXAMES - HORISTA (COLETADO CAIXA - ENCARGOS COMPLEMENTARES)</t>
          </r>
        </is>
      </c>
      <c r="C2677" s="22" t="inlineStr">
        <is>
          <r>
            <t xml:space="preserve">SINAPI</t>
          </r>
        </is>
      </c>
      <c r="D2677" s="22" t="inlineStr">
        <is>
          <r>
            <t xml:space="preserve">H</t>
          </r>
        </is>
      </c>
      <c r="E2677" s="24" t="n">
        <v>1.0</v>
      </c>
      <c r="F2677" s="25" t="n">
        <v>1.34</v>
      </c>
      <c r="G2677" s="25" t="n">
        <f>TRUNC(TRUNC(E2677,8)*F2677,2)</f>
        <v>1.34</v>
      </c>
    </row>
    <row r="2678" customHeight="1" ht="29">
      <c r="A2678" s="22" t="inlineStr">
        <is>
          <r>
            <t xml:space="preserve">00043464</t>
          </r>
        </is>
      </c>
      <c r="B2678" s="23" t="inlineStr">
        <is>
          <r>
            <t xml:space="preserve">FERRAMENTAS - FAMILIA OPERADOR ESCAVADEIRA - HORISTA (ENCARGOS COMPLEMENTARES - COLETADO CAIXA)</t>
          </r>
        </is>
      </c>
      <c r="C2678" s="22" t="inlineStr">
        <is>
          <r>
            <t xml:space="preserve">SINAPI</t>
          </r>
        </is>
      </c>
      <c r="D2678" s="22" t="inlineStr">
        <is>
          <r>
            <t xml:space="preserve">H</t>
          </r>
        </is>
      </c>
      <c r="E2678" s="24" t="n">
        <v>1.0</v>
      </c>
      <c r="F2678" s="25" t="n">
        <v>0.01</v>
      </c>
      <c r="G2678" s="25" t="n">
        <f>TRUNC(TRUNC(E2678,8)*F2678,2)</f>
        <v>0.01</v>
      </c>
    </row>
    <row r="2679" customHeight="1" ht="21">
      <c r="A2679" s="22" t="inlineStr">
        <is>
          <r>
            <t xml:space="preserve">00037373</t>
          </r>
        </is>
      </c>
      <c r="B2679" s="23" t="inlineStr">
        <is>
          <r>
            <t xml:space="preserve">SEGURO - HORISTA (COLETADO CAIXA - ENCARGOS COMPLEMENTARES)</t>
          </r>
        </is>
      </c>
      <c r="C2679" s="22" t="inlineStr">
        <is>
          <r>
            <t xml:space="preserve">SINAPI</t>
          </r>
        </is>
      </c>
      <c r="D2679" s="22" t="inlineStr">
        <is>
          <r>
            <t xml:space="preserve">H</t>
          </r>
        </is>
      </c>
      <c r="E2679" s="24" t="n">
        <v>1.0</v>
      </c>
      <c r="F2679" s="25" t="n">
        <v>0.04</v>
      </c>
      <c r="G2679" s="25" t="n">
        <f>TRUNC(TRUNC(E2679,8)*F2679,2)</f>
        <v>0.04</v>
      </c>
    </row>
    <row r="2680" customHeight="1" ht="21">
      <c r="A2680" s="22" t="inlineStr">
        <is>
          <r>
            <t xml:space="preserve">00037371</t>
          </r>
        </is>
      </c>
      <c r="B2680" s="23" t="inlineStr">
        <is>
          <r>
            <t xml:space="preserve">TRANSPORTE - HORISTA (COLETADO CAIXA - ENCARGOS COMPLEMENTARES)</t>
          </r>
        </is>
      </c>
      <c r="C2680" s="22" t="inlineStr">
        <is>
          <r>
            <t xml:space="preserve">SINAPI</t>
          </r>
        </is>
      </c>
      <c r="D2680" s="22" t="inlineStr">
        <is>
          <r>
            <t xml:space="preserve">H</t>
          </r>
        </is>
      </c>
      <c r="E2680" s="24" t="n">
        <v>1.0</v>
      </c>
      <c r="F2680" s="25" t="n">
        <v>1.1</v>
      </c>
      <c r="G2680" s="25" t="n">
        <f>TRUNC(TRUNC(E2680,8)*F2680,2)</f>
        <v>1.1</v>
      </c>
    </row>
    <row r="2681" customHeight="1" ht="15">
      <c r="A2681" s="2" t="inlineStr"/>
      <c r="B2681" s="2" t="inlineStr"/>
      <c r="C2681" s="2" t="inlineStr"/>
      <c r="D2681" s="2" t="inlineStr"/>
      <c r="E2681" s="26" t="inlineStr">
        <is>
          <r>
            <t xml:space="preserve">TOTAL Encargos Complementares:</t>
          </r>
        </is>
      </c>
      <c r="F2681" s="26" t="inlineStr"/>
      <c r="G2681" s="27" t="n">
        <f>SUM(G2675:G2680)</f>
        <v>6.74</v>
      </c>
    </row>
    <row r="2682" customHeight="1" ht="15">
      <c r="A2682" s="20" t="inlineStr">
        <is>
          <r>
            <t xml:space="preserve">Mão de Obra</t>
          </r>
        </is>
      </c>
      <c r="B2682" s="20" t="inlineStr"/>
      <c r="C2682" s="21" t="inlineStr">
        <is>
          <r>
            <t xml:space="preserve">FONTE</t>
          </r>
        </is>
      </c>
      <c r="D2682" s="21" t="inlineStr">
        <is>
          <r>
            <t xml:space="preserve">UNID</t>
          </r>
        </is>
      </c>
      <c r="E2682" s="21" t="inlineStr">
        <is>
          <r>
            <t xml:space="preserve">COEFICIENTE</t>
          </r>
        </is>
      </c>
      <c r="F2682" s="21" t="inlineStr">
        <is>
          <r>
            <t xml:space="preserve">PREÇO UNITÁRIO</t>
          </r>
        </is>
      </c>
      <c r="G2682" s="21" t="inlineStr">
        <is>
          <r>
            <t xml:space="preserve">TOTAL</t>
          </r>
        </is>
      </c>
    </row>
    <row r="2683" customHeight="1" ht="15">
      <c r="A2683" s="22" t="inlineStr">
        <is>
          <r>
            <t xml:space="preserve">00004234</t>
          </r>
        </is>
      </c>
      <c r="B2683" s="23" t="inlineStr">
        <is>
          <r>
            <t xml:space="preserve">OPERADOR DE ESCAVADEIRA (HORISTA)</t>
          </r>
        </is>
      </c>
      <c r="C2683" s="22" t="inlineStr">
        <is>
          <r>
            <t xml:space="preserve">SINAPI</t>
          </r>
        </is>
      </c>
      <c r="D2683" s="22" t="inlineStr">
        <is>
          <r>
            <t xml:space="preserve">H</t>
          </r>
        </is>
      </c>
      <c r="E2683" s="24" t="n">
        <v>1.0</v>
      </c>
      <c r="F2683" s="25" t="n">
        <v>25.65</v>
      </c>
      <c r="G2683" s="25" t="n">
        <f>TRUNC(TRUNC(E2683,8)*F2683,2)</f>
        <v>25.65</v>
      </c>
    </row>
    <row r="2684" customHeight="1" ht="15">
      <c r="A2684" s="2" t="inlineStr"/>
      <c r="B2684" s="2" t="inlineStr"/>
      <c r="C2684" s="2" t="inlineStr"/>
      <c r="D2684" s="2" t="inlineStr"/>
      <c r="E2684" s="26" t="inlineStr">
        <is>
          <r>
            <t xml:space="preserve">TOTAL Mão de Obra:</t>
          </r>
        </is>
      </c>
      <c r="F2684" s="26" t="inlineStr"/>
      <c r="G2684" s="27" t="n">
        <f>SUM(G2683:G2683)</f>
        <v>25.65</v>
      </c>
    </row>
    <row r="2685" customHeight="1" ht="15">
      <c r="A2685" s="20" t="inlineStr">
        <is>
          <r>
            <t xml:space="preserve">Serviço</t>
          </r>
        </is>
      </c>
      <c r="B2685" s="20" t="inlineStr"/>
      <c r="C2685" s="21" t="inlineStr">
        <is>
          <r>
            <t xml:space="preserve">FONTE</t>
          </r>
        </is>
      </c>
      <c r="D2685" s="21" t="inlineStr">
        <is>
          <r>
            <t xml:space="preserve">UNID</t>
          </r>
        </is>
      </c>
      <c r="E2685" s="21" t="inlineStr">
        <is>
          <r>
            <t xml:space="preserve">COEFICIENTE</t>
          </r>
        </is>
      </c>
      <c r="F2685" s="21" t="inlineStr">
        <is>
          <r>
            <t xml:space="preserve">PREÇO UNITÁRIO</t>
          </r>
        </is>
      </c>
      <c r="G2685" s="21" t="inlineStr">
        <is>
          <r>
            <t xml:space="preserve">TOTAL</t>
          </r>
        </is>
      </c>
    </row>
    <row r="2686" customHeight="1" ht="21">
      <c r="A2686" s="22" t="inlineStr">
        <is>
          <r>
            <t xml:space="preserve">95357</t>
          </r>
        </is>
      </c>
      <c r="B2686" s="23" t="inlineStr">
        <is>
          <r>
            <t xml:space="preserve">CURSO DE CAPACITAÇÃO PARA OPERADOR DE ESCAVADEIRA (ENCARGOS COMPLEMENTARES) - HORISTA</t>
          </r>
        </is>
      </c>
      <c r="C2686" s="22" t="inlineStr">
        <is>
          <r>
            <t xml:space="preserve">SINAPI</t>
          </r>
        </is>
      </c>
      <c r="D2686" s="22" t="inlineStr">
        <is>
          <r>
            <t xml:space="preserve">H</t>
          </r>
        </is>
      </c>
      <c r="E2686" s="24" t="n">
        <v>1.0</v>
      </c>
      <c r="F2686" s="25" t="n">
        <v>0.34</v>
      </c>
      <c r="G2686" s="25" t="n">
        <f>TRUNC(TRUNC(E2686,8)*F2686,2)</f>
        <v>0.34</v>
      </c>
    </row>
    <row r="2687" customHeight="1" ht="15">
      <c r="A2687" s="2" t="inlineStr"/>
      <c r="B2687" s="2" t="inlineStr"/>
      <c r="C2687" s="2" t="inlineStr"/>
      <c r="D2687" s="2" t="inlineStr"/>
      <c r="E2687" s="26" t="inlineStr">
        <is>
          <r>
            <t xml:space="preserve">TOTAL Serviço:</t>
          </r>
        </is>
      </c>
      <c r="F2687" s="26" t="inlineStr"/>
      <c r="G2687" s="27" t="n">
        <f>SUM(G2686:G2686)</f>
        <v>0.34</v>
      </c>
    </row>
    <row r="2688" customHeight="1" ht="15">
      <c r="A2688" s="2" t="inlineStr"/>
      <c r="B2688" s="2" t="inlineStr"/>
      <c r="C2688" s="2" t="inlineStr"/>
      <c r="D2688" s="2" t="inlineStr"/>
      <c r="E2688" s="28" t="inlineStr">
        <is>
          <r>
            <t xml:space="preserve">VALOR:</t>
          </r>
        </is>
      </c>
      <c r="F2688" s="28" t="inlineStr"/>
      <c r="G2688" s="6" t="n">
        <f>SUM(G2681,G2684,G2687)</f>
        <v>32.73</v>
      </c>
    </row>
    <row r="2689" customHeight="1" ht="15">
      <c r="A2689" s="2" t="inlineStr"/>
      <c r="B2689" s="2" t="inlineStr"/>
      <c r="C2689" s="2" t="inlineStr"/>
      <c r="D2689" s="2" t="inlineStr"/>
      <c r="E2689" s="28" t="inlineStr">
        <is>
          <r>
            <t xml:space="preserve">VALOR BDI (22.23%):</t>
          </r>
        </is>
      </c>
      <c r="F2689" s="28" t="inlineStr"/>
      <c r="G2689" s="6" t="n">
        <f>ROUND(G2688*(22.23/100),2)</f>
        <v>7.28</v>
      </c>
    </row>
    <row r="2690" customHeight="1" ht="15">
      <c r="A2690" s="2" t="inlineStr"/>
      <c r="B2690" s="2" t="inlineStr"/>
      <c r="C2690" s="2" t="inlineStr"/>
      <c r="D2690" s="2" t="inlineStr"/>
      <c r="E2690" s="28" t="inlineStr">
        <is>
          <r>
            <t xml:space="preserve">VALOR COM BDI:</t>
          </r>
        </is>
      </c>
      <c r="F2690" s="28" t="inlineStr"/>
      <c r="G2690" s="6" t="n">
        <f>G2689+G2688</f>
        <v>40.01</v>
      </c>
    </row>
    <row r="2691" customHeight="1" ht="10">
      <c r="A2691" s="2" t="inlineStr"/>
      <c r="B2691" s="2" t="inlineStr"/>
      <c r="C2691" s="2" t="inlineStr"/>
      <c r="D2691" s="2" t="inlineStr"/>
      <c r="E2691" s="18" t="inlineStr"/>
      <c r="F2691" s="18" t="inlineStr"/>
      <c r="G2691" s="18" t="inlineStr"/>
    </row>
    <row r="2692" customHeight="1" ht="20">
      <c r="A2692" s="19" t="inlineStr">
        <is>
          <r>
            <t xml:space="preserve">88295 OPERADOR DE GUINCHO COM ENCARGOS COMPLEMENTARES (H)</t>
          </r>
        </is>
      </c>
      <c r="B2692" s="19" t="inlineStr"/>
      <c r="C2692" s="19" t="inlineStr"/>
      <c r="D2692" s="19" t="inlineStr"/>
      <c r="E2692" s="19" t="inlineStr"/>
      <c r="F2692" s="19" t="inlineStr"/>
      <c r="G2692" s="19" t="inlineStr"/>
    </row>
    <row r="2693" customHeight="1" ht="15">
      <c r="A2693" s="20" t="inlineStr">
        <is>
          <r>
            <t xml:space="preserve">Encargos Complementares</t>
          </r>
        </is>
      </c>
      <c r="B2693" s="20" t="inlineStr"/>
      <c r="C2693" s="21" t="inlineStr">
        <is>
          <r>
            <t xml:space="preserve">FONTE</t>
          </r>
        </is>
      </c>
      <c r="D2693" s="21" t="inlineStr">
        <is>
          <r>
            <t xml:space="preserve">UNID</t>
          </r>
        </is>
      </c>
      <c r="E2693" s="21" t="inlineStr">
        <is>
          <r>
            <t xml:space="preserve">COEFICIENTE</t>
          </r>
        </is>
      </c>
      <c r="F2693" s="21" t="inlineStr">
        <is>
          <r>
            <t xml:space="preserve">PREÇO UNITÁRIO</t>
          </r>
        </is>
      </c>
      <c r="G2693" s="21" t="inlineStr">
        <is>
          <r>
            <t xml:space="preserve">TOTAL</t>
          </r>
        </is>
      </c>
    </row>
    <row r="2694" customHeight="1" ht="21">
      <c r="A2694" s="22" t="inlineStr">
        <is>
          <r>
            <t xml:space="preserve">00037370</t>
          </r>
        </is>
      </c>
      <c r="B2694" s="23" t="inlineStr">
        <is>
          <r>
            <t xml:space="preserve">ALIMENTACAO - HORISTA (COLETADO CAIXA - ENCARGOS COMPLEMENTARES)</t>
          </r>
        </is>
      </c>
      <c r="C2694" s="22" t="inlineStr">
        <is>
          <r>
            <t xml:space="preserve">SINAPI</t>
          </r>
        </is>
      </c>
      <c r="D2694" s="22" t="inlineStr">
        <is>
          <r>
            <t xml:space="preserve">H</t>
          </r>
        </is>
      </c>
      <c r="E2694" s="24" t="n">
        <v>1.0</v>
      </c>
      <c r="F2694" s="25" t="n">
        <v>3.39</v>
      </c>
      <c r="G2694" s="25" t="n">
        <f>TRUNC(TRUNC(E2694,8)*F2694,2)</f>
        <v>3.39</v>
      </c>
    </row>
    <row r="2695" customHeight="1" ht="21">
      <c r="A2695" s="22" t="inlineStr">
        <is>
          <r>
            <t xml:space="preserve">00043488</t>
          </r>
        </is>
      </c>
      <c r="B2695" s="23" t="inlineStr">
        <is>
          <r>
            <t xml:space="preserve">EPI - FAMILIA OPERADOR ESCAVADEIRA - HORISTA (ENCARGOS COMPLEMENTARES - COLETADO CAIXA)</t>
          </r>
        </is>
      </c>
      <c r="C2695" s="22" t="inlineStr">
        <is>
          <r>
            <t xml:space="preserve">SINAPI</t>
          </r>
        </is>
      </c>
      <c r="D2695" s="22" t="inlineStr">
        <is>
          <r>
            <t xml:space="preserve">H</t>
          </r>
        </is>
      </c>
      <c r="E2695" s="24" t="n">
        <v>1.0</v>
      </c>
      <c r="F2695" s="25" t="n">
        <v>0.86</v>
      </c>
      <c r="G2695" s="25" t="n">
        <f>TRUNC(TRUNC(E2695,8)*F2695,2)</f>
        <v>0.86</v>
      </c>
    </row>
    <row r="2696" customHeight="1" ht="21">
      <c r="A2696" s="22" t="inlineStr">
        <is>
          <r>
            <t xml:space="preserve">00037372</t>
          </r>
        </is>
      </c>
      <c r="B2696" s="23" t="inlineStr">
        <is>
          <r>
            <t xml:space="preserve">EXAMES - HORISTA (COLETADO CAIXA - ENCARGOS COMPLEMENTARES)</t>
          </r>
        </is>
      </c>
      <c r="C2696" s="22" t="inlineStr">
        <is>
          <r>
            <t xml:space="preserve">SINAPI</t>
          </r>
        </is>
      </c>
      <c r="D2696" s="22" t="inlineStr">
        <is>
          <r>
            <t xml:space="preserve">H</t>
          </r>
        </is>
      </c>
      <c r="E2696" s="24" t="n">
        <v>1.0</v>
      </c>
      <c r="F2696" s="25" t="n">
        <v>1.34</v>
      </c>
      <c r="G2696" s="25" t="n">
        <f>TRUNC(TRUNC(E2696,8)*F2696,2)</f>
        <v>1.34</v>
      </c>
    </row>
    <row r="2697" customHeight="1" ht="29">
      <c r="A2697" s="22" t="inlineStr">
        <is>
          <r>
            <t xml:space="preserve">00043464</t>
          </r>
        </is>
      </c>
      <c r="B2697" s="23" t="inlineStr">
        <is>
          <r>
            <t xml:space="preserve">FERRAMENTAS - FAMILIA OPERADOR ESCAVADEIRA - HORISTA (ENCARGOS COMPLEMENTARES - COLETADO CAIXA)</t>
          </r>
        </is>
      </c>
      <c r="C2697" s="22" t="inlineStr">
        <is>
          <r>
            <t xml:space="preserve">SINAPI</t>
          </r>
        </is>
      </c>
      <c r="D2697" s="22" t="inlineStr">
        <is>
          <r>
            <t xml:space="preserve">H</t>
          </r>
        </is>
      </c>
      <c r="E2697" s="24" t="n">
        <v>1.0</v>
      </c>
      <c r="F2697" s="25" t="n">
        <v>0.01</v>
      </c>
      <c r="G2697" s="25" t="n">
        <f>TRUNC(TRUNC(E2697,8)*F2697,2)</f>
        <v>0.01</v>
      </c>
    </row>
    <row r="2698" customHeight="1" ht="21">
      <c r="A2698" s="22" t="inlineStr">
        <is>
          <r>
            <t xml:space="preserve">00037373</t>
          </r>
        </is>
      </c>
      <c r="B2698" s="23" t="inlineStr">
        <is>
          <r>
            <t xml:space="preserve">SEGURO - HORISTA (COLETADO CAIXA - ENCARGOS COMPLEMENTARES)</t>
          </r>
        </is>
      </c>
      <c r="C2698" s="22" t="inlineStr">
        <is>
          <r>
            <t xml:space="preserve">SINAPI</t>
          </r>
        </is>
      </c>
      <c r="D2698" s="22" t="inlineStr">
        <is>
          <r>
            <t xml:space="preserve">H</t>
          </r>
        </is>
      </c>
      <c r="E2698" s="24" t="n">
        <v>1.0</v>
      </c>
      <c r="F2698" s="25" t="n">
        <v>0.04</v>
      </c>
      <c r="G2698" s="25" t="n">
        <f>TRUNC(TRUNC(E2698,8)*F2698,2)</f>
        <v>0.04</v>
      </c>
    </row>
    <row r="2699" customHeight="1" ht="21">
      <c r="A2699" s="22" t="inlineStr">
        <is>
          <r>
            <t xml:space="preserve">00037371</t>
          </r>
        </is>
      </c>
      <c r="B2699" s="23" t="inlineStr">
        <is>
          <r>
            <t xml:space="preserve">TRANSPORTE - HORISTA (COLETADO CAIXA - ENCARGOS COMPLEMENTARES)</t>
          </r>
        </is>
      </c>
      <c r="C2699" s="22" t="inlineStr">
        <is>
          <r>
            <t xml:space="preserve">SINAPI</t>
          </r>
        </is>
      </c>
      <c r="D2699" s="22" t="inlineStr">
        <is>
          <r>
            <t xml:space="preserve">H</t>
          </r>
        </is>
      </c>
      <c r="E2699" s="24" t="n">
        <v>1.0</v>
      </c>
      <c r="F2699" s="25" t="n">
        <v>1.1</v>
      </c>
      <c r="G2699" s="25" t="n">
        <f>TRUNC(TRUNC(E2699,8)*F2699,2)</f>
        <v>1.1</v>
      </c>
    </row>
    <row r="2700" customHeight="1" ht="15">
      <c r="A2700" s="2" t="inlineStr"/>
      <c r="B2700" s="2" t="inlineStr"/>
      <c r="C2700" s="2" t="inlineStr"/>
      <c r="D2700" s="2" t="inlineStr"/>
      <c r="E2700" s="26" t="inlineStr">
        <is>
          <r>
            <t xml:space="preserve">TOTAL Encargos Complementares:</t>
          </r>
        </is>
      </c>
      <c r="F2700" s="26" t="inlineStr"/>
      <c r="G2700" s="27" t="n">
        <f>SUM(G2694:G2699)</f>
        <v>6.74</v>
      </c>
    </row>
    <row r="2701" customHeight="1" ht="15">
      <c r="A2701" s="20" t="inlineStr">
        <is>
          <r>
            <t xml:space="preserve">Mão de Obra</t>
          </r>
        </is>
      </c>
      <c r="B2701" s="20" t="inlineStr"/>
      <c r="C2701" s="21" t="inlineStr">
        <is>
          <r>
            <t xml:space="preserve">FONTE</t>
          </r>
        </is>
      </c>
      <c r="D2701" s="21" t="inlineStr">
        <is>
          <r>
            <t xml:space="preserve">UNID</t>
          </r>
        </is>
      </c>
      <c r="E2701" s="21" t="inlineStr">
        <is>
          <r>
            <t xml:space="preserve">COEFICIENTE</t>
          </r>
        </is>
      </c>
      <c r="F2701" s="21" t="inlineStr">
        <is>
          <r>
            <t xml:space="preserve">PREÇO UNITÁRIO</t>
          </r>
        </is>
      </c>
      <c r="G2701" s="21" t="inlineStr">
        <is>
          <r>
            <t xml:space="preserve">TOTAL</t>
          </r>
        </is>
      </c>
    </row>
    <row r="2702" customHeight="1" ht="15">
      <c r="A2702" s="22" t="inlineStr">
        <is>
          <r>
            <t xml:space="preserve">00004253</t>
          </r>
        </is>
      </c>
      <c r="B2702" s="23" t="inlineStr">
        <is>
          <r>
            <t xml:space="preserve">OPERADOR DE GUINCHO OU GUINCHEIRO (HORISTA)</t>
          </r>
        </is>
      </c>
      <c r="C2702" s="22" t="inlineStr">
        <is>
          <r>
            <t xml:space="preserve">SINAPI</t>
          </r>
        </is>
      </c>
      <c r="D2702" s="22" t="inlineStr">
        <is>
          <r>
            <t xml:space="preserve">H</t>
          </r>
        </is>
      </c>
      <c r="E2702" s="24" t="n">
        <v>1.0</v>
      </c>
      <c r="F2702" s="25" t="n">
        <v>19.78</v>
      </c>
      <c r="G2702" s="25" t="n">
        <f>TRUNC(TRUNC(E2702,8)*F2702,2)</f>
        <v>19.78</v>
      </c>
    </row>
    <row r="2703" customHeight="1" ht="15">
      <c r="A2703" s="2" t="inlineStr"/>
      <c r="B2703" s="2" t="inlineStr"/>
      <c r="C2703" s="2" t="inlineStr"/>
      <c r="D2703" s="2" t="inlineStr"/>
      <c r="E2703" s="26" t="inlineStr">
        <is>
          <r>
            <t xml:space="preserve">TOTAL Mão de Obra:</t>
          </r>
        </is>
      </c>
      <c r="F2703" s="26" t="inlineStr"/>
      <c r="G2703" s="27" t="n">
        <f>SUM(G2702:G2702)</f>
        <v>19.78</v>
      </c>
    </row>
    <row r="2704" customHeight="1" ht="15">
      <c r="A2704" s="20" t="inlineStr">
        <is>
          <r>
            <t xml:space="preserve">Serviço</t>
          </r>
        </is>
      </c>
      <c r="B2704" s="20" t="inlineStr"/>
      <c r="C2704" s="21" t="inlineStr">
        <is>
          <r>
            <t xml:space="preserve">FONTE</t>
          </r>
        </is>
      </c>
      <c r="D2704" s="21" t="inlineStr">
        <is>
          <r>
            <t xml:space="preserve">UNID</t>
          </r>
        </is>
      </c>
      <c r="E2704" s="21" t="inlineStr">
        <is>
          <r>
            <t xml:space="preserve">COEFICIENTE</t>
          </r>
        </is>
      </c>
      <c r="F2704" s="21" t="inlineStr">
        <is>
          <r>
            <t xml:space="preserve">PREÇO UNITÁRIO</t>
          </r>
        </is>
      </c>
      <c r="G2704" s="21" t="inlineStr">
        <is>
          <r>
            <t xml:space="preserve">TOTAL</t>
          </r>
        </is>
      </c>
    </row>
    <row r="2705" customHeight="1" ht="21">
      <c r="A2705" s="22" t="inlineStr">
        <is>
          <r>
            <t xml:space="preserve">95358</t>
          </r>
        </is>
      </c>
      <c r="B2705" s="23" t="inlineStr">
        <is>
          <r>
            <t xml:space="preserve">CURSO DE CAPACITAÇÃO PARA OPERADOR DE GUINCHO (ENCARGOS COMPLEMENTARES) - HORISTA</t>
          </r>
        </is>
      </c>
      <c r="C2705" s="22" t="inlineStr">
        <is>
          <r>
            <t xml:space="preserve">SINAPI</t>
          </r>
        </is>
      </c>
      <c r="D2705" s="22" t="inlineStr">
        <is>
          <r>
            <t xml:space="preserve">H</t>
          </r>
        </is>
      </c>
      <c r="E2705" s="24" t="n">
        <v>1.0</v>
      </c>
      <c r="F2705" s="25" t="n">
        <v>0.37</v>
      </c>
      <c r="G2705" s="25" t="n">
        <f>TRUNC(TRUNC(E2705,8)*F2705,2)</f>
        <v>0.37</v>
      </c>
    </row>
    <row r="2706" customHeight="1" ht="15">
      <c r="A2706" s="2" t="inlineStr"/>
      <c r="B2706" s="2" t="inlineStr"/>
      <c r="C2706" s="2" t="inlineStr"/>
      <c r="D2706" s="2" t="inlineStr"/>
      <c r="E2706" s="26" t="inlineStr">
        <is>
          <r>
            <t xml:space="preserve">TOTAL Serviço:</t>
          </r>
        </is>
      </c>
      <c r="F2706" s="26" t="inlineStr"/>
      <c r="G2706" s="27" t="n">
        <f>SUM(G2705:G2705)</f>
        <v>0.37</v>
      </c>
    </row>
    <row r="2707" customHeight="1" ht="15">
      <c r="A2707" s="2" t="inlineStr"/>
      <c r="B2707" s="2" t="inlineStr"/>
      <c r="C2707" s="2" t="inlineStr"/>
      <c r="D2707" s="2" t="inlineStr"/>
      <c r="E2707" s="28" t="inlineStr">
        <is>
          <r>
            <t xml:space="preserve">VALOR:</t>
          </r>
        </is>
      </c>
      <c r="F2707" s="28" t="inlineStr"/>
      <c r="G2707" s="6" t="n">
        <f>SUM(G2700,G2703,G2706)</f>
        <v>26.89</v>
      </c>
    </row>
    <row r="2708" customHeight="1" ht="15">
      <c r="A2708" s="2" t="inlineStr"/>
      <c r="B2708" s="2" t="inlineStr"/>
      <c r="C2708" s="2" t="inlineStr"/>
      <c r="D2708" s="2" t="inlineStr"/>
      <c r="E2708" s="28" t="inlineStr">
        <is>
          <r>
            <t xml:space="preserve">VALOR BDI (22.23%):</t>
          </r>
        </is>
      </c>
      <c r="F2708" s="28" t="inlineStr"/>
      <c r="G2708" s="6" t="n">
        <f>ROUND(G2707*(22.23/100),2)</f>
        <v>5.98</v>
      </c>
    </row>
    <row r="2709" customHeight="1" ht="15">
      <c r="A2709" s="2" t="inlineStr"/>
      <c r="B2709" s="2" t="inlineStr"/>
      <c r="C2709" s="2" t="inlineStr"/>
      <c r="D2709" s="2" t="inlineStr"/>
      <c r="E2709" s="28" t="inlineStr">
        <is>
          <r>
            <t xml:space="preserve">VALOR COM BDI:</t>
          </r>
        </is>
      </c>
      <c r="F2709" s="28" t="inlineStr"/>
      <c r="G2709" s="6" t="n">
        <f>G2708+G2707</f>
        <v>32.87</v>
      </c>
    </row>
    <row r="2710" customHeight="1" ht="10">
      <c r="A2710" s="2" t="inlineStr"/>
      <c r="B2710" s="2" t="inlineStr"/>
      <c r="C2710" s="2" t="inlineStr"/>
      <c r="D2710" s="2" t="inlineStr"/>
      <c r="E2710" s="18" t="inlineStr"/>
      <c r="F2710" s="18" t="inlineStr"/>
      <c r="G2710" s="18" t="inlineStr"/>
    </row>
    <row r="2711" customHeight="1" ht="20">
      <c r="A2711" s="19" t="inlineStr">
        <is>
          <r>
            <t xml:space="preserve">88296 OPERADOR DE GUINDASTE COM ENCARGOS COMPLEMENTARES (H)</t>
          </r>
        </is>
      </c>
      <c r="B2711" s="19" t="inlineStr"/>
      <c r="C2711" s="19" t="inlineStr"/>
      <c r="D2711" s="19" t="inlineStr"/>
      <c r="E2711" s="19" t="inlineStr"/>
      <c r="F2711" s="19" t="inlineStr"/>
      <c r="G2711" s="19" t="inlineStr"/>
    </row>
    <row r="2712" customHeight="1" ht="15">
      <c r="A2712" s="20" t="inlineStr">
        <is>
          <r>
            <t xml:space="preserve">Encargos Complementares</t>
          </r>
        </is>
      </c>
      <c r="B2712" s="20" t="inlineStr"/>
      <c r="C2712" s="21" t="inlineStr">
        <is>
          <r>
            <t xml:space="preserve">FONTE</t>
          </r>
        </is>
      </c>
      <c r="D2712" s="21" t="inlineStr">
        <is>
          <r>
            <t xml:space="preserve">UNID</t>
          </r>
        </is>
      </c>
      <c r="E2712" s="21" t="inlineStr">
        <is>
          <r>
            <t xml:space="preserve">COEFICIENTE</t>
          </r>
        </is>
      </c>
      <c r="F2712" s="21" t="inlineStr">
        <is>
          <r>
            <t xml:space="preserve">PREÇO UNITÁRIO</t>
          </r>
        </is>
      </c>
      <c r="G2712" s="21" t="inlineStr">
        <is>
          <r>
            <t xml:space="preserve">TOTAL</t>
          </r>
        </is>
      </c>
    </row>
    <row r="2713" customHeight="1" ht="21">
      <c r="A2713" s="22" t="inlineStr">
        <is>
          <r>
            <t xml:space="preserve">00037370</t>
          </r>
        </is>
      </c>
      <c r="B2713" s="23" t="inlineStr">
        <is>
          <r>
            <t xml:space="preserve">ALIMENTACAO - HORISTA (COLETADO CAIXA - ENCARGOS COMPLEMENTARES)</t>
          </r>
        </is>
      </c>
      <c r="C2713" s="22" t="inlineStr">
        <is>
          <r>
            <t xml:space="preserve">SINAPI</t>
          </r>
        </is>
      </c>
      <c r="D2713" s="22" t="inlineStr">
        <is>
          <r>
            <t xml:space="preserve">H</t>
          </r>
        </is>
      </c>
      <c r="E2713" s="24" t="n">
        <v>1.0</v>
      </c>
      <c r="F2713" s="25" t="n">
        <v>3.39</v>
      </c>
      <c r="G2713" s="25" t="n">
        <f>TRUNC(TRUNC(E2713,8)*F2713,2)</f>
        <v>3.39</v>
      </c>
    </row>
    <row r="2714" customHeight="1" ht="21">
      <c r="A2714" s="22" t="inlineStr">
        <is>
          <r>
            <t xml:space="preserve">00043488</t>
          </r>
        </is>
      </c>
      <c r="B2714" s="23" t="inlineStr">
        <is>
          <r>
            <t xml:space="preserve">EPI - FAMILIA OPERADOR ESCAVADEIRA - HORISTA (ENCARGOS COMPLEMENTARES - COLETADO CAIXA)</t>
          </r>
        </is>
      </c>
      <c r="C2714" s="22" t="inlineStr">
        <is>
          <r>
            <t xml:space="preserve">SINAPI</t>
          </r>
        </is>
      </c>
      <c r="D2714" s="22" t="inlineStr">
        <is>
          <r>
            <t xml:space="preserve">H</t>
          </r>
        </is>
      </c>
      <c r="E2714" s="24" t="n">
        <v>1.0</v>
      </c>
      <c r="F2714" s="25" t="n">
        <v>0.86</v>
      </c>
      <c r="G2714" s="25" t="n">
        <f>TRUNC(TRUNC(E2714,8)*F2714,2)</f>
        <v>0.86</v>
      </c>
    </row>
    <row r="2715" customHeight="1" ht="21">
      <c r="A2715" s="22" t="inlineStr">
        <is>
          <r>
            <t xml:space="preserve">00037372</t>
          </r>
        </is>
      </c>
      <c r="B2715" s="23" t="inlineStr">
        <is>
          <r>
            <t xml:space="preserve">EXAMES - HORISTA (COLETADO CAIXA - ENCARGOS COMPLEMENTARES)</t>
          </r>
        </is>
      </c>
      <c r="C2715" s="22" t="inlineStr">
        <is>
          <r>
            <t xml:space="preserve">SINAPI</t>
          </r>
        </is>
      </c>
      <c r="D2715" s="22" t="inlineStr">
        <is>
          <r>
            <t xml:space="preserve">H</t>
          </r>
        </is>
      </c>
      <c r="E2715" s="24" t="n">
        <v>1.0</v>
      </c>
      <c r="F2715" s="25" t="n">
        <v>1.34</v>
      </c>
      <c r="G2715" s="25" t="n">
        <f>TRUNC(TRUNC(E2715,8)*F2715,2)</f>
        <v>1.34</v>
      </c>
    </row>
    <row r="2716" customHeight="1" ht="29">
      <c r="A2716" s="22" t="inlineStr">
        <is>
          <r>
            <t xml:space="preserve">00043464</t>
          </r>
        </is>
      </c>
      <c r="B2716" s="23" t="inlineStr">
        <is>
          <r>
            <t xml:space="preserve">FERRAMENTAS - FAMILIA OPERADOR ESCAVADEIRA - HORISTA (ENCARGOS COMPLEMENTARES - COLETADO CAIXA)</t>
          </r>
        </is>
      </c>
      <c r="C2716" s="22" t="inlineStr">
        <is>
          <r>
            <t xml:space="preserve">SINAPI</t>
          </r>
        </is>
      </c>
      <c r="D2716" s="22" t="inlineStr">
        <is>
          <r>
            <t xml:space="preserve">H</t>
          </r>
        </is>
      </c>
      <c r="E2716" s="24" t="n">
        <v>1.0</v>
      </c>
      <c r="F2716" s="25" t="n">
        <v>0.01</v>
      </c>
      <c r="G2716" s="25" t="n">
        <f>TRUNC(TRUNC(E2716,8)*F2716,2)</f>
        <v>0.01</v>
      </c>
    </row>
    <row r="2717" customHeight="1" ht="21">
      <c r="A2717" s="22" t="inlineStr">
        <is>
          <r>
            <t xml:space="preserve">00037373</t>
          </r>
        </is>
      </c>
      <c r="B2717" s="23" t="inlineStr">
        <is>
          <r>
            <t xml:space="preserve">SEGURO - HORISTA (COLETADO CAIXA - ENCARGOS COMPLEMENTARES)</t>
          </r>
        </is>
      </c>
      <c r="C2717" s="22" t="inlineStr">
        <is>
          <r>
            <t xml:space="preserve">SINAPI</t>
          </r>
        </is>
      </c>
      <c r="D2717" s="22" t="inlineStr">
        <is>
          <r>
            <t xml:space="preserve">H</t>
          </r>
        </is>
      </c>
      <c r="E2717" s="24" t="n">
        <v>1.0</v>
      </c>
      <c r="F2717" s="25" t="n">
        <v>0.04</v>
      </c>
      <c r="G2717" s="25" t="n">
        <f>TRUNC(TRUNC(E2717,8)*F2717,2)</f>
        <v>0.04</v>
      </c>
    </row>
    <row r="2718" customHeight="1" ht="21">
      <c r="A2718" s="22" t="inlineStr">
        <is>
          <r>
            <t xml:space="preserve">00037371</t>
          </r>
        </is>
      </c>
      <c r="B2718" s="23" t="inlineStr">
        <is>
          <r>
            <t xml:space="preserve">TRANSPORTE - HORISTA (COLETADO CAIXA - ENCARGOS COMPLEMENTARES)</t>
          </r>
        </is>
      </c>
      <c r="C2718" s="22" t="inlineStr">
        <is>
          <r>
            <t xml:space="preserve">SINAPI</t>
          </r>
        </is>
      </c>
      <c r="D2718" s="22" t="inlineStr">
        <is>
          <r>
            <t xml:space="preserve">H</t>
          </r>
        </is>
      </c>
      <c r="E2718" s="24" t="n">
        <v>1.0</v>
      </c>
      <c r="F2718" s="25" t="n">
        <v>1.1</v>
      </c>
      <c r="G2718" s="25" t="n">
        <f>TRUNC(TRUNC(E2718,8)*F2718,2)</f>
        <v>1.1</v>
      </c>
    </row>
    <row r="2719" customHeight="1" ht="15">
      <c r="A2719" s="2" t="inlineStr"/>
      <c r="B2719" s="2" t="inlineStr"/>
      <c r="C2719" s="2" t="inlineStr"/>
      <c r="D2719" s="2" t="inlineStr"/>
      <c r="E2719" s="26" t="inlineStr">
        <is>
          <r>
            <t xml:space="preserve">TOTAL Encargos Complementares:</t>
          </r>
        </is>
      </c>
      <c r="F2719" s="26" t="inlineStr"/>
      <c r="G2719" s="27" t="n">
        <f>SUM(G2713:G2718)</f>
        <v>6.74</v>
      </c>
    </row>
    <row r="2720" customHeight="1" ht="15">
      <c r="A2720" s="20" t="inlineStr">
        <is>
          <r>
            <t xml:space="preserve">Mão de Obra</t>
          </r>
        </is>
      </c>
      <c r="B2720" s="20" t="inlineStr"/>
      <c r="C2720" s="21" t="inlineStr">
        <is>
          <r>
            <t xml:space="preserve">FONTE</t>
          </r>
        </is>
      </c>
      <c r="D2720" s="21" t="inlineStr">
        <is>
          <r>
            <t xml:space="preserve">UNID</t>
          </r>
        </is>
      </c>
      <c r="E2720" s="21" t="inlineStr">
        <is>
          <r>
            <t xml:space="preserve">COEFICIENTE</t>
          </r>
        </is>
      </c>
      <c r="F2720" s="21" t="inlineStr">
        <is>
          <r>
            <t xml:space="preserve">PREÇO UNITÁRIO</t>
          </r>
        </is>
      </c>
      <c r="G2720" s="21" t="inlineStr">
        <is>
          <r>
            <t xml:space="preserve">TOTAL</t>
          </r>
        </is>
      </c>
    </row>
    <row r="2721" customHeight="1" ht="15">
      <c r="A2721" s="22" t="inlineStr">
        <is>
          <r>
            <t xml:space="preserve">00004254</t>
          </r>
        </is>
      </c>
      <c r="B2721" s="23" t="inlineStr">
        <is>
          <r>
            <t xml:space="preserve">OPERADOR DE GUINDASTE (HORISTA)</t>
          </r>
        </is>
      </c>
      <c r="C2721" s="22" t="inlineStr">
        <is>
          <r>
            <t xml:space="preserve">SINAPI</t>
          </r>
        </is>
      </c>
      <c r="D2721" s="22" t="inlineStr">
        <is>
          <r>
            <t xml:space="preserve">H</t>
          </r>
        </is>
      </c>
      <c r="E2721" s="24" t="n">
        <v>1.0</v>
      </c>
      <c r="F2721" s="25" t="n">
        <v>36.08</v>
      </c>
      <c r="G2721" s="25" t="n">
        <f>TRUNC(TRUNC(E2721,8)*F2721,2)</f>
        <v>36.08</v>
      </c>
    </row>
    <row r="2722" customHeight="1" ht="15">
      <c r="A2722" s="2" t="inlineStr"/>
      <c r="B2722" s="2" t="inlineStr"/>
      <c r="C2722" s="2" t="inlineStr"/>
      <c r="D2722" s="2" t="inlineStr"/>
      <c r="E2722" s="26" t="inlineStr">
        <is>
          <r>
            <t xml:space="preserve">TOTAL Mão de Obra:</t>
          </r>
        </is>
      </c>
      <c r="F2722" s="26" t="inlineStr"/>
      <c r="G2722" s="27" t="n">
        <f>SUM(G2721:G2721)</f>
        <v>36.08</v>
      </c>
    </row>
    <row r="2723" customHeight="1" ht="15">
      <c r="A2723" s="20" t="inlineStr">
        <is>
          <r>
            <t xml:space="preserve">Serviço</t>
          </r>
        </is>
      </c>
      <c r="B2723" s="20" t="inlineStr"/>
      <c r="C2723" s="21" t="inlineStr">
        <is>
          <r>
            <t xml:space="preserve">FONTE</t>
          </r>
        </is>
      </c>
      <c r="D2723" s="21" t="inlineStr">
        <is>
          <r>
            <t xml:space="preserve">UNID</t>
          </r>
        </is>
      </c>
      <c r="E2723" s="21" t="inlineStr">
        <is>
          <r>
            <t xml:space="preserve">COEFICIENTE</t>
          </r>
        </is>
      </c>
      <c r="F2723" s="21" t="inlineStr">
        <is>
          <r>
            <t xml:space="preserve">PREÇO UNITÁRIO</t>
          </r>
        </is>
      </c>
      <c r="G2723" s="21" t="inlineStr">
        <is>
          <r>
            <t xml:space="preserve">TOTAL</t>
          </r>
        </is>
      </c>
    </row>
    <row r="2724" customHeight="1" ht="21">
      <c r="A2724" s="22" t="inlineStr">
        <is>
          <r>
            <t xml:space="preserve">95359</t>
          </r>
        </is>
      </c>
      <c r="B2724" s="23" t="inlineStr">
        <is>
          <r>
            <t xml:space="preserve">CURSO DE CAPACITAÇÃO PARA OPERADOR DE GUINDASTE (ENCARGOS COMPLEMENTARES) - HORISTA</t>
          </r>
        </is>
      </c>
      <c r="C2724" s="22" t="inlineStr">
        <is>
          <r>
            <t xml:space="preserve">SINAPI</t>
          </r>
        </is>
      </c>
      <c r="D2724" s="22" t="inlineStr">
        <is>
          <r>
            <t xml:space="preserve">H</t>
          </r>
        </is>
      </c>
      <c r="E2724" s="24" t="n">
        <v>1.0</v>
      </c>
      <c r="F2724" s="25" t="n">
        <v>0.68</v>
      </c>
      <c r="G2724" s="25" t="n">
        <f>TRUNC(TRUNC(E2724,8)*F2724,2)</f>
        <v>0.68</v>
      </c>
    </row>
    <row r="2725" customHeight="1" ht="15">
      <c r="A2725" s="2" t="inlineStr"/>
      <c r="B2725" s="2" t="inlineStr"/>
      <c r="C2725" s="2" t="inlineStr"/>
      <c r="D2725" s="2" t="inlineStr"/>
      <c r="E2725" s="26" t="inlineStr">
        <is>
          <r>
            <t xml:space="preserve">TOTAL Serviço:</t>
          </r>
        </is>
      </c>
      <c r="F2725" s="26" t="inlineStr"/>
      <c r="G2725" s="27" t="n">
        <f>SUM(G2724:G2724)</f>
        <v>0.68</v>
      </c>
    </row>
    <row r="2726" customHeight="1" ht="15">
      <c r="A2726" s="2" t="inlineStr"/>
      <c r="B2726" s="2" t="inlineStr"/>
      <c r="C2726" s="2" t="inlineStr"/>
      <c r="D2726" s="2" t="inlineStr"/>
      <c r="E2726" s="28" t="inlineStr">
        <is>
          <r>
            <t xml:space="preserve">VALOR:</t>
          </r>
        </is>
      </c>
      <c r="F2726" s="28" t="inlineStr"/>
      <c r="G2726" s="6" t="n">
        <f>SUM(G2719,G2722,G2725)</f>
        <v>43.5</v>
      </c>
    </row>
    <row r="2727" customHeight="1" ht="15">
      <c r="A2727" s="2" t="inlineStr"/>
      <c r="B2727" s="2" t="inlineStr"/>
      <c r="C2727" s="2" t="inlineStr"/>
      <c r="D2727" s="2" t="inlineStr"/>
      <c r="E2727" s="28" t="inlineStr">
        <is>
          <r>
            <t xml:space="preserve">VALOR BDI (22.23%):</t>
          </r>
        </is>
      </c>
      <c r="F2727" s="28" t="inlineStr"/>
      <c r="G2727" s="6" t="n">
        <f>ROUND(G2726*(22.23/100),2)</f>
        <v>9.67</v>
      </c>
    </row>
    <row r="2728" customHeight="1" ht="15">
      <c r="A2728" s="2" t="inlineStr"/>
      <c r="B2728" s="2" t="inlineStr"/>
      <c r="C2728" s="2" t="inlineStr"/>
      <c r="D2728" s="2" t="inlineStr"/>
      <c r="E2728" s="28" t="inlineStr">
        <is>
          <r>
            <t xml:space="preserve">VALOR COM BDI:</t>
          </r>
        </is>
      </c>
      <c r="F2728" s="28" t="inlineStr"/>
      <c r="G2728" s="6" t="n">
        <f>G2727+G2726</f>
        <v>53.17</v>
      </c>
    </row>
    <row r="2729" customHeight="1" ht="10">
      <c r="A2729" s="2" t="inlineStr"/>
      <c r="B2729" s="2" t="inlineStr"/>
      <c r="C2729" s="2" t="inlineStr"/>
      <c r="D2729" s="2" t="inlineStr"/>
      <c r="E2729" s="18" t="inlineStr"/>
      <c r="F2729" s="18" t="inlineStr"/>
      <c r="G2729" s="18" t="inlineStr"/>
    </row>
    <row r="2730" customHeight="1" ht="20">
      <c r="A2730" s="19" t="inlineStr">
        <is>
          <r>
            <t xml:space="preserve">88298 OPERADOR DE MARTELETE OU MARTELETEIRO COM ENCARGOS COMPLEMENTARES (H)</t>
          </r>
        </is>
      </c>
      <c r="B2730" s="19" t="inlineStr"/>
      <c r="C2730" s="19" t="inlineStr"/>
      <c r="D2730" s="19" t="inlineStr"/>
      <c r="E2730" s="19" t="inlineStr"/>
      <c r="F2730" s="19" t="inlineStr"/>
      <c r="G2730" s="19" t="inlineStr"/>
    </row>
    <row r="2731" customHeight="1" ht="15">
      <c r="A2731" s="20" t="inlineStr">
        <is>
          <r>
            <t xml:space="preserve">Encargos Complementares</t>
          </r>
        </is>
      </c>
      <c r="B2731" s="20" t="inlineStr"/>
      <c r="C2731" s="21" t="inlineStr">
        <is>
          <r>
            <t xml:space="preserve">FONTE</t>
          </r>
        </is>
      </c>
      <c r="D2731" s="21" t="inlineStr">
        <is>
          <r>
            <t xml:space="preserve">UNID</t>
          </r>
        </is>
      </c>
      <c r="E2731" s="21" t="inlineStr">
        <is>
          <r>
            <t xml:space="preserve">COEFICIENTE</t>
          </r>
        </is>
      </c>
      <c r="F2731" s="21" t="inlineStr">
        <is>
          <r>
            <t xml:space="preserve">PREÇO UNITÁRIO</t>
          </r>
        </is>
      </c>
      <c r="G2731" s="21" t="inlineStr">
        <is>
          <r>
            <t xml:space="preserve">TOTAL</t>
          </r>
        </is>
      </c>
    </row>
    <row r="2732" customHeight="1" ht="21">
      <c r="A2732" s="22" t="inlineStr">
        <is>
          <r>
            <t xml:space="preserve">00037370</t>
          </r>
        </is>
      </c>
      <c r="B2732" s="23" t="inlineStr">
        <is>
          <r>
            <t xml:space="preserve">ALIMENTACAO - HORISTA (COLETADO CAIXA - ENCARGOS COMPLEMENTARES)</t>
          </r>
        </is>
      </c>
      <c r="C2732" s="22" t="inlineStr">
        <is>
          <r>
            <t xml:space="preserve">SINAPI</t>
          </r>
        </is>
      </c>
      <c r="D2732" s="22" t="inlineStr">
        <is>
          <r>
            <t xml:space="preserve">H</t>
          </r>
        </is>
      </c>
      <c r="E2732" s="24" t="n">
        <v>1.0</v>
      </c>
      <c r="F2732" s="25" t="n">
        <v>3.39</v>
      </c>
      <c r="G2732" s="25" t="n">
        <f>TRUNC(TRUNC(E2732,8)*F2732,2)</f>
        <v>3.39</v>
      </c>
    </row>
    <row r="2733" customHeight="1" ht="21">
      <c r="A2733" s="22" t="inlineStr">
        <is>
          <r>
            <t xml:space="preserve">00043488</t>
          </r>
        </is>
      </c>
      <c r="B2733" s="23" t="inlineStr">
        <is>
          <r>
            <t xml:space="preserve">EPI - FAMILIA OPERADOR ESCAVADEIRA - HORISTA (ENCARGOS COMPLEMENTARES - COLETADO CAIXA)</t>
          </r>
        </is>
      </c>
      <c r="C2733" s="22" t="inlineStr">
        <is>
          <r>
            <t xml:space="preserve">SINAPI</t>
          </r>
        </is>
      </c>
      <c r="D2733" s="22" t="inlineStr">
        <is>
          <r>
            <t xml:space="preserve">H</t>
          </r>
        </is>
      </c>
      <c r="E2733" s="24" t="n">
        <v>1.0</v>
      </c>
      <c r="F2733" s="25" t="n">
        <v>0.86</v>
      </c>
      <c r="G2733" s="25" t="n">
        <f>TRUNC(TRUNC(E2733,8)*F2733,2)</f>
        <v>0.86</v>
      </c>
    </row>
    <row r="2734" customHeight="1" ht="21">
      <c r="A2734" s="22" t="inlineStr">
        <is>
          <r>
            <t xml:space="preserve">00037372</t>
          </r>
        </is>
      </c>
      <c r="B2734" s="23" t="inlineStr">
        <is>
          <r>
            <t xml:space="preserve">EXAMES - HORISTA (COLETADO CAIXA - ENCARGOS COMPLEMENTARES)</t>
          </r>
        </is>
      </c>
      <c r="C2734" s="22" t="inlineStr">
        <is>
          <r>
            <t xml:space="preserve">SINAPI</t>
          </r>
        </is>
      </c>
      <c r="D2734" s="22" t="inlineStr">
        <is>
          <r>
            <t xml:space="preserve">H</t>
          </r>
        </is>
      </c>
      <c r="E2734" s="24" t="n">
        <v>1.0</v>
      </c>
      <c r="F2734" s="25" t="n">
        <v>1.34</v>
      </c>
      <c r="G2734" s="25" t="n">
        <f>TRUNC(TRUNC(E2734,8)*F2734,2)</f>
        <v>1.34</v>
      </c>
    </row>
    <row r="2735" customHeight="1" ht="29">
      <c r="A2735" s="22" t="inlineStr">
        <is>
          <r>
            <t xml:space="preserve">00043464</t>
          </r>
        </is>
      </c>
      <c r="B2735" s="23" t="inlineStr">
        <is>
          <r>
            <t xml:space="preserve">FERRAMENTAS - FAMILIA OPERADOR ESCAVADEIRA - HORISTA (ENCARGOS COMPLEMENTARES - COLETADO CAIXA)</t>
          </r>
        </is>
      </c>
      <c r="C2735" s="22" t="inlineStr">
        <is>
          <r>
            <t xml:space="preserve">SINAPI</t>
          </r>
        </is>
      </c>
      <c r="D2735" s="22" t="inlineStr">
        <is>
          <r>
            <t xml:space="preserve">H</t>
          </r>
        </is>
      </c>
      <c r="E2735" s="24" t="n">
        <v>1.0</v>
      </c>
      <c r="F2735" s="25" t="n">
        <v>0.01</v>
      </c>
      <c r="G2735" s="25" t="n">
        <f>TRUNC(TRUNC(E2735,8)*F2735,2)</f>
        <v>0.01</v>
      </c>
    </row>
    <row r="2736" customHeight="1" ht="21">
      <c r="A2736" s="22" t="inlineStr">
        <is>
          <r>
            <t xml:space="preserve">00037373</t>
          </r>
        </is>
      </c>
      <c r="B2736" s="23" t="inlineStr">
        <is>
          <r>
            <t xml:space="preserve">SEGURO - HORISTA (COLETADO CAIXA - ENCARGOS COMPLEMENTARES)</t>
          </r>
        </is>
      </c>
      <c r="C2736" s="22" t="inlineStr">
        <is>
          <r>
            <t xml:space="preserve">SINAPI</t>
          </r>
        </is>
      </c>
      <c r="D2736" s="22" t="inlineStr">
        <is>
          <r>
            <t xml:space="preserve">H</t>
          </r>
        </is>
      </c>
      <c r="E2736" s="24" t="n">
        <v>1.0</v>
      </c>
      <c r="F2736" s="25" t="n">
        <v>0.04</v>
      </c>
      <c r="G2736" s="25" t="n">
        <f>TRUNC(TRUNC(E2736,8)*F2736,2)</f>
        <v>0.04</v>
      </c>
    </row>
    <row r="2737" customHeight="1" ht="21">
      <c r="A2737" s="22" t="inlineStr">
        <is>
          <r>
            <t xml:space="preserve">00037371</t>
          </r>
        </is>
      </c>
      <c r="B2737" s="23" t="inlineStr">
        <is>
          <r>
            <t xml:space="preserve">TRANSPORTE - HORISTA (COLETADO CAIXA - ENCARGOS COMPLEMENTARES)</t>
          </r>
        </is>
      </c>
      <c r="C2737" s="22" t="inlineStr">
        <is>
          <r>
            <t xml:space="preserve">SINAPI</t>
          </r>
        </is>
      </c>
      <c r="D2737" s="22" t="inlineStr">
        <is>
          <r>
            <t xml:space="preserve">H</t>
          </r>
        </is>
      </c>
      <c r="E2737" s="24" t="n">
        <v>1.0</v>
      </c>
      <c r="F2737" s="25" t="n">
        <v>1.1</v>
      </c>
      <c r="G2737" s="25" t="n">
        <f>TRUNC(TRUNC(E2737,8)*F2737,2)</f>
        <v>1.1</v>
      </c>
    </row>
    <row r="2738" customHeight="1" ht="15">
      <c r="A2738" s="2" t="inlineStr"/>
      <c r="B2738" s="2" t="inlineStr"/>
      <c r="C2738" s="2" t="inlineStr"/>
      <c r="D2738" s="2" t="inlineStr"/>
      <c r="E2738" s="26" t="inlineStr">
        <is>
          <r>
            <t xml:space="preserve">TOTAL Encargos Complementares:</t>
          </r>
        </is>
      </c>
      <c r="F2738" s="26" t="inlineStr"/>
      <c r="G2738" s="27" t="n">
        <f>SUM(G2732:G2737)</f>
        <v>6.74</v>
      </c>
    </row>
    <row r="2739" customHeight="1" ht="15">
      <c r="A2739" s="20" t="inlineStr">
        <is>
          <r>
            <t xml:space="preserve">Mão de Obra</t>
          </r>
        </is>
      </c>
      <c r="B2739" s="20" t="inlineStr"/>
      <c r="C2739" s="21" t="inlineStr">
        <is>
          <r>
            <t xml:space="preserve">FONTE</t>
          </r>
        </is>
      </c>
      <c r="D2739" s="21" t="inlineStr">
        <is>
          <r>
            <t xml:space="preserve">UNID</t>
          </r>
        </is>
      </c>
      <c r="E2739" s="21" t="inlineStr">
        <is>
          <r>
            <t xml:space="preserve">COEFICIENTE</t>
          </r>
        </is>
      </c>
      <c r="F2739" s="21" t="inlineStr">
        <is>
          <r>
            <t xml:space="preserve">PREÇO UNITÁRIO</t>
          </r>
        </is>
      </c>
      <c r="G2739" s="21" t="inlineStr">
        <is>
          <r>
            <t xml:space="preserve">TOTAL</t>
          </r>
        </is>
      </c>
    </row>
    <row r="2740" customHeight="1" ht="15">
      <c r="A2740" s="22" t="inlineStr">
        <is>
          <r>
            <t xml:space="preserve">00004257</t>
          </r>
        </is>
      </c>
      <c r="B2740" s="23" t="inlineStr">
        <is>
          <r>
            <t xml:space="preserve">OPERADOR DE MARTELETE OU MARTELETEIRO (HORISTA)</t>
          </r>
        </is>
      </c>
      <c r="C2740" s="22" t="inlineStr">
        <is>
          <r>
            <t xml:space="preserve">SINAPI</t>
          </r>
        </is>
      </c>
      <c r="D2740" s="22" t="inlineStr">
        <is>
          <r>
            <t xml:space="preserve">H</t>
          </r>
        </is>
      </c>
      <c r="E2740" s="24" t="n">
        <v>1.0</v>
      </c>
      <c r="F2740" s="25" t="n">
        <v>19.48</v>
      </c>
      <c r="G2740" s="25" t="n">
        <f>TRUNC(TRUNC(E2740,8)*F2740,2)</f>
        <v>19.48</v>
      </c>
    </row>
    <row r="2741" customHeight="1" ht="15">
      <c r="A2741" s="2" t="inlineStr"/>
      <c r="B2741" s="2" t="inlineStr"/>
      <c r="C2741" s="2" t="inlineStr"/>
      <c r="D2741" s="2" t="inlineStr"/>
      <c r="E2741" s="26" t="inlineStr">
        <is>
          <r>
            <t xml:space="preserve">TOTAL Mão de Obra:</t>
          </r>
        </is>
      </c>
      <c r="F2741" s="26" t="inlineStr"/>
      <c r="G2741" s="27" t="n">
        <f>SUM(G2740:G2740)</f>
        <v>19.48</v>
      </c>
    </row>
    <row r="2742" customHeight="1" ht="15">
      <c r="A2742" s="20" t="inlineStr">
        <is>
          <r>
            <t xml:space="preserve">Serviço</t>
          </r>
        </is>
      </c>
      <c r="B2742" s="20" t="inlineStr"/>
      <c r="C2742" s="21" t="inlineStr">
        <is>
          <r>
            <t xml:space="preserve">FONTE</t>
          </r>
        </is>
      </c>
      <c r="D2742" s="21" t="inlineStr">
        <is>
          <r>
            <t xml:space="preserve">UNID</t>
          </r>
        </is>
      </c>
      <c r="E2742" s="21" t="inlineStr">
        <is>
          <r>
            <t xml:space="preserve">COEFICIENTE</t>
          </r>
        </is>
      </c>
      <c r="F2742" s="21" t="inlineStr">
        <is>
          <r>
            <t xml:space="preserve">PREÇO UNITÁRIO</t>
          </r>
        </is>
      </c>
      <c r="G2742" s="21" t="inlineStr">
        <is>
          <r>
            <t xml:space="preserve">TOTAL</t>
          </r>
        </is>
      </c>
    </row>
    <row r="2743" customHeight="1" ht="29">
      <c r="A2743" s="22" t="inlineStr">
        <is>
          <r>
            <t xml:space="preserve">95361</t>
          </r>
        </is>
      </c>
      <c r="B2743" s="23" t="inlineStr">
        <is>
          <r>
            <t xml:space="preserve">CURSO DE CAPACITAÇÃO PARA OPERADOR DE MARTELETE OU MARTELETEIRO (ENCARGOS COMPLEMENTARES) - HORISTA</t>
          </r>
        </is>
      </c>
      <c r="C2743" s="22" t="inlineStr">
        <is>
          <r>
            <t xml:space="preserve">SINAPI</t>
          </r>
        </is>
      </c>
      <c r="D2743" s="22" t="inlineStr">
        <is>
          <r>
            <t xml:space="preserve">H</t>
          </r>
        </is>
      </c>
      <c r="E2743" s="24" t="n">
        <v>1.0</v>
      </c>
      <c r="F2743" s="25" t="n">
        <v>0.18</v>
      </c>
      <c r="G2743" s="25" t="n">
        <f>TRUNC(TRUNC(E2743,8)*F2743,2)</f>
        <v>0.18</v>
      </c>
    </row>
    <row r="2744" customHeight="1" ht="15">
      <c r="A2744" s="2" t="inlineStr"/>
      <c r="B2744" s="2" t="inlineStr"/>
      <c r="C2744" s="2" t="inlineStr"/>
      <c r="D2744" s="2" t="inlineStr"/>
      <c r="E2744" s="26" t="inlineStr">
        <is>
          <r>
            <t xml:space="preserve">TOTAL Serviço:</t>
          </r>
        </is>
      </c>
      <c r="F2744" s="26" t="inlineStr"/>
      <c r="G2744" s="27" t="n">
        <f>SUM(G2743:G2743)</f>
        <v>0.18</v>
      </c>
    </row>
    <row r="2745" customHeight="1" ht="15">
      <c r="A2745" s="2" t="inlineStr"/>
      <c r="B2745" s="2" t="inlineStr"/>
      <c r="C2745" s="2" t="inlineStr"/>
      <c r="D2745" s="2" t="inlineStr"/>
      <c r="E2745" s="28" t="inlineStr">
        <is>
          <r>
            <t xml:space="preserve">VALOR:</t>
          </r>
        </is>
      </c>
      <c r="F2745" s="28" t="inlineStr"/>
      <c r="G2745" s="6" t="n">
        <f>SUM(G2738,G2741,G2744)</f>
        <v>26.4</v>
      </c>
    </row>
    <row r="2746" customHeight="1" ht="15">
      <c r="A2746" s="2" t="inlineStr"/>
      <c r="B2746" s="2" t="inlineStr"/>
      <c r="C2746" s="2" t="inlineStr"/>
      <c r="D2746" s="2" t="inlineStr"/>
      <c r="E2746" s="28" t="inlineStr">
        <is>
          <r>
            <t xml:space="preserve">VALOR BDI (22.23%):</t>
          </r>
        </is>
      </c>
      <c r="F2746" s="28" t="inlineStr"/>
      <c r="G2746" s="6" t="n">
        <f>ROUND(G2745*(22.23/100),2)</f>
        <v>5.87</v>
      </c>
    </row>
    <row r="2747" customHeight="1" ht="15">
      <c r="A2747" s="2" t="inlineStr"/>
      <c r="B2747" s="2" t="inlineStr"/>
      <c r="C2747" s="2" t="inlineStr"/>
      <c r="D2747" s="2" t="inlineStr"/>
      <c r="E2747" s="28" t="inlineStr">
        <is>
          <r>
            <t xml:space="preserve">VALOR COM BDI:</t>
          </r>
        </is>
      </c>
      <c r="F2747" s="28" t="inlineStr"/>
      <c r="G2747" s="6" t="n">
        <f>G2746+G2745</f>
        <v>32.27</v>
      </c>
    </row>
    <row r="2748" customHeight="1" ht="10">
      <c r="A2748" s="2" t="inlineStr"/>
      <c r="B2748" s="2" t="inlineStr"/>
      <c r="C2748" s="2" t="inlineStr"/>
      <c r="D2748" s="2" t="inlineStr"/>
      <c r="E2748" s="18" t="inlineStr"/>
      <c r="F2748" s="18" t="inlineStr"/>
      <c r="G2748" s="18" t="inlineStr"/>
    </row>
    <row r="2749" customHeight="1" ht="20">
      <c r="A2749" s="19" t="inlineStr">
        <is>
          <r>
            <t xml:space="preserve">88297 OPERADOR DE MÁQUINAS E EQUIPAMENTOS COM ENCARGOS COMPLEMENTARES (H)</t>
          </r>
        </is>
      </c>
      <c r="B2749" s="19" t="inlineStr"/>
      <c r="C2749" s="19" t="inlineStr"/>
      <c r="D2749" s="19" t="inlineStr"/>
      <c r="E2749" s="19" t="inlineStr"/>
      <c r="F2749" s="19" t="inlineStr"/>
      <c r="G2749" s="19" t="inlineStr"/>
    </row>
    <row r="2750" customHeight="1" ht="15">
      <c r="A2750" s="20" t="inlineStr">
        <is>
          <r>
            <t xml:space="preserve">Encargos Complementares</t>
          </r>
        </is>
      </c>
      <c r="B2750" s="20" t="inlineStr"/>
      <c r="C2750" s="21" t="inlineStr">
        <is>
          <r>
            <t xml:space="preserve">FONTE</t>
          </r>
        </is>
      </c>
      <c r="D2750" s="21" t="inlineStr">
        <is>
          <r>
            <t xml:space="preserve">UNID</t>
          </r>
        </is>
      </c>
      <c r="E2750" s="21" t="inlineStr">
        <is>
          <r>
            <t xml:space="preserve">COEFICIENTE</t>
          </r>
        </is>
      </c>
      <c r="F2750" s="21" t="inlineStr">
        <is>
          <r>
            <t xml:space="preserve">PREÇO UNITÁRIO</t>
          </r>
        </is>
      </c>
      <c r="G2750" s="21" t="inlineStr">
        <is>
          <r>
            <t xml:space="preserve">TOTAL</t>
          </r>
        </is>
      </c>
    </row>
    <row r="2751" customHeight="1" ht="21">
      <c r="A2751" s="22" t="inlineStr">
        <is>
          <r>
            <t xml:space="preserve">00037370</t>
          </r>
        </is>
      </c>
      <c r="B2751" s="23" t="inlineStr">
        <is>
          <r>
            <t xml:space="preserve">ALIMENTACAO - HORISTA (COLETADO CAIXA - ENCARGOS COMPLEMENTARES)</t>
          </r>
        </is>
      </c>
      <c r="C2751" s="22" t="inlineStr">
        <is>
          <r>
            <t xml:space="preserve">SINAPI</t>
          </r>
        </is>
      </c>
      <c r="D2751" s="22" t="inlineStr">
        <is>
          <r>
            <t xml:space="preserve">H</t>
          </r>
        </is>
      </c>
      <c r="E2751" s="24" t="n">
        <v>1.0</v>
      </c>
      <c r="F2751" s="25" t="n">
        <v>3.39</v>
      </c>
      <c r="G2751" s="25" t="n">
        <f>TRUNC(TRUNC(E2751,8)*F2751,2)</f>
        <v>3.39</v>
      </c>
    </row>
    <row r="2752" customHeight="1" ht="21">
      <c r="A2752" s="22" t="inlineStr">
        <is>
          <r>
            <t xml:space="preserve">00043488</t>
          </r>
        </is>
      </c>
      <c r="B2752" s="23" t="inlineStr">
        <is>
          <r>
            <t xml:space="preserve">EPI - FAMILIA OPERADOR ESCAVADEIRA - HORISTA (ENCARGOS COMPLEMENTARES - COLETADO CAIXA)</t>
          </r>
        </is>
      </c>
      <c r="C2752" s="22" t="inlineStr">
        <is>
          <r>
            <t xml:space="preserve">SINAPI</t>
          </r>
        </is>
      </c>
      <c r="D2752" s="22" t="inlineStr">
        <is>
          <r>
            <t xml:space="preserve">H</t>
          </r>
        </is>
      </c>
      <c r="E2752" s="24" t="n">
        <v>1.0</v>
      </c>
      <c r="F2752" s="25" t="n">
        <v>0.86</v>
      </c>
      <c r="G2752" s="25" t="n">
        <f>TRUNC(TRUNC(E2752,8)*F2752,2)</f>
        <v>0.86</v>
      </c>
    </row>
    <row r="2753" customHeight="1" ht="21">
      <c r="A2753" s="22" t="inlineStr">
        <is>
          <r>
            <t xml:space="preserve">00037372</t>
          </r>
        </is>
      </c>
      <c r="B2753" s="23" t="inlineStr">
        <is>
          <r>
            <t xml:space="preserve">EXAMES - HORISTA (COLETADO CAIXA - ENCARGOS COMPLEMENTARES)</t>
          </r>
        </is>
      </c>
      <c r="C2753" s="22" t="inlineStr">
        <is>
          <r>
            <t xml:space="preserve">SINAPI</t>
          </r>
        </is>
      </c>
      <c r="D2753" s="22" t="inlineStr">
        <is>
          <r>
            <t xml:space="preserve">H</t>
          </r>
        </is>
      </c>
      <c r="E2753" s="24" t="n">
        <v>1.0</v>
      </c>
      <c r="F2753" s="25" t="n">
        <v>1.34</v>
      </c>
      <c r="G2753" s="25" t="n">
        <f>TRUNC(TRUNC(E2753,8)*F2753,2)</f>
        <v>1.34</v>
      </c>
    </row>
    <row r="2754" customHeight="1" ht="29">
      <c r="A2754" s="22" t="inlineStr">
        <is>
          <r>
            <t xml:space="preserve">00043464</t>
          </r>
        </is>
      </c>
      <c r="B2754" s="23" t="inlineStr">
        <is>
          <r>
            <t xml:space="preserve">FERRAMENTAS - FAMILIA OPERADOR ESCAVADEIRA - HORISTA (ENCARGOS COMPLEMENTARES - COLETADO CAIXA)</t>
          </r>
        </is>
      </c>
      <c r="C2754" s="22" t="inlineStr">
        <is>
          <r>
            <t xml:space="preserve">SINAPI</t>
          </r>
        </is>
      </c>
      <c r="D2754" s="22" t="inlineStr">
        <is>
          <r>
            <t xml:space="preserve">H</t>
          </r>
        </is>
      </c>
      <c r="E2754" s="24" t="n">
        <v>1.0</v>
      </c>
      <c r="F2754" s="25" t="n">
        <v>0.01</v>
      </c>
      <c r="G2754" s="25" t="n">
        <f>TRUNC(TRUNC(E2754,8)*F2754,2)</f>
        <v>0.01</v>
      </c>
    </row>
    <row r="2755" customHeight="1" ht="21">
      <c r="A2755" s="22" t="inlineStr">
        <is>
          <r>
            <t xml:space="preserve">00037373</t>
          </r>
        </is>
      </c>
      <c r="B2755" s="23" t="inlineStr">
        <is>
          <r>
            <t xml:space="preserve">SEGURO - HORISTA (COLETADO CAIXA - ENCARGOS COMPLEMENTARES)</t>
          </r>
        </is>
      </c>
      <c r="C2755" s="22" t="inlineStr">
        <is>
          <r>
            <t xml:space="preserve">SINAPI</t>
          </r>
        </is>
      </c>
      <c r="D2755" s="22" t="inlineStr">
        <is>
          <r>
            <t xml:space="preserve">H</t>
          </r>
        </is>
      </c>
      <c r="E2755" s="24" t="n">
        <v>1.0</v>
      </c>
      <c r="F2755" s="25" t="n">
        <v>0.04</v>
      </c>
      <c r="G2755" s="25" t="n">
        <f>TRUNC(TRUNC(E2755,8)*F2755,2)</f>
        <v>0.04</v>
      </c>
    </row>
    <row r="2756" customHeight="1" ht="21">
      <c r="A2756" s="22" t="inlineStr">
        <is>
          <r>
            <t xml:space="preserve">00037371</t>
          </r>
        </is>
      </c>
      <c r="B2756" s="23" t="inlineStr">
        <is>
          <r>
            <t xml:space="preserve">TRANSPORTE - HORISTA (COLETADO CAIXA - ENCARGOS COMPLEMENTARES)</t>
          </r>
        </is>
      </c>
      <c r="C2756" s="22" t="inlineStr">
        <is>
          <r>
            <t xml:space="preserve">SINAPI</t>
          </r>
        </is>
      </c>
      <c r="D2756" s="22" t="inlineStr">
        <is>
          <r>
            <t xml:space="preserve">H</t>
          </r>
        </is>
      </c>
      <c r="E2756" s="24" t="n">
        <v>1.0</v>
      </c>
      <c r="F2756" s="25" t="n">
        <v>1.1</v>
      </c>
      <c r="G2756" s="25" t="n">
        <f>TRUNC(TRUNC(E2756,8)*F2756,2)</f>
        <v>1.1</v>
      </c>
    </row>
    <row r="2757" customHeight="1" ht="15">
      <c r="A2757" s="2" t="inlineStr"/>
      <c r="B2757" s="2" t="inlineStr"/>
      <c r="C2757" s="2" t="inlineStr"/>
      <c r="D2757" s="2" t="inlineStr"/>
      <c r="E2757" s="26" t="inlineStr">
        <is>
          <r>
            <t xml:space="preserve">TOTAL Encargos Complementares:</t>
          </r>
        </is>
      </c>
      <c r="F2757" s="26" t="inlineStr"/>
      <c r="G2757" s="27" t="n">
        <f>SUM(G2751:G2756)</f>
        <v>6.74</v>
      </c>
    </row>
    <row r="2758" customHeight="1" ht="15">
      <c r="A2758" s="20" t="inlineStr">
        <is>
          <r>
            <t xml:space="preserve">Mão de Obra</t>
          </r>
        </is>
      </c>
      <c r="B2758" s="20" t="inlineStr"/>
      <c r="C2758" s="21" t="inlineStr">
        <is>
          <r>
            <t xml:space="preserve">FONTE</t>
          </r>
        </is>
      </c>
      <c r="D2758" s="21" t="inlineStr">
        <is>
          <r>
            <t xml:space="preserve">UNID</t>
          </r>
        </is>
      </c>
      <c r="E2758" s="21" t="inlineStr">
        <is>
          <r>
            <t xml:space="preserve">COEFICIENTE</t>
          </r>
        </is>
      </c>
      <c r="F2758" s="21" t="inlineStr">
        <is>
          <r>
            <t xml:space="preserve">PREÇO UNITÁRIO</t>
          </r>
        </is>
      </c>
      <c r="G2758" s="21" t="inlineStr">
        <is>
          <r>
            <t xml:space="preserve">TOTAL</t>
          </r>
        </is>
      </c>
    </row>
    <row r="2759" customHeight="1" ht="21">
      <c r="A2759" s="22" t="inlineStr">
        <is>
          <r>
            <t xml:space="preserve">00004230</t>
          </r>
        </is>
      </c>
      <c r="B2759" s="23" t="inlineStr">
        <is>
          <r>
            <t xml:space="preserve">OPERADOR DE MAQUINAS E TRATORES DIVERSOS - TERRAPLANAGEM (HORISTA)</t>
          </r>
        </is>
      </c>
      <c r="C2759" s="22" t="inlineStr">
        <is>
          <r>
            <t xml:space="preserve">SINAPI</t>
          </r>
        </is>
      </c>
      <c r="D2759" s="22" t="inlineStr">
        <is>
          <r>
            <t xml:space="preserve">H</t>
          </r>
        </is>
      </c>
      <c r="E2759" s="24" t="n">
        <v>1.0</v>
      </c>
      <c r="F2759" s="25" t="n">
        <v>25.15</v>
      </c>
      <c r="G2759" s="25" t="n">
        <f>TRUNC(TRUNC(E2759,8)*F2759,2)</f>
        <v>25.15</v>
      </c>
    </row>
    <row r="2760" customHeight="1" ht="15">
      <c r="A2760" s="2" t="inlineStr"/>
      <c r="B2760" s="2" t="inlineStr"/>
      <c r="C2760" s="2" t="inlineStr"/>
      <c r="D2760" s="2" t="inlineStr"/>
      <c r="E2760" s="26" t="inlineStr">
        <is>
          <r>
            <t xml:space="preserve">TOTAL Mão de Obra:</t>
          </r>
        </is>
      </c>
      <c r="F2760" s="26" t="inlineStr"/>
      <c r="G2760" s="27" t="n">
        <f>SUM(G2759:G2759)</f>
        <v>25.15</v>
      </c>
    </row>
    <row r="2761" customHeight="1" ht="15">
      <c r="A2761" s="20" t="inlineStr">
        <is>
          <r>
            <t xml:space="preserve">Serviço</t>
          </r>
        </is>
      </c>
      <c r="B2761" s="20" t="inlineStr"/>
      <c r="C2761" s="21" t="inlineStr">
        <is>
          <r>
            <t xml:space="preserve">FONTE</t>
          </r>
        </is>
      </c>
      <c r="D2761" s="21" t="inlineStr">
        <is>
          <r>
            <t xml:space="preserve">UNID</t>
          </r>
        </is>
      </c>
      <c r="E2761" s="21" t="inlineStr">
        <is>
          <r>
            <t xml:space="preserve">COEFICIENTE</t>
          </r>
        </is>
      </c>
      <c r="F2761" s="21" t="inlineStr">
        <is>
          <r>
            <t xml:space="preserve">PREÇO UNITÁRIO</t>
          </r>
        </is>
      </c>
      <c r="G2761" s="21" t="inlineStr">
        <is>
          <r>
            <t xml:space="preserve">TOTAL</t>
          </r>
        </is>
      </c>
    </row>
    <row r="2762" customHeight="1" ht="29">
      <c r="A2762" s="22" t="inlineStr">
        <is>
          <r>
            <t xml:space="preserve">95360</t>
          </r>
        </is>
      </c>
      <c r="B2762" s="23" t="inlineStr">
        <is>
          <r>
            <t xml:space="preserve">CURSO DE CAPACITAÇÃO PARA OPERADOR DE MÁQUINAS E EQUIPAMENTOS (ENCARGOS COMPLEMENTARES) - HORISTA</t>
          </r>
        </is>
      </c>
      <c r="C2762" s="22" t="inlineStr">
        <is>
          <r>
            <t xml:space="preserve">SINAPI</t>
          </r>
        </is>
      </c>
      <c r="D2762" s="22" t="inlineStr">
        <is>
          <r>
            <t xml:space="preserve">H</t>
          </r>
        </is>
      </c>
      <c r="E2762" s="24" t="n">
        <v>1.0</v>
      </c>
      <c r="F2762" s="25" t="n">
        <v>0.33</v>
      </c>
      <c r="G2762" s="25" t="n">
        <f>TRUNC(TRUNC(E2762,8)*F2762,2)</f>
        <v>0.33</v>
      </c>
    </row>
    <row r="2763" customHeight="1" ht="15">
      <c r="A2763" s="2" t="inlineStr"/>
      <c r="B2763" s="2" t="inlineStr"/>
      <c r="C2763" s="2" t="inlineStr"/>
      <c r="D2763" s="2" t="inlineStr"/>
      <c r="E2763" s="26" t="inlineStr">
        <is>
          <r>
            <t xml:space="preserve">TOTAL Serviço:</t>
          </r>
        </is>
      </c>
      <c r="F2763" s="26" t="inlineStr"/>
      <c r="G2763" s="27" t="n">
        <f>SUM(G2762:G2762)</f>
        <v>0.33</v>
      </c>
    </row>
    <row r="2764" customHeight="1" ht="15">
      <c r="A2764" s="2" t="inlineStr"/>
      <c r="B2764" s="2" t="inlineStr"/>
      <c r="C2764" s="2" t="inlineStr"/>
      <c r="D2764" s="2" t="inlineStr"/>
      <c r="E2764" s="28" t="inlineStr">
        <is>
          <r>
            <t xml:space="preserve">VALOR:</t>
          </r>
        </is>
      </c>
      <c r="F2764" s="28" t="inlineStr"/>
      <c r="G2764" s="6" t="n">
        <f>SUM(G2757,G2760,G2763)</f>
        <v>32.22</v>
      </c>
    </row>
    <row r="2765" customHeight="1" ht="15">
      <c r="A2765" s="2" t="inlineStr"/>
      <c r="B2765" s="2" t="inlineStr"/>
      <c r="C2765" s="2" t="inlineStr"/>
      <c r="D2765" s="2" t="inlineStr"/>
      <c r="E2765" s="28" t="inlineStr">
        <is>
          <r>
            <t xml:space="preserve">VALOR BDI (22.23%):</t>
          </r>
        </is>
      </c>
      <c r="F2765" s="28" t="inlineStr"/>
      <c r="G2765" s="6" t="n">
        <f>ROUND(G2764*(22.23/100),2)</f>
        <v>7.16</v>
      </c>
    </row>
    <row r="2766" customHeight="1" ht="15">
      <c r="A2766" s="2" t="inlineStr"/>
      <c r="B2766" s="2" t="inlineStr"/>
      <c r="C2766" s="2" t="inlineStr"/>
      <c r="D2766" s="2" t="inlineStr"/>
      <c r="E2766" s="28" t="inlineStr">
        <is>
          <r>
            <t xml:space="preserve">VALOR COM BDI:</t>
          </r>
        </is>
      </c>
      <c r="F2766" s="28" t="inlineStr"/>
      <c r="G2766" s="6" t="n">
        <f>G2765+G2764</f>
        <v>39.38</v>
      </c>
    </row>
    <row r="2767" customHeight="1" ht="10">
      <c r="A2767" s="2" t="inlineStr"/>
      <c r="B2767" s="2" t="inlineStr"/>
      <c r="C2767" s="2" t="inlineStr"/>
      <c r="D2767" s="2" t="inlineStr"/>
      <c r="E2767" s="18" t="inlineStr"/>
      <c r="F2767" s="18" t="inlineStr"/>
      <c r="G2767" s="18" t="inlineStr"/>
    </row>
    <row r="2768" customHeight="1" ht="20">
      <c r="A2768" s="19" t="inlineStr">
        <is>
          <r>
            <t xml:space="preserve">88301 OPERADOR DE PÁ CARREGADEIRA COM ENCARGOS COMPLEMENTARES (H)</t>
          </r>
        </is>
      </c>
      <c r="B2768" s="19" t="inlineStr"/>
      <c r="C2768" s="19" t="inlineStr"/>
      <c r="D2768" s="19" t="inlineStr"/>
      <c r="E2768" s="19" t="inlineStr"/>
      <c r="F2768" s="19" t="inlineStr"/>
      <c r="G2768" s="19" t="inlineStr"/>
    </row>
    <row r="2769" customHeight="1" ht="15">
      <c r="A2769" s="20" t="inlineStr">
        <is>
          <r>
            <t xml:space="preserve">Encargos Complementares</t>
          </r>
        </is>
      </c>
      <c r="B2769" s="20" t="inlineStr"/>
      <c r="C2769" s="21" t="inlineStr">
        <is>
          <r>
            <t xml:space="preserve">FONTE</t>
          </r>
        </is>
      </c>
      <c r="D2769" s="21" t="inlineStr">
        <is>
          <r>
            <t xml:space="preserve">UNID</t>
          </r>
        </is>
      </c>
      <c r="E2769" s="21" t="inlineStr">
        <is>
          <r>
            <t xml:space="preserve">COEFICIENTE</t>
          </r>
        </is>
      </c>
      <c r="F2769" s="21" t="inlineStr">
        <is>
          <r>
            <t xml:space="preserve">PREÇO UNITÁRIO</t>
          </r>
        </is>
      </c>
      <c r="G2769" s="21" t="inlineStr">
        <is>
          <r>
            <t xml:space="preserve">TOTAL</t>
          </r>
        </is>
      </c>
    </row>
    <row r="2770" customHeight="1" ht="21">
      <c r="A2770" s="22" t="inlineStr">
        <is>
          <r>
            <t xml:space="preserve">00037370</t>
          </r>
        </is>
      </c>
      <c r="B2770" s="23" t="inlineStr">
        <is>
          <r>
            <t xml:space="preserve">ALIMENTACAO - HORISTA (COLETADO CAIXA - ENCARGOS COMPLEMENTARES)</t>
          </r>
        </is>
      </c>
      <c r="C2770" s="22" t="inlineStr">
        <is>
          <r>
            <t xml:space="preserve">SINAPI</t>
          </r>
        </is>
      </c>
      <c r="D2770" s="22" t="inlineStr">
        <is>
          <r>
            <t xml:space="preserve">H</t>
          </r>
        </is>
      </c>
      <c r="E2770" s="24" t="n">
        <v>1.0</v>
      </c>
      <c r="F2770" s="25" t="n">
        <v>3.39</v>
      </c>
      <c r="G2770" s="25" t="n">
        <f>TRUNC(TRUNC(E2770,8)*F2770,2)</f>
        <v>3.39</v>
      </c>
    </row>
    <row r="2771" customHeight="1" ht="21">
      <c r="A2771" s="22" t="inlineStr">
        <is>
          <r>
            <t xml:space="preserve">00043488</t>
          </r>
        </is>
      </c>
      <c r="B2771" s="23" t="inlineStr">
        <is>
          <r>
            <t xml:space="preserve">EPI - FAMILIA OPERADOR ESCAVADEIRA - HORISTA (ENCARGOS COMPLEMENTARES - COLETADO CAIXA)</t>
          </r>
        </is>
      </c>
      <c r="C2771" s="22" t="inlineStr">
        <is>
          <r>
            <t xml:space="preserve">SINAPI</t>
          </r>
        </is>
      </c>
      <c r="D2771" s="22" t="inlineStr">
        <is>
          <r>
            <t xml:space="preserve">H</t>
          </r>
        </is>
      </c>
      <c r="E2771" s="24" t="n">
        <v>1.0</v>
      </c>
      <c r="F2771" s="25" t="n">
        <v>0.86</v>
      </c>
      <c r="G2771" s="25" t="n">
        <f>TRUNC(TRUNC(E2771,8)*F2771,2)</f>
        <v>0.86</v>
      </c>
    </row>
    <row r="2772" customHeight="1" ht="21">
      <c r="A2772" s="22" t="inlineStr">
        <is>
          <r>
            <t xml:space="preserve">00037372</t>
          </r>
        </is>
      </c>
      <c r="B2772" s="23" t="inlineStr">
        <is>
          <r>
            <t xml:space="preserve">EXAMES - HORISTA (COLETADO CAIXA - ENCARGOS COMPLEMENTARES)</t>
          </r>
        </is>
      </c>
      <c r="C2772" s="22" t="inlineStr">
        <is>
          <r>
            <t xml:space="preserve">SINAPI</t>
          </r>
        </is>
      </c>
      <c r="D2772" s="22" t="inlineStr">
        <is>
          <r>
            <t xml:space="preserve">H</t>
          </r>
        </is>
      </c>
      <c r="E2772" s="24" t="n">
        <v>1.0</v>
      </c>
      <c r="F2772" s="25" t="n">
        <v>1.34</v>
      </c>
      <c r="G2772" s="25" t="n">
        <f>TRUNC(TRUNC(E2772,8)*F2772,2)</f>
        <v>1.34</v>
      </c>
    </row>
    <row r="2773" customHeight="1" ht="29">
      <c r="A2773" s="22" t="inlineStr">
        <is>
          <r>
            <t xml:space="preserve">00043464</t>
          </r>
        </is>
      </c>
      <c r="B2773" s="23" t="inlineStr">
        <is>
          <r>
            <t xml:space="preserve">FERRAMENTAS - FAMILIA OPERADOR ESCAVADEIRA - HORISTA (ENCARGOS COMPLEMENTARES - COLETADO CAIXA)</t>
          </r>
        </is>
      </c>
      <c r="C2773" s="22" t="inlineStr">
        <is>
          <r>
            <t xml:space="preserve">SINAPI</t>
          </r>
        </is>
      </c>
      <c r="D2773" s="22" t="inlineStr">
        <is>
          <r>
            <t xml:space="preserve">H</t>
          </r>
        </is>
      </c>
      <c r="E2773" s="24" t="n">
        <v>1.0</v>
      </c>
      <c r="F2773" s="25" t="n">
        <v>0.01</v>
      </c>
      <c r="G2773" s="25" t="n">
        <f>TRUNC(TRUNC(E2773,8)*F2773,2)</f>
        <v>0.01</v>
      </c>
    </row>
    <row r="2774" customHeight="1" ht="21">
      <c r="A2774" s="22" t="inlineStr">
        <is>
          <r>
            <t xml:space="preserve">00037373</t>
          </r>
        </is>
      </c>
      <c r="B2774" s="23" t="inlineStr">
        <is>
          <r>
            <t xml:space="preserve">SEGURO - HORISTA (COLETADO CAIXA - ENCARGOS COMPLEMENTARES)</t>
          </r>
        </is>
      </c>
      <c r="C2774" s="22" t="inlineStr">
        <is>
          <r>
            <t xml:space="preserve">SINAPI</t>
          </r>
        </is>
      </c>
      <c r="D2774" s="22" t="inlineStr">
        <is>
          <r>
            <t xml:space="preserve">H</t>
          </r>
        </is>
      </c>
      <c r="E2774" s="24" t="n">
        <v>1.0</v>
      </c>
      <c r="F2774" s="25" t="n">
        <v>0.04</v>
      </c>
      <c r="G2774" s="25" t="n">
        <f>TRUNC(TRUNC(E2774,8)*F2774,2)</f>
        <v>0.04</v>
      </c>
    </row>
    <row r="2775" customHeight="1" ht="21">
      <c r="A2775" s="22" t="inlineStr">
        <is>
          <r>
            <t xml:space="preserve">00037371</t>
          </r>
        </is>
      </c>
      <c r="B2775" s="23" t="inlineStr">
        <is>
          <r>
            <t xml:space="preserve">TRANSPORTE - HORISTA (COLETADO CAIXA - ENCARGOS COMPLEMENTARES)</t>
          </r>
        </is>
      </c>
      <c r="C2775" s="22" t="inlineStr">
        <is>
          <r>
            <t xml:space="preserve">SINAPI</t>
          </r>
        </is>
      </c>
      <c r="D2775" s="22" t="inlineStr">
        <is>
          <r>
            <t xml:space="preserve">H</t>
          </r>
        </is>
      </c>
      <c r="E2775" s="24" t="n">
        <v>1.0</v>
      </c>
      <c r="F2775" s="25" t="n">
        <v>1.1</v>
      </c>
      <c r="G2775" s="25" t="n">
        <f>TRUNC(TRUNC(E2775,8)*F2775,2)</f>
        <v>1.1</v>
      </c>
    </row>
    <row r="2776" customHeight="1" ht="15">
      <c r="A2776" s="2" t="inlineStr"/>
      <c r="B2776" s="2" t="inlineStr"/>
      <c r="C2776" s="2" t="inlineStr"/>
      <c r="D2776" s="2" t="inlineStr"/>
      <c r="E2776" s="26" t="inlineStr">
        <is>
          <r>
            <t xml:space="preserve">TOTAL Encargos Complementares:</t>
          </r>
        </is>
      </c>
      <c r="F2776" s="26" t="inlineStr"/>
      <c r="G2776" s="27" t="n">
        <f>SUM(G2770:G2775)</f>
        <v>6.74</v>
      </c>
    </row>
    <row r="2777" customHeight="1" ht="15">
      <c r="A2777" s="20" t="inlineStr">
        <is>
          <r>
            <t xml:space="preserve">Mão de Obra</t>
          </r>
        </is>
      </c>
      <c r="B2777" s="20" t="inlineStr"/>
      <c r="C2777" s="21" t="inlineStr">
        <is>
          <r>
            <t xml:space="preserve">FONTE</t>
          </r>
        </is>
      </c>
      <c r="D2777" s="21" t="inlineStr">
        <is>
          <r>
            <t xml:space="preserve">UNID</t>
          </r>
        </is>
      </c>
      <c r="E2777" s="21" t="inlineStr">
        <is>
          <r>
            <t xml:space="preserve">COEFICIENTE</t>
          </r>
        </is>
      </c>
      <c r="F2777" s="21" t="inlineStr">
        <is>
          <r>
            <t xml:space="preserve">PREÇO UNITÁRIO</t>
          </r>
        </is>
      </c>
      <c r="G2777" s="21" t="inlineStr">
        <is>
          <r>
            <t xml:space="preserve">TOTAL</t>
          </r>
        </is>
      </c>
    </row>
    <row r="2778" customHeight="1" ht="15">
      <c r="A2778" s="22" t="inlineStr">
        <is>
          <r>
            <t xml:space="preserve">00004248</t>
          </r>
        </is>
      </c>
      <c r="B2778" s="23" t="inlineStr">
        <is>
          <r>
            <t xml:space="preserve">OPERADOR DE PA CARREGADEIRA (HORISTA)</t>
          </r>
        </is>
      </c>
      <c r="C2778" s="22" t="inlineStr">
        <is>
          <r>
            <t xml:space="preserve">SINAPI</t>
          </r>
        </is>
      </c>
      <c r="D2778" s="22" t="inlineStr">
        <is>
          <r>
            <t xml:space="preserve">H</t>
          </r>
        </is>
      </c>
      <c r="E2778" s="24" t="n">
        <v>1.0</v>
      </c>
      <c r="F2778" s="25" t="n">
        <v>23.22</v>
      </c>
      <c r="G2778" s="25" t="n">
        <f>TRUNC(TRUNC(E2778,8)*F2778,2)</f>
        <v>23.22</v>
      </c>
    </row>
    <row r="2779" customHeight="1" ht="15">
      <c r="A2779" s="2" t="inlineStr"/>
      <c r="B2779" s="2" t="inlineStr"/>
      <c r="C2779" s="2" t="inlineStr"/>
      <c r="D2779" s="2" t="inlineStr"/>
      <c r="E2779" s="26" t="inlineStr">
        <is>
          <r>
            <t xml:space="preserve">TOTAL Mão de Obra:</t>
          </r>
        </is>
      </c>
      <c r="F2779" s="26" t="inlineStr"/>
      <c r="G2779" s="27" t="n">
        <f>SUM(G2778:G2778)</f>
        <v>23.22</v>
      </c>
    </row>
    <row r="2780" customHeight="1" ht="15">
      <c r="A2780" s="20" t="inlineStr">
        <is>
          <r>
            <t xml:space="preserve">Serviço</t>
          </r>
        </is>
      </c>
      <c r="B2780" s="20" t="inlineStr"/>
      <c r="C2780" s="21" t="inlineStr">
        <is>
          <r>
            <t xml:space="preserve">FONTE</t>
          </r>
        </is>
      </c>
      <c r="D2780" s="21" t="inlineStr">
        <is>
          <r>
            <t xml:space="preserve">UNID</t>
          </r>
        </is>
      </c>
      <c r="E2780" s="21" t="inlineStr">
        <is>
          <r>
            <t xml:space="preserve">COEFICIENTE</t>
          </r>
        </is>
      </c>
      <c r="F2780" s="21" t="inlineStr">
        <is>
          <r>
            <t xml:space="preserve">PREÇO UNITÁRIO</t>
          </r>
        </is>
      </c>
      <c r="G2780" s="21" t="inlineStr">
        <is>
          <r>
            <t xml:space="preserve">TOTAL</t>
          </r>
        </is>
      </c>
    </row>
    <row r="2781" customHeight="1" ht="21">
      <c r="A2781" s="22" t="inlineStr">
        <is>
          <r>
            <t xml:space="preserve">95364</t>
          </r>
        </is>
      </c>
      <c r="B2781" s="23" t="inlineStr">
        <is>
          <r>
            <t xml:space="preserve">CURSO DE CAPACITAÇÃO PARA OPERADOR DE PÁ CARREGADEIRA (ENCARGOS COMPLEMENTARES) - HORISTA</t>
          </r>
        </is>
      </c>
      <c r="C2781" s="22" t="inlineStr">
        <is>
          <r>
            <t xml:space="preserve">SINAPI</t>
          </r>
        </is>
      </c>
      <c r="D2781" s="22" t="inlineStr">
        <is>
          <r>
            <t xml:space="preserve">H</t>
          </r>
        </is>
      </c>
      <c r="E2781" s="24" t="n">
        <v>1.0</v>
      </c>
      <c r="F2781" s="25" t="n">
        <v>0.22</v>
      </c>
      <c r="G2781" s="25" t="n">
        <f>TRUNC(TRUNC(E2781,8)*F2781,2)</f>
        <v>0.22</v>
      </c>
    </row>
    <row r="2782" customHeight="1" ht="15">
      <c r="A2782" s="2" t="inlineStr"/>
      <c r="B2782" s="2" t="inlineStr"/>
      <c r="C2782" s="2" t="inlineStr"/>
      <c r="D2782" s="2" t="inlineStr"/>
      <c r="E2782" s="26" t="inlineStr">
        <is>
          <r>
            <t xml:space="preserve">TOTAL Serviço:</t>
          </r>
        </is>
      </c>
      <c r="F2782" s="26" t="inlineStr"/>
      <c r="G2782" s="27" t="n">
        <f>SUM(G2781:G2781)</f>
        <v>0.22</v>
      </c>
    </row>
    <row r="2783" customHeight="1" ht="15">
      <c r="A2783" s="2" t="inlineStr"/>
      <c r="B2783" s="2" t="inlineStr"/>
      <c r="C2783" s="2" t="inlineStr"/>
      <c r="D2783" s="2" t="inlineStr"/>
      <c r="E2783" s="28" t="inlineStr">
        <is>
          <r>
            <t xml:space="preserve">VALOR:</t>
          </r>
        </is>
      </c>
      <c r="F2783" s="28" t="inlineStr"/>
      <c r="G2783" s="6" t="n">
        <f>SUM(G2776,G2779,G2782)</f>
        <v>30.18</v>
      </c>
    </row>
    <row r="2784" customHeight="1" ht="15">
      <c r="A2784" s="2" t="inlineStr"/>
      <c r="B2784" s="2" t="inlineStr"/>
      <c r="C2784" s="2" t="inlineStr"/>
      <c r="D2784" s="2" t="inlineStr"/>
      <c r="E2784" s="28" t="inlineStr">
        <is>
          <r>
            <t xml:space="preserve">VALOR BDI (22.23%):</t>
          </r>
        </is>
      </c>
      <c r="F2784" s="28" t="inlineStr"/>
      <c r="G2784" s="6" t="n">
        <f>ROUND(G2783*(22.23/100),2)</f>
        <v>6.71</v>
      </c>
    </row>
    <row r="2785" customHeight="1" ht="15">
      <c r="A2785" s="2" t="inlineStr"/>
      <c r="B2785" s="2" t="inlineStr"/>
      <c r="C2785" s="2" t="inlineStr"/>
      <c r="D2785" s="2" t="inlineStr"/>
      <c r="E2785" s="28" t="inlineStr">
        <is>
          <r>
            <t xml:space="preserve">VALOR COM BDI:</t>
          </r>
        </is>
      </c>
      <c r="F2785" s="28" t="inlineStr"/>
      <c r="G2785" s="6" t="n">
        <f>G2784+G2783</f>
        <v>36.89</v>
      </c>
    </row>
    <row r="2786" customHeight="1" ht="10">
      <c r="A2786" s="2" t="inlineStr"/>
      <c r="B2786" s="2" t="inlineStr"/>
      <c r="C2786" s="2" t="inlineStr"/>
      <c r="D2786" s="2" t="inlineStr"/>
      <c r="E2786" s="18" t="inlineStr"/>
      <c r="F2786" s="18" t="inlineStr"/>
      <c r="G2786" s="18" t="inlineStr"/>
    </row>
    <row r="2787" customHeight="1" ht="20">
      <c r="A2787" s="19" t="inlineStr">
        <is>
          <r>
            <t xml:space="preserve">98445 PAREDE DE MADEIRA COMPENSADA PARA CONSTRUÇÃO TEMPORÁRIA EM CHAPA SIMPLES, EXTERNA, COM ÁREA LÍQUIDA MAIOR OU IGUAL A 6 M², COM VÃO. AF_03/2024 (M2)</t>
          </r>
        </is>
      </c>
      <c r="B2787" s="19" t="inlineStr"/>
      <c r="C2787" s="19" t="inlineStr"/>
      <c r="D2787" s="19" t="inlineStr"/>
      <c r="E2787" s="19" t="inlineStr"/>
      <c r="F2787" s="19" t="inlineStr"/>
      <c r="G2787" s="19" t="inlineStr"/>
    </row>
    <row r="2788" customHeight="1" ht="15">
      <c r="A2788" s="20" t="inlineStr">
        <is>
          <r>
            <t xml:space="preserve">Equipamento Custo Horário</t>
          </r>
        </is>
      </c>
      <c r="B2788" s="20" t="inlineStr"/>
      <c r="C2788" s="21" t="inlineStr">
        <is>
          <r>
            <t xml:space="preserve">FONTE</t>
          </r>
        </is>
      </c>
      <c r="D2788" s="21" t="inlineStr">
        <is>
          <r>
            <t xml:space="preserve">UNID</t>
          </r>
        </is>
      </c>
      <c r="E2788" s="21" t="inlineStr">
        <is>
          <r>
            <t xml:space="preserve">COEFICIENTE</t>
          </r>
        </is>
      </c>
      <c r="F2788" s="21" t="inlineStr">
        <is>
          <r>
            <t xml:space="preserve">PREÇO UNITÁRIO</t>
          </r>
        </is>
      </c>
      <c r="G2788" s="21" t="inlineStr">
        <is>
          <r>
            <t xml:space="preserve">TOTAL</t>
          </r>
        </is>
      </c>
    </row>
    <row r="2789" customHeight="1" ht="29">
      <c r="A2789" s="22" t="inlineStr">
        <is>
          <r>
            <t xml:space="preserve">91693</t>
          </r>
        </is>
      </c>
      <c r="B2789" s="23" t="inlineStr">
        <is>
          <r>
            <t xml:space="preserve">SERRA CIRCULAR DE BANCADA COM MOTOR ELÉTRICO POTÊNCIA DE 5HP, COM COIFA PARA DISCO 10" - CHI DIURNO. AF_08/2015</t>
          </r>
        </is>
      </c>
      <c r="C2789" s="22" t="inlineStr">
        <is>
          <r>
            <t xml:space="preserve">SINAPI</t>
          </r>
        </is>
      </c>
      <c r="D2789" s="22" t="inlineStr">
        <is>
          <r>
            <t xml:space="preserve">CHI</t>
          </r>
        </is>
      </c>
      <c r="E2789" s="24" t="n">
        <v>0.0518</v>
      </c>
      <c r="F2789" s="25" t="n">
        <v>32.36</v>
      </c>
      <c r="G2789" s="25" t="n">
        <f>TRUNC(TRUNC(E2789,8)*F2789,2)</f>
        <v>1.67</v>
      </c>
    </row>
    <row r="2790" customHeight="1" ht="29">
      <c r="A2790" s="22" t="inlineStr">
        <is>
          <r>
            <t xml:space="preserve">91692</t>
          </r>
        </is>
      </c>
      <c r="B2790" s="23" t="inlineStr">
        <is>
          <r>
            <t xml:space="preserve">SERRA CIRCULAR DE BANCADA COM MOTOR ELÉTRICO POTÊNCIA DE 5HP, COM COIFA PARA DISCO 10" - CHP DIURNO. AF_08/2015</t>
          </r>
        </is>
      </c>
      <c r="C2790" s="22" t="inlineStr">
        <is>
          <r>
            <t xml:space="preserve">SINAPI</t>
          </r>
        </is>
      </c>
      <c r="D2790" s="22" t="inlineStr">
        <is>
          <r>
            <t xml:space="preserve">CHP</t>
          </r>
        </is>
      </c>
      <c r="E2790" s="24" t="n">
        <v>0.0119</v>
      </c>
      <c r="F2790" s="25" t="n">
        <v>33.75</v>
      </c>
      <c r="G2790" s="25" t="n">
        <f>TRUNC(TRUNC(E2790,8)*F2790,2)</f>
        <v>0.4</v>
      </c>
    </row>
    <row r="2791" customHeight="1" ht="18">
      <c r="A2791" s="2" t="inlineStr"/>
      <c r="B2791" s="2" t="inlineStr"/>
      <c r="C2791" s="2" t="inlineStr"/>
      <c r="D2791" s="2" t="inlineStr"/>
      <c r="E2791" s="26" t="inlineStr">
        <is>
          <r>
            <t xml:space="preserve">TOTAL Equipamento Custo Horário:</t>
          </r>
        </is>
      </c>
      <c r="F2791" s="26" t="inlineStr"/>
      <c r="G2791" s="27" t="n">
        <f>SUM(G2789:G2790)</f>
        <v>2.07</v>
      </c>
    </row>
    <row r="2792" customHeight="1" ht="15">
      <c r="A2792" s="20" t="inlineStr">
        <is>
          <r>
            <t xml:space="preserve">Material</t>
          </r>
        </is>
      </c>
      <c r="B2792" s="20" t="inlineStr"/>
      <c r="C2792" s="21" t="inlineStr">
        <is>
          <r>
            <t xml:space="preserve">FONTE</t>
          </r>
        </is>
      </c>
      <c r="D2792" s="21" t="inlineStr">
        <is>
          <r>
            <t xml:space="preserve">UNID</t>
          </r>
        </is>
      </c>
      <c r="E2792" s="21" t="inlineStr">
        <is>
          <r>
            <t xml:space="preserve">COEFICIENTE</t>
          </r>
        </is>
      </c>
      <c r="F2792" s="21" t="inlineStr">
        <is>
          <r>
            <t xml:space="preserve">PREÇO UNITÁRIO</t>
          </r>
        </is>
      </c>
      <c r="G2792" s="21" t="inlineStr">
        <is>
          <r>
            <t xml:space="preserve">TOTAL</t>
          </r>
        </is>
      </c>
    </row>
    <row r="2793" customHeight="1" ht="29">
      <c r="A2793" s="22" t="inlineStr">
        <is>
          <r>
            <t xml:space="preserve">00004433</t>
          </r>
        </is>
      </c>
      <c r="B2793" s="23" t="inlineStr">
        <is>
          <r>
            <t xml:space="preserve">CAIBRO NAO APARELHADO *6 X 6* CM, EM MACARANDUBA/MASSARANDUBA, ANGELIM OU EQUIVALENTE DA REGIAO - BRUTA</t>
          </r>
        </is>
      </c>
      <c r="C2793" s="22" t="inlineStr">
        <is>
          <r>
            <t xml:space="preserve">SINAPI</t>
          </r>
        </is>
      </c>
      <c r="D2793" s="22" t="inlineStr">
        <is>
          <r>
            <t xml:space="preserve">M</t>
          </r>
        </is>
      </c>
      <c r="E2793" s="24" t="n">
        <v>1.8033</v>
      </c>
      <c r="F2793" s="25" t="n">
        <v>24.44</v>
      </c>
      <c r="G2793" s="25" t="n">
        <f>TRUNC(TRUNC(E2793,8)*F2793,2)</f>
        <v>44.07</v>
      </c>
    </row>
    <row r="2794" customHeight="1" ht="29">
      <c r="A2794" s="22" t="inlineStr">
        <is>
          <r>
            <t xml:space="preserve">00043681</t>
          </r>
        </is>
      </c>
      <c r="B2794" s="23" t="inlineStr">
        <is>
          <r>
            <t xml:space="preserve">CHAPA/PAINEL DE MADEIRA COMPENSADA RESINADA (MADEIRITE RESINADO ROSA) PARA FORMA DE CONCRETO, DE 2200 X 1100 MM, E = 8 A 12 MM</t>
          </r>
        </is>
      </c>
      <c r="C2794" s="22" t="inlineStr">
        <is>
          <r>
            <t xml:space="preserve">SINAPI</t>
          </r>
        </is>
      </c>
      <c r="D2794" s="22" t="inlineStr">
        <is>
          <r>
            <t xml:space="preserve">M2</t>
          </r>
        </is>
      </c>
      <c r="E2794" s="24" t="n">
        <v>1.050038</v>
      </c>
      <c r="F2794" s="25" t="n">
        <v>36.57</v>
      </c>
      <c r="G2794" s="25" t="n">
        <f>TRUNC(TRUNC(E2794,8)*F2794,2)</f>
        <v>38.39</v>
      </c>
    </row>
    <row r="2795" customHeight="1" ht="15">
      <c r="A2795" s="22" t="inlineStr">
        <is>
          <r>
            <t xml:space="preserve">00005061</t>
          </r>
        </is>
      </c>
      <c r="B2795" s="23" t="inlineStr">
        <is>
          <r>
            <t xml:space="preserve">PREGO DE ACO POLIDO COM CABECA 18 X 27 (2 1/2 X 10)</t>
          </r>
        </is>
      </c>
      <c r="C2795" s="22" t="inlineStr">
        <is>
          <r>
            <t xml:space="preserve">SINAPI</t>
          </r>
        </is>
      </c>
      <c r="D2795" s="22" t="inlineStr">
        <is>
          <r>
            <t xml:space="preserve">KG</t>
          </r>
        </is>
      </c>
      <c r="E2795" s="24" t="n">
        <v>0.0628</v>
      </c>
      <c r="F2795" s="25" t="n">
        <v>13.38</v>
      </c>
      <c r="G2795" s="25" t="n">
        <f>TRUNC(TRUNC(E2795,8)*F2795,2)</f>
        <v>0.84</v>
      </c>
    </row>
    <row r="2796" customHeight="1" ht="29">
      <c r="A2796" s="22" t="inlineStr">
        <is>
          <r>
            <t xml:space="preserve">00003992</t>
          </r>
        </is>
      </c>
      <c r="B2796" s="23" t="inlineStr">
        <is>
          <r>
            <t xml:space="preserve">TABUA APARELHADA *2,5 X 30* CM, EM MACARANDUBA/MASSARANDUBA, ANGELIM OU EQUIVALENTE DA REGIAO</t>
          </r>
        </is>
      </c>
      <c r="C2796" s="22" t="inlineStr">
        <is>
          <r>
            <t xml:space="preserve">SINAPI</t>
          </r>
        </is>
      </c>
      <c r="D2796" s="22" t="inlineStr">
        <is>
          <r>
            <t xml:space="preserve">M</t>
          </r>
        </is>
      </c>
      <c r="E2796" s="24" t="n">
        <v>1.8033</v>
      </c>
      <c r="F2796" s="25" t="n">
        <v>29.0</v>
      </c>
      <c r="G2796" s="25" t="n">
        <f>TRUNC(TRUNC(E2796,8)*F2796,2)</f>
        <v>52.29</v>
      </c>
    </row>
    <row r="2797" customHeight="1" ht="15">
      <c r="A2797" s="2" t="inlineStr"/>
      <c r="B2797" s="2" t="inlineStr"/>
      <c r="C2797" s="2" t="inlineStr"/>
      <c r="D2797" s="2" t="inlineStr"/>
      <c r="E2797" s="26" t="inlineStr">
        <is>
          <r>
            <t xml:space="preserve">TOTAL Material:</t>
          </r>
        </is>
      </c>
      <c r="F2797" s="26" t="inlineStr"/>
      <c r="G2797" s="27" t="n">
        <f>SUM(G2793:G2796)</f>
        <v>135.59</v>
      </c>
    </row>
    <row r="2798" customHeight="1" ht="15">
      <c r="A2798" s="20" t="inlineStr">
        <is>
          <r>
            <t xml:space="preserve">Mão de Obra com Encargos Complementares</t>
          </r>
        </is>
      </c>
      <c r="B2798" s="20" t="inlineStr"/>
      <c r="C2798" s="21" t="inlineStr">
        <is>
          <r>
            <t xml:space="preserve">FONTE</t>
          </r>
        </is>
      </c>
      <c r="D2798" s="21" t="inlineStr">
        <is>
          <r>
            <t xml:space="preserve">UNID</t>
          </r>
        </is>
      </c>
      <c r="E2798" s="21" t="inlineStr">
        <is>
          <r>
            <t xml:space="preserve">COEFICIENTE</t>
          </r>
        </is>
      </c>
      <c r="F2798" s="21" t="inlineStr">
        <is>
          <r>
            <t xml:space="preserve">PREÇO UNITÁRIO</t>
          </r>
        </is>
      </c>
      <c r="G2798" s="21" t="inlineStr">
        <is>
          <r>
            <t xml:space="preserve">TOTAL</t>
          </r>
        </is>
      </c>
    </row>
    <row r="2799" customHeight="1" ht="21">
      <c r="A2799" s="22" t="inlineStr">
        <is>
          <r>
            <t xml:space="preserve">88239</t>
          </r>
        </is>
      </c>
      <c r="B2799" s="23" t="inlineStr">
        <is>
          <r>
            <t xml:space="preserve">AJUDANTE DE CARPINTEIRO COM ENCARGOS COMPLEMENTARES</t>
          </r>
        </is>
      </c>
      <c r="C2799" s="22" t="inlineStr">
        <is>
          <r>
            <t xml:space="preserve">SINAPI</t>
          </r>
        </is>
      </c>
      <c r="D2799" s="22" t="inlineStr">
        <is>
          <r>
            <t xml:space="preserve">H</t>
          </r>
        </is>
      </c>
      <c r="E2799" s="24" t="n">
        <v>0.3647</v>
      </c>
      <c r="F2799" s="25" t="n">
        <v>23.13</v>
      </c>
      <c r="G2799" s="25" t="n">
        <f>TRUNC(TRUNC(E2799,8)*F2799,2)</f>
        <v>8.43</v>
      </c>
    </row>
    <row r="2800" customHeight="1" ht="21">
      <c r="A2800" s="22" t="inlineStr">
        <is>
          <r>
            <t xml:space="preserve">88262</t>
          </r>
        </is>
      </c>
      <c r="B2800" s="23" t="inlineStr">
        <is>
          <r>
            <t xml:space="preserve">CARPINTEIRO DE FORMAS COM ENCARGOS COMPLEMENTARES</t>
          </r>
        </is>
      </c>
      <c r="C2800" s="22" t="inlineStr">
        <is>
          <r>
            <t xml:space="preserve">SINAPI</t>
          </r>
        </is>
      </c>
      <c r="D2800" s="22" t="inlineStr">
        <is>
          <r>
            <t xml:space="preserve">H</t>
          </r>
        </is>
      </c>
      <c r="E2800" s="24" t="n">
        <v>1.0941</v>
      </c>
      <c r="F2800" s="25" t="n">
        <v>28.52</v>
      </c>
      <c r="G2800" s="25" t="n">
        <f>TRUNC(TRUNC(E2800,8)*F2800,2)</f>
        <v>31.2</v>
      </c>
    </row>
    <row r="2801" customHeight="1" ht="18">
      <c r="A2801" s="2" t="inlineStr"/>
      <c r="B2801" s="2" t="inlineStr"/>
      <c r="C2801" s="2" t="inlineStr"/>
      <c r="D2801" s="2" t="inlineStr"/>
      <c r="E2801" s="26" t="inlineStr">
        <is>
          <r>
            <t xml:space="preserve">TOTAL Mão de Obra com Encargos Complementares:</t>
          </r>
        </is>
      </c>
      <c r="F2801" s="26" t="inlineStr"/>
      <c r="G2801" s="27" t="n">
        <f>SUM(G2799:G2800)</f>
        <v>39.63</v>
      </c>
    </row>
    <row r="2802" customHeight="1" ht="15">
      <c r="A2802" s="20" t="inlineStr">
        <is>
          <r>
            <t xml:space="preserve">Serviço</t>
          </r>
        </is>
      </c>
      <c r="B2802" s="20" t="inlineStr"/>
      <c r="C2802" s="21" t="inlineStr">
        <is>
          <r>
            <t xml:space="preserve">FONTE</t>
          </r>
        </is>
      </c>
      <c r="D2802" s="21" t="inlineStr">
        <is>
          <r>
            <t xml:space="preserve">UNID</t>
          </r>
        </is>
      </c>
      <c r="E2802" s="21" t="inlineStr">
        <is>
          <r>
            <t xml:space="preserve">COEFICIENTE</t>
          </r>
        </is>
      </c>
      <c r="F2802" s="21" t="inlineStr">
        <is>
          <r>
            <t xml:space="preserve">PREÇO UNITÁRIO</t>
          </r>
        </is>
      </c>
      <c r="G2802" s="21" t="inlineStr">
        <is>
          <r>
            <t xml:space="preserve">TOTAL</t>
          </r>
        </is>
      </c>
    </row>
    <row r="2803" customHeight="1" ht="29">
      <c r="A2803" s="22" t="inlineStr">
        <is>
          <r>
            <t xml:space="preserve">94974</t>
          </r>
        </is>
      </c>
      <c r="B2803" s="23" t="inlineStr">
        <is>
          <r>
            <t xml:space="preserve">CONCRETO MAGRO PARA LASTRO, TRAÇO 1:4,5:4,5 (EM MASSA SECA DE CIMENTO/ AREIA MÉDIA/ BRITA 1) - PREPARO MANUAL. AF_05/2021</t>
          </r>
        </is>
      </c>
      <c r="C2803" s="22" t="inlineStr">
        <is>
          <r>
            <t xml:space="preserve">SINAPI</t>
          </r>
        </is>
      </c>
      <c r="D2803" s="22" t="inlineStr">
        <is>
          <r>
            <t xml:space="preserve">M3</t>
          </r>
        </is>
      </c>
      <c r="E2803" s="24" t="n">
        <v>0.0021</v>
      </c>
      <c r="F2803" s="25" t="n">
        <v>476.56</v>
      </c>
      <c r="G2803" s="25" t="n">
        <f>TRUNC(TRUNC(E2803,8)*F2803,2)</f>
        <v>1.0</v>
      </c>
    </row>
    <row r="2804" customHeight="1" ht="15">
      <c r="A2804" s="2" t="inlineStr"/>
      <c r="B2804" s="2" t="inlineStr"/>
      <c r="C2804" s="2" t="inlineStr"/>
      <c r="D2804" s="2" t="inlineStr"/>
      <c r="E2804" s="26" t="inlineStr">
        <is>
          <r>
            <t xml:space="preserve">TOTAL Serviço:</t>
          </r>
        </is>
      </c>
      <c r="F2804" s="26" t="inlineStr"/>
      <c r="G2804" s="27" t="n">
        <f>SUM(G2803:G2803)</f>
        <v>1.0</v>
      </c>
    </row>
    <row r="2805" customHeight="1" ht="15">
      <c r="A2805" s="2" t="inlineStr"/>
      <c r="B2805" s="2" t="inlineStr"/>
      <c r="C2805" s="2" t="inlineStr"/>
      <c r="D2805" s="2" t="inlineStr"/>
      <c r="E2805" s="28" t="inlineStr">
        <is>
          <r>
            <t xml:space="preserve">VALOR:</t>
          </r>
        </is>
      </c>
      <c r="F2805" s="28" t="inlineStr"/>
      <c r="G2805" s="6" t="n">
        <f>SUM(G2791,G2797,G2801,G2804)</f>
        <v>178.29</v>
      </c>
    </row>
    <row r="2806" customHeight="1" ht="15">
      <c r="A2806" s="2" t="inlineStr"/>
      <c r="B2806" s="2" t="inlineStr"/>
      <c r="C2806" s="2" t="inlineStr"/>
      <c r="D2806" s="2" t="inlineStr"/>
      <c r="E2806" s="28" t="inlineStr">
        <is>
          <r>
            <t xml:space="preserve">VALOR BDI (22.23%):</t>
          </r>
        </is>
      </c>
      <c r="F2806" s="28" t="inlineStr"/>
      <c r="G2806" s="6" t="n">
        <f>ROUND(G2805*(22.23/100),2)</f>
        <v>39.63</v>
      </c>
    </row>
    <row r="2807" customHeight="1" ht="15">
      <c r="A2807" s="2" t="inlineStr"/>
      <c r="B2807" s="2" t="inlineStr"/>
      <c r="C2807" s="2" t="inlineStr"/>
      <c r="D2807" s="2" t="inlineStr"/>
      <c r="E2807" s="28" t="inlineStr">
        <is>
          <r>
            <t xml:space="preserve">VALOR COM BDI:</t>
          </r>
        </is>
      </c>
      <c r="F2807" s="28" t="inlineStr"/>
      <c r="G2807" s="6" t="n">
        <f>G2806+G2805</f>
        <v>217.92</v>
      </c>
    </row>
    <row r="2808" customHeight="1" ht="10">
      <c r="A2808" s="2" t="inlineStr"/>
      <c r="B2808" s="2" t="inlineStr"/>
      <c r="C2808" s="2" t="inlineStr"/>
      <c r="D2808" s="2" t="inlineStr"/>
      <c r="E2808" s="18" t="inlineStr"/>
      <c r="F2808" s="18" t="inlineStr"/>
      <c r="G2808" s="18" t="inlineStr"/>
    </row>
    <row r="2809" customHeight="1" ht="20">
      <c r="A2809" s="19" t="inlineStr">
        <is>
          <r>
            <t xml:space="preserve">98446 PAREDE DE MADEIRA COMPENSADA PARA CONSTRUÇÃO TEMPORÁRIA EM CHAPA SIMPLES, EXTERNA, COM ÁREA LÍQUIDA MENOR QUE 6 M², COM VÃO. AF_03/2024 (M2)</t>
          </r>
        </is>
      </c>
      <c r="B2809" s="19" t="inlineStr"/>
      <c r="C2809" s="19" t="inlineStr"/>
      <c r="D2809" s="19" t="inlineStr"/>
      <c r="E2809" s="19" t="inlineStr"/>
      <c r="F2809" s="19" t="inlineStr"/>
      <c r="G2809" s="19" t="inlineStr"/>
    </row>
    <row r="2810" customHeight="1" ht="15">
      <c r="A2810" s="20" t="inlineStr">
        <is>
          <r>
            <t xml:space="preserve">Equipamento Custo Horário</t>
          </r>
        </is>
      </c>
      <c r="B2810" s="20" t="inlineStr"/>
      <c r="C2810" s="21" t="inlineStr">
        <is>
          <r>
            <t xml:space="preserve">FONTE</t>
          </r>
        </is>
      </c>
      <c r="D2810" s="21" t="inlineStr">
        <is>
          <r>
            <t xml:space="preserve">UNID</t>
          </r>
        </is>
      </c>
      <c r="E2810" s="21" t="inlineStr">
        <is>
          <r>
            <t xml:space="preserve">COEFICIENTE</t>
          </r>
        </is>
      </c>
      <c r="F2810" s="21" t="inlineStr">
        <is>
          <r>
            <t xml:space="preserve">PREÇO UNITÁRIO</t>
          </r>
        </is>
      </c>
      <c r="G2810" s="21" t="inlineStr">
        <is>
          <r>
            <t xml:space="preserve">TOTAL</t>
          </r>
        </is>
      </c>
    </row>
    <row r="2811" customHeight="1" ht="29">
      <c r="A2811" s="22" t="inlineStr">
        <is>
          <r>
            <t xml:space="preserve">91693</t>
          </r>
        </is>
      </c>
      <c r="B2811" s="23" t="inlineStr">
        <is>
          <r>
            <t xml:space="preserve">SERRA CIRCULAR DE BANCADA COM MOTOR ELÉTRICO POTÊNCIA DE 5HP, COM COIFA PARA DISCO 10" - CHI DIURNO. AF_08/2015</t>
          </r>
        </is>
      </c>
      <c r="C2811" s="22" t="inlineStr">
        <is>
          <r>
            <t xml:space="preserve">SINAPI</t>
          </r>
        </is>
      </c>
      <c r="D2811" s="22" t="inlineStr">
        <is>
          <r>
            <t xml:space="preserve">CHI</t>
          </r>
        </is>
      </c>
      <c r="E2811" s="24" t="n">
        <v>0.1391</v>
      </c>
      <c r="F2811" s="25" t="n">
        <v>32.36</v>
      </c>
      <c r="G2811" s="25" t="n">
        <f>TRUNC(TRUNC(E2811,8)*F2811,2)</f>
        <v>4.5</v>
      </c>
    </row>
    <row r="2812" customHeight="1" ht="29">
      <c r="A2812" s="22" t="inlineStr">
        <is>
          <r>
            <t xml:space="preserve">91692</t>
          </r>
        </is>
      </c>
      <c r="B2812" s="23" t="inlineStr">
        <is>
          <r>
            <t xml:space="preserve">SERRA CIRCULAR DE BANCADA COM MOTOR ELÉTRICO POTÊNCIA DE 5HP, COM COIFA PARA DISCO 10" - CHP DIURNO. AF_08/2015</t>
          </r>
        </is>
      </c>
      <c r="C2812" s="22" t="inlineStr">
        <is>
          <r>
            <t xml:space="preserve">SINAPI</t>
          </r>
        </is>
      </c>
      <c r="D2812" s="22" t="inlineStr">
        <is>
          <r>
            <t xml:space="preserve">CHP</t>
          </r>
        </is>
      </c>
      <c r="E2812" s="24" t="n">
        <v>0.0346</v>
      </c>
      <c r="F2812" s="25" t="n">
        <v>33.75</v>
      </c>
      <c r="G2812" s="25" t="n">
        <f>TRUNC(TRUNC(E2812,8)*F2812,2)</f>
        <v>1.16</v>
      </c>
    </row>
    <row r="2813" customHeight="1" ht="18">
      <c r="A2813" s="2" t="inlineStr"/>
      <c r="B2813" s="2" t="inlineStr"/>
      <c r="C2813" s="2" t="inlineStr"/>
      <c r="D2813" s="2" t="inlineStr"/>
      <c r="E2813" s="26" t="inlineStr">
        <is>
          <r>
            <t xml:space="preserve">TOTAL Equipamento Custo Horário:</t>
          </r>
        </is>
      </c>
      <c r="F2813" s="26" t="inlineStr"/>
      <c r="G2813" s="27" t="n">
        <f>SUM(G2811:G2812)</f>
        <v>5.66</v>
      </c>
    </row>
    <row r="2814" customHeight="1" ht="15">
      <c r="A2814" s="20" t="inlineStr">
        <is>
          <r>
            <t xml:space="preserve">Material</t>
          </r>
        </is>
      </c>
      <c r="B2814" s="20" t="inlineStr"/>
      <c r="C2814" s="21" t="inlineStr">
        <is>
          <r>
            <t xml:space="preserve">FONTE</t>
          </r>
        </is>
      </c>
      <c r="D2814" s="21" t="inlineStr">
        <is>
          <r>
            <t xml:space="preserve">UNID</t>
          </r>
        </is>
      </c>
      <c r="E2814" s="21" t="inlineStr">
        <is>
          <r>
            <t xml:space="preserve">COEFICIENTE</t>
          </r>
        </is>
      </c>
      <c r="F2814" s="21" t="inlineStr">
        <is>
          <r>
            <t xml:space="preserve">PREÇO UNITÁRIO</t>
          </r>
        </is>
      </c>
      <c r="G2814" s="21" t="inlineStr">
        <is>
          <r>
            <t xml:space="preserve">TOTAL</t>
          </r>
        </is>
      </c>
    </row>
    <row r="2815" customHeight="1" ht="29">
      <c r="A2815" s="22" t="inlineStr">
        <is>
          <r>
            <t xml:space="preserve">00043681</t>
          </r>
        </is>
      </c>
      <c r="B2815" s="23" t="inlineStr">
        <is>
          <r>
            <t xml:space="preserve">CHAPA/PAINEL DE MADEIRA COMPENSADA RESINADA (MADEIRITE RESINADO ROSA) PARA FORMA DE CONCRETO, DE 2200 X 1100 MM, E = 8 A 12 MM</t>
          </r>
        </is>
      </c>
      <c r="C2815" s="22" t="inlineStr">
        <is>
          <r>
            <t xml:space="preserve">SINAPI</t>
          </r>
        </is>
      </c>
      <c r="D2815" s="22" t="inlineStr">
        <is>
          <r>
            <t xml:space="preserve">M2</t>
          </r>
        </is>
      </c>
      <c r="E2815" s="24" t="n">
        <v>1.050038</v>
      </c>
      <c r="F2815" s="25" t="n">
        <v>36.57</v>
      </c>
      <c r="G2815" s="25" t="n">
        <f>TRUNC(TRUNC(E2815,8)*F2815,2)</f>
        <v>38.39</v>
      </c>
    </row>
    <row r="2816" customHeight="1" ht="21">
      <c r="A2816" s="22" t="inlineStr">
        <is>
          <r>
            <t xml:space="preserve">00004491</t>
          </r>
        </is>
      </c>
      <c r="B2816" s="23" t="inlineStr">
        <is>
          <r>
            <t xml:space="preserve">PONTALETE *7,5 X 7,5* CM EM PINUS, MISTA OU EQUIVALENTE DA REGIAO - BRUTA</t>
          </r>
        </is>
      </c>
      <c r="C2816" s="22" t="inlineStr">
        <is>
          <r>
            <t xml:space="preserve">SINAPI</t>
          </r>
        </is>
      </c>
      <c r="D2816" s="22" t="inlineStr">
        <is>
          <r>
            <t xml:space="preserve">M</t>
          </r>
        </is>
      </c>
      <c r="E2816" s="24" t="n">
        <v>2.6139</v>
      </c>
      <c r="F2816" s="25" t="n">
        <v>11.26</v>
      </c>
      <c r="G2816" s="25" t="n">
        <f>TRUNC(TRUNC(E2816,8)*F2816,2)</f>
        <v>29.43</v>
      </c>
    </row>
    <row r="2817" customHeight="1" ht="15">
      <c r="A2817" s="22" t="inlineStr">
        <is>
          <r>
            <t xml:space="preserve">00005061</t>
          </r>
        </is>
      </c>
      <c r="B2817" s="23" t="inlineStr">
        <is>
          <r>
            <t xml:space="preserve">PREGO DE ACO POLIDO COM CABECA 18 X 27 (2 1/2 X 10)</t>
          </r>
        </is>
      </c>
      <c r="C2817" s="22" t="inlineStr">
        <is>
          <r>
            <t xml:space="preserve">SINAPI</t>
          </r>
        </is>
      </c>
      <c r="D2817" s="22" t="inlineStr">
        <is>
          <r>
            <t xml:space="preserve">KG</t>
          </r>
        </is>
      </c>
      <c r="E2817" s="24" t="n">
        <v>0.086</v>
      </c>
      <c r="F2817" s="25" t="n">
        <v>13.38</v>
      </c>
      <c r="G2817" s="25" t="n">
        <f>TRUNC(TRUNC(E2817,8)*F2817,2)</f>
        <v>1.15</v>
      </c>
    </row>
    <row r="2818" customHeight="1" ht="21">
      <c r="A2818" s="22" t="inlineStr">
        <is>
          <r>
            <t xml:space="preserve">00006194</t>
          </r>
        </is>
      </c>
      <c r="B2818" s="23" t="inlineStr">
        <is>
          <r>
            <t xml:space="preserve">TABUA *2,5 X 15 CM EM PINUS, MISTA OU EQUIVALENTE DA REGIAO - BRUTA</t>
          </r>
        </is>
      </c>
      <c r="C2818" s="22" t="inlineStr">
        <is>
          <r>
            <t xml:space="preserve">SINAPI</t>
          </r>
        </is>
      </c>
      <c r="D2818" s="22" t="inlineStr">
        <is>
          <r>
            <t xml:space="preserve">M</t>
          </r>
        </is>
      </c>
      <c r="E2818" s="24" t="n">
        <v>1.9604</v>
      </c>
      <c r="F2818" s="25" t="n">
        <v>8.03</v>
      </c>
      <c r="G2818" s="25" t="n">
        <f>TRUNC(TRUNC(E2818,8)*F2818,2)</f>
        <v>15.74</v>
      </c>
    </row>
    <row r="2819" customHeight="1" ht="15">
      <c r="A2819" s="2" t="inlineStr"/>
      <c r="B2819" s="2" t="inlineStr"/>
      <c r="C2819" s="2" t="inlineStr"/>
      <c r="D2819" s="2" t="inlineStr"/>
      <c r="E2819" s="26" t="inlineStr">
        <is>
          <r>
            <t xml:space="preserve">TOTAL Material:</t>
          </r>
        </is>
      </c>
      <c r="F2819" s="26" t="inlineStr"/>
      <c r="G2819" s="27" t="n">
        <f>SUM(G2815:G2818)</f>
        <v>84.71</v>
      </c>
    </row>
    <row r="2820" customHeight="1" ht="15">
      <c r="A2820" s="20" t="inlineStr">
        <is>
          <r>
            <t xml:space="preserve">Mão de Obra com Encargos Complementares</t>
          </r>
        </is>
      </c>
      <c r="B2820" s="20" t="inlineStr"/>
      <c r="C2820" s="21" t="inlineStr">
        <is>
          <r>
            <t xml:space="preserve">FONTE</t>
          </r>
        </is>
      </c>
      <c r="D2820" s="21" t="inlineStr">
        <is>
          <r>
            <t xml:space="preserve">UNID</t>
          </r>
        </is>
      </c>
      <c r="E2820" s="21" t="inlineStr">
        <is>
          <r>
            <t xml:space="preserve">COEFICIENTE</t>
          </r>
        </is>
      </c>
      <c r="F2820" s="21" t="inlineStr">
        <is>
          <r>
            <t xml:space="preserve">PREÇO UNITÁRIO</t>
          </r>
        </is>
      </c>
      <c r="G2820" s="21" t="inlineStr">
        <is>
          <r>
            <t xml:space="preserve">TOTAL</t>
          </r>
        </is>
      </c>
    </row>
    <row r="2821" customHeight="1" ht="21">
      <c r="A2821" s="22" t="inlineStr">
        <is>
          <r>
            <t xml:space="preserve">88239</t>
          </r>
        </is>
      </c>
      <c r="B2821" s="23" t="inlineStr">
        <is>
          <r>
            <t xml:space="preserve">AJUDANTE DE CARPINTEIRO COM ENCARGOS COMPLEMENTARES</t>
          </r>
        </is>
      </c>
      <c r="C2821" s="22" t="inlineStr">
        <is>
          <r>
            <t xml:space="preserve">SINAPI</t>
          </r>
        </is>
      </c>
      <c r="D2821" s="22" t="inlineStr">
        <is>
          <r>
            <t xml:space="preserve">H</t>
          </r>
        </is>
      </c>
      <c r="E2821" s="24" t="n">
        <v>0.995</v>
      </c>
      <c r="F2821" s="25" t="n">
        <v>23.13</v>
      </c>
      <c r="G2821" s="25" t="n">
        <f>TRUNC(TRUNC(E2821,8)*F2821,2)</f>
        <v>23.01</v>
      </c>
    </row>
    <row r="2822" customHeight="1" ht="21">
      <c r="A2822" s="22" t="inlineStr">
        <is>
          <r>
            <t xml:space="preserve">88262</t>
          </r>
        </is>
      </c>
      <c r="B2822" s="23" t="inlineStr">
        <is>
          <r>
            <t xml:space="preserve">CARPINTEIRO DE FORMAS COM ENCARGOS COMPLEMENTARES</t>
          </r>
        </is>
      </c>
      <c r="C2822" s="22" t="inlineStr">
        <is>
          <r>
            <t xml:space="preserve">SINAPI</t>
          </r>
        </is>
      </c>
      <c r="D2822" s="22" t="inlineStr">
        <is>
          <r>
            <t xml:space="preserve">H</t>
          </r>
        </is>
      </c>
      <c r="E2822" s="24" t="n">
        <v>1.475</v>
      </c>
      <c r="F2822" s="25" t="n">
        <v>28.52</v>
      </c>
      <c r="G2822" s="25" t="n">
        <f>TRUNC(TRUNC(E2822,8)*F2822,2)</f>
        <v>42.06</v>
      </c>
    </row>
    <row r="2823" customHeight="1" ht="18">
      <c r="A2823" s="2" t="inlineStr"/>
      <c r="B2823" s="2" t="inlineStr"/>
      <c r="C2823" s="2" t="inlineStr"/>
      <c r="D2823" s="2" t="inlineStr"/>
      <c r="E2823" s="26" t="inlineStr">
        <is>
          <r>
            <t xml:space="preserve">TOTAL Mão de Obra com Encargos Complementares:</t>
          </r>
        </is>
      </c>
      <c r="F2823" s="26" t="inlineStr"/>
      <c r="G2823" s="27" t="n">
        <f>SUM(G2821:G2822)</f>
        <v>65.07</v>
      </c>
    </row>
    <row r="2824" customHeight="1" ht="15">
      <c r="A2824" s="20" t="inlineStr">
        <is>
          <r>
            <t xml:space="preserve">Serviço</t>
          </r>
        </is>
      </c>
      <c r="B2824" s="20" t="inlineStr"/>
      <c r="C2824" s="21" t="inlineStr">
        <is>
          <r>
            <t xml:space="preserve">FONTE</t>
          </r>
        </is>
      </c>
      <c r="D2824" s="21" t="inlineStr">
        <is>
          <r>
            <t xml:space="preserve">UNID</t>
          </r>
        </is>
      </c>
      <c r="E2824" s="21" t="inlineStr">
        <is>
          <r>
            <t xml:space="preserve">COEFICIENTE</t>
          </r>
        </is>
      </c>
      <c r="F2824" s="21" t="inlineStr">
        <is>
          <r>
            <t xml:space="preserve">PREÇO UNITÁRIO</t>
          </r>
        </is>
      </c>
      <c r="G2824" s="21" t="inlineStr">
        <is>
          <r>
            <t xml:space="preserve">TOTAL</t>
          </r>
        </is>
      </c>
    </row>
    <row r="2825" customHeight="1" ht="29">
      <c r="A2825" s="22" t="inlineStr">
        <is>
          <r>
            <t xml:space="preserve">94974</t>
          </r>
        </is>
      </c>
      <c r="B2825" s="23" t="inlineStr">
        <is>
          <r>
            <t xml:space="preserve">CONCRETO MAGRO PARA LASTRO, TRAÇO 1:4,5:4,5 (EM MASSA SECA DE CIMENTO/ AREIA MÉDIA/ BRITA 1) - PREPARO MANUAL. AF_05/2021</t>
          </r>
        </is>
      </c>
      <c r="C2825" s="22" t="inlineStr">
        <is>
          <r>
            <t xml:space="preserve">SINAPI</t>
          </r>
        </is>
      </c>
      <c r="D2825" s="22" t="inlineStr">
        <is>
          <r>
            <t xml:space="preserve">M3</t>
          </r>
        </is>
      </c>
      <c r="E2825" s="24" t="n">
        <v>0.0062</v>
      </c>
      <c r="F2825" s="25" t="n">
        <v>476.56</v>
      </c>
      <c r="G2825" s="25" t="n">
        <f>TRUNC(TRUNC(E2825,8)*F2825,2)</f>
        <v>2.95</v>
      </c>
    </row>
    <row r="2826" customHeight="1" ht="15">
      <c r="A2826" s="2" t="inlineStr"/>
      <c r="B2826" s="2" t="inlineStr"/>
      <c r="C2826" s="2" t="inlineStr"/>
      <c r="D2826" s="2" t="inlineStr"/>
      <c r="E2826" s="26" t="inlineStr">
        <is>
          <r>
            <t xml:space="preserve">TOTAL Serviço:</t>
          </r>
        </is>
      </c>
      <c r="F2826" s="26" t="inlineStr"/>
      <c r="G2826" s="27" t="n">
        <f>SUM(G2825:G2825)</f>
        <v>2.95</v>
      </c>
    </row>
    <row r="2827" customHeight="1" ht="15">
      <c r="A2827" s="2" t="inlineStr"/>
      <c r="B2827" s="2" t="inlineStr"/>
      <c r="C2827" s="2" t="inlineStr"/>
      <c r="D2827" s="2" t="inlineStr"/>
      <c r="E2827" s="28" t="inlineStr">
        <is>
          <r>
            <t xml:space="preserve">VALOR:</t>
          </r>
        </is>
      </c>
      <c r="F2827" s="28" t="inlineStr"/>
      <c r="G2827" s="6" t="n">
        <f>SUM(G2813,G2819,G2823,G2826)</f>
        <v>158.39</v>
      </c>
    </row>
    <row r="2828" customHeight="1" ht="15">
      <c r="A2828" s="2" t="inlineStr"/>
      <c r="B2828" s="2" t="inlineStr"/>
      <c r="C2828" s="2" t="inlineStr"/>
      <c r="D2828" s="2" t="inlineStr"/>
      <c r="E2828" s="28" t="inlineStr">
        <is>
          <r>
            <t xml:space="preserve">VALOR BDI (22.23%):</t>
          </r>
        </is>
      </c>
      <c r="F2828" s="28" t="inlineStr"/>
      <c r="G2828" s="6" t="n">
        <f>ROUND(G2827*(22.23/100),2)</f>
        <v>35.21</v>
      </c>
    </row>
    <row r="2829" customHeight="1" ht="15">
      <c r="A2829" s="2" t="inlineStr"/>
      <c r="B2829" s="2" t="inlineStr"/>
      <c r="C2829" s="2" t="inlineStr"/>
      <c r="D2829" s="2" t="inlineStr"/>
      <c r="E2829" s="28" t="inlineStr">
        <is>
          <r>
            <t xml:space="preserve">VALOR COM BDI:</t>
          </r>
        </is>
      </c>
      <c r="F2829" s="28" t="inlineStr"/>
      <c r="G2829" s="6" t="n">
        <f>G2828+G2827</f>
        <v>193.6</v>
      </c>
    </row>
    <row r="2830" customHeight="1" ht="10">
      <c r="A2830" s="2" t="inlineStr"/>
      <c r="B2830" s="2" t="inlineStr"/>
      <c r="C2830" s="2" t="inlineStr"/>
      <c r="D2830" s="2" t="inlineStr"/>
      <c r="E2830" s="18" t="inlineStr"/>
      <c r="F2830" s="18" t="inlineStr"/>
      <c r="G2830" s="18" t="inlineStr"/>
    </row>
    <row r="2831" customHeight="1" ht="20">
      <c r="A2831" s="19" t="inlineStr">
        <is>
          <r>
            <t xml:space="preserve">98442 PAREDE DE MADEIRA COMPENSADA PARA CONSTRUÇÃO TEMPORÁRIA EM CHAPA SIMPLES, EXTERNA, COM ÁREA LÍQUIDA MENOR QUE 6 M², SEM VÃO. AF_05/2018 (M2)</t>
          </r>
        </is>
      </c>
      <c r="B2831" s="19" t="inlineStr"/>
      <c r="C2831" s="19" t="inlineStr"/>
      <c r="D2831" s="19" t="inlineStr"/>
      <c r="E2831" s="19" t="inlineStr"/>
      <c r="F2831" s="19" t="inlineStr"/>
      <c r="G2831" s="19" t="inlineStr"/>
    </row>
    <row r="2832" customHeight="1" ht="15">
      <c r="A2832" s="20" t="inlineStr">
        <is>
          <r>
            <t xml:space="preserve">Equipamento Custo Horário</t>
          </r>
        </is>
      </c>
      <c r="B2832" s="20" t="inlineStr"/>
      <c r="C2832" s="21" t="inlineStr">
        <is>
          <r>
            <t xml:space="preserve">FONTE</t>
          </r>
        </is>
      </c>
      <c r="D2832" s="21" t="inlineStr">
        <is>
          <r>
            <t xml:space="preserve">UNID</t>
          </r>
        </is>
      </c>
      <c r="E2832" s="21" t="inlineStr">
        <is>
          <r>
            <t xml:space="preserve">COEFICIENTE</t>
          </r>
        </is>
      </c>
      <c r="F2832" s="21" t="inlineStr">
        <is>
          <r>
            <t xml:space="preserve">PREÇO UNITÁRIO</t>
          </r>
        </is>
      </c>
      <c r="G2832" s="21" t="inlineStr">
        <is>
          <r>
            <t xml:space="preserve">TOTAL</t>
          </r>
        </is>
      </c>
    </row>
    <row r="2833" customHeight="1" ht="29">
      <c r="A2833" s="22" t="inlineStr">
        <is>
          <r>
            <t xml:space="preserve">91693</t>
          </r>
        </is>
      </c>
      <c r="B2833" s="23" t="inlineStr">
        <is>
          <r>
            <t xml:space="preserve">SERRA CIRCULAR DE BANCADA COM MOTOR ELÉTRICO POTÊNCIA DE 5HP, COM COIFA PARA DISCO 10" - CHI DIURNO. AF_08/2015</t>
          </r>
        </is>
      </c>
      <c r="C2833" s="22" t="inlineStr">
        <is>
          <r>
            <t xml:space="preserve">SINAPI</t>
          </r>
        </is>
      </c>
      <c r="D2833" s="22" t="inlineStr">
        <is>
          <r>
            <t xml:space="preserve">CHI</t>
          </r>
        </is>
      </c>
      <c r="E2833" s="24" t="n">
        <v>0.0332</v>
      </c>
      <c r="F2833" s="25" t="n">
        <v>32.36</v>
      </c>
      <c r="G2833" s="25" t="n">
        <f>TRUNC(TRUNC(E2833,8)*F2833,2)</f>
        <v>1.07</v>
      </c>
    </row>
    <row r="2834" customHeight="1" ht="29">
      <c r="A2834" s="22" t="inlineStr">
        <is>
          <r>
            <t xml:space="preserve">91692</t>
          </r>
        </is>
      </c>
      <c r="B2834" s="23" t="inlineStr">
        <is>
          <r>
            <t xml:space="preserve">SERRA CIRCULAR DE BANCADA COM MOTOR ELÉTRICO POTÊNCIA DE 5HP, COM COIFA PARA DISCO 10" - CHP DIURNO. AF_08/2015</t>
          </r>
        </is>
      </c>
      <c r="C2834" s="22" t="inlineStr">
        <is>
          <r>
            <t xml:space="preserve">SINAPI</t>
          </r>
        </is>
      </c>
      <c r="D2834" s="22" t="inlineStr">
        <is>
          <r>
            <t xml:space="preserve">CHP</t>
          </r>
        </is>
      </c>
      <c r="E2834" s="24" t="n">
        <v>0.0076</v>
      </c>
      <c r="F2834" s="25" t="n">
        <v>33.75</v>
      </c>
      <c r="G2834" s="25" t="n">
        <f>TRUNC(TRUNC(E2834,8)*F2834,2)</f>
        <v>0.25</v>
      </c>
    </row>
    <row r="2835" customHeight="1" ht="18">
      <c r="A2835" s="2" t="inlineStr"/>
      <c r="B2835" s="2" t="inlineStr"/>
      <c r="C2835" s="2" t="inlineStr"/>
      <c r="D2835" s="2" t="inlineStr"/>
      <c r="E2835" s="26" t="inlineStr">
        <is>
          <r>
            <t xml:space="preserve">TOTAL Equipamento Custo Horário:</t>
          </r>
        </is>
      </c>
      <c r="F2835" s="26" t="inlineStr"/>
      <c r="G2835" s="27" t="n">
        <f>SUM(G2833:G2834)</f>
        <v>1.32</v>
      </c>
    </row>
    <row r="2836" customHeight="1" ht="15">
      <c r="A2836" s="20" t="inlineStr">
        <is>
          <r>
            <t xml:space="preserve">Material</t>
          </r>
        </is>
      </c>
      <c r="B2836" s="20" t="inlineStr"/>
      <c r="C2836" s="21" t="inlineStr">
        <is>
          <r>
            <t xml:space="preserve">FONTE</t>
          </r>
        </is>
      </c>
      <c r="D2836" s="21" t="inlineStr">
        <is>
          <r>
            <t xml:space="preserve">UNID</t>
          </r>
        </is>
      </c>
      <c r="E2836" s="21" t="inlineStr">
        <is>
          <r>
            <t xml:space="preserve">COEFICIENTE</t>
          </r>
        </is>
      </c>
      <c r="F2836" s="21" t="inlineStr">
        <is>
          <r>
            <t xml:space="preserve">PREÇO UNITÁRIO</t>
          </r>
        </is>
      </c>
      <c r="G2836" s="21" t="inlineStr">
        <is>
          <r>
            <t xml:space="preserve">TOTAL</t>
          </r>
        </is>
      </c>
    </row>
    <row r="2837" customHeight="1" ht="29">
      <c r="A2837" s="22" t="inlineStr">
        <is>
          <r>
            <t xml:space="preserve">00004433</t>
          </r>
        </is>
      </c>
      <c r="B2837" s="23" t="inlineStr">
        <is>
          <r>
            <t xml:space="preserve">CAIBRO NAO APARELHADO *6 X 6* CM, EM MACARANDUBA/MASSARANDUBA, ANGELIM OU EQUIVALENTE DA REGIAO - BRUTA</t>
          </r>
        </is>
      </c>
      <c r="C2837" s="22" t="inlineStr">
        <is>
          <r>
            <t xml:space="preserve">SINAPI</t>
          </r>
        </is>
      </c>
      <c r="D2837" s="22" t="inlineStr">
        <is>
          <r>
            <t xml:space="preserve">M</t>
          </r>
        </is>
      </c>
      <c r="E2837" s="24" t="n">
        <v>1.2308</v>
      </c>
      <c r="F2837" s="25" t="n">
        <v>24.44</v>
      </c>
      <c r="G2837" s="25" t="n">
        <f>TRUNC(TRUNC(E2837,8)*F2837,2)</f>
        <v>30.08</v>
      </c>
    </row>
    <row r="2838" customHeight="1" ht="29">
      <c r="A2838" s="22" t="inlineStr">
        <is>
          <r>
            <t xml:space="preserve">00043681</t>
          </r>
        </is>
      </c>
      <c r="B2838" s="23" t="inlineStr">
        <is>
          <r>
            <t xml:space="preserve">CHAPA/PAINEL DE MADEIRA COMPENSADA RESINADA (MADEIRITE RESINADO ROSA) PARA FORMA DE CONCRETO, DE 2200 X 1100 MM, E = 8 A 12 MM</t>
          </r>
        </is>
      </c>
      <c r="C2838" s="22" t="inlineStr">
        <is>
          <r>
            <t xml:space="preserve">SINAPI</t>
          </r>
        </is>
      </c>
      <c r="D2838" s="22" t="inlineStr">
        <is>
          <r>
            <t xml:space="preserve">M2</t>
          </r>
        </is>
      </c>
      <c r="E2838" s="24" t="n">
        <v>1.050038</v>
      </c>
      <c r="F2838" s="25" t="n">
        <v>36.57</v>
      </c>
      <c r="G2838" s="25" t="n">
        <f>TRUNC(TRUNC(E2838,8)*F2838,2)</f>
        <v>38.39</v>
      </c>
    </row>
    <row r="2839" customHeight="1" ht="15">
      <c r="A2839" s="22" t="inlineStr">
        <is>
          <r>
            <t xml:space="preserve">00005061</t>
          </r>
        </is>
      </c>
      <c r="B2839" s="23" t="inlineStr">
        <is>
          <r>
            <t xml:space="preserve">PREGO DE ACO POLIDO COM CABECA 18 X 27 (2 1/2 X 10)</t>
          </r>
        </is>
      </c>
      <c r="C2839" s="22" t="inlineStr">
        <is>
          <r>
            <t xml:space="preserve">SINAPI</t>
          </r>
        </is>
      </c>
      <c r="D2839" s="22" t="inlineStr">
        <is>
          <r>
            <t xml:space="preserve">KG</t>
          </r>
        </is>
      </c>
      <c r="E2839" s="24" t="n">
        <v>0.0517</v>
      </c>
      <c r="F2839" s="25" t="n">
        <v>13.38</v>
      </c>
      <c r="G2839" s="25" t="n">
        <f>TRUNC(TRUNC(E2839,8)*F2839,2)</f>
        <v>0.69</v>
      </c>
    </row>
    <row r="2840" customHeight="1" ht="29">
      <c r="A2840" s="22" t="inlineStr">
        <is>
          <r>
            <t xml:space="preserve">00003992</t>
          </r>
        </is>
      </c>
      <c r="B2840" s="23" t="inlineStr">
        <is>
          <r>
            <t xml:space="preserve">TABUA APARELHADA *2,5 X 30* CM, EM MACARANDUBA/MASSARANDUBA, ANGELIM OU EQUIVALENTE DA REGIAO</t>
          </r>
        </is>
      </c>
      <c r="C2840" s="22" t="inlineStr">
        <is>
          <r>
            <t xml:space="preserve">SINAPI</t>
          </r>
        </is>
      </c>
      <c r="D2840" s="22" t="inlineStr">
        <is>
          <r>
            <t xml:space="preserve">M</t>
          </r>
        </is>
      </c>
      <c r="E2840" s="24" t="n">
        <v>1.6923</v>
      </c>
      <c r="F2840" s="25" t="n">
        <v>29.0</v>
      </c>
      <c r="G2840" s="25" t="n">
        <f>TRUNC(TRUNC(E2840,8)*F2840,2)</f>
        <v>49.07</v>
      </c>
    </row>
    <row r="2841" customHeight="1" ht="15">
      <c r="A2841" s="2" t="inlineStr"/>
      <c r="B2841" s="2" t="inlineStr"/>
      <c r="C2841" s="2" t="inlineStr"/>
      <c r="D2841" s="2" t="inlineStr"/>
      <c r="E2841" s="26" t="inlineStr">
        <is>
          <r>
            <t xml:space="preserve">TOTAL Material:</t>
          </r>
        </is>
      </c>
      <c r="F2841" s="26" t="inlineStr"/>
      <c r="G2841" s="27" t="n">
        <f>SUM(G2837:G2840)</f>
        <v>118.23</v>
      </c>
    </row>
    <row r="2842" customHeight="1" ht="15">
      <c r="A2842" s="20" t="inlineStr">
        <is>
          <r>
            <t xml:space="preserve">Mão de Obra com Encargos Complementares</t>
          </r>
        </is>
      </c>
      <c r="B2842" s="20" t="inlineStr"/>
      <c r="C2842" s="21" t="inlineStr">
        <is>
          <r>
            <t xml:space="preserve">FONTE</t>
          </r>
        </is>
      </c>
      <c r="D2842" s="21" t="inlineStr">
        <is>
          <r>
            <t xml:space="preserve">UNID</t>
          </r>
        </is>
      </c>
      <c r="E2842" s="21" t="inlineStr">
        <is>
          <r>
            <t xml:space="preserve">COEFICIENTE</t>
          </r>
        </is>
      </c>
      <c r="F2842" s="21" t="inlineStr">
        <is>
          <r>
            <t xml:space="preserve">PREÇO UNITÁRIO</t>
          </r>
        </is>
      </c>
      <c r="G2842" s="21" t="inlineStr">
        <is>
          <r>
            <t xml:space="preserve">TOTAL</t>
          </r>
        </is>
      </c>
    </row>
    <row r="2843" customHeight="1" ht="21">
      <c r="A2843" s="22" t="inlineStr">
        <is>
          <r>
            <t xml:space="preserve">88239</t>
          </r>
        </is>
      </c>
      <c r="B2843" s="23" t="inlineStr">
        <is>
          <r>
            <t xml:space="preserve">AJUDANTE DE CARPINTEIRO COM ENCARGOS COMPLEMENTARES</t>
          </r>
        </is>
      </c>
      <c r="C2843" s="22" t="inlineStr">
        <is>
          <r>
            <t xml:space="preserve">SINAPI</t>
          </r>
        </is>
      </c>
      <c r="D2843" s="22" t="inlineStr">
        <is>
          <r>
            <t xml:space="preserve">H</t>
          </r>
        </is>
      </c>
      <c r="E2843" s="24" t="n">
        <v>0.2844</v>
      </c>
      <c r="F2843" s="25" t="n">
        <v>23.13</v>
      </c>
      <c r="G2843" s="25" t="n">
        <f>TRUNC(TRUNC(E2843,8)*F2843,2)</f>
        <v>6.57</v>
      </c>
    </row>
    <row r="2844" customHeight="1" ht="21">
      <c r="A2844" s="22" t="inlineStr">
        <is>
          <r>
            <t xml:space="preserve">88262</t>
          </r>
        </is>
      </c>
      <c r="B2844" s="23" t="inlineStr">
        <is>
          <r>
            <t xml:space="preserve">CARPINTEIRO DE FORMAS COM ENCARGOS COMPLEMENTARES</t>
          </r>
        </is>
      </c>
      <c r="C2844" s="22" t="inlineStr">
        <is>
          <r>
            <t xml:space="preserve">SINAPI</t>
          </r>
        </is>
      </c>
      <c r="D2844" s="22" t="inlineStr">
        <is>
          <r>
            <t xml:space="preserve">H</t>
          </r>
        </is>
      </c>
      <c r="E2844" s="24" t="n">
        <v>0.8532</v>
      </c>
      <c r="F2844" s="25" t="n">
        <v>28.52</v>
      </c>
      <c r="G2844" s="25" t="n">
        <f>TRUNC(TRUNC(E2844,8)*F2844,2)</f>
        <v>24.33</v>
      </c>
    </row>
    <row r="2845" customHeight="1" ht="18">
      <c r="A2845" s="2" t="inlineStr"/>
      <c r="B2845" s="2" t="inlineStr"/>
      <c r="C2845" s="2" t="inlineStr"/>
      <c r="D2845" s="2" t="inlineStr"/>
      <c r="E2845" s="26" t="inlineStr">
        <is>
          <r>
            <t xml:space="preserve">TOTAL Mão de Obra com Encargos Complementares:</t>
          </r>
        </is>
      </c>
      <c r="F2845" s="26" t="inlineStr"/>
      <c r="G2845" s="27" t="n">
        <f>SUM(G2843:G2844)</f>
        <v>30.9</v>
      </c>
    </row>
    <row r="2846" customHeight="1" ht="15">
      <c r="A2846" s="20" t="inlineStr">
        <is>
          <r>
            <t xml:space="preserve">Serviço</t>
          </r>
        </is>
      </c>
      <c r="B2846" s="20" t="inlineStr"/>
      <c r="C2846" s="21" t="inlineStr">
        <is>
          <r>
            <t xml:space="preserve">FONTE</t>
          </r>
        </is>
      </c>
      <c r="D2846" s="21" t="inlineStr">
        <is>
          <r>
            <t xml:space="preserve">UNID</t>
          </r>
        </is>
      </c>
      <c r="E2846" s="21" t="inlineStr">
        <is>
          <r>
            <t xml:space="preserve">COEFICIENTE</t>
          </r>
        </is>
      </c>
      <c r="F2846" s="21" t="inlineStr">
        <is>
          <r>
            <t xml:space="preserve">PREÇO UNITÁRIO</t>
          </r>
        </is>
      </c>
      <c r="G2846" s="21" t="inlineStr">
        <is>
          <r>
            <t xml:space="preserve">TOTAL</t>
          </r>
        </is>
      </c>
    </row>
    <row r="2847" customHeight="1" ht="29">
      <c r="A2847" s="22" t="inlineStr">
        <is>
          <r>
            <t xml:space="preserve">94974</t>
          </r>
        </is>
      </c>
      <c r="B2847" s="23" t="inlineStr">
        <is>
          <r>
            <t xml:space="preserve">CONCRETO MAGRO PARA LASTRO, TRAÇO 1:4,5:4,5 (EM MASSA SECA DE CIMENTO/ AREIA MÉDIA/ BRITA 1) - PREPARO MANUAL. AF_05/2021</t>
          </r>
        </is>
      </c>
      <c r="C2847" s="22" t="inlineStr">
        <is>
          <r>
            <t xml:space="preserve">SINAPI</t>
          </r>
        </is>
      </c>
      <c r="D2847" s="22" t="inlineStr">
        <is>
          <r>
            <t xml:space="preserve">M3</t>
          </r>
        </is>
      </c>
      <c r="E2847" s="24" t="n">
        <v>0.0015</v>
      </c>
      <c r="F2847" s="25" t="n">
        <v>476.56</v>
      </c>
      <c r="G2847" s="25" t="n">
        <f>TRUNC(TRUNC(E2847,8)*F2847,2)</f>
        <v>0.71</v>
      </c>
    </row>
    <row r="2848" customHeight="1" ht="15">
      <c r="A2848" s="2" t="inlineStr"/>
      <c r="B2848" s="2" t="inlineStr"/>
      <c r="C2848" s="2" t="inlineStr"/>
      <c r="D2848" s="2" t="inlineStr"/>
      <c r="E2848" s="26" t="inlineStr">
        <is>
          <r>
            <t xml:space="preserve">TOTAL Serviço:</t>
          </r>
        </is>
      </c>
      <c r="F2848" s="26" t="inlineStr"/>
      <c r="G2848" s="27" t="n">
        <f>SUM(G2847:G2847)</f>
        <v>0.71</v>
      </c>
    </row>
    <row r="2849" customHeight="1" ht="15">
      <c r="A2849" s="2" t="inlineStr"/>
      <c r="B2849" s="2" t="inlineStr"/>
      <c r="C2849" s="2" t="inlineStr"/>
      <c r="D2849" s="2" t="inlineStr"/>
      <c r="E2849" s="28" t="inlineStr">
        <is>
          <r>
            <t xml:space="preserve">VALOR:</t>
          </r>
        </is>
      </c>
      <c r="F2849" s="28" t="inlineStr"/>
      <c r="G2849" s="6" t="n">
        <f>SUM(G2835,G2841,G2845,G2848)</f>
        <v>151.16</v>
      </c>
    </row>
    <row r="2850" customHeight="1" ht="15">
      <c r="A2850" s="2" t="inlineStr"/>
      <c r="B2850" s="2" t="inlineStr"/>
      <c r="C2850" s="2" t="inlineStr"/>
      <c r="D2850" s="2" t="inlineStr"/>
      <c r="E2850" s="28" t="inlineStr">
        <is>
          <r>
            <t xml:space="preserve">VALOR BDI (22.23%):</t>
          </r>
        </is>
      </c>
      <c r="F2850" s="28" t="inlineStr"/>
      <c r="G2850" s="6" t="n">
        <f>ROUND(G2849*(22.23/100),2)</f>
        <v>33.6</v>
      </c>
    </row>
    <row r="2851" customHeight="1" ht="15">
      <c r="A2851" s="2" t="inlineStr"/>
      <c r="B2851" s="2" t="inlineStr"/>
      <c r="C2851" s="2" t="inlineStr"/>
      <c r="D2851" s="2" t="inlineStr"/>
      <c r="E2851" s="28" t="inlineStr">
        <is>
          <r>
            <t xml:space="preserve">VALOR COM BDI:</t>
          </r>
        </is>
      </c>
      <c r="F2851" s="28" t="inlineStr"/>
      <c r="G2851" s="6" t="n">
        <f>G2850+G2849</f>
        <v>184.76</v>
      </c>
    </row>
    <row r="2852" customHeight="1" ht="10">
      <c r="A2852" s="2" t="inlineStr"/>
      <c r="B2852" s="2" t="inlineStr"/>
      <c r="C2852" s="2" t="inlineStr"/>
      <c r="D2852" s="2" t="inlineStr"/>
      <c r="E2852" s="18" t="inlineStr"/>
      <c r="F2852" s="18" t="inlineStr"/>
      <c r="G2852" s="18" t="inlineStr"/>
    </row>
    <row r="2853" customHeight="1" ht="20">
      <c r="A2853" s="19" t="inlineStr">
        <is>
          <r>
            <t xml:space="preserve">98441 PAREDE DE MADEIRA COMPENSADA PARA CONSTRUÇÃO TEMPORÁRIA EM CHAPA SIMPLES, EXTERNA, SEM VÃO. AF_03/2024 (M2)</t>
          </r>
        </is>
      </c>
      <c r="B2853" s="19" t="inlineStr"/>
      <c r="C2853" s="19" t="inlineStr"/>
      <c r="D2853" s="19" t="inlineStr"/>
      <c r="E2853" s="19" t="inlineStr"/>
      <c r="F2853" s="19" t="inlineStr"/>
      <c r="G2853" s="19" t="inlineStr"/>
    </row>
    <row r="2854" customHeight="1" ht="15">
      <c r="A2854" s="20" t="inlineStr">
        <is>
          <r>
            <t xml:space="preserve">Equipamento Custo Horário</t>
          </r>
        </is>
      </c>
      <c r="B2854" s="20" t="inlineStr"/>
      <c r="C2854" s="21" t="inlineStr">
        <is>
          <r>
            <t xml:space="preserve">FONTE</t>
          </r>
        </is>
      </c>
      <c r="D2854" s="21" t="inlineStr">
        <is>
          <r>
            <t xml:space="preserve">UNID</t>
          </r>
        </is>
      </c>
      <c r="E2854" s="21" t="inlineStr">
        <is>
          <r>
            <t xml:space="preserve">COEFICIENTE</t>
          </r>
        </is>
      </c>
      <c r="F2854" s="21" t="inlineStr">
        <is>
          <r>
            <t xml:space="preserve">PREÇO UNITÁRIO</t>
          </r>
        </is>
      </c>
      <c r="G2854" s="21" t="inlineStr">
        <is>
          <r>
            <t xml:space="preserve">TOTAL</t>
          </r>
        </is>
      </c>
    </row>
    <row r="2855" customHeight="1" ht="29">
      <c r="A2855" s="22" t="inlineStr">
        <is>
          <r>
            <t xml:space="preserve">91693</t>
          </r>
        </is>
      </c>
      <c r="B2855" s="23" t="inlineStr">
        <is>
          <r>
            <t xml:space="preserve">SERRA CIRCULAR DE BANCADA COM MOTOR ELÉTRICO POTÊNCIA DE 5HP, COM COIFA PARA DISCO 10" - CHI DIURNO. AF_08/2015</t>
          </r>
        </is>
      </c>
      <c r="C2855" s="22" t="inlineStr">
        <is>
          <r>
            <t xml:space="preserve">SINAPI</t>
          </r>
        </is>
      </c>
      <c r="D2855" s="22" t="inlineStr">
        <is>
          <r>
            <t xml:space="preserve">CHI</t>
          </r>
        </is>
      </c>
      <c r="E2855" s="24" t="n">
        <v>0.0751</v>
      </c>
      <c r="F2855" s="25" t="n">
        <v>32.36</v>
      </c>
      <c r="G2855" s="25" t="n">
        <f>TRUNC(TRUNC(E2855,8)*F2855,2)</f>
        <v>2.43</v>
      </c>
    </row>
    <row r="2856" customHeight="1" ht="29">
      <c r="A2856" s="22" t="inlineStr">
        <is>
          <r>
            <t xml:space="preserve">91692</t>
          </r>
        </is>
      </c>
      <c r="B2856" s="23" t="inlineStr">
        <is>
          <r>
            <t xml:space="preserve">SERRA CIRCULAR DE BANCADA COM MOTOR ELÉTRICO POTÊNCIA DE 5HP, COM COIFA PARA DISCO 10" - CHP DIURNO. AF_08/2015</t>
          </r>
        </is>
      </c>
      <c r="C2856" s="22" t="inlineStr">
        <is>
          <r>
            <t xml:space="preserve">SINAPI</t>
          </r>
        </is>
      </c>
      <c r="D2856" s="22" t="inlineStr">
        <is>
          <r>
            <t xml:space="preserve">CHP</t>
          </r>
        </is>
      </c>
      <c r="E2856" s="24" t="n">
        <v>0.0187</v>
      </c>
      <c r="F2856" s="25" t="n">
        <v>33.75</v>
      </c>
      <c r="G2856" s="25" t="n">
        <f>TRUNC(TRUNC(E2856,8)*F2856,2)</f>
        <v>0.63</v>
      </c>
    </row>
    <row r="2857" customHeight="1" ht="18">
      <c r="A2857" s="2" t="inlineStr"/>
      <c r="B2857" s="2" t="inlineStr"/>
      <c r="C2857" s="2" t="inlineStr"/>
      <c r="D2857" s="2" t="inlineStr"/>
      <c r="E2857" s="26" t="inlineStr">
        <is>
          <r>
            <t xml:space="preserve">TOTAL Equipamento Custo Horário:</t>
          </r>
        </is>
      </c>
      <c r="F2857" s="26" t="inlineStr"/>
      <c r="G2857" s="27" t="n">
        <f>SUM(G2855:G2856)</f>
        <v>3.06</v>
      </c>
    </row>
    <row r="2858" customHeight="1" ht="15">
      <c r="A2858" s="20" t="inlineStr">
        <is>
          <r>
            <t xml:space="preserve">Material</t>
          </r>
        </is>
      </c>
      <c r="B2858" s="20" t="inlineStr"/>
      <c r="C2858" s="21" t="inlineStr">
        <is>
          <r>
            <t xml:space="preserve">FONTE</t>
          </r>
        </is>
      </c>
      <c r="D2858" s="21" t="inlineStr">
        <is>
          <r>
            <t xml:space="preserve">UNID</t>
          </r>
        </is>
      </c>
      <c r="E2858" s="21" t="inlineStr">
        <is>
          <r>
            <t xml:space="preserve">COEFICIENTE</t>
          </r>
        </is>
      </c>
      <c r="F2858" s="21" t="inlineStr">
        <is>
          <r>
            <t xml:space="preserve">PREÇO UNITÁRIO</t>
          </r>
        </is>
      </c>
      <c r="G2858" s="21" t="inlineStr">
        <is>
          <r>
            <t xml:space="preserve">TOTAL</t>
          </r>
        </is>
      </c>
    </row>
    <row r="2859" customHeight="1" ht="29">
      <c r="A2859" s="22" t="inlineStr">
        <is>
          <r>
            <t xml:space="preserve">00043681</t>
          </r>
        </is>
      </c>
      <c r="B2859" s="23" t="inlineStr">
        <is>
          <r>
            <t xml:space="preserve">CHAPA/PAINEL DE MADEIRA COMPENSADA RESINADA (MADEIRITE RESINADO ROSA) PARA FORMA DE CONCRETO, DE 2200 X 1100 MM, E = 8 A 12 MM</t>
          </r>
        </is>
      </c>
      <c r="C2859" s="22" t="inlineStr">
        <is>
          <r>
            <t xml:space="preserve">SINAPI</t>
          </r>
        </is>
      </c>
      <c r="D2859" s="22" t="inlineStr">
        <is>
          <r>
            <t xml:space="preserve">M2</t>
          </r>
        </is>
      </c>
      <c r="E2859" s="24" t="n">
        <v>1.050038</v>
      </c>
      <c r="F2859" s="25" t="n">
        <v>36.57</v>
      </c>
      <c r="G2859" s="25" t="n">
        <f>TRUNC(TRUNC(E2859,8)*F2859,2)</f>
        <v>38.39</v>
      </c>
    </row>
    <row r="2860" customHeight="1" ht="21">
      <c r="A2860" s="22" t="inlineStr">
        <is>
          <r>
            <t xml:space="preserve">00004491</t>
          </r>
        </is>
      </c>
      <c r="B2860" s="23" t="inlineStr">
        <is>
          <r>
            <t xml:space="preserve">PONTALETE *7,5 X 7,5* CM EM PINUS, MISTA OU EQUIVALENTE DA REGIAO - BRUTA</t>
          </r>
        </is>
      </c>
      <c r="C2860" s="22" t="inlineStr">
        <is>
          <r>
            <t xml:space="preserve">SINAPI</t>
          </r>
        </is>
      </c>
      <c r="D2860" s="22" t="inlineStr">
        <is>
          <r>
            <t xml:space="preserve">M</t>
          </r>
        </is>
      </c>
      <c r="E2860" s="24" t="n">
        <v>1.2308</v>
      </c>
      <c r="F2860" s="25" t="n">
        <v>11.26</v>
      </c>
      <c r="G2860" s="25" t="n">
        <f>TRUNC(TRUNC(E2860,8)*F2860,2)</f>
        <v>13.85</v>
      </c>
    </row>
    <row r="2861" customHeight="1" ht="15">
      <c r="A2861" s="22" t="inlineStr">
        <is>
          <r>
            <t xml:space="preserve">00005061</t>
          </r>
        </is>
      </c>
      <c r="B2861" s="23" t="inlineStr">
        <is>
          <r>
            <t xml:space="preserve">PREGO DE ACO POLIDO COM CABECA 18 X 27 (2 1/2 X 10)</t>
          </r>
        </is>
      </c>
      <c r="C2861" s="22" t="inlineStr">
        <is>
          <r>
            <t xml:space="preserve">SINAPI</t>
          </r>
        </is>
      </c>
      <c r="D2861" s="22" t="inlineStr">
        <is>
          <r>
            <t xml:space="preserve">KG</t>
          </r>
        </is>
      </c>
      <c r="E2861" s="24" t="n">
        <v>0.057</v>
      </c>
      <c r="F2861" s="25" t="n">
        <v>13.38</v>
      </c>
      <c r="G2861" s="25" t="n">
        <f>TRUNC(TRUNC(E2861,8)*F2861,2)</f>
        <v>0.76</v>
      </c>
    </row>
    <row r="2862" customHeight="1" ht="21">
      <c r="A2862" s="22" t="inlineStr">
        <is>
          <r>
            <t xml:space="preserve">00006194</t>
          </r>
        </is>
      </c>
      <c r="B2862" s="23" t="inlineStr">
        <is>
          <r>
            <t xml:space="preserve">TABUA *2,5 X 15 CM EM PINUS, MISTA OU EQUIVALENTE DA REGIAO - BRUTA</t>
          </r>
        </is>
      </c>
      <c r="C2862" s="22" t="inlineStr">
        <is>
          <r>
            <t xml:space="preserve">SINAPI</t>
          </r>
        </is>
      </c>
      <c r="D2862" s="22" t="inlineStr">
        <is>
          <r>
            <t xml:space="preserve">M</t>
          </r>
        </is>
      </c>
      <c r="E2862" s="24" t="n">
        <v>1.6923</v>
      </c>
      <c r="F2862" s="25" t="n">
        <v>8.03</v>
      </c>
      <c r="G2862" s="25" t="n">
        <f>TRUNC(TRUNC(E2862,8)*F2862,2)</f>
        <v>13.58</v>
      </c>
    </row>
    <row r="2863" customHeight="1" ht="15">
      <c r="A2863" s="2" t="inlineStr"/>
      <c r="B2863" s="2" t="inlineStr"/>
      <c r="C2863" s="2" t="inlineStr"/>
      <c r="D2863" s="2" t="inlineStr"/>
      <c r="E2863" s="26" t="inlineStr">
        <is>
          <r>
            <t xml:space="preserve">TOTAL Material:</t>
          </r>
        </is>
      </c>
      <c r="F2863" s="26" t="inlineStr"/>
      <c r="G2863" s="27" t="n">
        <f>SUM(G2859:G2862)</f>
        <v>66.58</v>
      </c>
    </row>
    <row r="2864" customHeight="1" ht="15">
      <c r="A2864" s="20" t="inlineStr">
        <is>
          <r>
            <t xml:space="preserve">Mão de Obra com Encargos Complementares</t>
          </r>
        </is>
      </c>
      <c r="B2864" s="20" t="inlineStr"/>
      <c r="C2864" s="21" t="inlineStr">
        <is>
          <r>
            <t xml:space="preserve">FONTE</t>
          </r>
        </is>
      </c>
      <c r="D2864" s="21" t="inlineStr">
        <is>
          <r>
            <t xml:space="preserve">UNID</t>
          </r>
        </is>
      </c>
      <c r="E2864" s="21" t="inlineStr">
        <is>
          <r>
            <t xml:space="preserve">COEFICIENTE</t>
          </r>
        </is>
      </c>
      <c r="F2864" s="21" t="inlineStr">
        <is>
          <r>
            <t xml:space="preserve">PREÇO UNITÁRIO</t>
          </r>
        </is>
      </c>
      <c r="G2864" s="21" t="inlineStr">
        <is>
          <r>
            <t xml:space="preserve">TOTAL</t>
          </r>
        </is>
      </c>
    </row>
    <row r="2865" customHeight="1" ht="21">
      <c r="A2865" s="22" t="inlineStr">
        <is>
          <r>
            <t xml:space="preserve">88239</t>
          </r>
        </is>
      </c>
      <c r="B2865" s="23" t="inlineStr">
        <is>
          <r>
            <t xml:space="preserve">AJUDANTE DE CARPINTEIRO COM ENCARGOS COMPLEMENTARES</t>
          </r>
        </is>
      </c>
      <c r="C2865" s="22" t="inlineStr">
        <is>
          <r>
            <t xml:space="preserve">SINAPI</t>
          </r>
        </is>
      </c>
      <c r="D2865" s="22" t="inlineStr">
        <is>
          <r>
            <t xml:space="preserve">H</t>
          </r>
        </is>
      </c>
      <c r="E2865" s="24" t="n">
        <v>0.55</v>
      </c>
      <c r="F2865" s="25" t="n">
        <v>23.13</v>
      </c>
      <c r="G2865" s="25" t="n">
        <f>TRUNC(TRUNC(E2865,8)*F2865,2)</f>
        <v>12.72</v>
      </c>
    </row>
    <row r="2866" customHeight="1" ht="21">
      <c r="A2866" s="22" t="inlineStr">
        <is>
          <r>
            <t xml:space="preserve">88262</t>
          </r>
        </is>
      </c>
      <c r="B2866" s="23" t="inlineStr">
        <is>
          <r>
            <t xml:space="preserve">CARPINTEIRO DE FORMAS COM ENCARGOS COMPLEMENTARES</t>
          </r>
        </is>
      </c>
      <c r="C2866" s="22" t="inlineStr">
        <is>
          <r>
            <t xml:space="preserve">SINAPI</t>
          </r>
        </is>
      </c>
      <c r="D2866" s="22" t="inlineStr">
        <is>
          <r>
            <t xml:space="preserve">H</t>
          </r>
        </is>
      </c>
      <c r="E2866" s="24" t="n">
        <v>0.816</v>
      </c>
      <c r="F2866" s="25" t="n">
        <v>28.52</v>
      </c>
      <c r="G2866" s="25" t="n">
        <f>TRUNC(TRUNC(E2866,8)*F2866,2)</f>
        <v>23.27</v>
      </c>
    </row>
    <row r="2867" customHeight="1" ht="18">
      <c r="A2867" s="2" t="inlineStr"/>
      <c r="B2867" s="2" t="inlineStr"/>
      <c r="C2867" s="2" t="inlineStr"/>
      <c r="D2867" s="2" t="inlineStr"/>
      <c r="E2867" s="26" t="inlineStr">
        <is>
          <r>
            <t xml:space="preserve">TOTAL Mão de Obra com Encargos Complementares:</t>
          </r>
        </is>
      </c>
      <c r="F2867" s="26" t="inlineStr"/>
      <c r="G2867" s="27" t="n">
        <f>SUM(G2865:G2866)</f>
        <v>35.99</v>
      </c>
    </row>
    <row r="2868" customHeight="1" ht="15">
      <c r="A2868" s="20" t="inlineStr">
        <is>
          <r>
            <t xml:space="preserve">Serviço</t>
          </r>
        </is>
      </c>
      <c r="B2868" s="20" t="inlineStr"/>
      <c r="C2868" s="21" t="inlineStr">
        <is>
          <r>
            <t xml:space="preserve">FONTE</t>
          </r>
        </is>
      </c>
      <c r="D2868" s="21" t="inlineStr">
        <is>
          <r>
            <t xml:space="preserve">UNID</t>
          </r>
        </is>
      </c>
      <c r="E2868" s="21" t="inlineStr">
        <is>
          <r>
            <t xml:space="preserve">COEFICIENTE</t>
          </r>
        </is>
      </c>
      <c r="F2868" s="21" t="inlineStr">
        <is>
          <r>
            <t xml:space="preserve">PREÇO UNITÁRIO</t>
          </r>
        </is>
      </c>
      <c r="G2868" s="21" t="inlineStr">
        <is>
          <r>
            <t xml:space="preserve">TOTAL</t>
          </r>
        </is>
      </c>
    </row>
    <row r="2869" customHeight="1" ht="29">
      <c r="A2869" s="22" t="inlineStr">
        <is>
          <r>
            <t xml:space="preserve">94974</t>
          </r>
        </is>
      </c>
      <c r="B2869" s="23" t="inlineStr">
        <is>
          <r>
            <t xml:space="preserve">CONCRETO MAGRO PARA LASTRO, TRAÇO 1:4,5:4,5 (EM MASSA SECA DE CIMENTO/ AREIA MÉDIA/ BRITA 1) - PREPARO MANUAL. AF_05/2021</t>
          </r>
        </is>
      </c>
      <c r="C2869" s="22" t="inlineStr">
        <is>
          <r>
            <t xml:space="preserve">SINAPI</t>
          </r>
        </is>
      </c>
      <c r="D2869" s="22" t="inlineStr">
        <is>
          <r>
            <t xml:space="preserve">M3</t>
          </r>
        </is>
      </c>
      <c r="E2869" s="24" t="n">
        <v>0.0029</v>
      </c>
      <c r="F2869" s="25" t="n">
        <v>476.56</v>
      </c>
      <c r="G2869" s="25" t="n">
        <f>TRUNC(TRUNC(E2869,8)*F2869,2)</f>
        <v>1.38</v>
      </c>
    </row>
    <row r="2870" customHeight="1" ht="15">
      <c r="A2870" s="2" t="inlineStr"/>
      <c r="B2870" s="2" t="inlineStr"/>
      <c r="C2870" s="2" t="inlineStr"/>
      <c r="D2870" s="2" t="inlineStr"/>
      <c r="E2870" s="26" t="inlineStr">
        <is>
          <r>
            <t xml:space="preserve">TOTAL Serviço:</t>
          </r>
        </is>
      </c>
      <c r="F2870" s="26" t="inlineStr"/>
      <c r="G2870" s="27" t="n">
        <f>SUM(G2869:G2869)</f>
        <v>1.38</v>
      </c>
    </row>
    <row r="2871" customHeight="1" ht="15">
      <c r="A2871" s="2" t="inlineStr"/>
      <c r="B2871" s="2" t="inlineStr"/>
      <c r="C2871" s="2" t="inlineStr"/>
      <c r="D2871" s="2" t="inlineStr"/>
      <c r="E2871" s="28" t="inlineStr">
        <is>
          <r>
            <t xml:space="preserve">VALOR:</t>
          </r>
        </is>
      </c>
      <c r="F2871" s="28" t="inlineStr"/>
      <c r="G2871" s="6" t="n">
        <f>SUM(G2857,G2863,G2867,G2870)</f>
        <v>107.01</v>
      </c>
    </row>
    <row r="2872" customHeight="1" ht="15">
      <c r="A2872" s="2" t="inlineStr"/>
      <c r="B2872" s="2" t="inlineStr"/>
      <c r="C2872" s="2" t="inlineStr"/>
      <c r="D2872" s="2" t="inlineStr"/>
      <c r="E2872" s="28" t="inlineStr">
        <is>
          <r>
            <t xml:space="preserve">VALOR BDI (22.23%):</t>
          </r>
        </is>
      </c>
      <c r="F2872" s="28" t="inlineStr"/>
      <c r="G2872" s="6" t="n">
        <f>ROUND(G2871*(22.23/100),2)</f>
        <v>23.79</v>
      </c>
    </row>
    <row r="2873" customHeight="1" ht="15">
      <c r="A2873" s="2" t="inlineStr"/>
      <c r="B2873" s="2" t="inlineStr"/>
      <c r="C2873" s="2" t="inlineStr"/>
      <c r="D2873" s="2" t="inlineStr"/>
      <c r="E2873" s="28" t="inlineStr">
        <is>
          <r>
            <t xml:space="preserve">VALOR COM BDI:</t>
          </r>
        </is>
      </c>
      <c r="F2873" s="28" t="inlineStr"/>
      <c r="G2873" s="6" t="n">
        <f>G2872+G2871</f>
        <v>130.8</v>
      </c>
    </row>
    <row r="2874" customHeight="1" ht="10">
      <c r="A2874" s="2" t="inlineStr"/>
      <c r="B2874" s="2" t="inlineStr"/>
      <c r="C2874" s="2" t="inlineStr"/>
      <c r="D2874" s="2" t="inlineStr"/>
      <c r="E2874" s="18" t="inlineStr"/>
      <c r="F2874" s="18" t="inlineStr"/>
      <c r="G2874" s="18" t="inlineStr"/>
    </row>
    <row r="2875" customHeight="1" ht="20">
      <c r="A2875" s="19" t="inlineStr">
        <is>
          <r>
            <t xml:space="preserve">98447 PAREDE DE MADEIRA COMPENSADA PARA CONSTRUÇÃO TEMPORÁRIA EM CHAPA SIMPLES, INTERNA, COM ÁREA LÍQUIDA MAIOR OU IGUAL A 6 M², COM VÃO. AF_03/2024 (M2)</t>
          </r>
        </is>
      </c>
      <c r="B2875" s="19" t="inlineStr"/>
      <c r="C2875" s="19" t="inlineStr"/>
      <c r="D2875" s="19" t="inlineStr"/>
      <c r="E2875" s="19" t="inlineStr"/>
      <c r="F2875" s="19" t="inlineStr"/>
      <c r="G2875" s="19" t="inlineStr"/>
    </row>
    <row r="2876" customHeight="1" ht="15">
      <c r="A2876" s="20" t="inlineStr">
        <is>
          <r>
            <t xml:space="preserve">Equipamento Custo Horário</t>
          </r>
        </is>
      </c>
      <c r="B2876" s="20" t="inlineStr"/>
      <c r="C2876" s="21" t="inlineStr">
        <is>
          <r>
            <t xml:space="preserve">FONTE</t>
          </r>
        </is>
      </c>
      <c r="D2876" s="21" t="inlineStr">
        <is>
          <r>
            <t xml:space="preserve">UNID</t>
          </r>
        </is>
      </c>
      <c r="E2876" s="21" t="inlineStr">
        <is>
          <r>
            <t xml:space="preserve">COEFICIENTE</t>
          </r>
        </is>
      </c>
      <c r="F2876" s="21" t="inlineStr">
        <is>
          <r>
            <t xml:space="preserve">PREÇO UNITÁRIO</t>
          </r>
        </is>
      </c>
      <c r="G2876" s="21" t="inlineStr">
        <is>
          <r>
            <t xml:space="preserve">TOTAL</t>
          </r>
        </is>
      </c>
    </row>
    <row r="2877" customHeight="1" ht="29">
      <c r="A2877" s="22" t="inlineStr">
        <is>
          <r>
            <t xml:space="preserve">91693</t>
          </r>
        </is>
      </c>
      <c r="B2877" s="23" t="inlineStr">
        <is>
          <r>
            <t xml:space="preserve">SERRA CIRCULAR DE BANCADA COM MOTOR ELÉTRICO POTÊNCIA DE 5HP, COM COIFA PARA DISCO 10" - CHI DIURNO. AF_08/2015</t>
          </r>
        </is>
      </c>
      <c r="C2877" s="22" t="inlineStr">
        <is>
          <r>
            <t xml:space="preserve">SINAPI</t>
          </r>
        </is>
      </c>
      <c r="D2877" s="22" t="inlineStr">
        <is>
          <r>
            <t xml:space="preserve">CHI</t>
          </r>
        </is>
      </c>
      <c r="E2877" s="24" t="n">
        <v>0.0856</v>
      </c>
      <c r="F2877" s="25" t="n">
        <v>32.36</v>
      </c>
      <c r="G2877" s="25" t="n">
        <f>TRUNC(TRUNC(E2877,8)*F2877,2)</f>
        <v>2.77</v>
      </c>
    </row>
    <row r="2878" customHeight="1" ht="29">
      <c r="A2878" s="22" t="inlineStr">
        <is>
          <r>
            <t xml:space="preserve">91692</t>
          </r>
        </is>
      </c>
      <c r="B2878" s="23" t="inlineStr">
        <is>
          <r>
            <t xml:space="preserve">SERRA CIRCULAR DE BANCADA COM MOTOR ELÉTRICO POTÊNCIA DE 5HP, COM COIFA PARA DISCO 10" - CHP DIURNO. AF_08/2015</t>
          </r>
        </is>
      </c>
      <c r="C2878" s="22" t="inlineStr">
        <is>
          <r>
            <t xml:space="preserve">SINAPI</t>
          </r>
        </is>
      </c>
      <c r="D2878" s="22" t="inlineStr">
        <is>
          <r>
            <t xml:space="preserve">CHP</t>
          </r>
        </is>
      </c>
      <c r="E2878" s="24" t="n">
        <v>0.0213</v>
      </c>
      <c r="F2878" s="25" t="n">
        <v>33.75</v>
      </c>
      <c r="G2878" s="25" t="n">
        <f>TRUNC(TRUNC(E2878,8)*F2878,2)</f>
        <v>0.71</v>
      </c>
    </row>
    <row r="2879" customHeight="1" ht="18">
      <c r="A2879" s="2" t="inlineStr"/>
      <c r="B2879" s="2" t="inlineStr"/>
      <c r="C2879" s="2" t="inlineStr"/>
      <c r="D2879" s="2" t="inlineStr"/>
      <c r="E2879" s="26" t="inlineStr">
        <is>
          <r>
            <t xml:space="preserve">TOTAL Equipamento Custo Horário:</t>
          </r>
        </is>
      </c>
      <c r="F2879" s="26" t="inlineStr"/>
      <c r="G2879" s="27" t="n">
        <f>SUM(G2877:G2878)</f>
        <v>3.48</v>
      </c>
    </row>
    <row r="2880" customHeight="1" ht="15">
      <c r="A2880" s="20" t="inlineStr">
        <is>
          <r>
            <t xml:space="preserve">Material</t>
          </r>
        </is>
      </c>
      <c r="B2880" s="20" t="inlineStr"/>
      <c r="C2880" s="21" t="inlineStr">
        <is>
          <r>
            <t xml:space="preserve">FONTE</t>
          </r>
        </is>
      </c>
      <c r="D2880" s="21" t="inlineStr">
        <is>
          <r>
            <t xml:space="preserve">UNID</t>
          </r>
        </is>
      </c>
      <c r="E2880" s="21" t="inlineStr">
        <is>
          <r>
            <t xml:space="preserve">COEFICIENTE</t>
          </r>
        </is>
      </c>
      <c r="F2880" s="21" t="inlineStr">
        <is>
          <r>
            <t xml:space="preserve">PREÇO UNITÁRIO</t>
          </r>
        </is>
      </c>
      <c r="G2880" s="21" t="inlineStr">
        <is>
          <r>
            <t xml:space="preserve">TOTAL</t>
          </r>
        </is>
      </c>
    </row>
    <row r="2881" customHeight="1" ht="29">
      <c r="A2881" s="22" t="inlineStr">
        <is>
          <r>
            <t xml:space="preserve">00043681</t>
          </r>
        </is>
      </c>
      <c r="B2881" s="23" t="inlineStr">
        <is>
          <r>
            <t xml:space="preserve">CHAPA/PAINEL DE MADEIRA COMPENSADA RESINADA (MADEIRITE RESINADO ROSA) PARA FORMA DE CONCRETO, DE 2200 X 1100 MM, E = 8 A 12 MM</t>
          </r>
        </is>
      </c>
      <c r="C2881" s="22" t="inlineStr">
        <is>
          <r>
            <t xml:space="preserve">SINAPI</t>
          </r>
        </is>
      </c>
      <c r="D2881" s="22" t="inlineStr">
        <is>
          <r>
            <t xml:space="preserve">M2</t>
          </r>
        </is>
      </c>
      <c r="E2881" s="24" t="n">
        <v>1.050038</v>
      </c>
      <c r="F2881" s="25" t="n">
        <v>36.57</v>
      </c>
      <c r="G2881" s="25" t="n">
        <f>TRUNC(TRUNC(E2881,8)*F2881,2)</f>
        <v>38.39</v>
      </c>
    </row>
    <row r="2882" customHeight="1" ht="21">
      <c r="A2882" s="22" t="inlineStr">
        <is>
          <r>
            <t xml:space="preserve">00004491</t>
          </r>
        </is>
      </c>
      <c r="B2882" s="23" t="inlineStr">
        <is>
          <r>
            <t xml:space="preserve">PONTALETE *7,5 X 7,5* CM EM PINUS, MISTA OU EQUIVALENTE DA REGIAO - BRUTA</t>
          </r>
        </is>
      </c>
      <c r="C2882" s="22" t="inlineStr">
        <is>
          <r>
            <t xml:space="preserve">SINAPI</t>
          </r>
        </is>
      </c>
      <c r="D2882" s="22" t="inlineStr">
        <is>
          <r>
            <t xml:space="preserve">M</t>
          </r>
        </is>
      </c>
      <c r="E2882" s="24" t="n">
        <v>1.7875</v>
      </c>
      <c r="F2882" s="25" t="n">
        <v>11.26</v>
      </c>
      <c r="G2882" s="25" t="n">
        <f>TRUNC(TRUNC(E2882,8)*F2882,2)</f>
        <v>20.12</v>
      </c>
    </row>
    <row r="2883" customHeight="1" ht="15">
      <c r="A2883" s="22" t="inlineStr">
        <is>
          <r>
            <t xml:space="preserve">00005061</t>
          </r>
        </is>
      </c>
      <c r="B2883" s="23" t="inlineStr">
        <is>
          <r>
            <t xml:space="preserve">PREGO DE ACO POLIDO COM CABECA 18 X 27 (2 1/2 X 10)</t>
          </r>
        </is>
      </c>
      <c r="C2883" s="22" t="inlineStr">
        <is>
          <r>
            <t xml:space="preserve">SINAPI</t>
          </r>
        </is>
      </c>
      <c r="D2883" s="22" t="inlineStr">
        <is>
          <r>
            <t xml:space="preserve">KG</t>
          </r>
        </is>
      </c>
      <c r="E2883" s="24" t="n">
        <v>0.071</v>
      </c>
      <c r="F2883" s="25" t="n">
        <v>13.38</v>
      </c>
      <c r="G2883" s="25" t="n">
        <f>TRUNC(TRUNC(E2883,8)*F2883,2)</f>
        <v>0.94</v>
      </c>
    </row>
    <row r="2884" customHeight="1" ht="21">
      <c r="A2884" s="22" t="inlineStr">
        <is>
          <r>
            <t xml:space="preserve">00006194</t>
          </r>
        </is>
      </c>
      <c r="B2884" s="23" t="inlineStr">
        <is>
          <r>
            <t xml:space="preserve">TABUA *2,5 X 15 CM EM PINUS, MISTA OU EQUIVALENTE DA REGIAO - BRUTA</t>
          </r>
        </is>
      </c>
      <c r="C2884" s="22" t="inlineStr">
        <is>
          <r>
            <t xml:space="preserve">SINAPI</t>
          </r>
        </is>
      </c>
      <c r="D2884" s="22" t="inlineStr">
        <is>
          <r>
            <t xml:space="preserve">M</t>
          </r>
        </is>
      </c>
      <c r="E2884" s="24" t="n">
        <v>1.595</v>
      </c>
      <c r="F2884" s="25" t="n">
        <v>8.03</v>
      </c>
      <c r="G2884" s="25" t="n">
        <f>TRUNC(TRUNC(E2884,8)*F2884,2)</f>
        <v>12.8</v>
      </c>
    </row>
    <row r="2885" customHeight="1" ht="15">
      <c r="A2885" s="2" t="inlineStr"/>
      <c r="B2885" s="2" t="inlineStr"/>
      <c r="C2885" s="2" t="inlineStr"/>
      <c r="D2885" s="2" t="inlineStr"/>
      <c r="E2885" s="26" t="inlineStr">
        <is>
          <r>
            <t xml:space="preserve">TOTAL Material:</t>
          </r>
        </is>
      </c>
      <c r="F2885" s="26" t="inlineStr"/>
      <c r="G2885" s="27" t="n">
        <f>SUM(G2881:G2884)</f>
        <v>72.25</v>
      </c>
    </row>
    <row r="2886" customHeight="1" ht="15">
      <c r="A2886" s="20" t="inlineStr">
        <is>
          <r>
            <t xml:space="preserve">Mão de Obra com Encargos Complementares</t>
          </r>
        </is>
      </c>
      <c r="B2886" s="20" t="inlineStr"/>
      <c r="C2886" s="21" t="inlineStr">
        <is>
          <r>
            <t xml:space="preserve">FONTE</t>
          </r>
        </is>
      </c>
      <c r="D2886" s="21" t="inlineStr">
        <is>
          <r>
            <t xml:space="preserve">UNID</t>
          </r>
        </is>
      </c>
      <c r="E2886" s="21" t="inlineStr">
        <is>
          <r>
            <t xml:space="preserve">COEFICIENTE</t>
          </r>
        </is>
      </c>
      <c r="F2886" s="21" t="inlineStr">
        <is>
          <r>
            <t xml:space="preserve">PREÇO UNITÁRIO</t>
          </r>
        </is>
      </c>
      <c r="G2886" s="21" t="inlineStr">
        <is>
          <r>
            <t xml:space="preserve">TOTAL</t>
          </r>
        </is>
      </c>
    </row>
    <row r="2887" customHeight="1" ht="21">
      <c r="A2887" s="22" t="inlineStr">
        <is>
          <r>
            <t xml:space="preserve">88239</t>
          </r>
        </is>
      </c>
      <c r="B2887" s="23" t="inlineStr">
        <is>
          <r>
            <t xml:space="preserve">AJUDANTE DE CARPINTEIRO COM ENCARGOS COMPLEMENTARES</t>
          </r>
        </is>
      </c>
      <c r="C2887" s="22" t="inlineStr">
        <is>
          <r>
            <t xml:space="preserve">SINAPI</t>
          </r>
        </is>
      </c>
      <c r="D2887" s="22" t="inlineStr">
        <is>
          <r>
            <t xml:space="preserve">H</t>
          </r>
        </is>
      </c>
      <c r="E2887" s="24" t="n">
        <v>0.383</v>
      </c>
      <c r="F2887" s="25" t="n">
        <v>23.13</v>
      </c>
      <c r="G2887" s="25" t="n">
        <f>TRUNC(TRUNC(E2887,8)*F2887,2)</f>
        <v>8.85</v>
      </c>
    </row>
    <row r="2888" customHeight="1" ht="21">
      <c r="A2888" s="22" t="inlineStr">
        <is>
          <r>
            <t xml:space="preserve">88262</t>
          </r>
        </is>
      </c>
      <c r="B2888" s="23" t="inlineStr">
        <is>
          <r>
            <t xml:space="preserve">CARPINTEIRO DE FORMAS COM ENCARGOS COMPLEMENTARES</t>
          </r>
        </is>
      </c>
      <c r="C2888" s="22" t="inlineStr">
        <is>
          <r>
            <t xml:space="preserve">SINAPI</t>
          </r>
        </is>
      </c>
      <c r="D2888" s="22" t="inlineStr">
        <is>
          <r>
            <t xml:space="preserve">H</t>
          </r>
        </is>
      </c>
      <c r="E2888" s="24" t="n">
        <v>0.564</v>
      </c>
      <c r="F2888" s="25" t="n">
        <v>28.52</v>
      </c>
      <c r="G2888" s="25" t="n">
        <f>TRUNC(TRUNC(E2888,8)*F2888,2)</f>
        <v>16.08</v>
      </c>
    </row>
    <row r="2889" customHeight="1" ht="18">
      <c r="A2889" s="2" t="inlineStr"/>
      <c r="B2889" s="2" t="inlineStr"/>
      <c r="C2889" s="2" t="inlineStr"/>
      <c r="D2889" s="2" t="inlineStr"/>
      <c r="E2889" s="26" t="inlineStr">
        <is>
          <r>
            <t xml:space="preserve">TOTAL Mão de Obra com Encargos Complementares:</t>
          </r>
        </is>
      </c>
      <c r="F2889" s="26" t="inlineStr"/>
      <c r="G2889" s="27" t="n">
        <f>SUM(G2887:G2888)</f>
        <v>24.93</v>
      </c>
    </row>
    <row r="2890" customHeight="1" ht="15">
      <c r="A2890" s="2" t="inlineStr"/>
      <c r="B2890" s="2" t="inlineStr"/>
      <c r="C2890" s="2" t="inlineStr"/>
      <c r="D2890" s="2" t="inlineStr"/>
      <c r="E2890" s="28" t="inlineStr">
        <is>
          <r>
            <t xml:space="preserve">VALOR:</t>
          </r>
        </is>
      </c>
      <c r="F2890" s="28" t="inlineStr"/>
      <c r="G2890" s="6" t="n">
        <f>SUM(G2879,G2885,G2889)</f>
        <v>100.66</v>
      </c>
    </row>
    <row r="2891" customHeight="1" ht="15">
      <c r="A2891" s="2" t="inlineStr"/>
      <c r="B2891" s="2" t="inlineStr"/>
      <c r="C2891" s="2" t="inlineStr"/>
      <c r="D2891" s="2" t="inlineStr"/>
      <c r="E2891" s="28" t="inlineStr">
        <is>
          <r>
            <t xml:space="preserve">VALOR BDI (22.23%):</t>
          </r>
        </is>
      </c>
      <c r="F2891" s="28" t="inlineStr"/>
      <c r="G2891" s="6" t="n">
        <f>ROUND(G2890*(22.23/100),2)</f>
        <v>22.38</v>
      </c>
    </row>
    <row r="2892" customHeight="1" ht="15">
      <c r="A2892" s="2" t="inlineStr"/>
      <c r="B2892" s="2" t="inlineStr"/>
      <c r="C2892" s="2" t="inlineStr"/>
      <c r="D2892" s="2" t="inlineStr"/>
      <c r="E2892" s="28" t="inlineStr">
        <is>
          <r>
            <t xml:space="preserve">VALOR COM BDI:</t>
          </r>
        </is>
      </c>
      <c r="F2892" s="28" t="inlineStr"/>
      <c r="G2892" s="6" t="n">
        <f>G2891+G2890</f>
        <v>123.04</v>
      </c>
    </row>
    <row r="2893" customHeight="1" ht="10">
      <c r="A2893" s="2" t="inlineStr"/>
      <c r="B2893" s="2" t="inlineStr"/>
      <c r="C2893" s="2" t="inlineStr"/>
      <c r="D2893" s="2" t="inlineStr"/>
      <c r="E2893" s="18" t="inlineStr"/>
      <c r="F2893" s="18" t="inlineStr"/>
      <c r="G2893" s="18" t="inlineStr"/>
    </row>
    <row r="2894" customHeight="1" ht="20">
      <c r="A2894" s="19" t="inlineStr">
        <is>
          <r>
            <t xml:space="preserve">98448 PAREDE DE MADEIRA COMPENSADA PARA CONSTRUÇÃO TEMPORÁRIA EM CHAPA SIMPLES, INTERNA, COM ÁREA LÍQUIDA MENOR QUE 6 M², COM VÃO. AF_03/2024 (M2)</t>
          </r>
        </is>
      </c>
      <c r="B2894" s="19" t="inlineStr"/>
      <c r="C2894" s="19" t="inlineStr"/>
      <c r="D2894" s="19" t="inlineStr"/>
      <c r="E2894" s="19" t="inlineStr"/>
      <c r="F2894" s="19" t="inlineStr"/>
      <c r="G2894" s="19" t="inlineStr"/>
    </row>
    <row r="2895" customHeight="1" ht="15">
      <c r="A2895" s="20" t="inlineStr">
        <is>
          <r>
            <t xml:space="preserve">Equipamento Custo Horário</t>
          </r>
        </is>
      </c>
      <c r="B2895" s="20" t="inlineStr"/>
      <c r="C2895" s="21" t="inlineStr">
        <is>
          <r>
            <t xml:space="preserve">FONTE</t>
          </r>
        </is>
      </c>
      <c r="D2895" s="21" t="inlineStr">
        <is>
          <r>
            <t xml:space="preserve">UNID</t>
          </r>
        </is>
      </c>
      <c r="E2895" s="21" t="inlineStr">
        <is>
          <r>
            <t xml:space="preserve">COEFICIENTE</t>
          </r>
        </is>
      </c>
      <c r="F2895" s="21" t="inlineStr">
        <is>
          <r>
            <t xml:space="preserve">PREÇO UNITÁRIO</t>
          </r>
        </is>
      </c>
      <c r="G2895" s="21" t="inlineStr">
        <is>
          <r>
            <t xml:space="preserve">TOTAL</t>
          </r>
        </is>
      </c>
    </row>
    <row r="2896" customHeight="1" ht="29">
      <c r="A2896" s="22" t="inlineStr">
        <is>
          <r>
            <t xml:space="preserve">91693</t>
          </r>
        </is>
      </c>
      <c r="B2896" s="23" t="inlineStr">
        <is>
          <r>
            <t xml:space="preserve">SERRA CIRCULAR DE BANCADA COM MOTOR ELÉTRICO POTÊNCIA DE 5HP, COM COIFA PARA DISCO 10" - CHI DIURNO. AF_08/2015</t>
          </r>
        </is>
      </c>
      <c r="C2896" s="22" t="inlineStr">
        <is>
          <r>
            <t xml:space="preserve">SINAPI</t>
          </r>
        </is>
      </c>
      <c r="D2896" s="22" t="inlineStr">
        <is>
          <r>
            <t xml:space="preserve">CHI</t>
          </r>
        </is>
      </c>
      <c r="E2896" s="24" t="n">
        <v>0.0744</v>
      </c>
      <c r="F2896" s="25" t="n">
        <v>32.36</v>
      </c>
      <c r="G2896" s="25" t="n">
        <f>TRUNC(TRUNC(E2896,8)*F2896,2)</f>
        <v>2.4</v>
      </c>
    </row>
    <row r="2897" customHeight="1" ht="29">
      <c r="A2897" s="22" t="inlineStr">
        <is>
          <r>
            <t xml:space="preserve">91692</t>
          </r>
        </is>
      </c>
      <c r="B2897" s="23" t="inlineStr">
        <is>
          <r>
            <t xml:space="preserve">SERRA CIRCULAR DE BANCADA COM MOTOR ELÉTRICO POTÊNCIA DE 5HP, COM COIFA PARA DISCO 10" - CHP DIURNO. AF_08/2015</t>
          </r>
        </is>
      </c>
      <c r="C2897" s="22" t="inlineStr">
        <is>
          <r>
            <t xml:space="preserve">SINAPI</t>
          </r>
        </is>
      </c>
      <c r="D2897" s="22" t="inlineStr">
        <is>
          <r>
            <t xml:space="preserve">CHP</t>
          </r>
        </is>
      </c>
      <c r="E2897" s="24" t="n">
        <v>0.017</v>
      </c>
      <c r="F2897" s="25" t="n">
        <v>33.75</v>
      </c>
      <c r="G2897" s="25" t="n">
        <f>TRUNC(TRUNC(E2897,8)*F2897,2)</f>
        <v>0.57</v>
      </c>
    </row>
    <row r="2898" customHeight="1" ht="18">
      <c r="A2898" s="2" t="inlineStr"/>
      <c r="B2898" s="2" t="inlineStr"/>
      <c r="C2898" s="2" t="inlineStr"/>
      <c r="D2898" s="2" t="inlineStr"/>
      <c r="E2898" s="26" t="inlineStr">
        <is>
          <r>
            <t xml:space="preserve">TOTAL Equipamento Custo Horário:</t>
          </r>
        </is>
      </c>
      <c r="F2898" s="26" t="inlineStr"/>
      <c r="G2898" s="27" t="n">
        <f>SUM(G2896:G2897)</f>
        <v>2.97</v>
      </c>
    </row>
    <row r="2899" customHeight="1" ht="15">
      <c r="A2899" s="20" t="inlineStr">
        <is>
          <r>
            <t xml:space="preserve">Material</t>
          </r>
        </is>
      </c>
      <c r="B2899" s="20" t="inlineStr"/>
      <c r="C2899" s="21" t="inlineStr">
        <is>
          <r>
            <t xml:space="preserve">FONTE</t>
          </r>
        </is>
      </c>
      <c r="D2899" s="21" t="inlineStr">
        <is>
          <r>
            <t xml:space="preserve">UNID</t>
          </r>
        </is>
      </c>
      <c r="E2899" s="21" t="inlineStr">
        <is>
          <r>
            <t xml:space="preserve">COEFICIENTE</t>
          </r>
        </is>
      </c>
      <c r="F2899" s="21" t="inlineStr">
        <is>
          <r>
            <t xml:space="preserve">PREÇO UNITÁRIO</t>
          </r>
        </is>
      </c>
      <c r="G2899" s="21" t="inlineStr">
        <is>
          <r>
            <t xml:space="preserve">TOTAL</t>
          </r>
        </is>
      </c>
    </row>
    <row r="2900" customHeight="1" ht="29">
      <c r="A2900" s="22" t="inlineStr">
        <is>
          <r>
            <t xml:space="preserve">00004433</t>
          </r>
        </is>
      </c>
      <c r="B2900" s="23" t="inlineStr">
        <is>
          <r>
            <t xml:space="preserve">CAIBRO NAO APARELHADO *6 X 6* CM, EM MACARANDUBA/MASSARANDUBA, ANGELIM OU EQUIVALENTE DA REGIAO - BRUTA</t>
          </r>
        </is>
      </c>
      <c r="C2900" s="22" t="inlineStr">
        <is>
          <r>
            <t xml:space="preserve">SINAPI</t>
          </r>
        </is>
      </c>
      <c r="D2900" s="22" t="inlineStr">
        <is>
          <r>
            <t xml:space="preserve">M</t>
          </r>
        </is>
      </c>
      <c r="E2900" s="24" t="n">
        <v>2.1238</v>
      </c>
      <c r="F2900" s="25" t="n">
        <v>24.44</v>
      </c>
      <c r="G2900" s="25" t="n">
        <f>TRUNC(TRUNC(E2900,8)*F2900,2)</f>
        <v>51.9</v>
      </c>
    </row>
    <row r="2901" customHeight="1" ht="29">
      <c r="A2901" s="22" t="inlineStr">
        <is>
          <r>
            <t xml:space="preserve">00043681</t>
          </r>
        </is>
      </c>
      <c r="B2901" s="23" t="inlineStr">
        <is>
          <r>
            <t xml:space="preserve">CHAPA/PAINEL DE MADEIRA COMPENSADA RESINADA (MADEIRITE RESINADO ROSA) PARA FORMA DE CONCRETO, DE 2200 X 1100 MM, E = 8 A 12 MM</t>
          </r>
        </is>
      </c>
      <c r="C2901" s="22" t="inlineStr">
        <is>
          <r>
            <t xml:space="preserve">SINAPI</t>
          </r>
        </is>
      </c>
      <c r="D2901" s="22" t="inlineStr">
        <is>
          <r>
            <t xml:space="preserve">M2</t>
          </r>
        </is>
      </c>
      <c r="E2901" s="24" t="n">
        <v>1.050038</v>
      </c>
      <c r="F2901" s="25" t="n">
        <v>36.57</v>
      </c>
      <c r="G2901" s="25" t="n">
        <f>TRUNC(TRUNC(E2901,8)*F2901,2)</f>
        <v>38.39</v>
      </c>
    </row>
    <row r="2902" customHeight="1" ht="15">
      <c r="A2902" s="22" t="inlineStr">
        <is>
          <r>
            <t xml:space="preserve">00005061</t>
          </r>
        </is>
      </c>
      <c r="B2902" s="23" t="inlineStr">
        <is>
          <r>
            <t xml:space="preserve">PREGO DE ACO POLIDO COM CABECA 18 X 27 (2 1/2 X 10)</t>
          </r>
        </is>
      </c>
      <c r="C2902" s="22" t="inlineStr">
        <is>
          <r>
            <t xml:space="preserve">SINAPI</t>
          </r>
        </is>
      </c>
      <c r="D2902" s="22" t="inlineStr">
        <is>
          <r>
            <t xml:space="preserve">KG</t>
          </r>
        </is>
      </c>
      <c r="E2902" s="24" t="n">
        <v>0.0784</v>
      </c>
      <c r="F2902" s="25" t="n">
        <v>13.38</v>
      </c>
      <c r="G2902" s="25" t="n">
        <f>TRUNC(TRUNC(E2902,8)*F2902,2)</f>
        <v>1.04</v>
      </c>
    </row>
    <row r="2903" customHeight="1" ht="29">
      <c r="A2903" s="22" t="inlineStr">
        <is>
          <r>
            <t xml:space="preserve">00003992</t>
          </r>
        </is>
      </c>
      <c r="B2903" s="23" t="inlineStr">
        <is>
          <r>
            <t xml:space="preserve">TABUA APARELHADA *2,5 X 30* CM, EM MACARANDUBA/MASSARANDUBA, ANGELIM OU EQUIVALENTE DA REGIAO</t>
          </r>
        </is>
      </c>
      <c r="C2903" s="22" t="inlineStr">
        <is>
          <r>
            <t xml:space="preserve">SINAPI</t>
          </r>
        </is>
      </c>
      <c r="D2903" s="22" t="inlineStr">
        <is>
          <r>
            <t xml:space="preserve">M</t>
          </r>
        </is>
      </c>
      <c r="E2903" s="24" t="n">
        <v>1.9604</v>
      </c>
      <c r="F2903" s="25" t="n">
        <v>29.0</v>
      </c>
      <c r="G2903" s="25" t="n">
        <f>TRUNC(TRUNC(E2903,8)*F2903,2)</f>
        <v>56.85</v>
      </c>
    </row>
    <row r="2904" customHeight="1" ht="15">
      <c r="A2904" s="2" t="inlineStr"/>
      <c r="B2904" s="2" t="inlineStr"/>
      <c r="C2904" s="2" t="inlineStr"/>
      <c r="D2904" s="2" t="inlineStr"/>
      <c r="E2904" s="26" t="inlineStr">
        <is>
          <r>
            <t xml:space="preserve">TOTAL Material:</t>
          </r>
        </is>
      </c>
      <c r="F2904" s="26" t="inlineStr"/>
      <c r="G2904" s="27" t="n">
        <f>SUM(G2900:G2903)</f>
        <v>148.18</v>
      </c>
    </row>
    <row r="2905" customHeight="1" ht="15">
      <c r="A2905" s="20" t="inlineStr">
        <is>
          <r>
            <t xml:space="preserve">Mão de Obra com Encargos Complementares</t>
          </r>
        </is>
      </c>
      <c r="B2905" s="20" t="inlineStr"/>
      <c r="C2905" s="21" t="inlineStr">
        <is>
          <r>
            <t xml:space="preserve">FONTE</t>
          </r>
        </is>
      </c>
      <c r="D2905" s="21" t="inlineStr">
        <is>
          <r>
            <t xml:space="preserve">UNID</t>
          </r>
        </is>
      </c>
      <c r="E2905" s="21" t="inlineStr">
        <is>
          <r>
            <t xml:space="preserve">COEFICIENTE</t>
          </r>
        </is>
      </c>
      <c r="F2905" s="21" t="inlineStr">
        <is>
          <r>
            <t xml:space="preserve">PREÇO UNITÁRIO</t>
          </r>
        </is>
      </c>
      <c r="G2905" s="21" t="inlineStr">
        <is>
          <r>
            <t xml:space="preserve">TOTAL</t>
          </r>
        </is>
      </c>
    </row>
    <row r="2906" customHeight="1" ht="21">
      <c r="A2906" s="22" t="inlineStr">
        <is>
          <r>
            <t xml:space="preserve">88239</t>
          </r>
        </is>
      </c>
      <c r="B2906" s="23" t="inlineStr">
        <is>
          <r>
            <t xml:space="preserve">AJUDANTE DE CARPINTEIRO COM ENCARGOS COMPLEMENTARES</t>
          </r>
        </is>
      </c>
      <c r="C2906" s="22" t="inlineStr">
        <is>
          <r>
            <t xml:space="preserve">SINAPI</t>
          </r>
        </is>
      </c>
      <c r="D2906" s="22" t="inlineStr">
        <is>
          <r>
            <t xml:space="preserve">H</t>
          </r>
        </is>
      </c>
      <c r="E2906" s="24" t="n">
        <v>0.3683</v>
      </c>
      <c r="F2906" s="25" t="n">
        <v>23.13</v>
      </c>
      <c r="G2906" s="25" t="n">
        <f>TRUNC(TRUNC(E2906,8)*F2906,2)</f>
        <v>8.51</v>
      </c>
    </row>
    <row r="2907" customHeight="1" ht="21">
      <c r="A2907" s="22" t="inlineStr">
        <is>
          <r>
            <t xml:space="preserve">88262</t>
          </r>
        </is>
      </c>
      <c r="B2907" s="23" t="inlineStr">
        <is>
          <r>
            <t xml:space="preserve">CARPINTEIRO DE FORMAS COM ENCARGOS COMPLEMENTARES</t>
          </r>
        </is>
      </c>
      <c r="C2907" s="22" t="inlineStr">
        <is>
          <r>
            <t xml:space="preserve">SINAPI</t>
          </r>
        </is>
      </c>
      <c r="D2907" s="22" t="inlineStr">
        <is>
          <r>
            <t xml:space="preserve">H</t>
          </r>
        </is>
      </c>
      <c r="E2907" s="24" t="n">
        <v>1.105</v>
      </c>
      <c r="F2907" s="25" t="n">
        <v>28.52</v>
      </c>
      <c r="G2907" s="25" t="n">
        <f>TRUNC(TRUNC(E2907,8)*F2907,2)</f>
        <v>31.51</v>
      </c>
    </row>
    <row r="2908" customHeight="1" ht="18">
      <c r="A2908" s="2" t="inlineStr"/>
      <c r="B2908" s="2" t="inlineStr"/>
      <c r="C2908" s="2" t="inlineStr"/>
      <c r="D2908" s="2" t="inlineStr"/>
      <c r="E2908" s="26" t="inlineStr">
        <is>
          <r>
            <t xml:space="preserve">TOTAL Mão de Obra com Encargos Complementares:</t>
          </r>
        </is>
      </c>
      <c r="F2908" s="26" t="inlineStr"/>
      <c r="G2908" s="27" t="n">
        <f>SUM(G2906:G2907)</f>
        <v>40.02</v>
      </c>
    </row>
    <row r="2909" customHeight="1" ht="15">
      <c r="A2909" s="2" t="inlineStr"/>
      <c r="B2909" s="2" t="inlineStr"/>
      <c r="C2909" s="2" t="inlineStr"/>
      <c r="D2909" s="2" t="inlineStr"/>
      <c r="E2909" s="28" t="inlineStr">
        <is>
          <r>
            <t xml:space="preserve">VALOR:</t>
          </r>
        </is>
      </c>
      <c r="F2909" s="28" t="inlineStr"/>
      <c r="G2909" s="6" t="n">
        <f>SUM(G2898,G2904,G2908)</f>
        <v>191.17</v>
      </c>
    </row>
    <row r="2910" customHeight="1" ht="15">
      <c r="A2910" s="2" t="inlineStr"/>
      <c r="B2910" s="2" t="inlineStr"/>
      <c r="C2910" s="2" t="inlineStr"/>
      <c r="D2910" s="2" t="inlineStr"/>
      <c r="E2910" s="28" t="inlineStr">
        <is>
          <r>
            <t xml:space="preserve">VALOR BDI (22.23%):</t>
          </r>
        </is>
      </c>
      <c r="F2910" s="28" t="inlineStr"/>
      <c r="G2910" s="6" t="n">
        <f>ROUND(G2909*(22.23/100),2)</f>
        <v>42.5</v>
      </c>
    </row>
    <row r="2911" customHeight="1" ht="15">
      <c r="A2911" s="2" t="inlineStr"/>
      <c r="B2911" s="2" t="inlineStr"/>
      <c r="C2911" s="2" t="inlineStr"/>
      <c r="D2911" s="2" t="inlineStr"/>
      <c r="E2911" s="28" t="inlineStr">
        <is>
          <r>
            <t xml:space="preserve">VALOR COM BDI:</t>
          </r>
        </is>
      </c>
      <c r="F2911" s="28" t="inlineStr"/>
      <c r="G2911" s="6" t="n">
        <f>G2910+G2909</f>
        <v>233.67</v>
      </c>
    </row>
    <row r="2912" customHeight="1" ht="10">
      <c r="A2912" s="2" t="inlineStr"/>
      <c r="B2912" s="2" t="inlineStr"/>
      <c r="C2912" s="2" t="inlineStr"/>
      <c r="D2912" s="2" t="inlineStr"/>
      <c r="E2912" s="18" t="inlineStr"/>
      <c r="F2912" s="18" t="inlineStr"/>
      <c r="G2912" s="18" t="inlineStr"/>
    </row>
    <row r="2913" customHeight="1" ht="20">
      <c r="A2913" s="19" t="inlineStr">
        <is>
          <r>
            <t xml:space="preserve">98444 PAREDE DE MADEIRA COMPENSADA PARA CONSTRUÇÃO TEMPORÁRIA EM CHAPA SIMPLES, INTERNA, COM ÁREA LÍQUIDA MENOR QUE 6 M², SEM VÃO. AF_05/2018 (M2)</t>
          </r>
        </is>
      </c>
      <c r="B2913" s="19" t="inlineStr"/>
      <c r="C2913" s="19" t="inlineStr"/>
      <c r="D2913" s="19" t="inlineStr"/>
      <c r="E2913" s="19" t="inlineStr"/>
      <c r="F2913" s="19" t="inlineStr"/>
      <c r="G2913" s="19" t="inlineStr"/>
    </row>
    <row r="2914" customHeight="1" ht="15">
      <c r="A2914" s="20" t="inlineStr">
        <is>
          <r>
            <t xml:space="preserve">Equipamento Custo Horário</t>
          </r>
        </is>
      </c>
      <c r="B2914" s="20" t="inlineStr"/>
      <c r="C2914" s="21" t="inlineStr">
        <is>
          <r>
            <t xml:space="preserve">FONTE</t>
          </r>
        </is>
      </c>
      <c r="D2914" s="21" t="inlineStr">
        <is>
          <r>
            <t xml:space="preserve">UNID</t>
          </r>
        </is>
      </c>
      <c r="E2914" s="21" t="inlineStr">
        <is>
          <r>
            <t xml:space="preserve">COEFICIENTE</t>
          </r>
        </is>
      </c>
      <c r="F2914" s="21" t="inlineStr">
        <is>
          <r>
            <t xml:space="preserve">PREÇO UNITÁRIO</t>
          </r>
        </is>
      </c>
      <c r="G2914" s="21" t="inlineStr">
        <is>
          <r>
            <t xml:space="preserve">TOTAL</t>
          </r>
        </is>
      </c>
    </row>
    <row r="2915" customHeight="1" ht="29">
      <c r="A2915" s="22" t="inlineStr">
        <is>
          <r>
            <t xml:space="preserve">91693</t>
          </r>
        </is>
      </c>
      <c r="B2915" s="23" t="inlineStr">
        <is>
          <r>
            <t xml:space="preserve">SERRA CIRCULAR DE BANCADA COM MOTOR ELÉTRICO POTÊNCIA DE 5HP, COM COIFA PARA DISCO 10" - CHI DIURNO. AF_08/2015</t>
          </r>
        </is>
      </c>
      <c r="C2915" s="22" t="inlineStr">
        <is>
          <r>
            <t xml:space="preserve">SINAPI</t>
          </r>
        </is>
      </c>
      <c r="D2915" s="22" t="inlineStr">
        <is>
          <r>
            <t xml:space="preserve">CHI</t>
          </r>
        </is>
      </c>
      <c r="E2915" s="24" t="n">
        <v>0.0332</v>
      </c>
      <c r="F2915" s="25" t="n">
        <v>32.36</v>
      </c>
      <c r="G2915" s="25" t="n">
        <f>TRUNC(TRUNC(E2915,8)*F2915,2)</f>
        <v>1.07</v>
      </c>
    </row>
    <row r="2916" customHeight="1" ht="29">
      <c r="A2916" s="22" t="inlineStr">
        <is>
          <r>
            <t xml:space="preserve">91692</t>
          </r>
        </is>
      </c>
      <c r="B2916" s="23" t="inlineStr">
        <is>
          <r>
            <t xml:space="preserve">SERRA CIRCULAR DE BANCADA COM MOTOR ELÉTRICO POTÊNCIA DE 5HP, COM COIFA PARA DISCO 10" - CHP DIURNO. AF_08/2015</t>
          </r>
        </is>
      </c>
      <c r="C2916" s="22" t="inlineStr">
        <is>
          <r>
            <t xml:space="preserve">SINAPI</t>
          </r>
        </is>
      </c>
      <c r="D2916" s="22" t="inlineStr">
        <is>
          <r>
            <t xml:space="preserve">CHP</t>
          </r>
        </is>
      </c>
      <c r="E2916" s="24" t="n">
        <v>0.0076</v>
      </c>
      <c r="F2916" s="25" t="n">
        <v>33.75</v>
      </c>
      <c r="G2916" s="25" t="n">
        <f>TRUNC(TRUNC(E2916,8)*F2916,2)</f>
        <v>0.25</v>
      </c>
    </row>
    <row r="2917" customHeight="1" ht="18">
      <c r="A2917" s="2" t="inlineStr"/>
      <c r="B2917" s="2" t="inlineStr"/>
      <c r="C2917" s="2" t="inlineStr"/>
      <c r="D2917" s="2" t="inlineStr"/>
      <c r="E2917" s="26" t="inlineStr">
        <is>
          <r>
            <t xml:space="preserve">TOTAL Equipamento Custo Horário:</t>
          </r>
        </is>
      </c>
      <c r="F2917" s="26" t="inlineStr"/>
      <c r="G2917" s="27" t="n">
        <f>SUM(G2915:G2916)</f>
        <v>1.32</v>
      </c>
    </row>
    <row r="2918" customHeight="1" ht="15">
      <c r="A2918" s="20" t="inlineStr">
        <is>
          <r>
            <t xml:space="preserve">Material</t>
          </r>
        </is>
      </c>
      <c r="B2918" s="20" t="inlineStr"/>
      <c r="C2918" s="21" t="inlineStr">
        <is>
          <r>
            <t xml:space="preserve">FONTE</t>
          </r>
        </is>
      </c>
      <c r="D2918" s="21" t="inlineStr">
        <is>
          <r>
            <t xml:space="preserve">UNID</t>
          </r>
        </is>
      </c>
      <c r="E2918" s="21" t="inlineStr">
        <is>
          <r>
            <t xml:space="preserve">COEFICIENTE</t>
          </r>
        </is>
      </c>
      <c r="F2918" s="21" t="inlineStr">
        <is>
          <r>
            <t xml:space="preserve">PREÇO UNITÁRIO</t>
          </r>
        </is>
      </c>
      <c r="G2918" s="21" t="inlineStr">
        <is>
          <r>
            <t xml:space="preserve">TOTAL</t>
          </r>
        </is>
      </c>
    </row>
    <row r="2919" customHeight="1" ht="29">
      <c r="A2919" s="22" t="inlineStr">
        <is>
          <r>
            <t xml:space="preserve">00004433</t>
          </r>
        </is>
      </c>
      <c r="B2919" s="23" t="inlineStr">
        <is>
          <r>
            <t xml:space="preserve">CAIBRO NAO APARELHADO *6 X 6* CM, EM MACARANDUBA/MASSARANDUBA, ANGELIM OU EQUIVALENTE DA REGIAO - BRUTA</t>
          </r>
        </is>
      </c>
      <c r="C2919" s="22" t="inlineStr">
        <is>
          <r>
            <t xml:space="preserve">SINAPI</t>
          </r>
        </is>
      </c>
      <c r="D2919" s="22" t="inlineStr">
        <is>
          <r>
            <t xml:space="preserve">M</t>
          </r>
        </is>
      </c>
      <c r="E2919" s="24" t="n">
        <v>1.0</v>
      </c>
      <c r="F2919" s="25" t="n">
        <v>24.44</v>
      </c>
      <c r="G2919" s="25" t="n">
        <f>TRUNC(TRUNC(E2919,8)*F2919,2)</f>
        <v>24.44</v>
      </c>
    </row>
    <row r="2920" customHeight="1" ht="29">
      <c r="A2920" s="22" t="inlineStr">
        <is>
          <r>
            <t xml:space="preserve">00043681</t>
          </r>
        </is>
      </c>
      <c r="B2920" s="23" t="inlineStr">
        <is>
          <r>
            <t xml:space="preserve">CHAPA/PAINEL DE MADEIRA COMPENSADA RESINADA (MADEIRITE RESINADO ROSA) PARA FORMA DE CONCRETO, DE 2200 X 1100 MM, E = 8 A 12 MM</t>
          </r>
        </is>
      </c>
      <c r="C2920" s="22" t="inlineStr">
        <is>
          <r>
            <t xml:space="preserve">SINAPI</t>
          </r>
        </is>
      </c>
      <c r="D2920" s="22" t="inlineStr">
        <is>
          <r>
            <t xml:space="preserve">M2</t>
          </r>
        </is>
      </c>
      <c r="E2920" s="24" t="n">
        <v>1.050038</v>
      </c>
      <c r="F2920" s="25" t="n">
        <v>36.57</v>
      </c>
      <c r="G2920" s="25" t="n">
        <f>TRUNC(TRUNC(E2920,8)*F2920,2)</f>
        <v>38.39</v>
      </c>
    </row>
    <row r="2921" customHeight="1" ht="15">
      <c r="A2921" s="22" t="inlineStr">
        <is>
          <r>
            <t xml:space="preserve">00005061</t>
          </r>
        </is>
      </c>
      <c r="B2921" s="23" t="inlineStr">
        <is>
          <r>
            <t xml:space="preserve">PREGO DE ACO POLIDO COM CABECA 18 X 27 (2 1/2 X 10)</t>
          </r>
        </is>
      </c>
      <c r="C2921" s="22" t="inlineStr">
        <is>
          <r>
            <t xml:space="preserve">SINAPI</t>
          </r>
        </is>
      </c>
      <c r="D2921" s="22" t="inlineStr">
        <is>
          <r>
            <t xml:space="preserve">KG</t>
          </r>
        </is>
      </c>
      <c r="E2921" s="24" t="n">
        <v>0.0517</v>
      </c>
      <c r="F2921" s="25" t="n">
        <v>13.38</v>
      </c>
      <c r="G2921" s="25" t="n">
        <f>TRUNC(TRUNC(E2921,8)*F2921,2)</f>
        <v>0.69</v>
      </c>
    </row>
    <row r="2922" customHeight="1" ht="29">
      <c r="A2922" s="22" t="inlineStr">
        <is>
          <r>
            <t xml:space="preserve">00003992</t>
          </r>
        </is>
      </c>
      <c r="B2922" s="23" t="inlineStr">
        <is>
          <r>
            <t xml:space="preserve">TABUA APARELHADA *2,5 X 30* CM, EM MACARANDUBA/MASSARANDUBA, ANGELIM OU EQUIVALENTE DA REGIAO</t>
          </r>
        </is>
      </c>
      <c r="C2922" s="22" t="inlineStr">
        <is>
          <r>
            <t xml:space="preserve">SINAPI</t>
          </r>
        </is>
      </c>
      <c r="D2922" s="22" t="inlineStr">
        <is>
          <r>
            <t xml:space="preserve">M</t>
          </r>
        </is>
      </c>
      <c r="E2922" s="24" t="n">
        <v>1.6923</v>
      </c>
      <c r="F2922" s="25" t="n">
        <v>29.0</v>
      </c>
      <c r="G2922" s="25" t="n">
        <f>TRUNC(TRUNC(E2922,8)*F2922,2)</f>
        <v>49.07</v>
      </c>
    </row>
    <row r="2923" customHeight="1" ht="15">
      <c r="A2923" s="2" t="inlineStr"/>
      <c r="B2923" s="2" t="inlineStr"/>
      <c r="C2923" s="2" t="inlineStr"/>
      <c r="D2923" s="2" t="inlineStr"/>
      <c r="E2923" s="26" t="inlineStr">
        <is>
          <r>
            <t xml:space="preserve">TOTAL Material:</t>
          </r>
        </is>
      </c>
      <c r="F2923" s="26" t="inlineStr"/>
      <c r="G2923" s="27" t="n">
        <f>SUM(G2919:G2922)</f>
        <v>112.59</v>
      </c>
    </row>
    <row r="2924" customHeight="1" ht="15">
      <c r="A2924" s="20" t="inlineStr">
        <is>
          <r>
            <t xml:space="preserve">Mão de Obra com Encargos Complementares</t>
          </r>
        </is>
      </c>
      <c r="B2924" s="20" t="inlineStr"/>
      <c r="C2924" s="21" t="inlineStr">
        <is>
          <r>
            <t xml:space="preserve">FONTE</t>
          </r>
        </is>
      </c>
      <c r="D2924" s="21" t="inlineStr">
        <is>
          <r>
            <t xml:space="preserve">UNID</t>
          </r>
        </is>
      </c>
      <c r="E2924" s="21" t="inlineStr">
        <is>
          <r>
            <t xml:space="preserve">COEFICIENTE</t>
          </r>
        </is>
      </c>
      <c r="F2924" s="21" t="inlineStr">
        <is>
          <r>
            <t xml:space="preserve">PREÇO UNITÁRIO</t>
          </r>
        </is>
      </c>
      <c r="G2924" s="21" t="inlineStr">
        <is>
          <r>
            <t xml:space="preserve">TOTAL</t>
          </r>
        </is>
      </c>
    </row>
    <row r="2925" customHeight="1" ht="21">
      <c r="A2925" s="22" t="inlineStr">
        <is>
          <r>
            <t xml:space="preserve">88239</t>
          </r>
        </is>
      </c>
      <c r="B2925" s="23" t="inlineStr">
        <is>
          <r>
            <t xml:space="preserve">AJUDANTE DE CARPINTEIRO COM ENCARGOS COMPLEMENTARES</t>
          </r>
        </is>
      </c>
      <c r="C2925" s="22" t="inlineStr">
        <is>
          <r>
            <t xml:space="preserve">SINAPI</t>
          </r>
        </is>
      </c>
      <c r="D2925" s="22" t="inlineStr">
        <is>
          <r>
            <t xml:space="preserve">H</t>
          </r>
        </is>
      </c>
      <c r="E2925" s="24" t="n">
        <v>0.1548</v>
      </c>
      <c r="F2925" s="25" t="n">
        <v>23.13</v>
      </c>
      <c r="G2925" s="25" t="n">
        <f>TRUNC(TRUNC(E2925,8)*F2925,2)</f>
        <v>3.58</v>
      </c>
    </row>
    <row r="2926" customHeight="1" ht="21">
      <c r="A2926" s="22" t="inlineStr">
        <is>
          <r>
            <t xml:space="preserve">88262</t>
          </r>
        </is>
      </c>
      <c r="B2926" s="23" t="inlineStr">
        <is>
          <r>
            <t xml:space="preserve">CARPINTEIRO DE FORMAS COM ENCARGOS COMPLEMENTARES</t>
          </r>
        </is>
      </c>
      <c r="C2926" s="22" t="inlineStr">
        <is>
          <r>
            <t xml:space="preserve">SINAPI</t>
          </r>
        </is>
      </c>
      <c r="D2926" s="22" t="inlineStr">
        <is>
          <r>
            <t xml:space="preserve">H</t>
          </r>
        </is>
      </c>
      <c r="E2926" s="24" t="n">
        <v>0.4644</v>
      </c>
      <c r="F2926" s="25" t="n">
        <v>28.52</v>
      </c>
      <c r="G2926" s="25" t="n">
        <f>TRUNC(TRUNC(E2926,8)*F2926,2)</f>
        <v>13.24</v>
      </c>
    </row>
    <row r="2927" customHeight="1" ht="18">
      <c r="A2927" s="2" t="inlineStr"/>
      <c r="B2927" s="2" t="inlineStr"/>
      <c r="C2927" s="2" t="inlineStr"/>
      <c r="D2927" s="2" t="inlineStr"/>
      <c r="E2927" s="26" t="inlineStr">
        <is>
          <r>
            <t xml:space="preserve">TOTAL Mão de Obra com Encargos Complementares:</t>
          </r>
        </is>
      </c>
      <c r="F2927" s="26" t="inlineStr"/>
      <c r="G2927" s="27" t="n">
        <f>SUM(G2925:G2926)</f>
        <v>16.82</v>
      </c>
    </row>
    <row r="2928" customHeight="1" ht="15">
      <c r="A2928" s="2" t="inlineStr"/>
      <c r="B2928" s="2" t="inlineStr"/>
      <c r="C2928" s="2" t="inlineStr"/>
      <c r="D2928" s="2" t="inlineStr"/>
      <c r="E2928" s="28" t="inlineStr">
        <is>
          <r>
            <t xml:space="preserve">VALOR:</t>
          </r>
        </is>
      </c>
      <c r="F2928" s="28" t="inlineStr"/>
      <c r="G2928" s="6" t="n">
        <f>SUM(G2917,G2923,G2927)</f>
        <v>130.73</v>
      </c>
    </row>
    <row r="2929" customHeight="1" ht="15">
      <c r="A2929" s="2" t="inlineStr"/>
      <c r="B2929" s="2" t="inlineStr"/>
      <c r="C2929" s="2" t="inlineStr"/>
      <c r="D2929" s="2" t="inlineStr"/>
      <c r="E2929" s="28" t="inlineStr">
        <is>
          <r>
            <t xml:space="preserve">VALOR BDI (22.23%):</t>
          </r>
        </is>
      </c>
      <c r="F2929" s="28" t="inlineStr"/>
      <c r="G2929" s="6" t="n">
        <f>ROUND(G2928*(22.23/100),2)</f>
        <v>29.06</v>
      </c>
    </row>
    <row r="2930" customHeight="1" ht="15">
      <c r="A2930" s="2" t="inlineStr"/>
      <c r="B2930" s="2" t="inlineStr"/>
      <c r="C2930" s="2" t="inlineStr"/>
      <c r="D2930" s="2" t="inlineStr"/>
      <c r="E2930" s="28" t="inlineStr">
        <is>
          <r>
            <t xml:space="preserve">VALOR COM BDI:</t>
          </r>
        </is>
      </c>
      <c r="F2930" s="28" t="inlineStr"/>
      <c r="G2930" s="6" t="n">
        <f>G2929+G2928</f>
        <v>159.79</v>
      </c>
    </row>
    <row r="2931" customHeight="1" ht="10">
      <c r="A2931" s="2" t="inlineStr"/>
      <c r="B2931" s="2" t="inlineStr"/>
      <c r="C2931" s="2" t="inlineStr"/>
      <c r="D2931" s="2" t="inlineStr"/>
      <c r="E2931" s="18" t="inlineStr"/>
      <c r="F2931" s="18" t="inlineStr"/>
      <c r="G2931" s="18" t="inlineStr"/>
    </row>
    <row r="2932" customHeight="1" ht="20">
      <c r="A2932" s="19" t="inlineStr">
        <is>
          <r>
            <t xml:space="preserve">98443 PAREDE DE MADEIRA COMPENSADA PARA CONSTRUÇÃO TEMPORÁRIA EM CHAPA SIMPLES, INTERNA, SEM VÃO. AF_03/2024 (M2)</t>
          </r>
        </is>
      </c>
      <c r="B2932" s="19" t="inlineStr"/>
      <c r="C2932" s="19" t="inlineStr"/>
      <c r="D2932" s="19" t="inlineStr"/>
      <c r="E2932" s="19" t="inlineStr"/>
      <c r="F2932" s="19" t="inlineStr"/>
      <c r="G2932" s="19" t="inlineStr"/>
    </row>
    <row r="2933" customHeight="1" ht="15">
      <c r="A2933" s="20" t="inlineStr">
        <is>
          <r>
            <t xml:space="preserve">Equipamento Custo Horário</t>
          </r>
        </is>
      </c>
      <c r="B2933" s="20" t="inlineStr"/>
      <c r="C2933" s="21" t="inlineStr">
        <is>
          <r>
            <t xml:space="preserve">FONTE</t>
          </r>
        </is>
      </c>
      <c r="D2933" s="21" t="inlineStr">
        <is>
          <r>
            <t xml:space="preserve">UNID</t>
          </r>
        </is>
      </c>
      <c r="E2933" s="21" t="inlineStr">
        <is>
          <r>
            <t xml:space="preserve">COEFICIENTE</t>
          </r>
        </is>
      </c>
      <c r="F2933" s="21" t="inlineStr">
        <is>
          <r>
            <t xml:space="preserve">PREÇO UNITÁRIO</t>
          </r>
        </is>
      </c>
      <c r="G2933" s="21" t="inlineStr">
        <is>
          <r>
            <t xml:space="preserve">TOTAL</t>
          </r>
        </is>
      </c>
    </row>
    <row r="2934" customHeight="1" ht="29">
      <c r="A2934" s="22" t="inlineStr">
        <is>
          <r>
            <t xml:space="preserve">91693</t>
          </r>
        </is>
      </c>
      <c r="B2934" s="23" t="inlineStr">
        <is>
          <r>
            <t xml:space="preserve">SERRA CIRCULAR DE BANCADA COM MOTOR ELÉTRICO POTÊNCIA DE 5HP, COM COIFA PARA DISCO 10" - CHI DIURNO. AF_08/2015</t>
          </r>
        </is>
      </c>
      <c r="C2934" s="22" t="inlineStr">
        <is>
          <r>
            <t xml:space="preserve">SINAPI</t>
          </r>
        </is>
      </c>
      <c r="D2934" s="22" t="inlineStr">
        <is>
          <r>
            <t xml:space="preserve">CHI</t>
          </r>
        </is>
      </c>
      <c r="E2934" s="24" t="n">
        <v>0.0615</v>
      </c>
      <c r="F2934" s="25" t="n">
        <v>32.36</v>
      </c>
      <c r="G2934" s="25" t="n">
        <f>TRUNC(TRUNC(E2934,8)*F2934,2)</f>
        <v>1.99</v>
      </c>
    </row>
    <row r="2935" customHeight="1" ht="29">
      <c r="A2935" s="22" t="inlineStr">
        <is>
          <r>
            <t xml:space="preserve">91692</t>
          </r>
        </is>
      </c>
      <c r="B2935" s="23" t="inlineStr">
        <is>
          <r>
            <t xml:space="preserve">SERRA CIRCULAR DE BANCADA COM MOTOR ELÉTRICO POTÊNCIA DE 5HP, COM COIFA PARA DISCO 10" - CHP DIURNO. AF_08/2015</t>
          </r>
        </is>
      </c>
      <c r="C2935" s="22" t="inlineStr">
        <is>
          <r>
            <t xml:space="preserve">SINAPI</t>
          </r>
        </is>
      </c>
      <c r="D2935" s="22" t="inlineStr">
        <is>
          <r>
            <t xml:space="preserve">CHP</t>
          </r>
        </is>
      </c>
      <c r="E2935" s="24" t="n">
        <v>0.0153</v>
      </c>
      <c r="F2935" s="25" t="n">
        <v>33.75</v>
      </c>
      <c r="G2935" s="25" t="n">
        <f>TRUNC(TRUNC(E2935,8)*F2935,2)</f>
        <v>0.51</v>
      </c>
    </row>
    <row r="2936" customHeight="1" ht="18">
      <c r="A2936" s="2" t="inlineStr"/>
      <c r="B2936" s="2" t="inlineStr"/>
      <c r="C2936" s="2" t="inlineStr"/>
      <c r="D2936" s="2" t="inlineStr"/>
      <c r="E2936" s="26" t="inlineStr">
        <is>
          <r>
            <t xml:space="preserve">TOTAL Equipamento Custo Horário:</t>
          </r>
        </is>
      </c>
      <c r="F2936" s="26" t="inlineStr"/>
      <c r="G2936" s="27" t="n">
        <f>SUM(G2934:G2935)</f>
        <v>2.5</v>
      </c>
    </row>
    <row r="2937" customHeight="1" ht="15">
      <c r="A2937" s="20" t="inlineStr">
        <is>
          <r>
            <t xml:space="preserve">Material</t>
          </r>
        </is>
      </c>
      <c r="B2937" s="20" t="inlineStr"/>
      <c r="C2937" s="21" t="inlineStr">
        <is>
          <r>
            <t xml:space="preserve">FONTE</t>
          </r>
        </is>
      </c>
      <c r="D2937" s="21" t="inlineStr">
        <is>
          <r>
            <t xml:space="preserve">UNID</t>
          </r>
        </is>
      </c>
      <c r="E2937" s="21" t="inlineStr">
        <is>
          <r>
            <t xml:space="preserve">COEFICIENTE</t>
          </r>
        </is>
      </c>
      <c r="F2937" s="21" t="inlineStr">
        <is>
          <r>
            <t xml:space="preserve">PREÇO UNITÁRIO</t>
          </r>
        </is>
      </c>
      <c r="G2937" s="21" t="inlineStr">
        <is>
          <r>
            <t xml:space="preserve">TOTAL</t>
          </r>
        </is>
      </c>
    </row>
    <row r="2938" customHeight="1" ht="29">
      <c r="A2938" s="22" t="inlineStr">
        <is>
          <r>
            <t xml:space="preserve">00043681</t>
          </r>
        </is>
      </c>
      <c r="B2938" s="23" t="inlineStr">
        <is>
          <r>
            <t xml:space="preserve">CHAPA/PAINEL DE MADEIRA COMPENSADA RESINADA (MADEIRITE RESINADO ROSA) PARA FORMA DE CONCRETO, DE 2200 X 1100 MM, E = 8 A 12 MM</t>
          </r>
        </is>
      </c>
      <c r="C2938" s="22" t="inlineStr">
        <is>
          <r>
            <t xml:space="preserve">SINAPI</t>
          </r>
        </is>
      </c>
      <c r="D2938" s="22" t="inlineStr">
        <is>
          <r>
            <t xml:space="preserve">M2</t>
          </r>
        </is>
      </c>
      <c r="E2938" s="24" t="n">
        <v>1.050038</v>
      </c>
      <c r="F2938" s="25" t="n">
        <v>36.57</v>
      </c>
      <c r="G2938" s="25" t="n">
        <f>TRUNC(TRUNC(E2938,8)*F2938,2)</f>
        <v>38.39</v>
      </c>
    </row>
    <row r="2939" customHeight="1" ht="21">
      <c r="A2939" s="22" t="inlineStr">
        <is>
          <r>
            <t xml:space="preserve">00004491</t>
          </r>
        </is>
      </c>
      <c r="B2939" s="23" t="inlineStr">
        <is>
          <r>
            <t xml:space="preserve">PONTALETE *7,5 X 7,5* CM EM PINUS, MISTA OU EQUIVALENTE DA REGIAO - BRUTA</t>
          </r>
        </is>
      </c>
      <c r="C2939" s="22" t="inlineStr">
        <is>
          <r>
            <t xml:space="preserve">SINAPI</t>
          </r>
        </is>
      </c>
      <c r="D2939" s="22" t="inlineStr">
        <is>
          <r>
            <t xml:space="preserve">M</t>
          </r>
        </is>
      </c>
      <c r="E2939" s="24" t="n">
        <v>1.1818</v>
      </c>
      <c r="F2939" s="25" t="n">
        <v>11.26</v>
      </c>
      <c r="G2939" s="25" t="n">
        <f>TRUNC(TRUNC(E2939,8)*F2939,2)</f>
        <v>13.3</v>
      </c>
    </row>
    <row r="2940" customHeight="1" ht="15">
      <c r="A2940" s="22" t="inlineStr">
        <is>
          <r>
            <t xml:space="preserve">00005061</t>
          </r>
        </is>
      </c>
      <c r="B2940" s="23" t="inlineStr">
        <is>
          <r>
            <t xml:space="preserve">PREGO DE ACO POLIDO COM CABECA 18 X 27 (2 1/2 X 10)</t>
          </r>
        </is>
      </c>
      <c r="C2940" s="22" t="inlineStr">
        <is>
          <r>
            <t xml:space="preserve">SINAPI</t>
          </r>
        </is>
      </c>
      <c r="D2940" s="22" t="inlineStr">
        <is>
          <r>
            <t xml:space="preserve">KG</t>
          </r>
        </is>
      </c>
      <c r="E2940" s="24" t="n">
        <v>0.057</v>
      </c>
      <c r="F2940" s="25" t="n">
        <v>13.38</v>
      </c>
      <c r="G2940" s="25" t="n">
        <f>TRUNC(TRUNC(E2940,8)*F2940,2)</f>
        <v>0.76</v>
      </c>
    </row>
    <row r="2941" customHeight="1" ht="21">
      <c r="A2941" s="22" t="inlineStr">
        <is>
          <r>
            <t xml:space="preserve">00006194</t>
          </r>
        </is>
      </c>
      <c r="B2941" s="23" t="inlineStr">
        <is>
          <r>
            <t xml:space="preserve">TABUA *2,5 X 15 CM EM PINUS, MISTA OU EQUIVALENTE DA REGIAO - BRUTA</t>
          </r>
        </is>
      </c>
      <c r="C2941" s="22" t="inlineStr">
        <is>
          <r>
            <t xml:space="preserve">SINAPI</t>
          </r>
        </is>
      </c>
      <c r="D2941" s="22" t="inlineStr">
        <is>
          <r>
            <t xml:space="preserve">M</t>
          </r>
        </is>
      </c>
      <c r="E2941" s="24" t="n">
        <v>1.5</v>
      </c>
      <c r="F2941" s="25" t="n">
        <v>8.03</v>
      </c>
      <c r="G2941" s="25" t="n">
        <f>TRUNC(TRUNC(E2941,8)*F2941,2)</f>
        <v>12.04</v>
      </c>
    </row>
    <row r="2942" customHeight="1" ht="15">
      <c r="A2942" s="2" t="inlineStr"/>
      <c r="B2942" s="2" t="inlineStr"/>
      <c r="C2942" s="2" t="inlineStr"/>
      <c r="D2942" s="2" t="inlineStr"/>
      <c r="E2942" s="26" t="inlineStr">
        <is>
          <r>
            <t xml:space="preserve">TOTAL Material:</t>
          </r>
        </is>
      </c>
      <c r="F2942" s="26" t="inlineStr"/>
      <c r="G2942" s="27" t="n">
        <f>SUM(G2938:G2941)</f>
        <v>64.49</v>
      </c>
    </row>
    <row r="2943" customHeight="1" ht="15">
      <c r="A2943" s="20" t="inlineStr">
        <is>
          <r>
            <t xml:space="preserve">Mão de Obra com Encargos Complementares</t>
          </r>
        </is>
      </c>
      <c r="B2943" s="20" t="inlineStr"/>
      <c r="C2943" s="21" t="inlineStr">
        <is>
          <r>
            <t xml:space="preserve">FONTE</t>
          </r>
        </is>
      </c>
      <c r="D2943" s="21" t="inlineStr">
        <is>
          <r>
            <t xml:space="preserve">UNID</t>
          </r>
        </is>
      </c>
      <c r="E2943" s="21" t="inlineStr">
        <is>
          <r>
            <t xml:space="preserve">COEFICIENTE</t>
          </r>
        </is>
      </c>
      <c r="F2943" s="21" t="inlineStr">
        <is>
          <r>
            <t xml:space="preserve">PREÇO UNITÁRIO</t>
          </r>
        </is>
      </c>
      <c r="G2943" s="21" t="inlineStr">
        <is>
          <r>
            <t xml:space="preserve">TOTAL</t>
          </r>
        </is>
      </c>
    </row>
    <row r="2944" customHeight="1" ht="21">
      <c r="A2944" s="22" t="inlineStr">
        <is>
          <r>
            <t xml:space="preserve">88239</t>
          </r>
        </is>
      </c>
      <c r="B2944" s="23" t="inlineStr">
        <is>
          <r>
            <t xml:space="preserve">AJUDANTE DE CARPINTEIRO COM ENCARGOS COMPLEMENTARES</t>
          </r>
        </is>
      </c>
      <c r="C2944" s="22" t="inlineStr">
        <is>
          <r>
            <t xml:space="preserve">SINAPI</t>
          </r>
        </is>
      </c>
      <c r="D2944" s="22" t="inlineStr">
        <is>
          <r>
            <t xml:space="preserve">H</t>
          </r>
        </is>
      </c>
      <c r="E2944" s="24" t="n">
        <v>0.288</v>
      </c>
      <c r="F2944" s="25" t="n">
        <v>23.13</v>
      </c>
      <c r="G2944" s="25" t="n">
        <f>TRUNC(TRUNC(E2944,8)*F2944,2)</f>
        <v>6.66</v>
      </c>
    </row>
    <row r="2945" customHeight="1" ht="21">
      <c r="A2945" s="22" t="inlineStr">
        <is>
          <r>
            <t xml:space="preserve">88262</t>
          </r>
        </is>
      </c>
      <c r="B2945" s="23" t="inlineStr">
        <is>
          <r>
            <t xml:space="preserve">CARPINTEIRO DE FORMAS COM ENCARGOS COMPLEMENTARES</t>
          </r>
        </is>
      </c>
      <c r="C2945" s="22" t="inlineStr">
        <is>
          <r>
            <t xml:space="preserve">SINAPI</t>
          </r>
        </is>
      </c>
      <c r="D2945" s="22" t="inlineStr">
        <is>
          <r>
            <t xml:space="preserve">H</t>
          </r>
        </is>
      </c>
      <c r="E2945" s="24" t="n">
        <v>0.424</v>
      </c>
      <c r="F2945" s="25" t="n">
        <v>28.52</v>
      </c>
      <c r="G2945" s="25" t="n">
        <f>TRUNC(TRUNC(E2945,8)*F2945,2)</f>
        <v>12.09</v>
      </c>
    </row>
    <row r="2946" customHeight="1" ht="18">
      <c r="A2946" s="2" t="inlineStr"/>
      <c r="B2946" s="2" t="inlineStr"/>
      <c r="C2946" s="2" t="inlineStr"/>
      <c r="D2946" s="2" t="inlineStr"/>
      <c r="E2946" s="26" t="inlineStr">
        <is>
          <r>
            <t xml:space="preserve">TOTAL Mão de Obra com Encargos Complementares:</t>
          </r>
        </is>
      </c>
      <c r="F2946" s="26" t="inlineStr"/>
      <c r="G2946" s="27" t="n">
        <f>SUM(G2944:G2945)</f>
        <v>18.75</v>
      </c>
    </row>
    <row r="2947" customHeight="1" ht="15">
      <c r="A2947" s="2" t="inlineStr"/>
      <c r="B2947" s="2" t="inlineStr"/>
      <c r="C2947" s="2" t="inlineStr"/>
      <c r="D2947" s="2" t="inlineStr"/>
      <c r="E2947" s="28" t="inlineStr">
        <is>
          <r>
            <t xml:space="preserve">VALOR:</t>
          </r>
        </is>
      </c>
      <c r="F2947" s="28" t="inlineStr"/>
      <c r="G2947" s="6" t="n">
        <f>SUM(G2936,G2942,G2946)</f>
        <v>85.74</v>
      </c>
    </row>
    <row r="2948" customHeight="1" ht="15">
      <c r="A2948" s="2" t="inlineStr"/>
      <c r="B2948" s="2" t="inlineStr"/>
      <c r="C2948" s="2" t="inlineStr"/>
      <c r="D2948" s="2" t="inlineStr"/>
      <c r="E2948" s="28" t="inlineStr">
        <is>
          <r>
            <t xml:space="preserve">VALOR BDI (22.23%):</t>
          </r>
        </is>
      </c>
      <c r="F2948" s="28" t="inlineStr"/>
      <c r="G2948" s="6" t="n">
        <f>ROUND(G2947*(22.23/100),2)</f>
        <v>19.06</v>
      </c>
    </row>
    <row r="2949" customHeight="1" ht="15">
      <c r="A2949" s="2" t="inlineStr"/>
      <c r="B2949" s="2" t="inlineStr"/>
      <c r="C2949" s="2" t="inlineStr"/>
      <c r="D2949" s="2" t="inlineStr"/>
      <c r="E2949" s="28" t="inlineStr">
        <is>
          <r>
            <t xml:space="preserve">VALOR COM BDI:</t>
          </r>
        </is>
      </c>
      <c r="F2949" s="28" t="inlineStr"/>
      <c r="G2949" s="6" t="n">
        <f>G2948+G2947</f>
        <v>104.8</v>
      </c>
    </row>
    <row r="2950" customHeight="1" ht="10">
      <c r="A2950" s="2" t="inlineStr"/>
      <c r="B2950" s="2" t="inlineStr"/>
      <c r="C2950" s="2" t="inlineStr"/>
      <c r="D2950" s="2" t="inlineStr"/>
      <c r="E2950" s="18" t="inlineStr"/>
      <c r="F2950" s="18" t="inlineStr"/>
      <c r="G2950" s="18" t="inlineStr"/>
    </row>
    <row r="2951" customHeight="1" ht="20">
      <c r="A2951" s="19" t="inlineStr">
        <is>
          <r>
            <t xml:space="preserve">88309 PEDREIRO COM ENCARGOS COMPLEMENTARES (H)</t>
          </r>
        </is>
      </c>
      <c r="B2951" s="19" t="inlineStr"/>
      <c r="C2951" s="19" t="inlineStr"/>
      <c r="D2951" s="19" t="inlineStr"/>
      <c r="E2951" s="19" t="inlineStr"/>
      <c r="F2951" s="19" t="inlineStr"/>
      <c r="G2951" s="19" t="inlineStr"/>
    </row>
    <row r="2952" customHeight="1" ht="15">
      <c r="A2952" s="20" t="inlineStr">
        <is>
          <r>
            <t xml:space="preserve">Encargos Complementares</t>
          </r>
        </is>
      </c>
      <c r="B2952" s="20" t="inlineStr"/>
      <c r="C2952" s="21" t="inlineStr">
        <is>
          <r>
            <t xml:space="preserve">FONTE</t>
          </r>
        </is>
      </c>
      <c r="D2952" s="21" t="inlineStr">
        <is>
          <r>
            <t xml:space="preserve">UNID</t>
          </r>
        </is>
      </c>
      <c r="E2952" s="21" t="inlineStr">
        <is>
          <r>
            <t xml:space="preserve">COEFICIENTE</t>
          </r>
        </is>
      </c>
      <c r="F2952" s="21" t="inlineStr">
        <is>
          <r>
            <t xml:space="preserve">PREÇO UNITÁRIO</t>
          </r>
        </is>
      </c>
      <c r="G2952" s="21" t="inlineStr">
        <is>
          <r>
            <t xml:space="preserve">TOTAL</t>
          </r>
        </is>
      </c>
    </row>
    <row r="2953" customHeight="1" ht="21">
      <c r="A2953" s="22" t="inlineStr">
        <is>
          <r>
            <t xml:space="preserve">00037370</t>
          </r>
        </is>
      </c>
      <c r="B2953" s="23" t="inlineStr">
        <is>
          <r>
            <t xml:space="preserve">ALIMENTACAO - HORISTA (COLETADO CAIXA - ENCARGOS COMPLEMENTARES)</t>
          </r>
        </is>
      </c>
      <c r="C2953" s="22" t="inlineStr">
        <is>
          <r>
            <t xml:space="preserve">SINAPI</t>
          </r>
        </is>
      </c>
      <c r="D2953" s="22" t="inlineStr">
        <is>
          <r>
            <t xml:space="preserve">H</t>
          </r>
        </is>
      </c>
      <c r="E2953" s="24" t="n">
        <v>1.0</v>
      </c>
      <c r="F2953" s="25" t="n">
        <v>3.39</v>
      </c>
      <c r="G2953" s="25" t="n">
        <f>TRUNC(TRUNC(E2953,8)*F2953,2)</f>
        <v>3.39</v>
      </c>
    </row>
    <row r="2954" customHeight="1" ht="21">
      <c r="A2954" s="22" t="inlineStr">
        <is>
          <r>
            <t xml:space="preserve">00043489</t>
          </r>
        </is>
      </c>
      <c r="B2954" s="23" t="inlineStr">
        <is>
          <r>
            <t xml:space="preserve">EPI - FAMILIA PEDREIRO - HORISTA (ENCARGOS COMPLEMENTARES - COLETADO CAIXA)</t>
          </r>
        </is>
      </c>
      <c r="C2954" s="22" t="inlineStr">
        <is>
          <r>
            <t xml:space="preserve">SINAPI</t>
          </r>
        </is>
      </c>
      <c r="D2954" s="22" t="inlineStr">
        <is>
          <r>
            <t xml:space="preserve">H</t>
          </r>
        </is>
      </c>
      <c r="E2954" s="24" t="n">
        <v>1.0</v>
      </c>
      <c r="F2954" s="25" t="n">
        <v>1.24</v>
      </c>
      <c r="G2954" s="25" t="n">
        <f>TRUNC(TRUNC(E2954,8)*F2954,2)</f>
        <v>1.24</v>
      </c>
    </row>
    <row r="2955" customHeight="1" ht="21">
      <c r="A2955" s="22" t="inlineStr">
        <is>
          <r>
            <t xml:space="preserve">00037372</t>
          </r>
        </is>
      </c>
      <c r="B2955" s="23" t="inlineStr">
        <is>
          <r>
            <t xml:space="preserve">EXAMES - HORISTA (COLETADO CAIXA - ENCARGOS COMPLEMENTARES)</t>
          </r>
        </is>
      </c>
      <c r="C2955" s="22" t="inlineStr">
        <is>
          <r>
            <t xml:space="preserve">SINAPI</t>
          </r>
        </is>
      </c>
      <c r="D2955" s="22" t="inlineStr">
        <is>
          <r>
            <t xml:space="preserve">H</t>
          </r>
        </is>
      </c>
      <c r="E2955" s="24" t="n">
        <v>1.0</v>
      </c>
      <c r="F2955" s="25" t="n">
        <v>1.34</v>
      </c>
      <c r="G2955" s="25" t="n">
        <f>TRUNC(TRUNC(E2955,8)*F2955,2)</f>
        <v>1.34</v>
      </c>
    </row>
    <row r="2956" customHeight="1" ht="21">
      <c r="A2956" s="22" t="inlineStr">
        <is>
          <r>
            <t xml:space="preserve">00043465</t>
          </r>
        </is>
      </c>
      <c r="B2956" s="23" t="inlineStr">
        <is>
          <r>
            <t xml:space="preserve">FERRAMENTAS - FAMILIA PEDREIRO - HORISTA (ENCARGOS COMPLEMENTARES - COLETADO CAIXA)</t>
          </r>
        </is>
      </c>
      <c r="C2956" s="22" t="inlineStr">
        <is>
          <r>
            <t xml:space="preserve">SINAPI</t>
          </r>
        </is>
      </c>
      <c r="D2956" s="22" t="inlineStr">
        <is>
          <r>
            <t xml:space="preserve">H</t>
          </r>
        </is>
      </c>
      <c r="E2956" s="24" t="n">
        <v>1.0</v>
      </c>
      <c r="F2956" s="25" t="n">
        <v>0.82</v>
      </c>
      <c r="G2956" s="25" t="n">
        <f>TRUNC(TRUNC(E2956,8)*F2956,2)</f>
        <v>0.82</v>
      </c>
    </row>
    <row r="2957" customHeight="1" ht="21">
      <c r="A2957" s="22" t="inlineStr">
        <is>
          <r>
            <t xml:space="preserve">00037373</t>
          </r>
        </is>
      </c>
      <c r="B2957" s="23" t="inlineStr">
        <is>
          <r>
            <t xml:space="preserve">SEGURO - HORISTA (COLETADO CAIXA - ENCARGOS COMPLEMENTARES)</t>
          </r>
        </is>
      </c>
      <c r="C2957" s="22" t="inlineStr">
        <is>
          <r>
            <t xml:space="preserve">SINAPI</t>
          </r>
        </is>
      </c>
      <c r="D2957" s="22" t="inlineStr">
        <is>
          <r>
            <t xml:space="preserve">H</t>
          </r>
        </is>
      </c>
      <c r="E2957" s="24" t="n">
        <v>1.0</v>
      </c>
      <c r="F2957" s="25" t="n">
        <v>0.04</v>
      </c>
      <c r="G2957" s="25" t="n">
        <f>TRUNC(TRUNC(E2957,8)*F2957,2)</f>
        <v>0.04</v>
      </c>
    </row>
    <row r="2958" customHeight="1" ht="21">
      <c r="A2958" s="22" t="inlineStr">
        <is>
          <r>
            <t xml:space="preserve">00037371</t>
          </r>
        </is>
      </c>
      <c r="B2958" s="23" t="inlineStr">
        <is>
          <r>
            <t xml:space="preserve">TRANSPORTE - HORISTA (COLETADO CAIXA - ENCARGOS COMPLEMENTARES)</t>
          </r>
        </is>
      </c>
      <c r="C2958" s="22" t="inlineStr">
        <is>
          <r>
            <t xml:space="preserve">SINAPI</t>
          </r>
        </is>
      </c>
      <c r="D2958" s="22" t="inlineStr">
        <is>
          <r>
            <t xml:space="preserve">H</t>
          </r>
        </is>
      </c>
      <c r="E2958" s="24" t="n">
        <v>1.0</v>
      </c>
      <c r="F2958" s="25" t="n">
        <v>1.1</v>
      </c>
      <c r="G2958" s="25" t="n">
        <f>TRUNC(TRUNC(E2958,8)*F2958,2)</f>
        <v>1.1</v>
      </c>
    </row>
    <row r="2959" customHeight="1" ht="15">
      <c r="A2959" s="2" t="inlineStr"/>
      <c r="B2959" s="2" t="inlineStr"/>
      <c r="C2959" s="2" t="inlineStr"/>
      <c r="D2959" s="2" t="inlineStr"/>
      <c r="E2959" s="26" t="inlineStr">
        <is>
          <r>
            <t xml:space="preserve">TOTAL Encargos Complementares:</t>
          </r>
        </is>
      </c>
      <c r="F2959" s="26" t="inlineStr"/>
      <c r="G2959" s="27" t="n">
        <f>SUM(G2953:G2958)</f>
        <v>7.93</v>
      </c>
    </row>
    <row r="2960" customHeight="1" ht="15">
      <c r="A2960" s="20" t="inlineStr">
        <is>
          <r>
            <t xml:space="preserve">Mão de Obra</t>
          </r>
        </is>
      </c>
      <c r="B2960" s="20" t="inlineStr"/>
      <c r="C2960" s="21" t="inlineStr">
        <is>
          <r>
            <t xml:space="preserve">FONTE</t>
          </r>
        </is>
      </c>
      <c r="D2960" s="21" t="inlineStr">
        <is>
          <r>
            <t xml:space="preserve">UNID</t>
          </r>
        </is>
      </c>
      <c r="E2960" s="21" t="inlineStr">
        <is>
          <r>
            <t xml:space="preserve">COEFICIENTE</t>
          </r>
        </is>
      </c>
      <c r="F2960" s="21" t="inlineStr">
        <is>
          <r>
            <t xml:space="preserve">PREÇO UNITÁRIO</t>
          </r>
        </is>
      </c>
      <c r="G2960" s="21" t="inlineStr">
        <is>
          <r>
            <t xml:space="preserve">TOTAL</t>
          </r>
        </is>
      </c>
    </row>
    <row r="2961" customHeight="1" ht="15">
      <c r="A2961" s="22" t="inlineStr">
        <is>
          <r>
            <t xml:space="preserve">00004750</t>
          </r>
        </is>
      </c>
      <c r="B2961" s="23" t="inlineStr">
        <is>
          <r>
            <t xml:space="preserve">PEDREIRO (HORISTA)</t>
          </r>
        </is>
      </c>
      <c r="C2961" s="22" t="inlineStr">
        <is>
          <r>
            <t xml:space="preserve">SINAPI</t>
          </r>
        </is>
      </c>
      <c r="D2961" s="22" t="inlineStr">
        <is>
          <r>
            <t xml:space="preserve">H</t>
          </r>
        </is>
      </c>
      <c r="E2961" s="24" t="n">
        <v>1.0</v>
      </c>
      <c r="F2961" s="25" t="n">
        <v>20.46</v>
      </c>
      <c r="G2961" s="25" t="n">
        <f>TRUNC(TRUNC(E2961,8)*F2961,2)</f>
        <v>20.46</v>
      </c>
    </row>
    <row r="2962" customHeight="1" ht="15">
      <c r="A2962" s="2" t="inlineStr"/>
      <c r="B2962" s="2" t="inlineStr"/>
      <c r="C2962" s="2" t="inlineStr"/>
      <c r="D2962" s="2" t="inlineStr"/>
      <c r="E2962" s="26" t="inlineStr">
        <is>
          <r>
            <t xml:space="preserve">TOTAL Mão de Obra:</t>
          </r>
        </is>
      </c>
      <c r="F2962" s="26" t="inlineStr"/>
      <c r="G2962" s="27" t="n">
        <f>SUM(G2961:G2961)</f>
        <v>20.46</v>
      </c>
    </row>
    <row r="2963" customHeight="1" ht="15">
      <c r="A2963" s="20" t="inlineStr">
        <is>
          <r>
            <t xml:space="preserve">Serviço</t>
          </r>
        </is>
      </c>
      <c r="B2963" s="20" t="inlineStr"/>
      <c r="C2963" s="21" t="inlineStr">
        <is>
          <r>
            <t xml:space="preserve">FONTE</t>
          </r>
        </is>
      </c>
      <c r="D2963" s="21" t="inlineStr">
        <is>
          <r>
            <t xml:space="preserve">UNID</t>
          </r>
        </is>
      </c>
      <c r="E2963" s="21" t="inlineStr">
        <is>
          <r>
            <t xml:space="preserve">COEFICIENTE</t>
          </r>
        </is>
      </c>
      <c r="F2963" s="21" t="inlineStr">
        <is>
          <r>
            <t xml:space="preserve">PREÇO UNITÁRIO</t>
          </r>
        </is>
      </c>
      <c r="G2963" s="21" t="inlineStr">
        <is>
          <r>
            <t xml:space="preserve">TOTAL</t>
          </r>
        </is>
      </c>
    </row>
    <row r="2964" customHeight="1" ht="21">
      <c r="A2964" s="22" t="inlineStr">
        <is>
          <r>
            <t xml:space="preserve">95371</t>
          </r>
        </is>
      </c>
      <c r="B2964" s="23" t="inlineStr">
        <is>
          <r>
            <t xml:space="preserve">CURSO DE CAPACITAÇÃO PARA PEDREIRO (ENCARGOS COMPLEMENTARES) - HORISTA</t>
          </r>
        </is>
      </c>
      <c r="C2964" s="22" t="inlineStr">
        <is>
          <r>
            <t xml:space="preserve">SINAPI</t>
          </r>
        </is>
      </c>
      <c r="D2964" s="22" t="inlineStr">
        <is>
          <r>
            <t xml:space="preserve">H</t>
          </r>
        </is>
      </c>
      <c r="E2964" s="24" t="n">
        <v>1.0</v>
      </c>
      <c r="F2964" s="25" t="n">
        <v>0.49</v>
      </c>
      <c r="G2964" s="25" t="n">
        <f>TRUNC(TRUNC(E2964,8)*F2964,2)</f>
        <v>0.49</v>
      </c>
    </row>
    <row r="2965" customHeight="1" ht="15">
      <c r="A2965" s="2" t="inlineStr"/>
      <c r="B2965" s="2" t="inlineStr"/>
      <c r="C2965" s="2" t="inlineStr"/>
      <c r="D2965" s="2" t="inlineStr"/>
      <c r="E2965" s="26" t="inlineStr">
        <is>
          <r>
            <t xml:space="preserve">TOTAL Serviço:</t>
          </r>
        </is>
      </c>
      <c r="F2965" s="26" t="inlineStr"/>
      <c r="G2965" s="27" t="n">
        <f>SUM(G2964:G2964)</f>
        <v>0.49</v>
      </c>
    </row>
    <row r="2966" customHeight="1" ht="15">
      <c r="A2966" s="2" t="inlineStr"/>
      <c r="B2966" s="2" t="inlineStr"/>
      <c r="C2966" s="2" t="inlineStr"/>
      <c r="D2966" s="2" t="inlineStr"/>
      <c r="E2966" s="28" t="inlineStr">
        <is>
          <r>
            <t xml:space="preserve">VALOR:</t>
          </r>
        </is>
      </c>
      <c r="F2966" s="28" t="inlineStr"/>
      <c r="G2966" s="6" t="n">
        <f>SUM(G2959,G2962,G2965)</f>
        <v>28.88</v>
      </c>
    </row>
    <row r="2967" customHeight="1" ht="15">
      <c r="A2967" s="2" t="inlineStr"/>
      <c r="B2967" s="2" t="inlineStr"/>
      <c r="C2967" s="2" t="inlineStr"/>
      <c r="D2967" s="2" t="inlineStr"/>
      <c r="E2967" s="28" t="inlineStr">
        <is>
          <r>
            <t xml:space="preserve">VALOR BDI (22.23%):</t>
          </r>
        </is>
      </c>
      <c r="F2967" s="28" t="inlineStr"/>
      <c r="G2967" s="6" t="n">
        <f>ROUND(G2966*(22.23/100),2)</f>
        <v>6.42</v>
      </c>
    </row>
    <row r="2968" customHeight="1" ht="15">
      <c r="A2968" s="2" t="inlineStr"/>
      <c r="B2968" s="2" t="inlineStr"/>
      <c r="C2968" s="2" t="inlineStr"/>
      <c r="D2968" s="2" t="inlineStr"/>
      <c r="E2968" s="28" t="inlineStr">
        <is>
          <r>
            <t xml:space="preserve">VALOR COM BDI:</t>
          </r>
        </is>
      </c>
      <c r="F2968" s="28" t="inlineStr"/>
      <c r="G2968" s="6" t="n">
        <f>G2967+G2966</f>
        <v>35.3</v>
      </c>
    </row>
    <row r="2969" customHeight="1" ht="10">
      <c r="A2969" s="2" t="inlineStr"/>
      <c r="B2969" s="2" t="inlineStr"/>
      <c r="C2969" s="2" t="inlineStr"/>
      <c r="D2969" s="2" t="inlineStr"/>
      <c r="E2969" s="18" t="inlineStr"/>
      <c r="F2969" s="18" t="inlineStr"/>
      <c r="G2969" s="18" t="inlineStr"/>
    </row>
    <row r="2970" customHeight="1" ht="20">
      <c r="A2970" s="19" t="inlineStr">
        <is>
          <r>
            <t xml:space="preserve">97735 PEÇA RETANGULAR PRÉ-MOLDADA, VOLUME DE CONCRETO DE 30 A 100 LITROS, TAXA DE AÇO APROXIMADA DE 30KG/M³. AF_03/2024 (M3)</t>
          </r>
        </is>
      </c>
      <c r="B2970" s="19" t="inlineStr"/>
      <c r="C2970" s="19" t="inlineStr"/>
      <c r="D2970" s="19" t="inlineStr"/>
      <c r="E2970" s="19" t="inlineStr"/>
      <c r="F2970" s="19" t="inlineStr"/>
      <c r="G2970" s="19" t="inlineStr"/>
    </row>
    <row r="2971" customHeight="1" ht="15">
      <c r="A2971" s="20" t="inlineStr">
        <is>
          <r>
            <t xml:space="preserve">Equipamento Custo Horário</t>
          </r>
        </is>
      </c>
      <c r="B2971" s="20" t="inlineStr"/>
      <c r="C2971" s="21" t="inlineStr">
        <is>
          <r>
            <t xml:space="preserve">FONTE</t>
          </r>
        </is>
      </c>
      <c r="D2971" s="21" t="inlineStr">
        <is>
          <r>
            <t xml:space="preserve">UNID</t>
          </r>
        </is>
      </c>
      <c r="E2971" s="21" t="inlineStr">
        <is>
          <r>
            <t xml:space="preserve">COEFICIENTE</t>
          </r>
        </is>
      </c>
      <c r="F2971" s="21" t="inlineStr">
        <is>
          <r>
            <t xml:space="preserve">PREÇO UNITÁRIO</t>
          </r>
        </is>
      </c>
      <c r="G2971" s="21" t="inlineStr">
        <is>
          <r>
            <t xml:space="preserve">TOTAL</t>
          </r>
        </is>
      </c>
    </row>
    <row r="2972" customHeight="1" ht="29">
      <c r="A2972" s="22" t="inlineStr">
        <is>
          <r>
            <t xml:space="preserve">91693</t>
          </r>
        </is>
      </c>
      <c r="B2972" s="23" t="inlineStr">
        <is>
          <r>
            <t xml:space="preserve">SERRA CIRCULAR DE BANCADA COM MOTOR ELÉTRICO POTÊNCIA DE 5HP, COM COIFA PARA DISCO 10" - CHI DIURNO. AF_08/2015</t>
          </r>
        </is>
      </c>
      <c r="C2972" s="22" t="inlineStr">
        <is>
          <r>
            <t xml:space="preserve">SINAPI</t>
          </r>
        </is>
      </c>
      <c r="D2972" s="22" t="inlineStr">
        <is>
          <r>
            <t xml:space="preserve">CHI</t>
          </r>
        </is>
      </c>
      <c r="E2972" s="24" t="n">
        <v>0.4226</v>
      </c>
      <c r="F2972" s="25" t="n">
        <v>32.36</v>
      </c>
      <c r="G2972" s="25" t="n">
        <f>TRUNC(TRUNC(E2972,8)*F2972,2)</f>
        <v>13.67</v>
      </c>
    </row>
    <row r="2973" customHeight="1" ht="29">
      <c r="A2973" s="22" t="inlineStr">
        <is>
          <r>
            <t xml:space="preserve">91692</t>
          </r>
        </is>
      </c>
      <c r="B2973" s="23" t="inlineStr">
        <is>
          <r>
            <t xml:space="preserve">SERRA CIRCULAR DE BANCADA COM MOTOR ELÉTRICO POTÊNCIA DE 5HP, COM COIFA PARA DISCO 10" - CHP DIURNO. AF_08/2015</t>
          </r>
        </is>
      </c>
      <c r="C2973" s="22" t="inlineStr">
        <is>
          <r>
            <t xml:space="preserve">SINAPI</t>
          </r>
        </is>
      </c>
      <c r="D2973" s="22" t="inlineStr">
        <is>
          <r>
            <t xml:space="preserve">CHP</t>
          </r>
        </is>
      </c>
      <c r="E2973" s="24" t="n">
        <v>0.313</v>
      </c>
      <c r="F2973" s="25" t="n">
        <v>33.75</v>
      </c>
      <c r="G2973" s="25" t="n">
        <f>TRUNC(TRUNC(E2973,8)*F2973,2)</f>
        <v>10.56</v>
      </c>
    </row>
    <row r="2974" customHeight="1" ht="29">
      <c r="A2974" s="22" t="inlineStr">
        <is>
          <r>
            <t xml:space="preserve">90587</t>
          </r>
        </is>
      </c>
      <c r="B2974" s="23" t="inlineStr">
        <is>
          <r>
            <t xml:space="preserve">VIBRADOR DE IMERSÃO, DIÂMETRO DE PONTEIRA 45MM, MOTOR ELÉTRICO TRIFÁSICO POTÊNCIA DE 2 CV - CHI DIURNO. AF_06/2015</t>
          </r>
        </is>
      </c>
      <c r="C2974" s="22" t="inlineStr">
        <is>
          <r>
            <t xml:space="preserve">SINAPI</t>
          </r>
        </is>
      </c>
      <c r="D2974" s="22" t="inlineStr">
        <is>
          <r>
            <t xml:space="preserve">CHI</t>
          </r>
        </is>
      </c>
      <c r="E2974" s="24" t="n">
        <v>12.7788</v>
      </c>
      <c r="F2974" s="25" t="n">
        <v>0.45</v>
      </c>
      <c r="G2974" s="25" t="n">
        <f>TRUNC(TRUNC(E2974,8)*F2974,2)</f>
        <v>5.75</v>
      </c>
    </row>
    <row r="2975" customHeight="1" ht="29">
      <c r="A2975" s="22" t="inlineStr">
        <is>
          <r>
            <t xml:space="preserve">90586</t>
          </r>
        </is>
      </c>
      <c r="B2975" s="23" t="inlineStr">
        <is>
          <r>
            <t xml:space="preserve">VIBRADOR DE IMERSÃO, DIÂMETRO DE PONTEIRA 45MM, MOTOR ELÉTRICO TRIFÁSICO POTÊNCIA DE 2 CV - CHP DIURNO. AF_06/2015</t>
          </r>
        </is>
      </c>
      <c r="C2975" s="22" t="inlineStr">
        <is>
          <r>
            <t xml:space="preserve">SINAPI</t>
          </r>
        </is>
      </c>
      <c r="D2975" s="22" t="inlineStr">
        <is>
          <r>
            <t xml:space="preserve">CHP</t>
          </r>
        </is>
      </c>
      <c r="E2975" s="24" t="n">
        <v>4.6865</v>
      </c>
      <c r="F2975" s="25" t="n">
        <v>1.23</v>
      </c>
      <c r="G2975" s="25" t="n">
        <f>TRUNC(TRUNC(E2975,8)*F2975,2)</f>
        <v>5.76</v>
      </c>
    </row>
    <row r="2976" customHeight="1" ht="18">
      <c r="A2976" s="2" t="inlineStr"/>
      <c r="B2976" s="2" t="inlineStr"/>
      <c r="C2976" s="2" t="inlineStr"/>
      <c r="D2976" s="2" t="inlineStr"/>
      <c r="E2976" s="26" t="inlineStr">
        <is>
          <r>
            <t xml:space="preserve">TOTAL Equipamento Custo Horário:</t>
          </r>
        </is>
      </c>
      <c r="F2976" s="26" t="inlineStr"/>
      <c r="G2976" s="27" t="n">
        <f>SUM(G2972:G2975)</f>
        <v>35.74</v>
      </c>
    </row>
    <row r="2977" customHeight="1" ht="15">
      <c r="A2977" s="20" t="inlineStr">
        <is>
          <r>
            <t xml:space="preserve">Material</t>
          </r>
        </is>
      </c>
      <c r="B2977" s="20" t="inlineStr"/>
      <c r="C2977" s="21" t="inlineStr">
        <is>
          <r>
            <t xml:space="preserve">FONTE</t>
          </r>
        </is>
      </c>
      <c r="D2977" s="21" t="inlineStr">
        <is>
          <r>
            <t xml:space="preserve">UNID</t>
          </r>
        </is>
      </c>
      <c r="E2977" s="21" t="inlineStr">
        <is>
          <r>
            <t xml:space="preserve">COEFICIENTE</t>
          </r>
        </is>
      </c>
      <c r="F2977" s="21" t="inlineStr">
        <is>
          <r>
            <t xml:space="preserve">PREÇO UNITÁRIO</t>
          </r>
        </is>
      </c>
      <c r="G2977" s="21" t="inlineStr">
        <is>
          <r>
            <t xml:space="preserve">TOTAL</t>
          </r>
        </is>
      </c>
    </row>
    <row r="2978" customHeight="1" ht="29">
      <c r="A2978" s="22" t="inlineStr">
        <is>
          <r>
            <t xml:space="preserve">00001358</t>
          </r>
        </is>
      </c>
      <c r="B2978" s="23" t="inlineStr">
        <is>
          <r>
            <t xml:space="preserve">CHAPA/PAINEL DE MADEIRA COMPENSADA RESINADA (MADEIRITE RESINADO ROSA) PARA FORMA DE CONCRETO, DE 2200 X 1100 MM, E = 17 MM</t>
          </r>
        </is>
      </c>
      <c r="C2978" s="22" t="inlineStr">
        <is>
          <r>
            <t xml:space="preserve">SINAPI</t>
          </r>
        </is>
      </c>
      <c r="D2978" s="22" t="inlineStr">
        <is>
          <r>
            <t xml:space="preserve">M2</t>
          </r>
        </is>
      </c>
      <c r="E2978" s="24" t="n">
        <v>1.3112</v>
      </c>
      <c r="F2978" s="25" t="n">
        <v>58.04</v>
      </c>
      <c r="G2978" s="25" t="n">
        <f>TRUNC(TRUNC(E2978,8)*F2978,2)</f>
        <v>76.1</v>
      </c>
    </row>
    <row r="2979" customHeight="1" ht="21">
      <c r="A2979" s="22" t="inlineStr">
        <is>
          <r>
            <t xml:space="preserve">00002692</t>
          </r>
        </is>
      </c>
      <c r="B2979" s="23" t="inlineStr">
        <is>
          <r>
            <t xml:space="preserve">DESMOLDANTE PROTETOR PARA FORMAS DE MADEIRA, DE BASE OLEOSA EMULSIONADA EM AGUA</t>
          </r>
        </is>
      </c>
      <c r="C2979" s="22" t="inlineStr">
        <is>
          <r>
            <t xml:space="preserve">SINAPI</t>
          </r>
        </is>
      </c>
      <c r="D2979" s="22" t="inlineStr">
        <is>
          <r>
            <t xml:space="preserve">L</t>
          </r>
        </is>
      </c>
      <c r="E2979" s="24" t="n">
        <v>0.0567</v>
      </c>
      <c r="F2979" s="25" t="n">
        <v>7.74</v>
      </c>
      <c r="G2979" s="25" t="n">
        <f>TRUNC(TRUNC(E2979,8)*F2979,2)</f>
        <v>0.43</v>
      </c>
    </row>
    <row r="2980" customHeight="1" ht="15">
      <c r="A2980" s="22" t="inlineStr">
        <is>
          <r>
            <t xml:space="preserve">00020247</t>
          </r>
        </is>
      </c>
      <c r="B2980" s="23" t="inlineStr">
        <is>
          <r>
            <t xml:space="preserve">PREGO DE ACO POLIDO COM CABECA 15 X 15 (1 1/4 X 13)</t>
          </r>
        </is>
      </c>
      <c r="C2980" s="22" t="inlineStr">
        <is>
          <r>
            <t xml:space="preserve">SINAPI</t>
          </r>
        </is>
      </c>
      <c r="D2980" s="22" t="inlineStr">
        <is>
          <r>
            <t xml:space="preserve">KG</t>
          </r>
        </is>
      </c>
      <c r="E2980" s="24" t="n">
        <v>0.2619</v>
      </c>
      <c r="F2980" s="25" t="n">
        <v>15.07</v>
      </c>
      <c r="G2980" s="25" t="n">
        <f>TRUNC(TRUNC(E2980,8)*F2980,2)</f>
        <v>3.94</v>
      </c>
    </row>
    <row r="2981" customHeight="1" ht="21">
      <c r="A2981" s="22" t="inlineStr">
        <is>
          <r>
            <t xml:space="preserve">00004517</t>
          </r>
        </is>
      </c>
      <c r="B2981" s="23" t="inlineStr">
        <is>
          <r>
            <t xml:space="preserve">SARRAFO *2,5 X 7,5* CM EM PINUS, MISTA OU EQUIVALENTE DA REGIAO - BRUTA</t>
          </r>
        </is>
      </c>
      <c r="C2981" s="22" t="inlineStr">
        <is>
          <r>
            <t xml:space="preserve">SINAPI</t>
          </r>
        </is>
      </c>
      <c r="D2981" s="22" t="inlineStr">
        <is>
          <r>
            <t xml:space="preserve">M</t>
          </r>
        </is>
      </c>
      <c r="E2981" s="24" t="n">
        <v>4.477</v>
      </c>
      <c r="F2981" s="25" t="n">
        <v>3.94</v>
      </c>
      <c r="G2981" s="25" t="n">
        <f>TRUNC(TRUNC(E2981,8)*F2981,2)</f>
        <v>17.63</v>
      </c>
    </row>
    <row r="2982" customHeight="1" ht="15">
      <c r="A2982" s="2" t="inlineStr"/>
      <c r="B2982" s="2" t="inlineStr"/>
      <c r="C2982" s="2" t="inlineStr"/>
      <c r="D2982" s="2" t="inlineStr"/>
      <c r="E2982" s="26" t="inlineStr">
        <is>
          <r>
            <t xml:space="preserve">TOTAL Material:</t>
          </r>
        </is>
      </c>
      <c r="F2982" s="26" t="inlineStr"/>
      <c r="G2982" s="27" t="n">
        <f>SUM(G2978:G2981)</f>
        <v>98.1</v>
      </c>
    </row>
    <row r="2983" customHeight="1" ht="15">
      <c r="A2983" s="20" t="inlineStr">
        <is>
          <r>
            <t xml:space="preserve">Mão de Obra com Encargos Complementares</t>
          </r>
        </is>
      </c>
      <c r="B2983" s="20" t="inlineStr"/>
      <c r="C2983" s="21" t="inlineStr">
        <is>
          <r>
            <t xml:space="preserve">FONTE</t>
          </r>
        </is>
      </c>
      <c r="D2983" s="21" t="inlineStr">
        <is>
          <r>
            <t xml:space="preserve">UNID</t>
          </r>
        </is>
      </c>
      <c r="E2983" s="21" t="inlineStr">
        <is>
          <r>
            <t xml:space="preserve">COEFICIENTE</t>
          </r>
        </is>
      </c>
      <c r="F2983" s="21" t="inlineStr">
        <is>
          <r>
            <t xml:space="preserve">PREÇO UNITÁRIO</t>
          </r>
        </is>
      </c>
      <c r="G2983" s="21" t="inlineStr">
        <is>
          <r>
            <t xml:space="preserve">TOTAL</t>
          </r>
        </is>
      </c>
    </row>
    <row r="2984" customHeight="1" ht="21">
      <c r="A2984" s="22" t="inlineStr">
        <is>
          <r>
            <t xml:space="preserve">88239</t>
          </r>
        </is>
      </c>
      <c r="B2984" s="23" t="inlineStr">
        <is>
          <r>
            <t xml:space="preserve">AJUDANTE DE CARPINTEIRO COM ENCARGOS COMPLEMENTARES</t>
          </r>
        </is>
      </c>
      <c r="C2984" s="22" t="inlineStr">
        <is>
          <r>
            <t xml:space="preserve">SINAPI</t>
          </r>
        </is>
      </c>
      <c r="D2984" s="22" t="inlineStr">
        <is>
          <r>
            <t xml:space="preserve">H</t>
          </r>
        </is>
      </c>
      <c r="E2984" s="24" t="n">
        <v>0.7356</v>
      </c>
      <c r="F2984" s="25" t="n">
        <v>23.13</v>
      </c>
      <c r="G2984" s="25" t="n">
        <f>TRUNC(TRUNC(E2984,8)*F2984,2)</f>
        <v>17.01</v>
      </c>
    </row>
    <row r="2985" customHeight="1" ht="21">
      <c r="A2985" s="22" t="inlineStr">
        <is>
          <r>
            <t xml:space="preserve">88261</t>
          </r>
        </is>
      </c>
      <c r="B2985" s="23" t="inlineStr">
        <is>
          <r>
            <t xml:space="preserve">CARPINTEIRO DE ESQUADRIA COM ENCARGOS COMPLEMENTARES</t>
          </r>
        </is>
      </c>
      <c r="C2985" s="22" t="inlineStr">
        <is>
          <r>
            <t xml:space="preserve">SINAPI</t>
          </r>
        </is>
      </c>
      <c r="D2985" s="22" t="inlineStr">
        <is>
          <r>
            <t xml:space="preserve">H</t>
          </r>
        </is>
      </c>
      <c r="E2985" s="24" t="n">
        <v>3.678</v>
      </c>
      <c r="F2985" s="25" t="n">
        <v>27.62</v>
      </c>
      <c r="G2985" s="25" t="n">
        <f>TRUNC(TRUNC(E2985,8)*F2985,2)</f>
        <v>101.58</v>
      </c>
    </row>
    <row r="2986" customHeight="1" ht="15">
      <c r="A2986" s="22" t="inlineStr">
        <is>
          <r>
            <t xml:space="preserve">88309</t>
          </r>
        </is>
      </c>
      <c r="B2986" s="23" t="inlineStr">
        <is>
          <r>
            <t xml:space="preserve">PEDREIRO COM ENCARGOS COMPLEMENTARES</t>
          </r>
        </is>
      </c>
      <c r="C2986" s="22" t="inlineStr">
        <is>
          <r>
            <t xml:space="preserve">SINAPI</t>
          </r>
        </is>
      </c>
      <c r="D2986" s="22" t="inlineStr">
        <is>
          <r>
            <t xml:space="preserve">H</t>
          </r>
        </is>
      </c>
      <c r="E2986" s="24" t="n">
        <v>22.4974</v>
      </c>
      <c r="F2986" s="25" t="n">
        <v>28.88</v>
      </c>
      <c r="G2986" s="25" t="n">
        <f>TRUNC(TRUNC(E2986,8)*F2986,2)</f>
        <v>649.72</v>
      </c>
    </row>
    <row r="2987" customHeight="1" ht="15">
      <c r="A2987" s="22" t="inlineStr">
        <is>
          <r>
            <t xml:space="preserve">88316</t>
          </r>
        </is>
      </c>
      <c r="B2987" s="23" t="inlineStr">
        <is>
          <r>
            <t xml:space="preserve">SERVENTE COM ENCARGOS COMPLEMENTARES</t>
          </r>
        </is>
      </c>
      <c r="C2987" s="22" t="inlineStr">
        <is>
          <r>
            <t xml:space="preserve">SINAPI</t>
          </r>
        </is>
      </c>
      <c r="D2987" s="22" t="inlineStr">
        <is>
          <r>
            <t xml:space="preserve">H</t>
          </r>
        </is>
      </c>
      <c r="E2987" s="24" t="n">
        <v>22.4974</v>
      </c>
      <c r="F2987" s="25" t="n">
        <v>22.1</v>
      </c>
      <c r="G2987" s="25" t="n">
        <f>TRUNC(TRUNC(E2987,8)*F2987,2)</f>
        <v>497.19</v>
      </c>
    </row>
    <row r="2988" customHeight="1" ht="18">
      <c r="A2988" s="2" t="inlineStr"/>
      <c r="B2988" s="2" t="inlineStr"/>
      <c r="C2988" s="2" t="inlineStr"/>
      <c r="D2988" s="2" t="inlineStr"/>
      <c r="E2988" s="26" t="inlineStr">
        <is>
          <r>
            <t xml:space="preserve">TOTAL Mão de Obra com Encargos Complementares:</t>
          </r>
        </is>
      </c>
      <c r="F2988" s="26" t="inlineStr"/>
      <c r="G2988" s="27" t="n">
        <f>SUM(G2984:G2987)</f>
        <v>1265.5</v>
      </c>
    </row>
    <row r="2989" customHeight="1" ht="15">
      <c r="A2989" s="20" t="inlineStr">
        <is>
          <r>
            <t xml:space="preserve">Serviço</t>
          </r>
        </is>
      </c>
      <c r="B2989" s="20" t="inlineStr"/>
      <c r="C2989" s="21" t="inlineStr">
        <is>
          <r>
            <t xml:space="preserve">FONTE</t>
          </r>
        </is>
      </c>
      <c r="D2989" s="21" t="inlineStr">
        <is>
          <r>
            <t xml:space="preserve">UNID</t>
          </r>
        </is>
      </c>
      <c r="E2989" s="21" t="inlineStr">
        <is>
          <r>
            <t xml:space="preserve">COEFICIENTE</t>
          </r>
        </is>
      </c>
      <c r="F2989" s="21" t="inlineStr">
        <is>
          <r>
            <t xml:space="preserve">PREÇO UNITÁRIO</t>
          </r>
        </is>
      </c>
      <c r="G2989" s="21" t="inlineStr">
        <is>
          <r>
            <t xml:space="preserve">TOTAL</t>
          </r>
        </is>
      </c>
    </row>
    <row r="2990" customHeight="1" ht="29">
      <c r="A2990" s="22" t="inlineStr">
        <is>
          <r>
            <t xml:space="preserve">92767</t>
          </r>
        </is>
      </c>
      <c r="B2990" s="23" t="inlineStr">
        <is>
          <r>
            <t xml:space="preserve">ARMAÇÃO DE LAJE DE ESTRUTURA CONVENCIONAL DE CONCRETO ARMADO UTILIZANDO AÇO CA-60 DE 4,2 MM - MONTAGEM. AF_06/2022</t>
          </r>
        </is>
      </c>
      <c r="C2990" s="22" t="inlineStr">
        <is>
          <r>
            <t xml:space="preserve">SINAPI</t>
          </r>
        </is>
      </c>
      <c r="D2990" s="22" t="inlineStr">
        <is>
          <r>
            <t xml:space="preserve">KG</t>
          </r>
        </is>
      </c>
      <c r="E2990" s="24" t="n">
        <v>28.9369</v>
      </c>
      <c r="F2990" s="25" t="n">
        <v>15.58</v>
      </c>
      <c r="G2990" s="25" t="n">
        <f>TRUNC(TRUNC(E2990,8)*F2990,2)</f>
        <v>450.83</v>
      </c>
    </row>
    <row r="2991" customHeight="1" ht="29">
      <c r="A2991" s="22" t="inlineStr">
        <is>
          <r>
            <t xml:space="preserve">94972</t>
          </r>
        </is>
      </c>
      <c r="B2991" s="23" t="inlineStr">
        <is>
          <r>
            <t xml:space="preserve">CONCRETO FCK = 30MPA, TRAÇO 1:2,1:2,5 (EM MASSA SECA DE CIMENTO/ AREIA MÉDIA/ BRITA 1) - PREPARO MECÂNICO COM BETONEIRA 600 L. AF_05/2021</t>
          </r>
        </is>
      </c>
      <c r="C2991" s="22" t="inlineStr">
        <is>
          <r>
            <t xml:space="preserve">SINAPI</t>
          </r>
        </is>
      </c>
      <c r="D2991" s="22" t="inlineStr">
        <is>
          <r>
            <t xml:space="preserve">M3</t>
          </r>
        </is>
      </c>
      <c r="E2991" s="24" t="n">
        <v>1.2</v>
      </c>
      <c r="F2991" s="25" t="n">
        <v>523.38</v>
      </c>
      <c r="G2991" s="25" t="n">
        <f>TRUNC(TRUNC(E2991,8)*F2991,2)</f>
        <v>628.05</v>
      </c>
    </row>
    <row r="2992" customHeight="1" ht="15">
      <c r="A2992" s="2" t="inlineStr"/>
      <c r="B2992" s="2" t="inlineStr"/>
      <c r="C2992" s="2" t="inlineStr"/>
      <c r="D2992" s="2" t="inlineStr"/>
      <c r="E2992" s="26" t="inlineStr">
        <is>
          <r>
            <t xml:space="preserve">TOTAL Serviço:</t>
          </r>
        </is>
      </c>
      <c r="F2992" s="26" t="inlineStr"/>
      <c r="G2992" s="27" t="n">
        <f>SUM(G2990:G2991)</f>
        <v>1078.88</v>
      </c>
    </row>
    <row r="2993" customHeight="1" ht="15">
      <c r="A2993" s="2" t="inlineStr"/>
      <c r="B2993" s="2" t="inlineStr"/>
      <c r="C2993" s="2" t="inlineStr"/>
      <c r="D2993" s="2" t="inlineStr"/>
      <c r="E2993" s="28" t="inlineStr">
        <is>
          <r>
            <t xml:space="preserve">VALOR:</t>
          </r>
        </is>
      </c>
      <c r="F2993" s="28" t="inlineStr"/>
      <c r="G2993" s="6" t="n">
        <f>SUM(G2976,G2982,G2988,G2992)</f>
        <v>2478.22</v>
      </c>
    </row>
    <row r="2994" customHeight="1" ht="15">
      <c r="A2994" s="2" t="inlineStr"/>
      <c r="B2994" s="2" t="inlineStr"/>
      <c r="C2994" s="2" t="inlineStr"/>
      <c r="D2994" s="2" t="inlineStr"/>
      <c r="E2994" s="28" t="inlineStr">
        <is>
          <r>
            <t xml:space="preserve">VALOR BDI (22.23%):</t>
          </r>
        </is>
      </c>
      <c r="F2994" s="28" t="inlineStr"/>
      <c r="G2994" s="6" t="n">
        <f>ROUND(G2993*(22.23/100),2)</f>
        <v>550.91</v>
      </c>
    </row>
    <row r="2995" customHeight="1" ht="15">
      <c r="A2995" s="2" t="inlineStr"/>
      <c r="B2995" s="2" t="inlineStr"/>
      <c r="C2995" s="2" t="inlineStr"/>
      <c r="D2995" s="2" t="inlineStr"/>
      <c r="E2995" s="28" t="inlineStr">
        <is>
          <r>
            <t xml:space="preserve">VALOR COM BDI:</t>
          </r>
        </is>
      </c>
      <c r="F2995" s="28" t="inlineStr"/>
      <c r="G2995" s="6" t="n">
        <f>G2994+G2993</f>
        <v>3029.13</v>
      </c>
    </row>
    <row r="2996" customHeight="1" ht="10">
      <c r="A2996" s="2" t="inlineStr"/>
      <c r="B2996" s="2" t="inlineStr"/>
      <c r="C2996" s="2" t="inlineStr"/>
      <c r="D2996" s="2" t="inlineStr"/>
      <c r="E2996" s="18" t="inlineStr"/>
      <c r="F2996" s="18" t="inlineStr"/>
      <c r="G2996" s="18" t="inlineStr"/>
    </row>
    <row r="2997" customHeight="1" ht="20">
      <c r="A2997" s="19" t="inlineStr">
        <is>
          <r>
            <t xml:space="preserve">88310 PINTOR COM ENCARGOS COMPLEMENTARES (H)</t>
          </r>
        </is>
      </c>
      <c r="B2997" s="19" t="inlineStr"/>
      <c r="C2997" s="19" t="inlineStr"/>
      <c r="D2997" s="19" t="inlineStr"/>
      <c r="E2997" s="19" t="inlineStr"/>
      <c r="F2997" s="19" t="inlineStr"/>
      <c r="G2997" s="19" t="inlineStr"/>
    </row>
    <row r="2998" customHeight="1" ht="15">
      <c r="A2998" s="20" t="inlineStr">
        <is>
          <r>
            <t xml:space="preserve">Encargos Complementares</t>
          </r>
        </is>
      </c>
      <c r="B2998" s="20" t="inlineStr"/>
      <c r="C2998" s="21" t="inlineStr">
        <is>
          <r>
            <t xml:space="preserve">FONTE</t>
          </r>
        </is>
      </c>
      <c r="D2998" s="21" t="inlineStr">
        <is>
          <r>
            <t xml:space="preserve">UNID</t>
          </r>
        </is>
      </c>
      <c r="E2998" s="21" t="inlineStr">
        <is>
          <r>
            <t xml:space="preserve">COEFICIENTE</t>
          </r>
        </is>
      </c>
      <c r="F2998" s="21" t="inlineStr">
        <is>
          <r>
            <t xml:space="preserve">PREÇO UNITÁRIO</t>
          </r>
        </is>
      </c>
      <c r="G2998" s="21" t="inlineStr">
        <is>
          <r>
            <t xml:space="preserve">TOTAL</t>
          </r>
        </is>
      </c>
    </row>
    <row r="2999" customHeight="1" ht="21">
      <c r="A2999" s="22" t="inlineStr">
        <is>
          <r>
            <t xml:space="preserve">00037370</t>
          </r>
        </is>
      </c>
      <c r="B2999" s="23" t="inlineStr">
        <is>
          <r>
            <t xml:space="preserve">ALIMENTACAO - HORISTA (COLETADO CAIXA - ENCARGOS COMPLEMENTARES)</t>
          </r>
        </is>
      </c>
      <c r="C2999" s="22" t="inlineStr">
        <is>
          <r>
            <t xml:space="preserve">SINAPI</t>
          </r>
        </is>
      </c>
      <c r="D2999" s="22" t="inlineStr">
        <is>
          <r>
            <t xml:space="preserve">H</t>
          </r>
        </is>
      </c>
      <c r="E2999" s="24" t="n">
        <v>1.0</v>
      </c>
      <c r="F2999" s="25" t="n">
        <v>3.39</v>
      </c>
      <c r="G2999" s="25" t="n">
        <f>TRUNC(TRUNC(E2999,8)*F2999,2)</f>
        <v>3.39</v>
      </c>
    </row>
    <row r="3000" customHeight="1" ht="21">
      <c r="A3000" s="22" t="inlineStr">
        <is>
          <r>
            <t xml:space="preserve">00043490</t>
          </r>
        </is>
      </c>
      <c r="B3000" s="23" t="inlineStr">
        <is>
          <r>
            <t xml:space="preserve">EPI - FAMILIA PINTOR - HORISTA (ENCARGOS COMPLEMENTARES - COLETADO CAIXA)</t>
          </r>
        </is>
      </c>
      <c r="C3000" s="22" t="inlineStr">
        <is>
          <r>
            <t xml:space="preserve">SINAPI</t>
          </r>
        </is>
      </c>
      <c r="D3000" s="22" t="inlineStr">
        <is>
          <r>
            <t xml:space="preserve">H</t>
          </r>
        </is>
      </c>
      <c r="E3000" s="24" t="n">
        <v>1.0</v>
      </c>
      <c r="F3000" s="25" t="n">
        <v>1.73</v>
      </c>
      <c r="G3000" s="25" t="n">
        <f>TRUNC(TRUNC(E3000,8)*F3000,2)</f>
        <v>1.73</v>
      </c>
    </row>
    <row r="3001" customHeight="1" ht="21">
      <c r="A3001" s="22" t="inlineStr">
        <is>
          <r>
            <t xml:space="preserve">00037372</t>
          </r>
        </is>
      </c>
      <c r="B3001" s="23" t="inlineStr">
        <is>
          <r>
            <t xml:space="preserve">EXAMES - HORISTA (COLETADO CAIXA - ENCARGOS COMPLEMENTARES)</t>
          </r>
        </is>
      </c>
      <c r="C3001" s="22" t="inlineStr">
        <is>
          <r>
            <t xml:space="preserve">SINAPI</t>
          </r>
        </is>
      </c>
      <c r="D3001" s="22" t="inlineStr">
        <is>
          <r>
            <t xml:space="preserve">H</t>
          </r>
        </is>
      </c>
      <c r="E3001" s="24" t="n">
        <v>1.0</v>
      </c>
      <c r="F3001" s="25" t="n">
        <v>1.34</v>
      </c>
      <c r="G3001" s="25" t="n">
        <f>TRUNC(TRUNC(E3001,8)*F3001,2)</f>
        <v>1.34</v>
      </c>
    </row>
    <row r="3002" customHeight="1" ht="21">
      <c r="A3002" s="22" t="inlineStr">
        <is>
          <r>
            <t xml:space="preserve">00043466</t>
          </r>
        </is>
      </c>
      <c r="B3002" s="23" t="inlineStr">
        <is>
          <r>
            <t xml:space="preserve">FERRAMENTAS - FAMILIA PINTOR - HORISTA (ENCARGOS COMPLEMENTARES - COLETADO CAIXA)</t>
          </r>
        </is>
      </c>
      <c r="C3002" s="22" t="inlineStr">
        <is>
          <r>
            <t xml:space="preserve">SINAPI</t>
          </r>
        </is>
      </c>
      <c r="D3002" s="22" t="inlineStr">
        <is>
          <r>
            <t xml:space="preserve">H</t>
          </r>
        </is>
      </c>
      <c r="E3002" s="24" t="n">
        <v>1.0</v>
      </c>
      <c r="F3002" s="25" t="n">
        <v>1.97</v>
      </c>
      <c r="G3002" s="25" t="n">
        <f>TRUNC(TRUNC(E3002,8)*F3002,2)</f>
        <v>1.97</v>
      </c>
    </row>
    <row r="3003" customHeight="1" ht="21">
      <c r="A3003" s="22" t="inlineStr">
        <is>
          <r>
            <t xml:space="preserve">00037373</t>
          </r>
        </is>
      </c>
      <c r="B3003" s="23" t="inlineStr">
        <is>
          <r>
            <t xml:space="preserve">SEGURO - HORISTA (COLETADO CAIXA - ENCARGOS COMPLEMENTARES)</t>
          </r>
        </is>
      </c>
      <c r="C3003" s="22" t="inlineStr">
        <is>
          <r>
            <t xml:space="preserve">SINAPI</t>
          </r>
        </is>
      </c>
      <c r="D3003" s="22" t="inlineStr">
        <is>
          <r>
            <t xml:space="preserve">H</t>
          </r>
        </is>
      </c>
      <c r="E3003" s="24" t="n">
        <v>1.0</v>
      </c>
      <c r="F3003" s="25" t="n">
        <v>0.04</v>
      </c>
      <c r="G3003" s="25" t="n">
        <f>TRUNC(TRUNC(E3003,8)*F3003,2)</f>
        <v>0.04</v>
      </c>
    </row>
    <row r="3004" customHeight="1" ht="21">
      <c r="A3004" s="22" t="inlineStr">
        <is>
          <r>
            <t xml:space="preserve">00037371</t>
          </r>
        </is>
      </c>
      <c r="B3004" s="23" t="inlineStr">
        <is>
          <r>
            <t xml:space="preserve">TRANSPORTE - HORISTA (COLETADO CAIXA - ENCARGOS COMPLEMENTARES)</t>
          </r>
        </is>
      </c>
      <c r="C3004" s="22" t="inlineStr">
        <is>
          <r>
            <t xml:space="preserve">SINAPI</t>
          </r>
        </is>
      </c>
      <c r="D3004" s="22" t="inlineStr">
        <is>
          <r>
            <t xml:space="preserve">H</t>
          </r>
        </is>
      </c>
      <c r="E3004" s="24" t="n">
        <v>1.0</v>
      </c>
      <c r="F3004" s="25" t="n">
        <v>1.1</v>
      </c>
      <c r="G3004" s="25" t="n">
        <f>TRUNC(TRUNC(E3004,8)*F3004,2)</f>
        <v>1.1</v>
      </c>
    </row>
    <row r="3005" customHeight="1" ht="15">
      <c r="A3005" s="2" t="inlineStr"/>
      <c r="B3005" s="2" t="inlineStr"/>
      <c r="C3005" s="2" t="inlineStr"/>
      <c r="D3005" s="2" t="inlineStr"/>
      <c r="E3005" s="26" t="inlineStr">
        <is>
          <r>
            <t xml:space="preserve">TOTAL Encargos Complementares:</t>
          </r>
        </is>
      </c>
      <c r="F3005" s="26" t="inlineStr"/>
      <c r="G3005" s="27" t="n">
        <f>SUM(G2999:G3004)</f>
        <v>9.57</v>
      </c>
    </row>
    <row r="3006" customHeight="1" ht="15">
      <c r="A3006" s="20" t="inlineStr">
        <is>
          <r>
            <t xml:space="preserve">Mão de Obra</t>
          </r>
        </is>
      </c>
      <c r="B3006" s="20" t="inlineStr"/>
      <c r="C3006" s="21" t="inlineStr">
        <is>
          <r>
            <t xml:space="preserve">FONTE</t>
          </r>
        </is>
      </c>
      <c r="D3006" s="21" t="inlineStr">
        <is>
          <r>
            <t xml:space="preserve">UNID</t>
          </r>
        </is>
      </c>
      <c r="E3006" s="21" t="inlineStr">
        <is>
          <r>
            <t xml:space="preserve">COEFICIENTE</t>
          </r>
        </is>
      </c>
      <c r="F3006" s="21" t="inlineStr">
        <is>
          <r>
            <t xml:space="preserve">PREÇO UNITÁRIO</t>
          </r>
        </is>
      </c>
      <c r="G3006" s="21" t="inlineStr">
        <is>
          <r>
            <t xml:space="preserve">TOTAL</t>
          </r>
        </is>
      </c>
    </row>
    <row r="3007" customHeight="1" ht="15">
      <c r="A3007" s="22" t="inlineStr">
        <is>
          <r>
            <t xml:space="preserve">00004783</t>
          </r>
        </is>
      </c>
      <c r="B3007" s="23" t="inlineStr">
        <is>
          <r>
            <t xml:space="preserve">PINTOR (HORISTA)</t>
          </r>
        </is>
      </c>
      <c r="C3007" s="22" t="inlineStr">
        <is>
          <r>
            <t xml:space="preserve">SINAPI</t>
          </r>
        </is>
      </c>
      <c r="D3007" s="22" t="inlineStr">
        <is>
          <r>
            <t xml:space="preserve">H</t>
          </r>
        </is>
      </c>
      <c r="E3007" s="24" t="n">
        <v>1.0</v>
      </c>
      <c r="F3007" s="25" t="n">
        <v>20.46</v>
      </c>
      <c r="G3007" s="25" t="n">
        <f>TRUNC(TRUNC(E3007,8)*F3007,2)</f>
        <v>20.46</v>
      </c>
    </row>
    <row r="3008" customHeight="1" ht="15">
      <c r="A3008" s="2" t="inlineStr"/>
      <c r="B3008" s="2" t="inlineStr"/>
      <c r="C3008" s="2" t="inlineStr"/>
      <c r="D3008" s="2" t="inlineStr"/>
      <c r="E3008" s="26" t="inlineStr">
        <is>
          <r>
            <t xml:space="preserve">TOTAL Mão de Obra:</t>
          </r>
        </is>
      </c>
      <c r="F3008" s="26" t="inlineStr"/>
      <c r="G3008" s="27" t="n">
        <f>SUM(G3007:G3007)</f>
        <v>20.46</v>
      </c>
    </row>
    <row r="3009" customHeight="1" ht="15">
      <c r="A3009" s="20" t="inlineStr">
        <is>
          <r>
            <t xml:space="preserve">Serviço</t>
          </r>
        </is>
      </c>
      <c r="B3009" s="20" t="inlineStr"/>
      <c r="C3009" s="21" t="inlineStr">
        <is>
          <r>
            <t xml:space="preserve">FONTE</t>
          </r>
        </is>
      </c>
      <c r="D3009" s="21" t="inlineStr">
        <is>
          <r>
            <t xml:space="preserve">UNID</t>
          </r>
        </is>
      </c>
      <c r="E3009" s="21" t="inlineStr">
        <is>
          <r>
            <t xml:space="preserve">COEFICIENTE</t>
          </r>
        </is>
      </c>
      <c r="F3009" s="21" t="inlineStr">
        <is>
          <r>
            <t xml:space="preserve">PREÇO UNITÁRIO</t>
          </r>
        </is>
      </c>
      <c r="G3009" s="21" t="inlineStr">
        <is>
          <r>
            <t xml:space="preserve">TOTAL</t>
          </r>
        </is>
      </c>
    </row>
    <row r="3010" customHeight="1" ht="21">
      <c r="A3010" s="22" t="inlineStr">
        <is>
          <r>
            <t xml:space="preserve">95372</t>
          </r>
        </is>
      </c>
      <c r="B3010" s="23" t="inlineStr">
        <is>
          <r>
            <t xml:space="preserve">CURSO DE CAPACITAÇÃO PARA PINTOR (ENCARGOS COMPLEMENTARES) - HORISTA</t>
          </r>
        </is>
      </c>
      <c r="C3010" s="22" t="inlineStr">
        <is>
          <r>
            <t xml:space="preserve">SINAPI</t>
          </r>
        </is>
      </c>
      <c r="D3010" s="22" t="inlineStr">
        <is>
          <r>
            <t xml:space="preserve">H</t>
          </r>
        </is>
      </c>
      <c r="E3010" s="24" t="n">
        <v>1.0</v>
      </c>
      <c r="F3010" s="25" t="n">
        <v>0.34</v>
      </c>
      <c r="G3010" s="25" t="n">
        <f>TRUNC(TRUNC(E3010,8)*F3010,2)</f>
        <v>0.34</v>
      </c>
    </row>
    <row r="3011" customHeight="1" ht="15">
      <c r="A3011" s="2" t="inlineStr"/>
      <c r="B3011" s="2" t="inlineStr"/>
      <c r="C3011" s="2" t="inlineStr"/>
      <c r="D3011" s="2" t="inlineStr"/>
      <c r="E3011" s="26" t="inlineStr">
        <is>
          <r>
            <t xml:space="preserve">TOTAL Serviço:</t>
          </r>
        </is>
      </c>
      <c r="F3011" s="26" t="inlineStr"/>
      <c r="G3011" s="27" t="n">
        <f>SUM(G3010:G3010)</f>
        <v>0.34</v>
      </c>
    </row>
    <row r="3012" customHeight="1" ht="15">
      <c r="A3012" s="2" t="inlineStr"/>
      <c r="B3012" s="2" t="inlineStr"/>
      <c r="C3012" s="2" t="inlineStr"/>
      <c r="D3012" s="2" t="inlineStr"/>
      <c r="E3012" s="28" t="inlineStr">
        <is>
          <r>
            <t xml:space="preserve">VALOR:</t>
          </r>
        </is>
      </c>
      <c r="F3012" s="28" t="inlineStr"/>
      <c r="G3012" s="6" t="n">
        <f>SUM(G3005,G3008,G3011)</f>
        <v>30.37</v>
      </c>
    </row>
    <row r="3013" customHeight="1" ht="15">
      <c r="A3013" s="2" t="inlineStr"/>
      <c r="B3013" s="2" t="inlineStr"/>
      <c r="C3013" s="2" t="inlineStr"/>
      <c r="D3013" s="2" t="inlineStr"/>
      <c r="E3013" s="28" t="inlineStr">
        <is>
          <r>
            <t xml:space="preserve">VALOR BDI (22.23%):</t>
          </r>
        </is>
      </c>
      <c r="F3013" s="28" t="inlineStr"/>
      <c r="G3013" s="6" t="n">
        <f>ROUND(G3012*(22.23/100),2)</f>
        <v>6.75</v>
      </c>
    </row>
    <row r="3014" customHeight="1" ht="15">
      <c r="A3014" s="2" t="inlineStr"/>
      <c r="B3014" s="2" t="inlineStr"/>
      <c r="C3014" s="2" t="inlineStr"/>
      <c r="D3014" s="2" t="inlineStr"/>
      <c r="E3014" s="28" t="inlineStr">
        <is>
          <r>
            <t xml:space="preserve">VALOR COM BDI:</t>
          </r>
        </is>
      </c>
      <c r="F3014" s="28" t="inlineStr"/>
      <c r="G3014" s="6" t="n">
        <f>G3013+G3012</f>
        <v>37.12</v>
      </c>
    </row>
    <row r="3015" customHeight="1" ht="10">
      <c r="A3015" s="2" t="inlineStr"/>
      <c r="B3015" s="2" t="inlineStr"/>
      <c r="C3015" s="2" t="inlineStr"/>
      <c r="D3015" s="2" t="inlineStr"/>
      <c r="E3015" s="18" t="inlineStr"/>
      <c r="F3015" s="18" t="inlineStr"/>
      <c r="G3015" s="18" t="inlineStr"/>
    </row>
    <row r="3016" customHeight="1" ht="20">
      <c r="A3016" s="19" t="inlineStr">
        <is>
          <r>
            <t xml:space="preserve">102234 PINTURA IMUNIZANTE PARA MADEIRA, 2 DEMÃOS. AF_01/2021 (M2)</t>
          </r>
        </is>
      </c>
      <c r="B3016" s="19" t="inlineStr"/>
      <c r="C3016" s="19" t="inlineStr"/>
      <c r="D3016" s="19" t="inlineStr"/>
      <c r="E3016" s="19" t="inlineStr"/>
      <c r="F3016" s="19" t="inlineStr"/>
      <c r="G3016" s="19" t="inlineStr"/>
    </row>
    <row r="3017" customHeight="1" ht="15">
      <c r="A3017" s="20" t="inlineStr">
        <is>
          <r>
            <t xml:space="preserve">Material</t>
          </r>
        </is>
      </c>
      <c r="B3017" s="20" t="inlineStr"/>
      <c r="C3017" s="21" t="inlineStr">
        <is>
          <r>
            <t xml:space="preserve">FONTE</t>
          </r>
        </is>
      </c>
      <c r="D3017" s="21" t="inlineStr">
        <is>
          <r>
            <t xml:space="preserve">UNID</t>
          </r>
        </is>
      </c>
      <c r="E3017" s="21" t="inlineStr">
        <is>
          <r>
            <t xml:space="preserve">COEFICIENTE</t>
          </r>
        </is>
      </c>
      <c r="F3017" s="21" t="inlineStr">
        <is>
          <r>
            <t xml:space="preserve">PREÇO UNITÁRIO</t>
          </r>
        </is>
      </c>
      <c r="G3017" s="21" t="inlineStr">
        <is>
          <r>
            <t xml:space="preserve">TOTAL</t>
          </r>
        </is>
      </c>
    </row>
    <row r="3018" customHeight="1" ht="15">
      <c r="A3018" s="22" t="inlineStr">
        <is>
          <r>
            <t xml:space="preserve">00007340</t>
          </r>
        </is>
      </c>
      <c r="B3018" s="23" t="inlineStr">
        <is>
          <r>
            <t xml:space="preserve">IMUNIZANTE PARA MADEIRA, INCOLOR</t>
          </r>
        </is>
      </c>
      <c r="C3018" s="22" t="inlineStr">
        <is>
          <r>
            <t xml:space="preserve">SINAPI</t>
          </r>
        </is>
      </c>
      <c r="D3018" s="22" t="inlineStr">
        <is>
          <r>
            <t xml:space="preserve">L</t>
          </r>
        </is>
      </c>
      <c r="E3018" s="24" t="n">
        <v>0.3257</v>
      </c>
      <c r="F3018" s="25" t="n">
        <v>30.96</v>
      </c>
      <c r="G3018" s="25" t="n">
        <f>TRUNC(TRUNC(E3018,8)*F3018,2)</f>
        <v>10.08</v>
      </c>
    </row>
    <row r="3019" customHeight="1" ht="15">
      <c r="A3019" s="2" t="inlineStr"/>
      <c r="B3019" s="2" t="inlineStr"/>
      <c r="C3019" s="2" t="inlineStr"/>
      <c r="D3019" s="2" t="inlineStr"/>
      <c r="E3019" s="26" t="inlineStr">
        <is>
          <r>
            <t xml:space="preserve">TOTAL Material:</t>
          </r>
        </is>
      </c>
      <c r="F3019" s="26" t="inlineStr"/>
      <c r="G3019" s="27" t="n">
        <f>SUM(G3018:G3018)</f>
        <v>10.08</v>
      </c>
    </row>
    <row r="3020" customHeight="1" ht="15">
      <c r="A3020" s="20" t="inlineStr">
        <is>
          <r>
            <t xml:space="preserve">Mão de Obra com Encargos Complementares</t>
          </r>
        </is>
      </c>
      <c r="B3020" s="20" t="inlineStr"/>
      <c r="C3020" s="21" t="inlineStr">
        <is>
          <r>
            <t xml:space="preserve">FONTE</t>
          </r>
        </is>
      </c>
      <c r="D3020" s="21" t="inlineStr">
        <is>
          <r>
            <t xml:space="preserve">UNID</t>
          </r>
        </is>
      </c>
      <c r="E3020" s="21" t="inlineStr">
        <is>
          <r>
            <t xml:space="preserve">COEFICIENTE</t>
          </r>
        </is>
      </c>
      <c r="F3020" s="21" t="inlineStr">
        <is>
          <r>
            <t xml:space="preserve">PREÇO UNITÁRIO</t>
          </r>
        </is>
      </c>
      <c r="G3020" s="21" t="inlineStr">
        <is>
          <r>
            <t xml:space="preserve">TOTAL</t>
          </r>
        </is>
      </c>
    </row>
    <row r="3021" customHeight="1" ht="15">
      <c r="A3021" s="22" t="inlineStr">
        <is>
          <r>
            <t xml:space="preserve">88310</t>
          </r>
        </is>
      </c>
      <c r="B3021" s="23" t="inlineStr">
        <is>
          <r>
            <t xml:space="preserve">PINTOR COM ENCARGOS COMPLEMENTARES</t>
          </r>
        </is>
      </c>
      <c r="C3021" s="22" t="inlineStr">
        <is>
          <r>
            <t xml:space="preserve">SINAPI</t>
          </r>
        </is>
      </c>
      <c r="D3021" s="22" t="inlineStr">
        <is>
          <r>
            <t xml:space="preserve">H</t>
          </r>
        </is>
      </c>
      <c r="E3021" s="24" t="n">
        <v>0.4529</v>
      </c>
      <c r="F3021" s="25" t="n">
        <v>30.37</v>
      </c>
      <c r="G3021" s="25" t="n">
        <f>TRUNC(TRUNC(E3021,8)*F3021,2)</f>
        <v>13.75</v>
      </c>
    </row>
    <row r="3022" customHeight="1" ht="18">
      <c r="A3022" s="2" t="inlineStr"/>
      <c r="B3022" s="2" t="inlineStr"/>
      <c r="C3022" s="2" t="inlineStr"/>
      <c r="D3022" s="2" t="inlineStr"/>
      <c r="E3022" s="26" t="inlineStr">
        <is>
          <r>
            <t xml:space="preserve">TOTAL Mão de Obra com Encargos Complementares:</t>
          </r>
        </is>
      </c>
      <c r="F3022" s="26" t="inlineStr"/>
      <c r="G3022" s="27" t="n">
        <f>SUM(G3021:G3021)</f>
        <v>13.75</v>
      </c>
    </row>
    <row r="3023" customHeight="1" ht="15">
      <c r="A3023" s="2" t="inlineStr"/>
      <c r="B3023" s="2" t="inlineStr"/>
      <c r="C3023" s="2" t="inlineStr"/>
      <c r="D3023" s="2" t="inlineStr"/>
      <c r="E3023" s="28" t="inlineStr">
        <is>
          <r>
            <t xml:space="preserve">VALOR:</t>
          </r>
        </is>
      </c>
      <c r="F3023" s="28" t="inlineStr"/>
      <c r="G3023" s="6" t="n">
        <f>SUM(G3019,G3022)</f>
        <v>23.83</v>
      </c>
    </row>
    <row r="3024" customHeight="1" ht="15">
      <c r="A3024" s="2" t="inlineStr"/>
      <c r="B3024" s="2" t="inlineStr"/>
      <c r="C3024" s="2" t="inlineStr"/>
      <c r="D3024" s="2" t="inlineStr"/>
      <c r="E3024" s="28" t="inlineStr">
        <is>
          <r>
            <t xml:space="preserve">VALOR BDI (22.23%):</t>
          </r>
        </is>
      </c>
      <c r="F3024" s="28" t="inlineStr"/>
      <c r="G3024" s="6" t="n">
        <f>ROUND(G3023*(22.23/100),2)</f>
        <v>5.3</v>
      </c>
    </row>
    <row r="3025" customHeight="1" ht="15">
      <c r="A3025" s="2" t="inlineStr"/>
      <c r="B3025" s="2" t="inlineStr"/>
      <c r="C3025" s="2" t="inlineStr"/>
      <c r="D3025" s="2" t="inlineStr"/>
      <c r="E3025" s="28" t="inlineStr">
        <is>
          <r>
            <t xml:space="preserve">VALOR COM BDI:</t>
          </r>
        </is>
      </c>
      <c r="F3025" s="28" t="inlineStr"/>
      <c r="G3025" s="6" t="n">
        <f>G3024+G3023</f>
        <v>29.13</v>
      </c>
    </row>
    <row r="3026" customHeight="1" ht="10">
      <c r="A3026" s="2" t="inlineStr"/>
      <c r="B3026" s="2" t="inlineStr"/>
      <c r="C3026" s="2" t="inlineStr"/>
      <c r="D3026" s="2" t="inlineStr"/>
      <c r="E3026" s="18" t="inlineStr"/>
      <c r="F3026" s="18" t="inlineStr"/>
      <c r="G3026" s="18" t="inlineStr"/>
    </row>
    <row r="3027" customHeight="1" ht="20">
      <c r="A3027" s="19" t="inlineStr">
        <is>
          <r>
            <t xml:space="preserve">88489 PINTURA LÁTEX ACRÍLICA PREMIUM, APLICAÇÃO MANUAL EM PAREDES, DUAS DEMÃOS. AF_04/2023 (M2)</t>
          </r>
        </is>
      </c>
      <c r="B3027" s="19" t="inlineStr"/>
      <c r="C3027" s="19" t="inlineStr"/>
      <c r="D3027" s="19" t="inlineStr"/>
      <c r="E3027" s="19" t="inlineStr"/>
      <c r="F3027" s="19" t="inlineStr"/>
      <c r="G3027" s="19" t="inlineStr"/>
    </row>
    <row r="3028" customHeight="1" ht="15">
      <c r="A3028" s="20" t="inlineStr">
        <is>
          <r>
            <t xml:space="preserve">Material</t>
          </r>
        </is>
      </c>
      <c r="B3028" s="20" t="inlineStr"/>
      <c r="C3028" s="21" t="inlineStr">
        <is>
          <r>
            <t xml:space="preserve">FONTE</t>
          </r>
        </is>
      </c>
      <c r="D3028" s="21" t="inlineStr">
        <is>
          <r>
            <t xml:space="preserve">UNID</t>
          </r>
        </is>
      </c>
      <c r="E3028" s="21" t="inlineStr">
        <is>
          <r>
            <t xml:space="preserve">COEFICIENTE</t>
          </r>
        </is>
      </c>
      <c r="F3028" s="21" t="inlineStr">
        <is>
          <r>
            <t xml:space="preserve">PREÇO UNITÁRIO</t>
          </r>
        </is>
      </c>
      <c r="G3028" s="21" t="inlineStr">
        <is>
          <r>
            <t xml:space="preserve">TOTAL</t>
          </r>
        </is>
      </c>
    </row>
    <row r="3029" customHeight="1" ht="15">
      <c r="A3029" s="22" t="inlineStr">
        <is>
          <r>
            <t xml:space="preserve">00007356</t>
          </r>
        </is>
      </c>
      <c r="B3029" s="23" t="inlineStr">
        <is>
          <r>
            <t xml:space="preserve">TINTA LATEX ACRILICA PREMIUM, COR BRANCO FOSCO</t>
          </r>
        </is>
      </c>
      <c r="C3029" s="22" t="inlineStr">
        <is>
          <r>
            <t xml:space="preserve">SINAPI</t>
          </r>
        </is>
      </c>
      <c r="D3029" s="22" t="inlineStr">
        <is>
          <r>
            <t xml:space="preserve">L</t>
          </r>
        </is>
      </c>
      <c r="E3029" s="24" t="n">
        <v>0.2285</v>
      </c>
      <c r="F3029" s="25" t="n">
        <v>32.08</v>
      </c>
      <c r="G3029" s="25" t="n">
        <f>TRUNC(TRUNC(E3029,8)*F3029,2)</f>
        <v>7.33</v>
      </c>
    </row>
    <row r="3030" customHeight="1" ht="15">
      <c r="A3030" s="2" t="inlineStr"/>
      <c r="B3030" s="2" t="inlineStr"/>
      <c r="C3030" s="2" t="inlineStr"/>
      <c r="D3030" s="2" t="inlineStr"/>
      <c r="E3030" s="26" t="inlineStr">
        <is>
          <r>
            <t xml:space="preserve">TOTAL Material:</t>
          </r>
        </is>
      </c>
      <c r="F3030" s="26" t="inlineStr"/>
      <c r="G3030" s="27" t="n">
        <f>SUM(G3029:G3029)</f>
        <v>7.33</v>
      </c>
    </row>
    <row r="3031" customHeight="1" ht="15">
      <c r="A3031" s="20" t="inlineStr">
        <is>
          <r>
            <t xml:space="preserve">Mão de Obra com Encargos Complementares</t>
          </r>
        </is>
      </c>
      <c r="B3031" s="20" t="inlineStr"/>
      <c r="C3031" s="21" t="inlineStr">
        <is>
          <r>
            <t xml:space="preserve">FONTE</t>
          </r>
        </is>
      </c>
      <c r="D3031" s="21" t="inlineStr">
        <is>
          <r>
            <t xml:space="preserve">UNID</t>
          </r>
        </is>
      </c>
      <c r="E3031" s="21" t="inlineStr">
        <is>
          <r>
            <t xml:space="preserve">COEFICIENTE</t>
          </r>
        </is>
      </c>
      <c r="F3031" s="21" t="inlineStr">
        <is>
          <r>
            <t xml:space="preserve">PREÇO UNITÁRIO</t>
          </r>
        </is>
      </c>
      <c r="G3031" s="21" t="inlineStr">
        <is>
          <r>
            <t xml:space="preserve">TOTAL</t>
          </r>
        </is>
      </c>
    </row>
    <row r="3032" customHeight="1" ht="15">
      <c r="A3032" s="22" t="inlineStr">
        <is>
          <r>
            <t xml:space="preserve">88310</t>
          </r>
        </is>
      </c>
      <c r="B3032" s="23" t="inlineStr">
        <is>
          <r>
            <t xml:space="preserve">PINTOR COM ENCARGOS COMPLEMENTARES</t>
          </r>
        </is>
      </c>
      <c r="C3032" s="22" t="inlineStr">
        <is>
          <r>
            <t xml:space="preserve">SINAPI</t>
          </r>
        </is>
      </c>
      <c r="D3032" s="22" t="inlineStr">
        <is>
          <r>
            <t xml:space="preserve">H</t>
          </r>
        </is>
      </c>
      <c r="E3032" s="24" t="n">
        <v>0.1631</v>
      </c>
      <c r="F3032" s="25" t="n">
        <v>30.37</v>
      </c>
      <c r="G3032" s="25" t="n">
        <f>TRUNC(TRUNC(E3032,8)*F3032,2)</f>
        <v>4.95</v>
      </c>
    </row>
    <row r="3033" customHeight="1" ht="15">
      <c r="A3033" s="22" t="inlineStr">
        <is>
          <r>
            <t xml:space="preserve">88316</t>
          </r>
        </is>
      </c>
      <c r="B3033" s="23" t="inlineStr">
        <is>
          <r>
            <t xml:space="preserve">SERVENTE COM ENCARGOS COMPLEMENTARES</t>
          </r>
        </is>
      </c>
      <c r="C3033" s="22" t="inlineStr">
        <is>
          <r>
            <t xml:space="preserve">SINAPI</t>
          </r>
        </is>
      </c>
      <c r="D3033" s="22" t="inlineStr">
        <is>
          <r>
            <t xml:space="preserve">H</t>
          </r>
        </is>
      </c>
      <c r="E3033" s="24" t="n">
        <v>0.0544</v>
      </c>
      <c r="F3033" s="25" t="n">
        <v>22.1</v>
      </c>
      <c r="G3033" s="25" t="n">
        <f>TRUNC(TRUNC(E3033,8)*F3033,2)</f>
        <v>1.2</v>
      </c>
    </row>
    <row r="3034" customHeight="1" ht="18">
      <c r="A3034" s="2" t="inlineStr"/>
      <c r="B3034" s="2" t="inlineStr"/>
      <c r="C3034" s="2" t="inlineStr"/>
      <c r="D3034" s="2" t="inlineStr"/>
      <c r="E3034" s="26" t="inlineStr">
        <is>
          <r>
            <t xml:space="preserve">TOTAL Mão de Obra com Encargos Complementares:</t>
          </r>
        </is>
      </c>
      <c r="F3034" s="26" t="inlineStr"/>
      <c r="G3034" s="27" t="n">
        <f>SUM(G3032:G3033)</f>
        <v>6.15</v>
      </c>
    </row>
    <row r="3035" customHeight="1" ht="15">
      <c r="A3035" s="2" t="inlineStr"/>
      <c r="B3035" s="2" t="inlineStr"/>
      <c r="C3035" s="2" t="inlineStr"/>
      <c r="D3035" s="2" t="inlineStr"/>
      <c r="E3035" s="28" t="inlineStr">
        <is>
          <r>
            <t xml:space="preserve">VALOR:</t>
          </r>
        </is>
      </c>
      <c r="F3035" s="28" t="inlineStr"/>
      <c r="G3035" s="6" t="n">
        <f>SUM(G3030,G3034)</f>
        <v>13.48</v>
      </c>
    </row>
    <row r="3036" customHeight="1" ht="15">
      <c r="A3036" s="2" t="inlineStr"/>
      <c r="B3036" s="2" t="inlineStr"/>
      <c r="C3036" s="2" t="inlineStr"/>
      <c r="D3036" s="2" t="inlineStr"/>
      <c r="E3036" s="28" t="inlineStr">
        <is>
          <r>
            <t xml:space="preserve">VALOR BDI (22.23%):</t>
          </r>
        </is>
      </c>
      <c r="F3036" s="28" t="inlineStr"/>
      <c r="G3036" s="6" t="n">
        <f>ROUND(G3035*(22.23/100),2)</f>
        <v>3.0</v>
      </c>
    </row>
    <row r="3037" customHeight="1" ht="15">
      <c r="A3037" s="2" t="inlineStr"/>
      <c r="B3037" s="2" t="inlineStr"/>
      <c r="C3037" s="2" t="inlineStr"/>
      <c r="D3037" s="2" t="inlineStr"/>
      <c r="E3037" s="28" t="inlineStr">
        <is>
          <r>
            <t xml:space="preserve">VALOR COM BDI:</t>
          </r>
        </is>
      </c>
      <c r="F3037" s="28" t="inlineStr"/>
      <c r="G3037" s="6" t="n">
        <f>G3036+G3035</f>
        <v>16.48</v>
      </c>
    </row>
    <row r="3038" customHeight="1" ht="10">
      <c r="A3038" s="2" t="inlineStr"/>
      <c r="B3038" s="2" t="inlineStr"/>
      <c r="C3038" s="2" t="inlineStr"/>
      <c r="D3038" s="2" t="inlineStr"/>
      <c r="E3038" s="18" t="inlineStr"/>
      <c r="F3038" s="18" t="inlineStr"/>
      <c r="G3038" s="18" t="inlineStr"/>
    </row>
    <row r="3039" customHeight="1" ht="20">
      <c r="A3039" s="19" t="inlineStr">
        <is>
          <r>
            <t xml:space="preserve">89957 PONTO DE CONSUMO TERMINAL DE ÁGUA FRIA (SUBRAMAL) COM TUBULAÇÃO DE PVC, DN 25 MM, INSTALADO EM RAMAL DE ÁGUA, INCLUSOS RASGO E CHUMBAMENTO EM ALVENARIA. AF_12/2014 (UN)</t>
          </r>
        </is>
      </c>
      <c r="B3039" s="19" t="inlineStr"/>
      <c r="C3039" s="19" t="inlineStr"/>
      <c r="D3039" s="19" t="inlineStr"/>
      <c r="E3039" s="19" t="inlineStr"/>
      <c r="F3039" s="19" t="inlineStr"/>
      <c r="G3039" s="19" t="inlineStr"/>
    </row>
    <row r="3040" customHeight="1" ht="15">
      <c r="A3040" s="20" t="inlineStr">
        <is>
          <r>
            <t xml:space="preserve">Serviço</t>
          </r>
        </is>
      </c>
      <c r="B3040" s="20" t="inlineStr"/>
      <c r="C3040" s="21" t="inlineStr">
        <is>
          <r>
            <t xml:space="preserve">FONTE</t>
          </r>
        </is>
      </c>
      <c r="D3040" s="21" t="inlineStr">
        <is>
          <r>
            <t xml:space="preserve">UNID</t>
          </r>
        </is>
      </c>
      <c r="E3040" s="21" t="inlineStr">
        <is>
          <r>
            <t xml:space="preserve">COEFICIENTE</t>
          </r>
        </is>
      </c>
      <c r="F3040" s="21" t="inlineStr">
        <is>
          <r>
            <t xml:space="preserve">PREÇO UNITÁRIO</t>
          </r>
        </is>
      </c>
      <c r="G3040" s="21" t="inlineStr">
        <is>
          <r>
            <t xml:space="preserve">TOTAL</t>
          </r>
        </is>
      </c>
    </row>
    <row r="3041" customHeight="1" ht="38">
      <c r="A3041" s="22" t="inlineStr">
        <is>
          <r>
            <t xml:space="preserve">90466</t>
          </r>
        </is>
      </c>
      <c r="B3041" s="23" t="inlineStr">
        <is>
          <r>
            <t xml:space="preserve">CHUMBAMENTO LINEAR EM ALVENARIA PARA RAMAIS/DISTRIBUIÇÃO DE INSTALAÇÕES HIDRÁULICAS COM DIÂMETROS MENORES OU IGUAIS A 40 MM. AF_09/2023</t>
          </r>
        </is>
      </c>
      <c r="C3041" s="22" t="inlineStr">
        <is>
          <r>
            <t xml:space="preserve">SINAPI</t>
          </r>
        </is>
      </c>
      <c r="D3041" s="22" t="inlineStr">
        <is>
          <r>
            <t xml:space="preserve">M</t>
          </r>
        </is>
      </c>
      <c r="E3041" s="24" t="n">
        <v>2.14</v>
      </c>
      <c r="F3041" s="25" t="n">
        <v>15.57</v>
      </c>
      <c r="G3041" s="25" t="n">
        <f>TRUNC(TRUNC(E3041,8)*F3041,2)</f>
        <v>33.31</v>
      </c>
    </row>
    <row r="3042" customHeight="1" ht="29">
      <c r="A3042" s="22" t="inlineStr">
        <is>
          <r>
            <t xml:space="preserve">89366</t>
          </r>
        </is>
      </c>
      <c r="B3042" s="23" t="inlineStr">
        <is>
          <r>
            <t xml:space="preserve">JOELHO 90 GRAUS COM BUCHA DE LATÃO, PVC, SOLDÁVEL, DN 25MM, X 3/4 INSTALADO EM RAMAL OU SUB-RAMAL DE ÁGUA - FORNECIMENTO E INSTALAÇÃO. AF_06/2022</t>
          </r>
        </is>
      </c>
      <c r="C3042" s="22" t="inlineStr">
        <is>
          <r>
            <t xml:space="preserve">SINAPI</t>
          </r>
        </is>
      </c>
      <c r="D3042" s="22" t="inlineStr">
        <is>
          <r>
            <t xml:space="preserve">UN</t>
          </r>
        </is>
      </c>
      <c r="E3042" s="24" t="n">
        <v>1.0</v>
      </c>
      <c r="F3042" s="25" t="n">
        <v>15.11</v>
      </c>
      <c r="G3042" s="25" t="n">
        <f>TRUNC(TRUNC(E3042,8)*F3042,2)</f>
        <v>15.11</v>
      </c>
    </row>
    <row r="3043" customHeight="1" ht="29">
      <c r="A3043" s="22" t="inlineStr">
        <is>
          <r>
            <t xml:space="preserve">89362</t>
          </r>
        </is>
      </c>
      <c r="B3043" s="23" t="inlineStr">
        <is>
          <r>
            <t xml:space="preserve">JOELHO 90 GRAUS, PVC, SOLDÁVEL, DN 25MM, INSTALADO EM RAMAL OU SUB-RAMAL DE ÁGUA - FORNECIMENTO E INSTALAÇÃO. AF_06/2022</t>
          </r>
        </is>
      </c>
      <c r="C3043" s="22" t="inlineStr">
        <is>
          <r>
            <t xml:space="preserve">SINAPI</t>
          </r>
        </is>
      </c>
      <c r="D3043" s="22" t="inlineStr">
        <is>
          <r>
            <t xml:space="preserve">UN</t>
          </r>
        </is>
      </c>
      <c r="E3043" s="24" t="n">
        <v>1.18</v>
      </c>
      <c r="F3043" s="25" t="n">
        <v>9.34</v>
      </c>
      <c r="G3043" s="25" t="n">
        <f>TRUNC(TRUNC(E3043,8)*F3043,2)</f>
        <v>11.02</v>
      </c>
    </row>
    <row r="3044" customHeight="1" ht="29">
      <c r="A3044" s="22" t="inlineStr">
        <is>
          <r>
            <t xml:space="preserve">90443</t>
          </r>
        </is>
      </c>
      <c r="B3044" s="23" t="inlineStr">
        <is>
          <r>
            <t xml:space="preserve">RASGO LINEAR MANUAL EM ALVENARIA, PARA RAMAIS/ DISTRIBUIÇÃO DE INSTALAÇÕES HIDRÁULICAS, DIÂMETROS MENORES OU IGUAIS A 40 MM. AF_09/2023</t>
          </r>
        </is>
      </c>
      <c r="C3044" s="22" t="inlineStr">
        <is>
          <r>
            <t xml:space="preserve">SINAPI</t>
          </r>
        </is>
      </c>
      <c r="D3044" s="22" t="inlineStr">
        <is>
          <r>
            <t xml:space="preserve">M</t>
          </r>
        </is>
      </c>
      <c r="E3044" s="24" t="n">
        <v>2.14</v>
      </c>
      <c r="F3044" s="25" t="n">
        <v>8.09</v>
      </c>
      <c r="G3044" s="25" t="n">
        <f>TRUNC(TRUNC(E3044,8)*F3044,2)</f>
        <v>17.31</v>
      </c>
    </row>
    <row r="3045" customHeight="1" ht="29">
      <c r="A3045" s="22" t="inlineStr">
        <is>
          <r>
            <t xml:space="preserve">89395</t>
          </r>
        </is>
      </c>
      <c r="B3045" s="23" t="inlineStr">
        <is>
          <r>
            <t xml:space="preserve">TE, PVC, SOLDÁVEL, DN 25MM, INSTALADO EM RAMAL OU SUB-RAMAL DE ÁGUA - FORNECIMENTO E INSTALAÇÃO. AF_06/2022</t>
          </r>
        </is>
      </c>
      <c r="C3045" s="22" t="inlineStr">
        <is>
          <r>
            <t xml:space="preserve">SINAPI</t>
          </r>
        </is>
      </c>
      <c r="D3045" s="22" t="inlineStr">
        <is>
          <r>
            <t xml:space="preserve">UN</t>
          </r>
        </is>
      </c>
      <c r="E3045" s="24" t="n">
        <v>0.89</v>
      </c>
      <c r="F3045" s="25" t="n">
        <v>12.82</v>
      </c>
      <c r="G3045" s="25" t="n">
        <f>TRUNC(TRUNC(E3045,8)*F3045,2)</f>
        <v>11.4</v>
      </c>
    </row>
    <row r="3046" customHeight="1" ht="29">
      <c r="A3046" s="22" t="inlineStr">
        <is>
          <r>
            <t xml:space="preserve">89356</t>
          </r>
        </is>
      </c>
      <c r="B3046" s="23" t="inlineStr">
        <is>
          <r>
            <t xml:space="preserve">TUBO, PVC, SOLDÁVEL, DE 25MM, INSTALADO EM RAMAL OU SUB-RAMAL DE ÁGUA - FORNECIMENTO E INSTALAÇÃO. AF_06/2022</t>
          </r>
        </is>
      </c>
      <c r="C3046" s="22" t="inlineStr">
        <is>
          <r>
            <t xml:space="preserve">SINAPI</t>
          </r>
        </is>
      </c>
      <c r="D3046" s="22" t="inlineStr">
        <is>
          <r>
            <t xml:space="preserve">M</t>
          </r>
        </is>
      </c>
      <c r="E3046" s="24" t="n">
        <v>2.14</v>
      </c>
      <c r="F3046" s="25" t="n">
        <v>23.24</v>
      </c>
      <c r="G3046" s="25" t="n">
        <f>TRUNC(TRUNC(E3046,8)*F3046,2)</f>
        <v>49.73</v>
      </c>
    </row>
    <row r="3047" customHeight="1" ht="15">
      <c r="A3047" s="2" t="inlineStr"/>
      <c r="B3047" s="2" t="inlineStr"/>
      <c r="C3047" s="2" t="inlineStr"/>
      <c r="D3047" s="2" t="inlineStr"/>
      <c r="E3047" s="26" t="inlineStr">
        <is>
          <r>
            <t xml:space="preserve">TOTAL Serviço:</t>
          </r>
        </is>
      </c>
      <c r="F3047" s="26" t="inlineStr"/>
      <c r="G3047" s="27" t="n">
        <f>SUM(G3041:G3046)</f>
        <v>137.88</v>
      </c>
    </row>
    <row r="3048" customHeight="1" ht="15">
      <c r="A3048" s="2" t="inlineStr"/>
      <c r="B3048" s="2" t="inlineStr"/>
      <c r="C3048" s="2" t="inlineStr"/>
      <c r="D3048" s="2" t="inlineStr"/>
      <c r="E3048" s="28" t="inlineStr">
        <is>
          <r>
            <t xml:space="preserve">VALOR:</t>
          </r>
        </is>
      </c>
      <c r="F3048" s="28" t="inlineStr"/>
      <c r="G3048" s="6" t="n">
        <f>SUM(G3047)</f>
        <v>137.88</v>
      </c>
    </row>
    <row r="3049" customHeight="1" ht="15">
      <c r="A3049" s="2" t="inlineStr"/>
      <c r="B3049" s="2" t="inlineStr"/>
      <c r="C3049" s="2" t="inlineStr"/>
      <c r="D3049" s="2" t="inlineStr"/>
      <c r="E3049" s="28" t="inlineStr">
        <is>
          <r>
            <t xml:space="preserve">VALOR BDI (22.23%):</t>
          </r>
        </is>
      </c>
      <c r="F3049" s="28" t="inlineStr"/>
      <c r="G3049" s="6" t="n">
        <f>ROUND(G3048*(22.23/100),2)</f>
        <v>30.65</v>
      </c>
    </row>
    <row r="3050" customHeight="1" ht="15">
      <c r="A3050" s="2" t="inlineStr"/>
      <c r="B3050" s="2" t="inlineStr"/>
      <c r="C3050" s="2" t="inlineStr"/>
      <c r="D3050" s="2" t="inlineStr"/>
      <c r="E3050" s="28" t="inlineStr">
        <is>
          <r>
            <t xml:space="preserve">VALOR COM BDI:</t>
          </r>
        </is>
      </c>
      <c r="F3050" s="28" t="inlineStr"/>
      <c r="G3050" s="6" t="n">
        <f>G3049+G3048</f>
        <v>168.53</v>
      </c>
    </row>
    <row r="3051" customHeight="1" ht="10">
      <c r="A3051" s="2" t="inlineStr"/>
      <c r="B3051" s="2" t="inlineStr"/>
      <c r="C3051" s="2" t="inlineStr"/>
      <c r="D3051" s="2" t="inlineStr"/>
      <c r="E3051" s="18" t="inlineStr"/>
      <c r="F3051" s="18" t="inlineStr"/>
      <c r="G3051" s="18" t="inlineStr"/>
    </row>
    <row r="3052" customHeight="1" ht="20">
      <c r="A3052" s="19" t="inlineStr">
        <is>
          <r>
            <t xml:space="preserve">90822 PORTA DE MADEIRA PARA PINTURA, SEMI-OCA (LEVE OU MÉDIA), 80X210CM, ESPESSURA DE 3,5CM, INCLUSO DOBRADIÇAS - FORNECIMENTO E INSTALAÇÃO. AF_12/2019 (UN)</t>
          </r>
        </is>
      </c>
      <c r="B3052" s="19" t="inlineStr"/>
      <c r="C3052" s="19" t="inlineStr"/>
      <c r="D3052" s="19" t="inlineStr"/>
      <c r="E3052" s="19" t="inlineStr"/>
      <c r="F3052" s="19" t="inlineStr"/>
      <c r="G3052" s="19" t="inlineStr"/>
    </row>
    <row r="3053" customHeight="1" ht="15">
      <c r="A3053" s="20" t="inlineStr">
        <is>
          <r>
            <t xml:space="preserve">Material</t>
          </r>
        </is>
      </c>
      <c r="B3053" s="20" t="inlineStr"/>
      <c r="C3053" s="21" t="inlineStr">
        <is>
          <r>
            <t xml:space="preserve">FONTE</t>
          </r>
        </is>
      </c>
      <c r="D3053" s="21" t="inlineStr">
        <is>
          <r>
            <t xml:space="preserve">UNID</t>
          </r>
        </is>
      </c>
      <c r="E3053" s="21" t="inlineStr">
        <is>
          <r>
            <t xml:space="preserve">COEFICIENTE</t>
          </r>
        </is>
      </c>
      <c r="F3053" s="21" t="inlineStr">
        <is>
          <r>
            <t xml:space="preserve">PREÇO UNITÁRIO</t>
          </r>
        </is>
      </c>
      <c r="G3053" s="21" t="inlineStr">
        <is>
          <r>
            <t xml:space="preserve">TOTAL</t>
          </r>
        </is>
      </c>
    </row>
    <row r="3054" customHeight="1" ht="29">
      <c r="A3054" s="22" t="inlineStr">
        <is>
          <r>
            <t xml:space="preserve">00002432</t>
          </r>
        </is>
      </c>
      <c r="B3054" s="23" t="inlineStr">
        <is>
          <r>
            <t xml:space="preserve">DOBRADICA EM ACO/FERRO, 3 1/2" X 3", E= 1,9 A 2 MM, COM ANEL, CROMADO OU ZINCADO, TAMPA BOLA, COM PARAFUSOS</t>
          </r>
        </is>
      </c>
      <c r="C3054" s="22" t="inlineStr">
        <is>
          <r>
            <t xml:space="preserve">SINAPI</t>
          </r>
        </is>
      </c>
      <c r="D3054" s="22" t="inlineStr">
        <is>
          <r>
            <t xml:space="preserve">UN</t>
          </r>
        </is>
      </c>
      <c r="E3054" s="24" t="n">
        <v>3.0</v>
      </c>
      <c r="F3054" s="25" t="n">
        <v>32.27</v>
      </c>
      <c r="G3054" s="25" t="n">
        <f>TRUNC(TRUNC(E3054,8)*F3054,2)</f>
        <v>96.81</v>
      </c>
    </row>
    <row r="3055" customHeight="1" ht="21">
      <c r="A3055" s="22" t="inlineStr">
        <is>
          <r>
            <t xml:space="preserve">00011055</t>
          </r>
        </is>
      </c>
      <c r="B3055" s="23" t="inlineStr">
        <is>
          <r>
            <t xml:space="preserve">PARAFUSO ROSCA SOBERBA ZINCADO CABECA CHATA FENDA SIMPLES 3,5 X 25 MM (1 ")</t>
          </r>
        </is>
      </c>
      <c r="C3055" s="22" t="inlineStr">
        <is>
          <r>
            <t xml:space="preserve">SINAPI</t>
          </r>
        </is>
      </c>
      <c r="D3055" s="22" t="inlineStr">
        <is>
          <r>
            <t xml:space="preserve">UN</t>
          </r>
        </is>
      </c>
      <c r="E3055" s="24" t="n">
        <v>19.8</v>
      </c>
      <c r="F3055" s="25" t="n">
        <v>0.06</v>
      </c>
      <c r="G3055" s="25" t="n">
        <f>TRUNC(TRUNC(E3055,8)*F3055,2)</f>
        <v>1.18</v>
      </c>
    </row>
    <row r="3056" customHeight="1" ht="38">
      <c r="A3056" s="22" t="inlineStr">
        <is>
          <r>
            <t xml:space="preserve">00010555</t>
          </r>
        </is>
      </c>
      <c r="B3056" s="23" t="inlineStr">
        <is>
          <r>
            <t xml:space="preserve">PORTA DE MADEIRA, FOLHA MEDIA (NBR 15930) DE 800 X 2100 MM, DE 35 MM A 40 MM DE ESPESSURA, NUCLEO SEMI-SOLIDO (SARRAFEADO), CAPA LISA EM HDF, ACABAMENTO EM PRIMER PARA PINTURA</t>
          </r>
        </is>
      </c>
      <c r="C3056" s="22" t="inlineStr">
        <is>
          <r>
            <t xml:space="preserve">SINAPI</t>
          </r>
        </is>
      </c>
      <c r="D3056" s="22" t="inlineStr">
        <is>
          <r>
            <t xml:space="preserve">UN</t>
          </r>
        </is>
      </c>
      <c r="E3056" s="24" t="n">
        <v>1.0</v>
      </c>
      <c r="F3056" s="25" t="n">
        <v>269.44</v>
      </c>
      <c r="G3056" s="25" t="n">
        <f>TRUNC(TRUNC(E3056,8)*F3056,2)</f>
        <v>269.44</v>
      </c>
    </row>
    <row r="3057" customHeight="1" ht="15">
      <c r="A3057" s="2" t="inlineStr"/>
      <c r="B3057" s="2" t="inlineStr"/>
      <c r="C3057" s="2" t="inlineStr"/>
      <c r="D3057" s="2" t="inlineStr"/>
      <c r="E3057" s="26" t="inlineStr">
        <is>
          <r>
            <t xml:space="preserve">TOTAL Material:</t>
          </r>
        </is>
      </c>
      <c r="F3057" s="26" t="inlineStr"/>
      <c r="G3057" s="27" t="n">
        <f>SUM(G3054:G3056)</f>
        <v>367.43</v>
      </c>
    </row>
    <row r="3058" customHeight="1" ht="15">
      <c r="A3058" s="20" t="inlineStr">
        <is>
          <r>
            <t xml:space="preserve">Mão de Obra com Encargos Complementares</t>
          </r>
        </is>
      </c>
      <c r="B3058" s="20" t="inlineStr"/>
      <c r="C3058" s="21" t="inlineStr">
        <is>
          <r>
            <t xml:space="preserve">FONTE</t>
          </r>
        </is>
      </c>
      <c r="D3058" s="21" t="inlineStr">
        <is>
          <r>
            <t xml:space="preserve">UNID</t>
          </r>
        </is>
      </c>
      <c r="E3058" s="21" t="inlineStr">
        <is>
          <r>
            <t xml:space="preserve">COEFICIENTE</t>
          </r>
        </is>
      </c>
      <c r="F3058" s="21" t="inlineStr">
        <is>
          <r>
            <t xml:space="preserve">PREÇO UNITÁRIO</t>
          </r>
        </is>
      </c>
      <c r="G3058" s="21" t="inlineStr">
        <is>
          <r>
            <t xml:space="preserve">TOTAL</t>
          </r>
        </is>
      </c>
    </row>
    <row r="3059" customHeight="1" ht="21">
      <c r="A3059" s="22" t="inlineStr">
        <is>
          <r>
            <t xml:space="preserve">88261</t>
          </r>
        </is>
      </c>
      <c r="B3059" s="23" t="inlineStr">
        <is>
          <r>
            <t xml:space="preserve">CARPINTEIRO DE ESQUADRIA COM ENCARGOS COMPLEMENTARES</t>
          </r>
        </is>
      </c>
      <c r="C3059" s="22" t="inlineStr">
        <is>
          <r>
            <t xml:space="preserve">SINAPI</t>
          </r>
        </is>
      </c>
      <c r="D3059" s="22" t="inlineStr">
        <is>
          <r>
            <t xml:space="preserve">H</t>
          </r>
        </is>
      </c>
      <c r="E3059" s="24" t="n">
        <v>1.546</v>
      </c>
      <c r="F3059" s="25" t="n">
        <v>27.62</v>
      </c>
      <c r="G3059" s="25" t="n">
        <f>TRUNC(TRUNC(E3059,8)*F3059,2)</f>
        <v>42.7</v>
      </c>
    </row>
    <row r="3060" customHeight="1" ht="15">
      <c r="A3060" s="22" t="inlineStr">
        <is>
          <r>
            <t xml:space="preserve">88316</t>
          </r>
        </is>
      </c>
      <c r="B3060" s="23" t="inlineStr">
        <is>
          <r>
            <t xml:space="preserve">SERVENTE COM ENCARGOS COMPLEMENTARES</t>
          </r>
        </is>
      </c>
      <c r="C3060" s="22" t="inlineStr">
        <is>
          <r>
            <t xml:space="preserve">SINAPI</t>
          </r>
        </is>
      </c>
      <c r="D3060" s="22" t="inlineStr">
        <is>
          <r>
            <t xml:space="preserve">H</t>
          </r>
        </is>
      </c>
      <c r="E3060" s="24" t="n">
        <v>0.773</v>
      </c>
      <c r="F3060" s="25" t="n">
        <v>22.1</v>
      </c>
      <c r="G3060" s="25" t="n">
        <f>TRUNC(TRUNC(E3060,8)*F3060,2)</f>
        <v>17.08</v>
      </c>
    </row>
    <row r="3061" customHeight="1" ht="18">
      <c r="A3061" s="2" t="inlineStr"/>
      <c r="B3061" s="2" t="inlineStr"/>
      <c r="C3061" s="2" t="inlineStr"/>
      <c r="D3061" s="2" t="inlineStr"/>
      <c r="E3061" s="26" t="inlineStr">
        <is>
          <r>
            <t xml:space="preserve">TOTAL Mão de Obra com Encargos Complementares:</t>
          </r>
        </is>
      </c>
      <c r="F3061" s="26" t="inlineStr"/>
      <c r="G3061" s="27" t="n">
        <f>SUM(G3059:G3060)</f>
        <v>59.78</v>
      </c>
    </row>
    <row r="3062" customHeight="1" ht="15">
      <c r="A3062" s="2" t="inlineStr"/>
      <c r="B3062" s="2" t="inlineStr"/>
      <c r="C3062" s="2" t="inlineStr"/>
      <c r="D3062" s="2" t="inlineStr"/>
      <c r="E3062" s="28" t="inlineStr">
        <is>
          <r>
            <t xml:space="preserve">VALOR:</t>
          </r>
        </is>
      </c>
      <c r="F3062" s="28" t="inlineStr"/>
      <c r="G3062" s="6" t="n">
        <f>SUM(G3057,G3061)</f>
        <v>427.21</v>
      </c>
    </row>
    <row r="3063" customHeight="1" ht="15">
      <c r="A3063" s="2" t="inlineStr"/>
      <c r="B3063" s="2" t="inlineStr"/>
      <c r="C3063" s="2" t="inlineStr"/>
      <c r="D3063" s="2" t="inlineStr"/>
      <c r="E3063" s="28" t="inlineStr">
        <is>
          <r>
            <t xml:space="preserve">VALOR BDI (22.23%):</t>
          </r>
        </is>
      </c>
      <c r="F3063" s="28" t="inlineStr"/>
      <c r="G3063" s="6" t="n">
        <f>ROUND(G3062*(22.23/100),2)</f>
        <v>94.97</v>
      </c>
    </row>
    <row r="3064" customHeight="1" ht="15">
      <c r="A3064" s="2" t="inlineStr"/>
      <c r="B3064" s="2" t="inlineStr"/>
      <c r="C3064" s="2" t="inlineStr"/>
      <c r="D3064" s="2" t="inlineStr"/>
      <c r="E3064" s="28" t="inlineStr">
        <is>
          <r>
            <t xml:space="preserve">VALOR COM BDI:</t>
          </r>
        </is>
      </c>
      <c r="F3064" s="28" t="inlineStr"/>
      <c r="G3064" s="6" t="n">
        <f>G3063+G3062</f>
        <v>522.18</v>
      </c>
    </row>
    <row r="3065" customHeight="1" ht="10">
      <c r="A3065" s="2" t="inlineStr"/>
      <c r="B3065" s="2" t="inlineStr"/>
      <c r="C3065" s="2" t="inlineStr"/>
      <c r="D3065" s="2" t="inlineStr"/>
      <c r="E3065" s="18" t="inlineStr"/>
      <c r="F3065" s="18" t="inlineStr"/>
      <c r="G3065" s="18" t="inlineStr"/>
    </row>
    <row r="3066" customHeight="1" ht="20">
      <c r="A3066" s="19" t="inlineStr">
        <is>
          <r>
            <t xml:space="preserve">91341 PORTA EM ALUMÍNIO DE ABRIR TIPO VENEZIANA COM GUARNIÇÃO, FIXAÇÃO COM PARAFUSOS - FORNECIMENTO E INSTALAÇÃO. AF_12/2019 (M2)</t>
          </r>
        </is>
      </c>
      <c r="B3066" s="19" t="inlineStr"/>
      <c r="C3066" s="19" t="inlineStr"/>
      <c r="D3066" s="19" t="inlineStr"/>
      <c r="E3066" s="19" t="inlineStr"/>
      <c r="F3066" s="19" t="inlineStr"/>
      <c r="G3066" s="19" t="inlineStr"/>
    </row>
    <row r="3067" customHeight="1" ht="15">
      <c r="A3067" s="20" t="inlineStr">
        <is>
          <r>
            <t xml:space="preserve">Material</t>
          </r>
        </is>
      </c>
      <c r="B3067" s="20" t="inlineStr"/>
      <c r="C3067" s="21" t="inlineStr">
        <is>
          <r>
            <t xml:space="preserve">FONTE</t>
          </r>
        </is>
      </c>
      <c r="D3067" s="21" t="inlineStr">
        <is>
          <r>
            <t xml:space="preserve">UNID</t>
          </r>
        </is>
      </c>
      <c r="E3067" s="21" t="inlineStr">
        <is>
          <r>
            <t xml:space="preserve">COEFICIENTE</t>
          </r>
        </is>
      </c>
      <c r="F3067" s="21" t="inlineStr">
        <is>
          <r>
            <t xml:space="preserve">PREÇO UNITÁRIO</t>
          </r>
        </is>
      </c>
      <c r="G3067" s="21" t="inlineStr">
        <is>
          <r>
            <t xml:space="preserve">TOTAL</t>
          </r>
        </is>
      </c>
    </row>
    <row r="3068" customHeight="1" ht="29">
      <c r="A3068" s="22" t="inlineStr">
        <is>
          <r>
            <t xml:space="preserve">00007568</t>
          </r>
        </is>
      </c>
      <c r="B3068" s="23" t="inlineStr">
        <is>
          <r>
            <t xml:space="preserve">BUCHA DE NYLON SEM ABA S10, COM PARAFUSO DE 6,10 X 65 MM EM ACO ZINCADO COM ROSCA SOBERBA, CABECA CHATA E FENDA PHILLIPS</t>
          </r>
        </is>
      </c>
      <c r="C3068" s="22" t="inlineStr">
        <is>
          <r>
            <t xml:space="preserve">SINAPI</t>
          </r>
        </is>
      </c>
      <c r="D3068" s="22" t="inlineStr">
        <is>
          <r>
            <t xml:space="preserve">UN</t>
          </r>
        </is>
      </c>
      <c r="E3068" s="24" t="n">
        <v>4.8166</v>
      </c>
      <c r="F3068" s="25" t="n">
        <v>0.92</v>
      </c>
      <c r="G3068" s="25" t="n">
        <f>TRUNC(TRUNC(E3068,8)*F3068,2)</f>
        <v>4.43</v>
      </c>
    </row>
    <row r="3069" customHeight="1" ht="29">
      <c r="A3069" s="22" t="inlineStr">
        <is>
          <r>
            <t xml:space="preserve">00036888</t>
          </r>
        </is>
      </c>
      <c r="B3069" s="23" t="inlineStr">
        <is>
          <r>
            <t xml:space="preserve">GUARNICAO / MOLDURA / ARREMATE DE ACABAMENTO PARA ESQUADRIA, EM ALUMINIO PERFIL 25, ACABAMENTO ANODIZADO BRANCO OU BRILHANTE, PARA 1 FACE</t>
          </r>
        </is>
      </c>
      <c r="C3069" s="22" t="inlineStr">
        <is>
          <r>
            <t xml:space="preserve">SINAPI</t>
          </r>
        </is>
      </c>
      <c r="D3069" s="22" t="inlineStr">
        <is>
          <r>
            <t xml:space="preserve">M</t>
          </r>
        </is>
      </c>
      <c r="E3069" s="24" t="n">
        <v>6.8504</v>
      </c>
      <c r="F3069" s="25" t="n">
        <v>29.14</v>
      </c>
      <c r="G3069" s="25" t="n">
        <f>TRUNC(TRUNC(E3069,8)*F3069,2)</f>
        <v>199.62</v>
      </c>
    </row>
    <row r="3070" customHeight="1" ht="29">
      <c r="A3070" s="22" t="inlineStr">
        <is>
          <r>
            <t xml:space="preserve">00039025</t>
          </r>
        </is>
      </c>
      <c r="B3070" s="23" t="inlineStr">
        <is>
          <r>
            <t xml:space="preserve">PORTA DE ABRIR, TIPO VENEZIANA, EM ALUMINIO, ACABAMENTO ANODIZADO NATURAL, 90 MM X 210 MM (LARGURA X ALTURA), SEM GUARNICAO/ALIZAR/VISTA</t>
          </r>
        </is>
      </c>
      <c r="C3070" s="22" t="inlineStr">
        <is>
          <r>
            <t xml:space="preserve">SINAPI</t>
          </r>
        </is>
      </c>
      <c r="D3070" s="22" t="inlineStr">
        <is>
          <r>
            <t xml:space="preserve">UN</t>
          </r>
        </is>
      </c>
      <c r="E3070" s="24" t="n">
        <v>0.5473</v>
      </c>
      <c r="F3070" s="25" t="n">
        <v>545.95</v>
      </c>
      <c r="G3070" s="25" t="n">
        <f>TRUNC(TRUNC(E3070,8)*F3070,2)</f>
        <v>298.79</v>
      </c>
    </row>
    <row r="3071" customHeight="1" ht="21">
      <c r="A3071" s="22" t="inlineStr">
        <is>
          <r>
            <t xml:space="preserve">00000142</t>
          </r>
        </is>
      </c>
      <c r="B3071" s="23" t="inlineStr">
        <is>
          <r>
            <t xml:space="preserve">SELANTE ELASTICO MONOCOMPONENTE A BASE DE POLIURETANO (PU) PARA JUNTAS DIVERSAS</t>
          </r>
        </is>
      </c>
      <c r="C3071" s="22" t="inlineStr">
        <is>
          <r>
            <t xml:space="preserve">SINAPI</t>
          </r>
        </is>
      </c>
      <c r="D3071" s="22" t="inlineStr">
        <is>
          <r>
            <t xml:space="preserve">310ML</t>
          </r>
        </is>
      </c>
      <c r="E3071" s="24" t="n">
        <v>0.8829</v>
      </c>
      <c r="F3071" s="25" t="n">
        <v>38.65</v>
      </c>
      <c r="G3071" s="25" t="n">
        <f>TRUNC(TRUNC(E3071,8)*F3071,2)</f>
        <v>34.12</v>
      </c>
    </row>
    <row r="3072" customHeight="1" ht="15">
      <c r="A3072" s="2" t="inlineStr"/>
      <c r="B3072" s="2" t="inlineStr"/>
      <c r="C3072" s="2" t="inlineStr"/>
      <c r="D3072" s="2" t="inlineStr"/>
      <c r="E3072" s="26" t="inlineStr">
        <is>
          <r>
            <t xml:space="preserve">TOTAL Material:</t>
          </r>
        </is>
      </c>
      <c r="F3072" s="26" t="inlineStr"/>
      <c r="G3072" s="27" t="n">
        <f>SUM(G3068:G3071)</f>
        <v>536.96</v>
      </c>
    </row>
    <row r="3073" customHeight="1" ht="15">
      <c r="A3073" s="20" t="inlineStr">
        <is>
          <r>
            <t xml:space="preserve">Mão de Obra com Encargos Complementares</t>
          </r>
        </is>
      </c>
      <c r="B3073" s="20" t="inlineStr"/>
      <c r="C3073" s="21" t="inlineStr">
        <is>
          <r>
            <t xml:space="preserve">FONTE</t>
          </r>
        </is>
      </c>
      <c r="D3073" s="21" t="inlineStr">
        <is>
          <r>
            <t xml:space="preserve">UNID</t>
          </r>
        </is>
      </c>
      <c r="E3073" s="21" t="inlineStr">
        <is>
          <r>
            <t xml:space="preserve">COEFICIENTE</t>
          </r>
        </is>
      </c>
      <c r="F3073" s="21" t="inlineStr">
        <is>
          <r>
            <t xml:space="preserve">PREÇO UNITÁRIO</t>
          </r>
        </is>
      </c>
      <c r="G3073" s="21" t="inlineStr">
        <is>
          <r>
            <t xml:space="preserve">TOTAL</t>
          </r>
        </is>
      </c>
    </row>
    <row r="3074" customHeight="1" ht="15">
      <c r="A3074" s="22" t="inlineStr">
        <is>
          <r>
            <t xml:space="preserve">88309</t>
          </r>
        </is>
      </c>
      <c r="B3074" s="23" t="inlineStr">
        <is>
          <r>
            <t xml:space="preserve">PEDREIRO COM ENCARGOS COMPLEMENTARES</t>
          </r>
        </is>
      </c>
      <c r="C3074" s="22" t="inlineStr">
        <is>
          <r>
            <t xml:space="preserve">SINAPI</t>
          </r>
        </is>
      </c>
      <c r="D3074" s="22" t="inlineStr">
        <is>
          <r>
            <t xml:space="preserve">H</t>
          </r>
        </is>
      </c>
      <c r="E3074" s="24" t="n">
        <v>0.3826</v>
      </c>
      <c r="F3074" s="25" t="n">
        <v>28.88</v>
      </c>
      <c r="G3074" s="25" t="n">
        <f>TRUNC(TRUNC(E3074,8)*F3074,2)</f>
        <v>11.04</v>
      </c>
    </row>
    <row r="3075" customHeight="1" ht="15">
      <c r="A3075" s="22" t="inlineStr">
        <is>
          <r>
            <t xml:space="preserve">88316</t>
          </r>
        </is>
      </c>
      <c r="B3075" s="23" t="inlineStr">
        <is>
          <r>
            <t xml:space="preserve">SERVENTE COM ENCARGOS COMPLEMENTARES</t>
          </r>
        </is>
      </c>
      <c r="C3075" s="22" t="inlineStr">
        <is>
          <r>
            <t xml:space="preserve">SINAPI</t>
          </r>
        </is>
      </c>
      <c r="D3075" s="22" t="inlineStr">
        <is>
          <r>
            <t xml:space="preserve">H</t>
          </r>
        </is>
      </c>
      <c r="E3075" s="24" t="n">
        <v>0.191</v>
      </c>
      <c r="F3075" s="25" t="n">
        <v>22.1</v>
      </c>
      <c r="G3075" s="25" t="n">
        <f>TRUNC(TRUNC(E3075,8)*F3075,2)</f>
        <v>4.22</v>
      </c>
    </row>
    <row r="3076" customHeight="1" ht="18">
      <c r="A3076" s="2" t="inlineStr"/>
      <c r="B3076" s="2" t="inlineStr"/>
      <c r="C3076" s="2" t="inlineStr"/>
      <c r="D3076" s="2" t="inlineStr"/>
      <c r="E3076" s="26" t="inlineStr">
        <is>
          <r>
            <t xml:space="preserve">TOTAL Mão de Obra com Encargos Complementares:</t>
          </r>
        </is>
      </c>
      <c r="F3076" s="26" t="inlineStr"/>
      <c r="G3076" s="27" t="n">
        <f>SUM(G3074:G3075)</f>
        <v>15.26</v>
      </c>
    </row>
    <row r="3077" customHeight="1" ht="15">
      <c r="A3077" s="2" t="inlineStr"/>
      <c r="B3077" s="2" t="inlineStr"/>
      <c r="C3077" s="2" t="inlineStr"/>
      <c r="D3077" s="2" t="inlineStr"/>
      <c r="E3077" s="28" t="inlineStr">
        <is>
          <r>
            <t xml:space="preserve">VALOR:</t>
          </r>
        </is>
      </c>
      <c r="F3077" s="28" t="inlineStr"/>
      <c r="G3077" s="6" t="n">
        <f>SUM(G3072,G3076)</f>
        <v>552.22</v>
      </c>
    </row>
    <row r="3078" customHeight="1" ht="15">
      <c r="A3078" s="2" t="inlineStr"/>
      <c r="B3078" s="2" t="inlineStr"/>
      <c r="C3078" s="2" t="inlineStr"/>
      <c r="D3078" s="2" t="inlineStr"/>
      <c r="E3078" s="28" t="inlineStr">
        <is>
          <r>
            <t xml:space="preserve">VALOR BDI (22.23%):</t>
          </r>
        </is>
      </c>
      <c r="F3078" s="28" t="inlineStr"/>
      <c r="G3078" s="6" t="n">
        <f>ROUND(G3077*(22.23/100),2)</f>
        <v>122.76</v>
      </c>
    </row>
    <row r="3079" customHeight="1" ht="15">
      <c r="A3079" s="2" t="inlineStr"/>
      <c r="B3079" s="2" t="inlineStr"/>
      <c r="C3079" s="2" t="inlineStr"/>
      <c r="D3079" s="2" t="inlineStr"/>
      <c r="E3079" s="28" t="inlineStr">
        <is>
          <r>
            <t xml:space="preserve">VALOR COM BDI:</t>
          </r>
        </is>
      </c>
      <c r="F3079" s="28" t="inlineStr"/>
      <c r="G3079" s="6" t="n">
        <f>G3078+G3077</f>
        <v>674.98</v>
      </c>
    </row>
    <row r="3080" customHeight="1" ht="10">
      <c r="A3080" s="2" t="inlineStr"/>
      <c r="B3080" s="2" t="inlineStr"/>
      <c r="C3080" s="2" t="inlineStr"/>
      <c r="D3080" s="2" t="inlineStr"/>
      <c r="E3080" s="18" t="inlineStr"/>
      <c r="F3080" s="18" t="inlineStr"/>
      <c r="G3080" s="18" t="inlineStr"/>
    </row>
    <row r="3081" customHeight="1" ht="20">
      <c r="A3081" s="19" t="inlineStr">
        <is>
          <r>
            <t xml:space="preserve">101616 PREPARO DE FUNDO DE VALA COM LARGURA MENOR QUE 1,5 M (ACERTO DO SOLO NATURAL). AF_08/2020 (M2)</t>
          </r>
        </is>
      </c>
      <c r="B3081" s="19" t="inlineStr"/>
      <c r="C3081" s="19" t="inlineStr"/>
      <c r="D3081" s="19" t="inlineStr"/>
      <c r="E3081" s="19" t="inlineStr"/>
      <c r="F3081" s="19" t="inlineStr"/>
      <c r="G3081" s="19" t="inlineStr"/>
    </row>
    <row r="3082" customHeight="1" ht="15">
      <c r="A3082" s="20" t="inlineStr">
        <is>
          <r>
            <t xml:space="preserve">Equipamento Custo Horário</t>
          </r>
        </is>
      </c>
      <c r="B3082" s="20" t="inlineStr"/>
      <c r="C3082" s="21" t="inlineStr">
        <is>
          <r>
            <t xml:space="preserve">FONTE</t>
          </r>
        </is>
      </c>
      <c r="D3082" s="21" t="inlineStr">
        <is>
          <r>
            <t xml:space="preserve">UNID</t>
          </r>
        </is>
      </c>
      <c r="E3082" s="21" t="inlineStr">
        <is>
          <r>
            <t xml:space="preserve">COEFICIENTE</t>
          </r>
        </is>
      </c>
      <c r="F3082" s="21" t="inlineStr">
        <is>
          <r>
            <t xml:space="preserve">PREÇO UNITÁRIO</t>
          </r>
        </is>
      </c>
      <c r="G3082" s="21" t="inlineStr">
        <is>
          <r>
            <t xml:space="preserve">TOTAL</t>
          </r>
        </is>
      </c>
    </row>
    <row r="3083" customHeight="1" ht="29">
      <c r="A3083" s="22" t="inlineStr">
        <is>
          <r>
            <t xml:space="preserve">91534</t>
          </r>
        </is>
      </c>
      <c r="B3083" s="23" t="inlineStr">
        <is>
          <r>
            <t xml:space="preserve">COMPACTADOR DE SOLOS DE PERCUSSÃO (SOQUETE) COM MOTOR A GASOLINA 4 TEMPOS, POTÊNCIA 4 CV - CHI DIURNO. AF_08/2015</t>
          </r>
        </is>
      </c>
      <c r="C3083" s="22" t="inlineStr">
        <is>
          <r>
            <t xml:space="preserve">SINAPI</t>
          </r>
        </is>
      </c>
      <c r="D3083" s="22" t="inlineStr">
        <is>
          <r>
            <t xml:space="preserve">CHI</t>
          </r>
        </is>
      </c>
      <c r="E3083" s="24" t="n">
        <v>0.0036</v>
      </c>
      <c r="F3083" s="25" t="n">
        <v>33.26</v>
      </c>
      <c r="G3083" s="25" t="n">
        <f>TRUNC(TRUNC(E3083,8)*F3083,2)</f>
        <v>0.11</v>
      </c>
    </row>
    <row r="3084" customHeight="1" ht="29">
      <c r="A3084" s="22" t="inlineStr">
        <is>
          <r>
            <t xml:space="preserve">91533</t>
          </r>
        </is>
      </c>
      <c r="B3084" s="23" t="inlineStr">
        <is>
          <r>
            <t xml:space="preserve">COMPACTADOR DE SOLOS DE PERCUSSÃO (SOQUETE) COM MOTOR A GASOLINA 4 TEMPOS, POTÊNCIA 4 CV - CHP DIURNO. AF_08/2015</t>
          </r>
        </is>
      </c>
      <c r="C3084" s="22" t="inlineStr">
        <is>
          <r>
            <t xml:space="preserve">SINAPI</t>
          </r>
        </is>
      </c>
      <c r="D3084" s="22" t="inlineStr">
        <is>
          <r>
            <t xml:space="preserve">CHP</t>
          </r>
        </is>
      </c>
      <c r="E3084" s="24" t="n">
        <v>0.0036</v>
      </c>
      <c r="F3084" s="25" t="n">
        <v>41.04</v>
      </c>
      <c r="G3084" s="25" t="n">
        <f>TRUNC(TRUNC(E3084,8)*F3084,2)</f>
        <v>0.14</v>
      </c>
    </row>
    <row r="3085" customHeight="1" ht="18">
      <c r="A3085" s="2" t="inlineStr"/>
      <c r="B3085" s="2" t="inlineStr"/>
      <c r="C3085" s="2" t="inlineStr"/>
      <c r="D3085" s="2" t="inlineStr"/>
      <c r="E3085" s="26" t="inlineStr">
        <is>
          <r>
            <t xml:space="preserve">TOTAL Equipamento Custo Horário:</t>
          </r>
        </is>
      </c>
      <c r="F3085" s="26" t="inlineStr"/>
      <c r="G3085" s="27" t="n">
        <f>SUM(G3083:G3084)</f>
        <v>0.25</v>
      </c>
    </row>
    <row r="3086" customHeight="1" ht="15">
      <c r="A3086" s="20" t="inlineStr">
        <is>
          <r>
            <t xml:space="preserve">Mão de Obra com Encargos Complementares</t>
          </r>
        </is>
      </c>
      <c r="B3086" s="20" t="inlineStr"/>
      <c r="C3086" s="21" t="inlineStr">
        <is>
          <r>
            <t xml:space="preserve">FONTE</t>
          </r>
        </is>
      </c>
      <c r="D3086" s="21" t="inlineStr">
        <is>
          <r>
            <t xml:space="preserve">UNID</t>
          </r>
        </is>
      </c>
      <c r="E3086" s="21" t="inlineStr">
        <is>
          <r>
            <t xml:space="preserve">COEFICIENTE</t>
          </r>
        </is>
      </c>
      <c r="F3086" s="21" t="inlineStr">
        <is>
          <r>
            <t xml:space="preserve">PREÇO UNITÁRIO</t>
          </r>
        </is>
      </c>
      <c r="G3086" s="21" t="inlineStr">
        <is>
          <r>
            <t xml:space="preserve">TOTAL</t>
          </r>
        </is>
      </c>
    </row>
    <row r="3087" customHeight="1" ht="15">
      <c r="A3087" s="22" t="inlineStr">
        <is>
          <r>
            <t xml:space="preserve">88309</t>
          </r>
        </is>
      </c>
      <c r="B3087" s="23" t="inlineStr">
        <is>
          <r>
            <t xml:space="preserve">PEDREIRO COM ENCARGOS COMPLEMENTARES</t>
          </r>
        </is>
      </c>
      <c r="C3087" s="22" t="inlineStr">
        <is>
          <r>
            <t xml:space="preserve">SINAPI</t>
          </r>
        </is>
      </c>
      <c r="D3087" s="22" t="inlineStr">
        <is>
          <r>
            <t xml:space="preserve">H</t>
          </r>
        </is>
      </c>
      <c r="E3087" s="24" t="n">
        <v>0.102</v>
      </c>
      <c r="F3087" s="25" t="n">
        <v>28.88</v>
      </c>
      <c r="G3087" s="25" t="n">
        <f>TRUNC(TRUNC(E3087,8)*F3087,2)</f>
        <v>2.94</v>
      </c>
    </row>
    <row r="3088" customHeight="1" ht="15">
      <c r="A3088" s="22" t="inlineStr">
        <is>
          <r>
            <t xml:space="preserve">88316</t>
          </r>
        </is>
      </c>
      <c r="B3088" s="23" t="inlineStr">
        <is>
          <r>
            <t xml:space="preserve">SERVENTE COM ENCARGOS COMPLEMENTARES</t>
          </r>
        </is>
      </c>
      <c r="C3088" s="22" t="inlineStr">
        <is>
          <r>
            <t xml:space="preserve">SINAPI</t>
          </r>
        </is>
      </c>
      <c r="D3088" s="22" t="inlineStr">
        <is>
          <r>
            <t xml:space="preserve">H</t>
          </r>
        </is>
      </c>
      <c r="E3088" s="24" t="n">
        <v>0.1531</v>
      </c>
      <c r="F3088" s="25" t="n">
        <v>22.1</v>
      </c>
      <c r="G3088" s="25" t="n">
        <f>TRUNC(TRUNC(E3088,8)*F3088,2)</f>
        <v>3.38</v>
      </c>
    </row>
    <row r="3089" customHeight="1" ht="18">
      <c r="A3089" s="2" t="inlineStr"/>
      <c r="B3089" s="2" t="inlineStr"/>
      <c r="C3089" s="2" t="inlineStr"/>
      <c r="D3089" s="2" t="inlineStr"/>
      <c r="E3089" s="26" t="inlineStr">
        <is>
          <r>
            <t xml:space="preserve">TOTAL Mão de Obra com Encargos Complementares:</t>
          </r>
        </is>
      </c>
      <c r="F3089" s="26" t="inlineStr"/>
      <c r="G3089" s="27" t="n">
        <f>SUM(G3087:G3088)</f>
        <v>6.32</v>
      </c>
    </row>
    <row r="3090" customHeight="1" ht="15">
      <c r="A3090" s="2" t="inlineStr"/>
      <c r="B3090" s="2" t="inlineStr"/>
      <c r="C3090" s="2" t="inlineStr"/>
      <c r="D3090" s="2" t="inlineStr"/>
      <c r="E3090" s="28" t="inlineStr">
        <is>
          <r>
            <t xml:space="preserve">VALOR:</t>
          </r>
        </is>
      </c>
      <c r="F3090" s="28" t="inlineStr"/>
      <c r="G3090" s="6" t="n">
        <f>SUM(G3085,G3089)</f>
        <v>6.57</v>
      </c>
    </row>
    <row r="3091" customHeight="1" ht="15">
      <c r="A3091" s="2" t="inlineStr"/>
      <c r="B3091" s="2" t="inlineStr"/>
      <c r="C3091" s="2" t="inlineStr"/>
      <c r="D3091" s="2" t="inlineStr"/>
      <c r="E3091" s="28" t="inlineStr">
        <is>
          <r>
            <t xml:space="preserve">VALOR BDI (22.23%):</t>
          </r>
        </is>
      </c>
      <c r="F3091" s="28" t="inlineStr"/>
      <c r="G3091" s="6" t="n">
        <f>ROUND(G3090*(22.23/100),2)</f>
        <v>1.46</v>
      </c>
    </row>
    <row r="3092" customHeight="1" ht="15">
      <c r="A3092" s="2" t="inlineStr"/>
      <c r="B3092" s="2" t="inlineStr"/>
      <c r="C3092" s="2" t="inlineStr"/>
      <c r="D3092" s="2" t="inlineStr"/>
      <c r="E3092" s="28" t="inlineStr">
        <is>
          <r>
            <t xml:space="preserve">VALOR COM BDI:</t>
          </r>
        </is>
      </c>
      <c r="F3092" s="28" t="inlineStr"/>
      <c r="G3092" s="6" t="n">
        <f>G3091+G3090</f>
        <v>8.03</v>
      </c>
    </row>
    <row r="3093" customHeight="1" ht="10">
      <c r="A3093" s="2" t="inlineStr"/>
      <c r="B3093" s="2" t="inlineStr"/>
      <c r="C3093" s="2" t="inlineStr"/>
      <c r="D3093" s="2" t="inlineStr"/>
      <c r="E3093" s="18" t="inlineStr"/>
      <c r="F3093" s="18" t="inlineStr"/>
      <c r="G3093" s="18" t="inlineStr"/>
    </row>
    <row r="3094" customHeight="1" ht="20">
      <c r="A3094" s="19" t="inlineStr">
        <is>
          <r>
            <t xml:space="preserve">101618 PREPARO DE FUNDO DE VALA COM LARGURA MENOR QUE 1,5 M, COM CAMADA DE AREIA, LANÇAMENTO MANUAL. AF_08/2020 (M3)</t>
          </r>
        </is>
      </c>
      <c r="B3094" s="19" t="inlineStr"/>
      <c r="C3094" s="19" t="inlineStr"/>
      <c r="D3094" s="19" t="inlineStr"/>
      <c r="E3094" s="19" t="inlineStr"/>
      <c r="F3094" s="19" t="inlineStr"/>
      <c r="G3094" s="19" t="inlineStr"/>
    </row>
    <row r="3095" customHeight="1" ht="15">
      <c r="A3095" s="20" t="inlineStr">
        <is>
          <r>
            <t xml:space="preserve">Equipamento Custo Horário</t>
          </r>
        </is>
      </c>
      <c r="B3095" s="20" t="inlineStr"/>
      <c r="C3095" s="21" t="inlineStr">
        <is>
          <r>
            <t xml:space="preserve">FONTE</t>
          </r>
        </is>
      </c>
      <c r="D3095" s="21" t="inlineStr">
        <is>
          <r>
            <t xml:space="preserve">UNID</t>
          </r>
        </is>
      </c>
      <c r="E3095" s="21" t="inlineStr">
        <is>
          <r>
            <t xml:space="preserve">COEFICIENTE</t>
          </r>
        </is>
      </c>
      <c r="F3095" s="21" t="inlineStr">
        <is>
          <r>
            <t xml:space="preserve">PREÇO UNITÁRIO</t>
          </r>
        </is>
      </c>
      <c r="G3095" s="21" t="inlineStr">
        <is>
          <r>
            <t xml:space="preserve">TOTAL</t>
          </r>
        </is>
      </c>
    </row>
    <row r="3096" customHeight="1" ht="29">
      <c r="A3096" s="22" t="inlineStr">
        <is>
          <r>
            <t xml:space="preserve">91534</t>
          </r>
        </is>
      </c>
      <c r="B3096" s="23" t="inlineStr">
        <is>
          <r>
            <t xml:space="preserve">COMPACTADOR DE SOLOS DE PERCUSSÃO (SOQUETE) COM MOTOR A GASOLINA 4 TEMPOS, POTÊNCIA 4 CV - CHI DIURNO. AF_08/2015</t>
          </r>
        </is>
      </c>
      <c r="C3096" s="22" t="inlineStr">
        <is>
          <r>
            <t xml:space="preserve">SINAPI</t>
          </r>
        </is>
      </c>
      <c r="D3096" s="22" t="inlineStr">
        <is>
          <r>
            <t xml:space="preserve">CHI</t>
          </r>
        </is>
      </c>
      <c r="E3096" s="24" t="n">
        <v>0.0666</v>
      </c>
      <c r="F3096" s="25" t="n">
        <v>33.26</v>
      </c>
      <c r="G3096" s="25" t="n">
        <f>TRUNC(TRUNC(E3096,8)*F3096,2)</f>
        <v>2.21</v>
      </c>
    </row>
    <row r="3097" customHeight="1" ht="29">
      <c r="A3097" s="22" t="inlineStr">
        <is>
          <r>
            <t xml:space="preserve">91533</t>
          </r>
        </is>
      </c>
      <c r="B3097" s="23" t="inlineStr">
        <is>
          <r>
            <t xml:space="preserve">COMPACTADOR DE SOLOS DE PERCUSSÃO (SOQUETE) COM MOTOR A GASOLINA 4 TEMPOS, POTÊNCIA 4 CV - CHP DIURNO. AF_08/2015</t>
          </r>
        </is>
      </c>
      <c r="C3097" s="22" t="inlineStr">
        <is>
          <r>
            <t xml:space="preserve">SINAPI</t>
          </r>
        </is>
      </c>
      <c r="D3097" s="22" t="inlineStr">
        <is>
          <r>
            <t xml:space="preserve">CHP</t>
          </r>
        </is>
      </c>
      <c r="E3097" s="24" t="n">
        <v>0.0718</v>
      </c>
      <c r="F3097" s="25" t="n">
        <v>41.04</v>
      </c>
      <c r="G3097" s="25" t="n">
        <f>TRUNC(TRUNC(E3097,8)*F3097,2)</f>
        <v>2.94</v>
      </c>
    </row>
    <row r="3098" customHeight="1" ht="18">
      <c r="A3098" s="2" t="inlineStr"/>
      <c r="B3098" s="2" t="inlineStr"/>
      <c r="C3098" s="2" t="inlineStr"/>
      <c r="D3098" s="2" t="inlineStr"/>
      <c r="E3098" s="26" t="inlineStr">
        <is>
          <r>
            <t xml:space="preserve">TOTAL Equipamento Custo Horário:</t>
          </r>
        </is>
      </c>
      <c r="F3098" s="26" t="inlineStr"/>
      <c r="G3098" s="27" t="n">
        <f>SUM(G3096:G3097)</f>
        <v>5.15</v>
      </c>
    </row>
    <row r="3099" customHeight="1" ht="15">
      <c r="A3099" s="20" t="inlineStr">
        <is>
          <r>
            <t xml:space="preserve">Material</t>
          </r>
        </is>
      </c>
      <c r="B3099" s="20" t="inlineStr"/>
      <c r="C3099" s="21" t="inlineStr">
        <is>
          <r>
            <t xml:space="preserve">FONTE</t>
          </r>
        </is>
      </c>
      <c r="D3099" s="21" t="inlineStr">
        <is>
          <r>
            <t xml:space="preserve">UNID</t>
          </r>
        </is>
      </c>
      <c r="E3099" s="21" t="inlineStr">
        <is>
          <r>
            <t xml:space="preserve">COEFICIENTE</t>
          </r>
        </is>
      </c>
      <c r="F3099" s="21" t="inlineStr">
        <is>
          <r>
            <t xml:space="preserve">PREÇO UNITÁRIO</t>
          </r>
        </is>
      </c>
      <c r="G3099" s="21" t="inlineStr">
        <is>
          <r>
            <t xml:space="preserve">TOTAL</t>
          </r>
        </is>
      </c>
    </row>
    <row r="3100" customHeight="1" ht="21">
      <c r="A3100" s="22" t="inlineStr">
        <is>
          <r>
            <t xml:space="preserve">00000370</t>
          </r>
        </is>
      </c>
      <c r="B3100" s="23" t="inlineStr">
        <is>
          <r>
            <t xml:space="preserve">AREIA MEDIA - POSTO JAZIDA/FORNECEDOR (RETIRADO NA JAZIDA, SEM TRANSPORTE)</t>
          </r>
        </is>
      </c>
      <c r="C3100" s="22" t="inlineStr">
        <is>
          <r>
            <t xml:space="preserve">SINAPI</t>
          </r>
        </is>
      </c>
      <c r="D3100" s="22" t="inlineStr">
        <is>
          <r>
            <t xml:space="preserve">M3</t>
          </r>
        </is>
      </c>
      <c r="E3100" s="24" t="n">
        <v>1.1</v>
      </c>
      <c r="F3100" s="25" t="n">
        <v>130.0</v>
      </c>
      <c r="G3100" s="25" t="n">
        <f>TRUNC(TRUNC(E3100,8)*F3100,2)</f>
        <v>143.0</v>
      </c>
    </row>
    <row r="3101" customHeight="1" ht="15">
      <c r="A3101" s="2" t="inlineStr"/>
      <c r="B3101" s="2" t="inlineStr"/>
      <c r="C3101" s="2" t="inlineStr"/>
      <c r="D3101" s="2" t="inlineStr"/>
      <c r="E3101" s="26" t="inlineStr">
        <is>
          <r>
            <t xml:space="preserve">TOTAL Material:</t>
          </r>
        </is>
      </c>
      <c r="F3101" s="26" t="inlineStr"/>
      <c r="G3101" s="27" t="n">
        <f>SUM(G3100:G3100)</f>
        <v>143.0</v>
      </c>
    </row>
    <row r="3102" customHeight="1" ht="15">
      <c r="A3102" s="20" t="inlineStr">
        <is>
          <r>
            <t xml:space="preserve">Mão de Obra com Encargos Complementares</t>
          </r>
        </is>
      </c>
      <c r="B3102" s="20" t="inlineStr"/>
      <c r="C3102" s="21" t="inlineStr">
        <is>
          <r>
            <t xml:space="preserve">FONTE</t>
          </r>
        </is>
      </c>
      <c r="D3102" s="21" t="inlineStr">
        <is>
          <r>
            <t xml:space="preserve">UNID</t>
          </r>
        </is>
      </c>
      <c r="E3102" s="21" t="inlineStr">
        <is>
          <r>
            <t xml:space="preserve">COEFICIENTE</t>
          </r>
        </is>
      </c>
      <c r="F3102" s="21" t="inlineStr">
        <is>
          <r>
            <t xml:space="preserve">PREÇO UNITÁRIO</t>
          </r>
        </is>
      </c>
      <c r="G3102" s="21" t="inlineStr">
        <is>
          <r>
            <t xml:space="preserve">TOTAL</t>
          </r>
        </is>
      </c>
    </row>
    <row r="3103" customHeight="1" ht="15">
      <c r="A3103" s="22" t="inlineStr">
        <is>
          <r>
            <t xml:space="preserve">88309</t>
          </r>
        </is>
      </c>
      <c r="B3103" s="23" t="inlineStr">
        <is>
          <r>
            <t xml:space="preserve">PEDREIRO COM ENCARGOS COMPLEMENTARES</t>
          </r>
        </is>
      </c>
      <c r="C3103" s="22" t="inlineStr">
        <is>
          <r>
            <t xml:space="preserve">SINAPI</t>
          </r>
        </is>
      </c>
      <c r="D3103" s="22" t="inlineStr">
        <is>
          <r>
            <t xml:space="preserve">H</t>
          </r>
        </is>
      </c>
      <c r="E3103" s="24" t="n">
        <v>2.0219</v>
      </c>
      <c r="F3103" s="25" t="n">
        <v>28.88</v>
      </c>
      <c r="G3103" s="25" t="n">
        <f>TRUNC(TRUNC(E3103,8)*F3103,2)</f>
        <v>58.39</v>
      </c>
    </row>
    <row r="3104" customHeight="1" ht="15">
      <c r="A3104" s="22" t="inlineStr">
        <is>
          <r>
            <t xml:space="preserve">88316</t>
          </r>
        </is>
      </c>
      <c r="B3104" s="23" t="inlineStr">
        <is>
          <r>
            <t xml:space="preserve">SERVENTE COM ENCARGOS COMPLEMENTARES</t>
          </r>
        </is>
      </c>
      <c r="C3104" s="22" t="inlineStr">
        <is>
          <r>
            <t xml:space="preserve">SINAPI</t>
          </r>
        </is>
      </c>
      <c r="D3104" s="22" t="inlineStr">
        <is>
          <r>
            <t xml:space="preserve">H</t>
          </r>
        </is>
      </c>
      <c r="E3104" s="24" t="n">
        <v>3.0329</v>
      </c>
      <c r="F3104" s="25" t="n">
        <v>22.1</v>
      </c>
      <c r="G3104" s="25" t="n">
        <f>TRUNC(TRUNC(E3104,8)*F3104,2)</f>
        <v>67.02</v>
      </c>
    </row>
    <row r="3105" customHeight="1" ht="18">
      <c r="A3105" s="2" t="inlineStr"/>
      <c r="B3105" s="2" t="inlineStr"/>
      <c r="C3105" s="2" t="inlineStr"/>
      <c r="D3105" s="2" t="inlineStr"/>
      <c r="E3105" s="26" t="inlineStr">
        <is>
          <r>
            <t xml:space="preserve">TOTAL Mão de Obra com Encargos Complementares:</t>
          </r>
        </is>
      </c>
      <c r="F3105" s="26" t="inlineStr"/>
      <c r="G3105" s="27" t="n">
        <f>SUM(G3103:G3104)</f>
        <v>125.41</v>
      </c>
    </row>
    <row r="3106" customHeight="1" ht="15">
      <c r="A3106" s="2" t="inlineStr"/>
      <c r="B3106" s="2" t="inlineStr"/>
      <c r="C3106" s="2" t="inlineStr"/>
      <c r="D3106" s="2" t="inlineStr"/>
      <c r="E3106" s="28" t="inlineStr">
        <is>
          <r>
            <t xml:space="preserve">VALOR:</t>
          </r>
        </is>
      </c>
      <c r="F3106" s="28" t="inlineStr"/>
      <c r="G3106" s="6" t="n">
        <f>SUM(G3098,G3101,G3105)</f>
        <v>273.56</v>
      </c>
    </row>
    <row r="3107" customHeight="1" ht="15">
      <c r="A3107" s="2" t="inlineStr"/>
      <c r="B3107" s="2" t="inlineStr"/>
      <c r="C3107" s="2" t="inlineStr"/>
      <c r="D3107" s="2" t="inlineStr"/>
      <c r="E3107" s="28" t="inlineStr">
        <is>
          <r>
            <t xml:space="preserve">VALOR BDI (22.23%):</t>
          </r>
        </is>
      </c>
      <c r="F3107" s="28" t="inlineStr"/>
      <c r="G3107" s="6" t="n">
        <f>ROUND(G3106*(22.23/100),2)</f>
        <v>60.81</v>
      </c>
    </row>
    <row r="3108" customHeight="1" ht="15">
      <c r="A3108" s="2" t="inlineStr"/>
      <c r="B3108" s="2" t="inlineStr"/>
      <c r="C3108" s="2" t="inlineStr"/>
      <c r="D3108" s="2" t="inlineStr"/>
      <c r="E3108" s="28" t="inlineStr">
        <is>
          <r>
            <t xml:space="preserve">VALOR COM BDI:</t>
          </r>
        </is>
      </c>
      <c r="F3108" s="28" t="inlineStr"/>
      <c r="G3108" s="6" t="n">
        <f>G3107+G3106</f>
        <v>334.37</v>
      </c>
    </row>
    <row r="3109" customHeight="1" ht="10">
      <c r="A3109" s="2" t="inlineStr"/>
      <c r="B3109" s="2" t="inlineStr"/>
      <c r="C3109" s="2" t="inlineStr"/>
      <c r="D3109" s="2" t="inlineStr"/>
      <c r="E3109" s="18" t="inlineStr"/>
      <c r="F3109" s="18" t="inlineStr"/>
      <c r="G3109" s="18" t="inlineStr"/>
    </row>
    <row r="3110" customHeight="1" ht="20">
      <c r="A3110" s="19" t="inlineStr">
        <is>
          <r>
            <t xml:space="preserve">SBC033022. PROJETO - COMPLEMENTARES/PERSPECTIVAS DA OBRA (M2)</t>
          </r>
        </is>
      </c>
      <c r="B3110" s="19" t="inlineStr"/>
      <c r="C3110" s="19" t="inlineStr"/>
      <c r="D3110" s="19" t="inlineStr"/>
      <c r="E3110" s="19" t="inlineStr"/>
      <c r="F3110" s="19" t="inlineStr"/>
      <c r="G3110" s="19" t="inlineStr"/>
    </row>
    <row r="3111" customHeight="1" ht="15">
      <c r="A3111" s="20" t="inlineStr">
        <is>
          <r>
            <t xml:space="preserve">Material</t>
          </r>
        </is>
      </c>
      <c r="B3111" s="20" t="inlineStr"/>
      <c r="C3111" s="21" t="inlineStr">
        <is>
          <r>
            <t xml:space="preserve">FONTE</t>
          </r>
        </is>
      </c>
      <c r="D3111" s="21" t="inlineStr">
        <is>
          <r>
            <t xml:space="preserve">UNID</t>
          </r>
        </is>
      </c>
      <c r="E3111" s="21" t="inlineStr">
        <is>
          <r>
            <t xml:space="preserve">COEFICIENTE</t>
          </r>
        </is>
      </c>
      <c r="F3111" s="21" t="inlineStr">
        <is>
          <r>
            <t xml:space="preserve">PREÇO UNITÁRIO</t>
          </r>
        </is>
      </c>
      <c r="G3111" s="21" t="inlineStr">
        <is>
          <r>
            <t xml:space="preserve">TOTAL</t>
          </r>
        </is>
      </c>
    </row>
    <row r="3112" customHeight="1" ht="21">
      <c r="A3112" s="22" t="inlineStr">
        <is>
          <r>
            <t xml:space="preserve">SBC033022..</t>
          </r>
        </is>
      </c>
      <c r="B3112" s="23" t="inlineStr">
        <is>
          <r>
            <t xml:space="preserve">PROJETO - COMPLEMENTARES/PERSPECTIVAS DA OBRA</t>
          </r>
        </is>
      </c>
      <c r="C3112" s="22" t="inlineStr">
        <is>
          <r>
            <t xml:space="preserve">Composições </t>
          </r>
        </is>
      </c>
      <c r="D3112" s="22" t="inlineStr">
        <is>
          <r>
            <t xml:space="preserve">M2</t>
          </r>
        </is>
      </c>
      <c r="E3112" s="24" t="n">
        <v>1.0</v>
      </c>
      <c r="F3112" s="25" t="n">
        <v>18.0</v>
      </c>
      <c r="G3112" s="25" t="n">
        <f>ROUND(ROUND(E3112,8)*F3112,2)</f>
        <v>18.0</v>
      </c>
    </row>
    <row r="3113" customHeight="1" ht="15">
      <c r="A3113" s="2" t="inlineStr"/>
      <c r="B3113" s="2" t="inlineStr"/>
      <c r="C3113" s="2" t="inlineStr"/>
      <c r="D3113" s="2" t="inlineStr"/>
      <c r="E3113" s="26" t="inlineStr">
        <is>
          <r>
            <t xml:space="preserve">TOTAL Material:</t>
          </r>
        </is>
      </c>
      <c r="F3113" s="26" t="inlineStr"/>
      <c r="G3113" s="27" t="n">
        <f>SUM(G3112:G3112)</f>
        <v>18.0</v>
      </c>
    </row>
    <row r="3114" customHeight="1" ht="15">
      <c r="A3114" s="2" t="inlineStr"/>
      <c r="B3114" s="2" t="inlineStr"/>
      <c r="C3114" s="2" t="inlineStr"/>
      <c r="D3114" s="2" t="inlineStr"/>
      <c r="E3114" s="28" t="inlineStr">
        <is>
          <r>
            <t xml:space="preserve">VALOR:</t>
          </r>
        </is>
      </c>
      <c r="F3114" s="28" t="inlineStr"/>
      <c r="G3114" s="6" t="n">
        <f>SUM(G3113)</f>
        <v>18.0</v>
      </c>
    </row>
    <row r="3115" customHeight="1" ht="15">
      <c r="A3115" s="2" t="inlineStr"/>
      <c r="B3115" s="2" t="inlineStr"/>
      <c r="C3115" s="2" t="inlineStr"/>
      <c r="D3115" s="2" t="inlineStr"/>
      <c r="E3115" s="28" t="inlineStr">
        <is>
          <r>
            <t xml:space="preserve">VALOR BDI (22.23%):</t>
          </r>
        </is>
      </c>
      <c r="F3115" s="28" t="inlineStr"/>
      <c r="G3115" s="6" t="n">
        <f>ROUND(G3114*(22.23/100),2)</f>
        <v>4.0</v>
      </c>
    </row>
    <row r="3116" customHeight="1" ht="15">
      <c r="A3116" s="2" t="inlineStr"/>
      <c r="B3116" s="2" t="inlineStr"/>
      <c r="C3116" s="2" t="inlineStr"/>
      <c r="D3116" s="2" t="inlineStr"/>
      <c r="E3116" s="28" t="inlineStr">
        <is>
          <r>
            <t xml:space="preserve">VALOR COM BDI:</t>
          </r>
        </is>
      </c>
      <c r="F3116" s="28" t="inlineStr"/>
      <c r="G3116" s="6" t="n">
        <f>G3115+G3114</f>
        <v>22.0</v>
      </c>
    </row>
    <row r="3117" customHeight="1" ht="10">
      <c r="A3117" s="2" t="inlineStr"/>
      <c r="B3117" s="2" t="inlineStr"/>
      <c r="C3117" s="2" t="inlineStr"/>
      <c r="D3117" s="2" t="inlineStr"/>
      <c r="E3117" s="18" t="inlineStr"/>
      <c r="F3117" s="18" t="inlineStr"/>
      <c r="G3117" s="18" t="inlineStr"/>
    </row>
    <row r="3118" customHeight="1" ht="20">
      <c r="A3118" s="19" t="inlineStr">
        <is>
          <r>
            <t xml:space="preserve">SBC000285 PROJETO DE CANTEIRO DE OBRAS E SERVICOS (M2)</t>
          </r>
        </is>
      </c>
      <c r="B3118" s="19" t="inlineStr"/>
      <c r="C3118" s="19" t="inlineStr"/>
      <c r="D3118" s="19" t="inlineStr"/>
      <c r="E3118" s="19" t="inlineStr"/>
      <c r="F3118" s="19" t="inlineStr"/>
      <c r="G3118" s="19" t="inlineStr"/>
    </row>
    <row r="3119" customHeight="1" ht="15">
      <c r="A3119" s="20" t="inlineStr">
        <is>
          <r>
            <t xml:space="preserve">Material</t>
          </r>
        </is>
      </c>
      <c r="B3119" s="20" t="inlineStr"/>
      <c r="C3119" s="21" t="inlineStr">
        <is>
          <r>
            <t xml:space="preserve">FONTE</t>
          </r>
        </is>
      </c>
      <c r="D3119" s="21" t="inlineStr">
        <is>
          <r>
            <t xml:space="preserve">UNID</t>
          </r>
        </is>
      </c>
      <c r="E3119" s="21" t="inlineStr">
        <is>
          <r>
            <t xml:space="preserve">COEFICIENTE</t>
          </r>
        </is>
      </c>
      <c r="F3119" s="21" t="inlineStr">
        <is>
          <r>
            <t xml:space="preserve">PREÇO UNITÁRIO</t>
          </r>
        </is>
      </c>
      <c r="G3119" s="21" t="inlineStr">
        <is>
          <r>
            <t xml:space="preserve">TOTAL</t>
          </r>
        </is>
      </c>
    </row>
    <row r="3120" customHeight="1" ht="15">
      <c r="A3120" s="22" t="inlineStr">
        <is>
          <r>
            <t xml:space="preserve">SBC004858</t>
          </r>
        </is>
      </c>
      <c r="B3120" s="23" t="inlineStr">
        <is>
          <r>
            <t xml:space="preserve">PROJETO DE CANTEIRO DE OBRAS PARA EDIFICAÇÃO</t>
          </r>
        </is>
      </c>
      <c r="C3120" s="22" t="inlineStr">
        <is>
          <r>
            <t xml:space="preserve">Composições </t>
          </r>
        </is>
      </c>
      <c r="D3120" s="22" t="inlineStr">
        <is>
          <r>
            <t xml:space="preserve">M2</t>
          </r>
        </is>
      </c>
      <c r="E3120" s="24" t="n">
        <v>1.0</v>
      </c>
      <c r="F3120" s="25" t="n">
        <v>8.5</v>
      </c>
      <c r="G3120" s="25" t="n">
        <f>ROUND(ROUND(E3120,8)*F3120,2)</f>
        <v>8.5</v>
      </c>
    </row>
    <row r="3121" customHeight="1" ht="15">
      <c r="A3121" s="2" t="inlineStr"/>
      <c r="B3121" s="2" t="inlineStr"/>
      <c r="C3121" s="2" t="inlineStr"/>
      <c r="D3121" s="2" t="inlineStr"/>
      <c r="E3121" s="26" t="inlineStr">
        <is>
          <r>
            <t xml:space="preserve">TOTAL Material:</t>
          </r>
        </is>
      </c>
      <c r="F3121" s="26" t="inlineStr"/>
      <c r="G3121" s="27" t="n">
        <f>SUM(G3120:G3120)</f>
        <v>8.5</v>
      </c>
    </row>
    <row r="3122" customHeight="1" ht="15">
      <c r="A3122" s="2" t="inlineStr"/>
      <c r="B3122" s="2" t="inlineStr"/>
      <c r="C3122" s="2" t="inlineStr"/>
      <c r="D3122" s="2" t="inlineStr"/>
      <c r="E3122" s="28" t="inlineStr">
        <is>
          <r>
            <t xml:space="preserve">VALOR:</t>
          </r>
        </is>
      </c>
      <c r="F3122" s="28" t="inlineStr"/>
      <c r="G3122" s="6" t="n">
        <f>SUM(G3121)</f>
        <v>8.5</v>
      </c>
    </row>
    <row r="3123" customHeight="1" ht="15">
      <c r="A3123" s="2" t="inlineStr"/>
      <c r="B3123" s="2" t="inlineStr"/>
      <c r="C3123" s="2" t="inlineStr"/>
      <c r="D3123" s="2" t="inlineStr"/>
      <c r="E3123" s="28" t="inlineStr">
        <is>
          <r>
            <t xml:space="preserve">VALOR BDI (22.23%):</t>
          </r>
        </is>
      </c>
      <c r="F3123" s="28" t="inlineStr"/>
      <c r="G3123" s="6" t="n">
        <f>ROUND(G3122*(22.23/100),2)</f>
        <v>1.89</v>
      </c>
    </row>
    <row r="3124" customHeight="1" ht="15">
      <c r="A3124" s="2" t="inlineStr"/>
      <c r="B3124" s="2" t="inlineStr"/>
      <c r="C3124" s="2" t="inlineStr"/>
      <c r="D3124" s="2" t="inlineStr"/>
      <c r="E3124" s="28" t="inlineStr">
        <is>
          <r>
            <t xml:space="preserve">VALOR COM BDI:</t>
          </r>
        </is>
      </c>
      <c r="F3124" s="28" t="inlineStr"/>
      <c r="G3124" s="6" t="n">
        <f>G3123+G3122</f>
        <v>10.39</v>
      </c>
    </row>
    <row r="3125" customHeight="1" ht="10">
      <c r="A3125" s="2" t="inlineStr"/>
      <c r="B3125" s="2" t="inlineStr"/>
      <c r="C3125" s="2" t="inlineStr"/>
      <c r="D3125" s="2" t="inlineStr"/>
      <c r="E3125" s="18" t="inlineStr"/>
      <c r="F3125" s="18" t="inlineStr"/>
      <c r="G3125" s="18" t="inlineStr"/>
    </row>
    <row r="3126" customHeight="1" ht="20">
      <c r="A3126" s="19" t="inlineStr">
        <is>
          <r>
            <t xml:space="preserve">S02285 Pintura de acabamento com aplicação de 02 demãos de tinta PVA latex para interiores - cores convencionais - Rev 03 (m2)</t>
          </r>
        </is>
      </c>
      <c r="B3126" s="19" t="inlineStr"/>
      <c r="C3126" s="19" t="inlineStr"/>
      <c r="D3126" s="19" t="inlineStr"/>
      <c r="E3126" s="19" t="inlineStr"/>
      <c r="F3126" s="19" t="inlineStr"/>
      <c r="G3126" s="19" t="inlineStr"/>
    </row>
    <row r="3127" customHeight="1" ht="15">
      <c r="A3127" s="20" t="inlineStr">
        <is>
          <r>
            <t xml:space="preserve">Encargos Complementares</t>
          </r>
        </is>
      </c>
      <c r="B3127" s="20" t="inlineStr"/>
      <c r="C3127" s="21" t="inlineStr">
        <is>
          <r>
            <t xml:space="preserve">FONTE</t>
          </r>
        </is>
      </c>
      <c r="D3127" s="21" t="inlineStr">
        <is>
          <r>
            <t xml:space="preserve">UNID</t>
          </r>
        </is>
      </c>
      <c r="E3127" s="21" t="inlineStr">
        <is>
          <r>
            <t xml:space="preserve">COEFICIENTE</t>
          </r>
        </is>
      </c>
      <c r="F3127" s="21" t="inlineStr">
        <is>
          <r>
            <t xml:space="preserve">PREÇO UNITÁRIO</t>
          </r>
        </is>
      </c>
      <c r="G3127" s="21" t="inlineStr">
        <is>
          <r>
            <t xml:space="preserve">TOTAL</t>
          </r>
        </is>
      </c>
    </row>
    <row r="3128" customHeight="1" ht="15">
      <c r="A3128" s="22" t="inlineStr">
        <is>
          <r>
            <t xml:space="preserve">S10553</t>
          </r>
        </is>
      </c>
      <c r="B3128" s="23" t="inlineStr">
        <is>
          <r>
            <t xml:space="preserve">Encargos Complementares - Pintor</t>
          </r>
        </is>
      </c>
      <c r="C3128" s="22" t="inlineStr">
        <is>
          <r>
            <t xml:space="preserve">ORSE</t>
          </r>
        </is>
      </c>
      <c r="D3128" s="22" t="inlineStr">
        <is>
          <r>
            <t xml:space="preserve">h</t>
          </r>
        </is>
      </c>
      <c r="E3128" s="24" t="n">
        <v>0.4</v>
      </c>
      <c r="F3128" s="25" t="n">
        <v>3.96</v>
      </c>
      <c r="G3128" s="25" t="n">
        <f>ROUND(ROUND(E3128,8)*F3128,2)</f>
        <v>1.58</v>
      </c>
    </row>
    <row r="3129" customHeight="1" ht="15">
      <c r="A3129" s="22" t="inlineStr">
        <is>
          <r>
            <t xml:space="preserve">S10549</t>
          </r>
        </is>
      </c>
      <c r="B3129" s="23" t="inlineStr">
        <is>
          <r>
            <t xml:space="preserve">Encargos Complementares - Servente</t>
          </r>
        </is>
      </c>
      <c r="C3129" s="22" t="inlineStr">
        <is>
          <r>
            <t xml:space="preserve">ORSE</t>
          </r>
        </is>
      </c>
      <c r="D3129" s="22" t="inlineStr">
        <is>
          <r>
            <t xml:space="preserve">h</t>
          </r>
        </is>
      </c>
      <c r="E3129" s="24" t="n">
        <v>0.2</v>
      </c>
      <c r="F3129" s="25" t="n">
        <v>3.89</v>
      </c>
      <c r="G3129" s="25" t="n">
        <f>ROUND(ROUND(E3129,8)*F3129,2)</f>
        <v>0.78</v>
      </c>
    </row>
    <row r="3130" customHeight="1" ht="15">
      <c r="A3130" s="2" t="inlineStr"/>
      <c r="B3130" s="2" t="inlineStr"/>
      <c r="C3130" s="2" t="inlineStr"/>
      <c r="D3130" s="2" t="inlineStr"/>
      <c r="E3130" s="26" t="inlineStr">
        <is>
          <r>
            <t xml:space="preserve">TOTAL Encargos Complementares:</t>
          </r>
        </is>
      </c>
      <c r="F3130" s="26" t="inlineStr"/>
      <c r="G3130" s="27" t="n">
        <f>SUM(G3128:G3129)</f>
        <v>2.36</v>
      </c>
    </row>
    <row r="3131" customHeight="1" ht="15">
      <c r="A3131" s="20" t="inlineStr">
        <is>
          <r>
            <t xml:space="preserve">Material</t>
          </r>
        </is>
      </c>
      <c r="B3131" s="20" t="inlineStr"/>
      <c r="C3131" s="21" t="inlineStr">
        <is>
          <r>
            <t xml:space="preserve">FONTE</t>
          </r>
        </is>
      </c>
      <c r="D3131" s="21" t="inlineStr">
        <is>
          <r>
            <t xml:space="preserve">UNID</t>
          </r>
        </is>
      </c>
      <c r="E3131" s="21" t="inlineStr">
        <is>
          <r>
            <t xml:space="preserve">COEFICIENTE</t>
          </r>
        </is>
      </c>
      <c r="F3131" s="21" t="inlineStr">
        <is>
          <r>
            <t xml:space="preserve">PREÇO UNITÁRIO</t>
          </r>
        </is>
      </c>
      <c r="G3131" s="21" t="inlineStr">
        <is>
          <r>
            <t xml:space="preserve">TOTAL</t>
          </r>
        </is>
      </c>
    </row>
    <row r="3132" customHeight="1" ht="15">
      <c r="A3132" s="22" t="inlineStr">
        <is>
          <r>
            <t xml:space="preserve">I02232</t>
          </r>
        </is>
      </c>
      <c r="B3132" s="23" t="inlineStr">
        <is>
          <r>
            <t xml:space="preserve">Tinta pva látex para interior coralmur ou similar</t>
          </r>
        </is>
      </c>
      <c r="C3132" s="22" t="inlineStr">
        <is>
          <r>
            <t xml:space="preserve">ORSE</t>
          </r>
        </is>
      </c>
      <c r="D3132" s="22" t="inlineStr">
        <is>
          <r>
            <t xml:space="preserve">l</t>
          </r>
        </is>
      </c>
      <c r="E3132" s="24" t="n">
        <v>0.18</v>
      </c>
      <c r="F3132" s="25" t="n">
        <v>21.51</v>
      </c>
      <c r="G3132" s="25" t="n">
        <f>ROUND(ROUND(E3132,8)*F3132,2)</f>
        <v>3.87</v>
      </c>
    </row>
    <row r="3133" customHeight="1" ht="15">
      <c r="A3133" s="2" t="inlineStr"/>
      <c r="B3133" s="2" t="inlineStr"/>
      <c r="C3133" s="2" t="inlineStr"/>
      <c r="D3133" s="2" t="inlineStr"/>
      <c r="E3133" s="26" t="inlineStr">
        <is>
          <r>
            <t xml:space="preserve">TOTAL Material:</t>
          </r>
        </is>
      </c>
      <c r="F3133" s="26" t="inlineStr"/>
      <c r="G3133" s="27" t="n">
        <f>SUM(G3132:G3132)</f>
        <v>3.87</v>
      </c>
    </row>
    <row r="3134" customHeight="1" ht="15">
      <c r="A3134" s="20" t="inlineStr">
        <is>
          <r>
            <t xml:space="preserve">Mão de Obra</t>
          </r>
        </is>
      </c>
      <c r="B3134" s="20" t="inlineStr"/>
      <c r="C3134" s="21" t="inlineStr">
        <is>
          <r>
            <t xml:space="preserve">FONTE</t>
          </r>
        </is>
      </c>
      <c r="D3134" s="21" t="inlineStr">
        <is>
          <r>
            <t xml:space="preserve">UNID</t>
          </r>
        </is>
      </c>
      <c r="E3134" s="21" t="inlineStr">
        <is>
          <r>
            <t xml:space="preserve">COEFICIENTE</t>
          </r>
        </is>
      </c>
      <c r="F3134" s="21" t="inlineStr">
        <is>
          <r>
            <t xml:space="preserve">PREÇO UNITÁRIO</t>
          </r>
        </is>
      </c>
      <c r="G3134" s="21" t="inlineStr">
        <is>
          <r>
            <t xml:space="preserve">TOTAL</t>
          </r>
        </is>
      </c>
    </row>
    <row r="3135" customHeight="1" ht="15">
      <c r="A3135" s="22" t="inlineStr">
        <is>
          <r>
            <t xml:space="preserve">I04783S</t>
          </r>
        </is>
      </c>
      <c r="B3135" s="23" t="inlineStr">
        <is>
          <r>
            <t xml:space="preserve">Pintor (horista)</t>
          </r>
        </is>
      </c>
      <c r="C3135" s="22" t="inlineStr">
        <is>
          <r>
            <t xml:space="preserve">ORSE</t>
          </r>
        </is>
      </c>
      <c r="D3135" s="22" t="inlineStr">
        <is>
          <r>
            <t xml:space="preserve">h</t>
          </r>
        </is>
      </c>
      <c r="E3135" s="24" t="n">
        <v>0.4</v>
      </c>
      <c r="F3135" s="25" t="n">
        <v>19.13</v>
      </c>
      <c r="G3135" s="25" t="n">
        <f>ROUND(ROUND(E3135,8)*F3135,2)</f>
        <v>7.65</v>
      </c>
    </row>
    <row r="3136" customHeight="1" ht="15">
      <c r="A3136" s="22" t="inlineStr">
        <is>
          <r>
            <t xml:space="preserve">I06111S</t>
          </r>
        </is>
      </c>
      <c r="B3136" s="23" t="inlineStr">
        <is>
          <r>
            <t xml:space="preserve">Servente de obras (horista)</t>
          </r>
        </is>
      </c>
      <c r="C3136" s="22" t="inlineStr">
        <is>
          <r>
            <t xml:space="preserve">ORSE</t>
          </r>
        </is>
      </c>
      <c r="D3136" s="22" t="inlineStr">
        <is>
          <r>
            <t xml:space="preserve">h</t>
          </r>
        </is>
      </c>
      <c r="E3136" s="24" t="n">
        <v>0.2</v>
      </c>
      <c r="F3136" s="25" t="n">
        <v>13.65</v>
      </c>
      <c r="G3136" s="25" t="n">
        <f>ROUND(ROUND(E3136,8)*F3136,2)</f>
        <v>2.73</v>
      </c>
    </row>
    <row r="3137" customHeight="1" ht="15">
      <c r="A3137" s="2" t="inlineStr"/>
      <c r="B3137" s="2" t="inlineStr"/>
      <c r="C3137" s="2" t="inlineStr"/>
      <c r="D3137" s="2" t="inlineStr"/>
      <c r="E3137" s="26" t="inlineStr">
        <is>
          <r>
            <t xml:space="preserve">TOTAL Mão de Obra:</t>
          </r>
        </is>
      </c>
      <c r="F3137" s="26" t="inlineStr"/>
      <c r="G3137" s="27" t="n">
        <f>SUM(G3135:G3136)</f>
        <v>10.38</v>
      </c>
    </row>
    <row r="3138" customHeight="1" ht="15">
      <c r="A3138" s="2" t="inlineStr"/>
      <c r="B3138" s="2" t="inlineStr"/>
      <c r="C3138" s="2" t="inlineStr"/>
      <c r="D3138" s="2" t="inlineStr"/>
      <c r="E3138" s="28" t="inlineStr">
        <is>
          <r>
            <t xml:space="preserve">VALOR:</t>
          </r>
        </is>
      </c>
      <c r="F3138" s="28" t="inlineStr"/>
      <c r="G3138" s="6" t="n">
        <f>SUM(G3130,G3133,G3137)</f>
        <v>16.59</v>
      </c>
    </row>
    <row r="3139" customHeight="1" ht="15">
      <c r="A3139" s="2" t="inlineStr"/>
      <c r="B3139" s="2" t="inlineStr"/>
      <c r="C3139" s="2" t="inlineStr"/>
      <c r="D3139" s="2" t="inlineStr"/>
      <c r="E3139" s="28" t="inlineStr">
        <is>
          <r>
            <t xml:space="preserve">VALOR BDI (22.23%):</t>
          </r>
        </is>
      </c>
      <c r="F3139" s="28" t="inlineStr"/>
      <c r="G3139" s="6" t="n">
        <f>ROUND(G3138*(22.23/100),2)</f>
        <v>3.69</v>
      </c>
    </row>
    <row r="3140" customHeight="1" ht="15">
      <c r="A3140" s="2" t="inlineStr"/>
      <c r="B3140" s="2" t="inlineStr"/>
      <c r="C3140" s="2" t="inlineStr"/>
      <c r="D3140" s="2" t="inlineStr"/>
      <c r="E3140" s="28" t="inlineStr">
        <is>
          <r>
            <t xml:space="preserve">VALOR COM BDI:</t>
          </r>
        </is>
      </c>
      <c r="F3140" s="28" t="inlineStr"/>
      <c r="G3140" s="6" t="n">
        <f>G3139+G3138</f>
        <v>20.28</v>
      </c>
    </row>
    <row r="3141" customHeight="1" ht="10">
      <c r="A3141" s="2" t="inlineStr"/>
      <c r="B3141" s="2" t="inlineStr"/>
      <c r="C3141" s="2" t="inlineStr"/>
      <c r="D3141" s="2" t="inlineStr"/>
      <c r="E3141" s="18" t="inlineStr"/>
      <c r="F3141" s="18" t="inlineStr"/>
      <c r="G3141" s="18" t="inlineStr"/>
    </row>
    <row r="3142" customHeight="1" ht="20">
      <c r="A3142" s="19" t="inlineStr">
        <is>
          <r>
            <t xml:space="preserve">S02281 Preparo de superfície com lixamento e aplicação de 01 demão de líquido selador (m2)</t>
          </r>
        </is>
      </c>
      <c r="B3142" s="19" t="inlineStr"/>
      <c r="C3142" s="19" t="inlineStr"/>
      <c r="D3142" s="19" t="inlineStr"/>
      <c r="E3142" s="19" t="inlineStr"/>
      <c r="F3142" s="19" t="inlineStr"/>
      <c r="G3142" s="19" t="inlineStr"/>
    </row>
    <row r="3143" customHeight="1" ht="15">
      <c r="A3143" s="20" t="inlineStr">
        <is>
          <r>
            <t xml:space="preserve">Encargos Complementares</t>
          </r>
        </is>
      </c>
      <c r="B3143" s="20" t="inlineStr"/>
      <c r="C3143" s="21" t="inlineStr">
        <is>
          <r>
            <t xml:space="preserve">FONTE</t>
          </r>
        </is>
      </c>
      <c r="D3143" s="21" t="inlineStr">
        <is>
          <r>
            <t xml:space="preserve">UNID</t>
          </r>
        </is>
      </c>
      <c r="E3143" s="21" t="inlineStr">
        <is>
          <r>
            <t xml:space="preserve">COEFICIENTE</t>
          </r>
        </is>
      </c>
      <c r="F3143" s="21" t="inlineStr">
        <is>
          <r>
            <t xml:space="preserve">PREÇO UNITÁRIO</t>
          </r>
        </is>
      </c>
      <c r="G3143" s="21" t="inlineStr">
        <is>
          <r>
            <t xml:space="preserve">TOTAL</t>
          </r>
        </is>
      </c>
    </row>
    <row r="3144" customHeight="1" ht="15">
      <c r="A3144" s="22" t="inlineStr">
        <is>
          <r>
            <t xml:space="preserve">S10553</t>
          </r>
        </is>
      </c>
      <c r="B3144" s="23" t="inlineStr">
        <is>
          <r>
            <t xml:space="preserve">Encargos Complementares - Pintor</t>
          </r>
        </is>
      </c>
      <c r="C3144" s="22" t="inlineStr">
        <is>
          <r>
            <t xml:space="preserve">ORSE</t>
          </r>
        </is>
      </c>
      <c r="D3144" s="22" t="inlineStr">
        <is>
          <r>
            <t xml:space="preserve">h</t>
          </r>
        </is>
      </c>
      <c r="E3144" s="24" t="n">
        <v>0.2</v>
      </c>
      <c r="F3144" s="25" t="n">
        <v>3.96</v>
      </c>
      <c r="G3144" s="25" t="n">
        <f>ROUND(ROUND(E3144,8)*F3144,2)</f>
        <v>0.79</v>
      </c>
    </row>
    <row r="3145" customHeight="1" ht="15">
      <c r="A3145" s="22" t="inlineStr">
        <is>
          <r>
            <t xml:space="preserve">S10549</t>
          </r>
        </is>
      </c>
      <c r="B3145" s="23" t="inlineStr">
        <is>
          <r>
            <t xml:space="preserve">Encargos Complementares - Servente</t>
          </r>
        </is>
      </c>
      <c r="C3145" s="22" t="inlineStr">
        <is>
          <r>
            <t xml:space="preserve">ORSE</t>
          </r>
        </is>
      </c>
      <c r="D3145" s="22" t="inlineStr">
        <is>
          <r>
            <t xml:space="preserve">h</t>
          </r>
        </is>
      </c>
      <c r="E3145" s="24" t="n">
        <v>0.1</v>
      </c>
      <c r="F3145" s="25" t="n">
        <v>3.89</v>
      </c>
      <c r="G3145" s="25" t="n">
        <f>ROUND(ROUND(E3145,8)*F3145,2)</f>
        <v>0.39</v>
      </c>
    </row>
    <row r="3146" customHeight="1" ht="15">
      <c r="A3146" s="2" t="inlineStr"/>
      <c r="B3146" s="2" t="inlineStr"/>
      <c r="C3146" s="2" t="inlineStr"/>
      <c r="D3146" s="2" t="inlineStr"/>
      <c r="E3146" s="26" t="inlineStr">
        <is>
          <r>
            <t xml:space="preserve">TOTAL Encargos Complementares:</t>
          </r>
        </is>
      </c>
      <c r="F3146" s="26" t="inlineStr"/>
      <c r="G3146" s="27" t="n">
        <f>SUM(G3144:G3145)</f>
        <v>1.18</v>
      </c>
    </row>
    <row r="3147" customHeight="1" ht="15">
      <c r="A3147" s="20" t="inlineStr">
        <is>
          <r>
            <t xml:space="preserve">Material</t>
          </r>
        </is>
      </c>
      <c r="B3147" s="20" t="inlineStr"/>
      <c r="C3147" s="21" t="inlineStr">
        <is>
          <r>
            <t xml:space="preserve">FONTE</t>
          </r>
        </is>
      </c>
      <c r="D3147" s="21" t="inlineStr">
        <is>
          <r>
            <t xml:space="preserve">UNID</t>
          </r>
        </is>
      </c>
      <c r="E3147" s="21" t="inlineStr">
        <is>
          <r>
            <t xml:space="preserve">COEFICIENTE</t>
          </r>
        </is>
      </c>
      <c r="F3147" s="21" t="inlineStr">
        <is>
          <r>
            <t xml:space="preserve">PREÇO UNITÁRIO</t>
          </r>
        </is>
      </c>
      <c r="G3147" s="21" t="inlineStr">
        <is>
          <r>
            <t xml:space="preserve">TOTAL</t>
          </r>
        </is>
      </c>
    </row>
    <row r="3148" customHeight="1" ht="15">
      <c r="A3148" s="22" t="inlineStr">
        <is>
          <r>
            <t xml:space="preserve">I01333</t>
          </r>
        </is>
      </c>
      <c r="B3148" s="23" t="inlineStr">
        <is>
          <r>
            <t xml:space="preserve">Líquido selador para parede</t>
          </r>
        </is>
      </c>
      <c r="C3148" s="22" t="inlineStr">
        <is>
          <r>
            <t xml:space="preserve">ORSE</t>
          </r>
        </is>
      </c>
      <c r="D3148" s="22" t="inlineStr">
        <is>
          <r>
            <t xml:space="preserve">l</t>
          </r>
        </is>
      </c>
      <c r="E3148" s="24" t="n">
        <v>0.13</v>
      </c>
      <c r="F3148" s="25" t="n">
        <v>7.0</v>
      </c>
      <c r="G3148" s="25" t="n">
        <f>ROUND(ROUND(E3148,8)*F3148,2)</f>
        <v>0.91</v>
      </c>
    </row>
    <row r="3149" customHeight="1" ht="21">
      <c r="A3149" s="22" t="inlineStr">
        <is>
          <r>
            <t xml:space="preserve">I03767S</t>
          </r>
        </is>
      </c>
      <c r="B3149" s="23" t="inlineStr">
        <is>
          <r>
            <t xml:space="preserve">Lixa em folha para parede ou madeira, numero 120, cor vermelha</t>
          </r>
        </is>
      </c>
      <c r="C3149" s="22" t="inlineStr">
        <is>
          <r>
            <t xml:space="preserve">ORSE</t>
          </r>
        </is>
      </c>
      <c r="D3149" s="22" t="inlineStr">
        <is>
          <r>
            <t xml:space="preserve">un</t>
          </r>
        </is>
      </c>
      <c r="E3149" s="24" t="n">
        <v>0.5</v>
      </c>
      <c r="F3149" s="25" t="n">
        <v>0.95</v>
      </c>
      <c r="G3149" s="25" t="n">
        <f>ROUND(ROUND(E3149,8)*F3149,2)</f>
        <v>0.48</v>
      </c>
    </row>
    <row r="3150" customHeight="1" ht="15">
      <c r="A3150" s="2" t="inlineStr"/>
      <c r="B3150" s="2" t="inlineStr"/>
      <c r="C3150" s="2" t="inlineStr"/>
      <c r="D3150" s="2" t="inlineStr"/>
      <c r="E3150" s="26" t="inlineStr">
        <is>
          <r>
            <t xml:space="preserve">TOTAL Material:</t>
          </r>
        </is>
      </c>
      <c r="F3150" s="26" t="inlineStr"/>
      <c r="G3150" s="27" t="n">
        <f>SUM(G3148:G3149)</f>
        <v>1.39</v>
      </c>
    </row>
    <row r="3151" customHeight="1" ht="15">
      <c r="A3151" s="20" t="inlineStr">
        <is>
          <r>
            <t xml:space="preserve">Mão de Obra</t>
          </r>
        </is>
      </c>
      <c r="B3151" s="20" t="inlineStr"/>
      <c r="C3151" s="21" t="inlineStr">
        <is>
          <r>
            <t xml:space="preserve">FONTE</t>
          </r>
        </is>
      </c>
      <c r="D3151" s="21" t="inlineStr">
        <is>
          <r>
            <t xml:space="preserve">UNID</t>
          </r>
        </is>
      </c>
      <c r="E3151" s="21" t="inlineStr">
        <is>
          <r>
            <t xml:space="preserve">COEFICIENTE</t>
          </r>
        </is>
      </c>
      <c r="F3151" s="21" t="inlineStr">
        <is>
          <r>
            <t xml:space="preserve">PREÇO UNITÁRIO</t>
          </r>
        </is>
      </c>
      <c r="G3151" s="21" t="inlineStr">
        <is>
          <r>
            <t xml:space="preserve">TOTAL</t>
          </r>
        </is>
      </c>
    </row>
    <row r="3152" customHeight="1" ht="15">
      <c r="A3152" s="22" t="inlineStr">
        <is>
          <r>
            <t xml:space="preserve">I04783S</t>
          </r>
        </is>
      </c>
      <c r="B3152" s="23" t="inlineStr">
        <is>
          <r>
            <t xml:space="preserve">Pintor (horista)</t>
          </r>
        </is>
      </c>
      <c r="C3152" s="22" t="inlineStr">
        <is>
          <r>
            <t xml:space="preserve">ORSE</t>
          </r>
        </is>
      </c>
      <c r="D3152" s="22" t="inlineStr">
        <is>
          <r>
            <t xml:space="preserve">h</t>
          </r>
        </is>
      </c>
      <c r="E3152" s="24" t="n">
        <v>0.2</v>
      </c>
      <c r="F3152" s="25" t="n">
        <v>19.13</v>
      </c>
      <c r="G3152" s="25" t="n">
        <f>ROUND(ROUND(E3152,8)*F3152,2)</f>
        <v>3.83</v>
      </c>
    </row>
    <row r="3153" customHeight="1" ht="15">
      <c r="A3153" s="22" t="inlineStr">
        <is>
          <r>
            <t xml:space="preserve">I06111S</t>
          </r>
        </is>
      </c>
      <c r="B3153" s="23" t="inlineStr">
        <is>
          <r>
            <t xml:space="preserve">Servente de obras (horista)</t>
          </r>
        </is>
      </c>
      <c r="C3153" s="22" t="inlineStr">
        <is>
          <r>
            <t xml:space="preserve">ORSE</t>
          </r>
        </is>
      </c>
      <c r="D3153" s="22" t="inlineStr">
        <is>
          <r>
            <t xml:space="preserve">h</t>
          </r>
        </is>
      </c>
      <c r="E3153" s="24" t="n">
        <v>0.1</v>
      </c>
      <c r="F3153" s="25" t="n">
        <v>13.65</v>
      </c>
      <c r="G3153" s="25" t="n">
        <f>ROUND(ROUND(E3153,8)*F3153,2)</f>
        <v>1.37</v>
      </c>
    </row>
    <row r="3154" customHeight="1" ht="15">
      <c r="A3154" s="2" t="inlineStr"/>
      <c r="B3154" s="2" t="inlineStr"/>
      <c r="C3154" s="2" t="inlineStr"/>
      <c r="D3154" s="2" t="inlineStr"/>
      <c r="E3154" s="26" t="inlineStr">
        <is>
          <r>
            <t xml:space="preserve">TOTAL Mão de Obra:</t>
          </r>
        </is>
      </c>
      <c r="F3154" s="26" t="inlineStr"/>
      <c r="G3154" s="27" t="n">
        <f>SUM(G3152:G3153)</f>
        <v>5.2</v>
      </c>
    </row>
    <row r="3155" customHeight="1" ht="15">
      <c r="A3155" s="2" t="inlineStr"/>
      <c r="B3155" s="2" t="inlineStr"/>
      <c r="C3155" s="2" t="inlineStr"/>
      <c r="D3155" s="2" t="inlineStr"/>
      <c r="E3155" s="28" t="inlineStr">
        <is>
          <r>
            <t xml:space="preserve">VALOR:</t>
          </r>
        </is>
      </c>
      <c r="F3155" s="28" t="inlineStr"/>
      <c r="G3155" s="6" t="n">
        <f>SUM(G3146,G3150,G3154)</f>
        <v>7.76</v>
      </c>
    </row>
    <row r="3156" customHeight="1" ht="15">
      <c r="A3156" s="2" t="inlineStr"/>
      <c r="B3156" s="2" t="inlineStr"/>
      <c r="C3156" s="2" t="inlineStr"/>
      <c r="D3156" s="2" t="inlineStr"/>
      <c r="E3156" s="28" t="inlineStr">
        <is>
          <r>
            <t xml:space="preserve">VALOR BDI (22.23%):</t>
          </r>
        </is>
      </c>
      <c r="F3156" s="28" t="inlineStr"/>
      <c r="G3156" s="6" t="n">
        <f>ROUND(G3155*(22.23/100),2)</f>
        <v>1.73</v>
      </c>
    </row>
    <row r="3157" customHeight="1" ht="15">
      <c r="A3157" s="2" t="inlineStr"/>
      <c r="B3157" s="2" t="inlineStr"/>
      <c r="C3157" s="2" t="inlineStr"/>
      <c r="D3157" s="2" t="inlineStr"/>
      <c r="E3157" s="28" t="inlineStr">
        <is>
          <r>
            <t xml:space="preserve">VALOR COM BDI:</t>
          </r>
        </is>
      </c>
      <c r="F3157" s="28" t="inlineStr"/>
      <c r="G3157" s="6" t="n">
        <f>G3156+G3155</f>
        <v>9.49</v>
      </c>
    </row>
    <row r="3158" customHeight="1" ht="10">
      <c r="A3158" s="2" t="inlineStr"/>
      <c r="B3158" s="2" t="inlineStr"/>
      <c r="C3158" s="2" t="inlineStr"/>
      <c r="D3158" s="2" t="inlineStr"/>
      <c r="E3158" s="18" t="inlineStr"/>
      <c r="F3158" s="18" t="inlineStr"/>
      <c r="G3158" s="18" t="inlineStr"/>
    </row>
    <row r="3159" customHeight="1" ht="20">
      <c r="A3159" s="19" t="inlineStr">
        <is>
          <r>
            <t xml:space="preserve">5942 PÁ CARREGADEIRA SOBRE RODAS, POTÊNCIA LÍQUIDA 128 HP, CAPACIDADE DA CAÇAMBA 1,7 A 2,8 M3, PESO OPERACIONAL 11632 KG - CHI DIURNO. AF_06/2014 (CHI)</t>
          </r>
        </is>
      </c>
      <c r="B3159" s="19" t="inlineStr"/>
      <c r="C3159" s="19" t="inlineStr"/>
      <c r="D3159" s="19" t="inlineStr"/>
      <c r="E3159" s="19" t="inlineStr"/>
      <c r="F3159" s="19" t="inlineStr"/>
      <c r="G3159" s="19" t="inlineStr"/>
    </row>
    <row r="3160" customHeight="1" ht="15">
      <c r="A3160" s="20" t="inlineStr">
        <is>
          <r>
            <t xml:space="preserve">Mão de Obra com Encargos Complementares</t>
          </r>
        </is>
      </c>
      <c r="B3160" s="20" t="inlineStr"/>
      <c r="C3160" s="21" t="inlineStr">
        <is>
          <r>
            <t xml:space="preserve">FONTE</t>
          </r>
        </is>
      </c>
      <c r="D3160" s="21" t="inlineStr">
        <is>
          <r>
            <t xml:space="preserve">UNID</t>
          </r>
        </is>
      </c>
      <c r="E3160" s="21" t="inlineStr">
        <is>
          <r>
            <t xml:space="preserve">COEFICIENTE</t>
          </r>
        </is>
      </c>
      <c r="F3160" s="21" t="inlineStr">
        <is>
          <r>
            <t xml:space="preserve">PREÇO UNITÁRIO</t>
          </r>
        </is>
      </c>
      <c r="G3160" s="21" t="inlineStr">
        <is>
          <r>
            <t xml:space="preserve">TOTAL</t>
          </r>
        </is>
      </c>
    </row>
    <row r="3161" customHeight="1" ht="21">
      <c r="A3161" s="22" t="inlineStr">
        <is>
          <r>
            <t xml:space="preserve">88301</t>
          </r>
        </is>
      </c>
      <c r="B3161" s="23" t="inlineStr">
        <is>
          <r>
            <t xml:space="preserve">OPERADOR DE PÁ CARREGADEIRA COM ENCARGOS COMPLEMENTARES</t>
          </r>
        </is>
      </c>
      <c r="C3161" s="22" t="inlineStr">
        <is>
          <r>
            <t xml:space="preserve">SINAPI</t>
          </r>
        </is>
      </c>
      <c r="D3161" s="22" t="inlineStr">
        <is>
          <r>
            <t xml:space="preserve">H</t>
          </r>
        </is>
      </c>
      <c r="E3161" s="24" t="n">
        <v>1.0</v>
      </c>
      <c r="F3161" s="25" t="n">
        <v>30.18</v>
      </c>
      <c r="G3161" s="25" t="n">
        <f>TRUNC(TRUNC(E3161,8)*F3161,2)</f>
        <v>30.18</v>
      </c>
    </row>
    <row r="3162" customHeight="1" ht="18">
      <c r="A3162" s="2" t="inlineStr"/>
      <c r="B3162" s="2" t="inlineStr"/>
      <c r="C3162" s="2" t="inlineStr"/>
      <c r="D3162" s="2" t="inlineStr"/>
      <c r="E3162" s="26" t="inlineStr">
        <is>
          <r>
            <t xml:space="preserve">TOTAL Mão de Obra com Encargos Complementares:</t>
          </r>
        </is>
      </c>
      <c r="F3162" s="26" t="inlineStr"/>
      <c r="G3162" s="27" t="n">
        <f>SUM(G3161:G3161)</f>
        <v>30.18</v>
      </c>
    </row>
    <row r="3163" customHeight="1" ht="15">
      <c r="A3163" s="20" t="inlineStr">
        <is>
          <r>
            <t xml:space="preserve">Serviço</t>
          </r>
        </is>
      </c>
      <c r="B3163" s="20" t="inlineStr"/>
      <c r="C3163" s="21" t="inlineStr">
        <is>
          <r>
            <t xml:space="preserve">FONTE</t>
          </r>
        </is>
      </c>
      <c r="D3163" s="21" t="inlineStr">
        <is>
          <r>
            <t xml:space="preserve">UNID</t>
          </r>
        </is>
      </c>
      <c r="E3163" s="21" t="inlineStr">
        <is>
          <r>
            <t xml:space="preserve">COEFICIENTE</t>
          </r>
        </is>
      </c>
      <c r="F3163" s="21" t="inlineStr">
        <is>
          <r>
            <t xml:space="preserve">PREÇO UNITÁRIO</t>
          </r>
        </is>
      </c>
      <c r="G3163" s="21" t="inlineStr">
        <is>
          <r>
            <t xml:space="preserve">TOTAL</t>
          </r>
        </is>
      </c>
    </row>
    <row r="3164" customHeight="1" ht="29">
      <c r="A3164" s="22" t="inlineStr">
        <is>
          <r>
            <t xml:space="preserve">89128</t>
          </r>
        </is>
      </c>
      <c r="B3164" s="23" t="inlineStr">
        <is>
          <r>
            <t xml:space="preserve">PÁ CARREGADEIRA SOBRE RODAS, POTÊNCIA LÍQUIDA 128 HP, CAPACIDADE DA CAÇAMBA 1,7 A 2,8 M3, PESO OPERACIONAL 11632 KG - DEPRECIAÇÃO. AF_06/2014</t>
          </r>
        </is>
      </c>
      <c r="C3164" s="22" t="inlineStr">
        <is>
          <r>
            <t xml:space="preserve">SINAPI</t>
          </r>
        </is>
      </c>
      <c r="D3164" s="22" t="inlineStr">
        <is>
          <r>
            <t xml:space="preserve">H</t>
          </r>
        </is>
      </c>
      <c r="E3164" s="24" t="n">
        <v>1.0</v>
      </c>
      <c r="F3164" s="25" t="n">
        <v>40.04</v>
      </c>
      <c r="G3164" s="25" t="n">
        <f>TRUNC(TRUNC(E3164,8)*F3164,2)</f>
        <v>40.04</v>
      </c>
    </row>
    <row r="3165" customHeight="1" ht="29">
      <c r="A3165" s="22" t="inlineStr">
        <is>
          <r>
            <t xml:space="preserve">89129</t>
          </r>
        </is>
      </c>
      <c r="B3165" s="23" t="inlineStr">
        <is>
          <r>
            <t xml:space="preserve">PÁ CARREGADEIRA SOBRE RODAS, POTÊNCIA LÍQUIDA 128 HP, CAPACIDADE DA CAÇAMBA 1,7 A 2,8 M3, PESO OPERACIONAL 11632 KG - JUROS. AF_06/2014</t>
          </r>
        </is>
      </c>
      <c r="C3165" s="22" t="inlineStr">
        <is>
          <r>
            <t xml:space="preserve">SINAPI</t>
          </r>
        </is>
      </c>
      <c r="D3165" s="22" t="inlineStr">
        <is>
          <r>
            <t xml:space="preserve">H</t>
          </r>
        </is>
      </c>
      <c r="E3165" s="24" t="n">
        <v>1.0</v>
      </c>
      <c r="F3165" s="25" t="n">
        <v>10.58</v>
      </c>
      <c r="G3165" s="25" t="n">
        <f>TRUNC(TRUNC(E3165,8)*F3165,2)</f>
        <v>10.58</v>
      </c>
    </row>
    <row r="3166" customHeight="1" ht="15">
      <c r="A3166" s="2" t="inlineStr"/>
      <c r="B3166" s="2" t="inlineStr"/>
      <c r="C3166" s="2" t="inlineStr"/>
      <c r="D3166" s="2" t="inlineStr"/>
      <c r="E3166" s="26" t="inlineStr">
        <is>
          <r>
            <t xml:space="preserve">TOTAL Serviço:</t>
          </r>
        </is>
      </c>
      <c r="F3166" s="26" t="inlineStr"/>
      <c r="G3166" s="27" t="n">
        <f>SUM(G3164:G3165)</f>
        <v>50.62</v>
      </c>
    </row>
    <row r="3167" customHeight="1" ht="15">
      <c r="A3167" s="2" t="inlineStr"/>
      <c r="B3167" s="2" t="inlineStr"/>
      <c r="C3167" s="2" t="inlineStr"/>
      <c r="D3167" s="2" t="inlineStr"/>
      <c r="E3167" s="28" t="inlineStr">
        <is>
          <r>
            <t xml:space="preserve">VALOR:</t>
          </r>
        </is>
      </c>
      <c r="F3167" s="28" t="inlineStr"/>
      <c r="G3167" s="6" t="n">
        <f>SUM(G3162,G3166)</f>
        <v>80.8</v>
      </c>
    </row>
    <row r="3168" customHeight="1" ht="15">
      <c r="A3168" s="2" t="inlineStr"/>
      <c r="B3168" s="2" t="inlineStr"/>
      <c r="C3168" s="2" t="inlineStr"/>
      <c r="D3168" s="2" t="inlineStr"/>
      <c r="E3168" s="28" t="inlineStr">
        <is>
          <r>
            <t xml:space="preserve">VALOR BDI (22.23%):</t>
          </r>
        </is>
      </c>
      <c r="F3168" s="28" t="inlineStr"/>
      <c r="G3168" s="6" t="n">
        <f>ROUND(G3167*(22.23/100),2)</f>
        <v>17.96</v>
      </c>
    </row>
    <row r="3169" customHeight="1" ht="15">
      <c r="A3169" s="2" t="inlineStr"/>
      <c r="B3169" s="2" t="inlineStr"/>
      <c r="C3169" s="2" t="inlineStr"/>
      <c r="D3169" s="2" t="inlineStr"/>
      <c r="E3169" s="28" t="inlineStr">
        <is>
          <r>
            <t xml:space="preserve">VALOR COM BDI:</t>
          </r>
        </is>
      </c>
      <c r="F3169" s="28" t="inlineStr"/>
      <c r="G3169" s="6" t="n">
        <f>G3168+G3167</f>
        <v>98.76</v>
      </c>
    </row>
    <row r="3170" customHeight="1" ht="10">
      <c r="A3170" s="2" t="inlineStr"/>
      <c r="B3170" s="2" t="inlineStr"/>
      <c r="C3170" s="2" t="inlineStr"/>
      <c r="D3170" s="2" t="inlineStr"/>
      <c r="E3170" s="18" t="inlineStr"/>
      <c r="F3170" s="18" t="inlineStr"/>
      <c r="G3170" s="18" t="inlineStr"/>
    </row>
    <row r="3171" customHeight="1" ht="20">
      <c r="A3171" s="19" t="inlineStr">
        <is>
          <r>
            <t xml:space="preserve">5940 PÁ CARREGADEIRA SOBRE RODAS, POTÊNCIA LÍQUIDA 128 HP, CAPACIDADE DA CAÇAMBA 1,7 A 2,8 M3, PESO OPERACIONAL 11632 KG - CHP DIURNO. AF_06/2014 (CHP)</t>
          </r>
        </is>
      </c>
      <c r="B3171" s="19" t="inlineStr"/>
      <c r="C3171" s="19" t="inlineStr"/>
      <c r="D3171" s="19" t="inlineStr"/>
      <c r="E3171" s="19" t="inlineStr"/>
      <c r="F3171" s="19" t="inlineStr"/>
      <c r="G3171" s="19" t="inlineStr"/>
    </row>
    <row r="3172" customHeight="1" ht="15">
      <c r="A3172" s="20" t="inlineStr">
        <is>
          <r>
            <t xml:space="preserve">Mão de Obra com Encargos Complementares</t>
          </r>
        </is>
      </c>
      <c r="B3172" s="20" t="inlineStr"/>
      <c r="C3172" s="21" t="inlineStr">
        <is>
          <r>
            <t xml:space="preserve">FONTE</t>
          </r>
        </is>
      </c>
      <c r="D3172" s="21" t="inlineStr">
        <is>
          <r>
            <t xml:space="preserve">UNID</t>
          </r>
        </is>
      </c>
      <c r="E3172" s="21" t="inlineStr">
        <is>
          <r>
            <t xml:space="preserve">COEFICIENTE</t>
          </r>
        </is>
      </c>
      <c r="F3172" s="21" t="inlineStr">
        <is>
          <r>
            <t xml:space="preserve">PREÇO UNITÁRIO</t>
          </r>
        </is>
      </c>
      <c r="G3172" s="21" t="inlineStr">
        <is>
          <r>
            <t xml:space="preserve">TOTAL</t>
          </r>
        </is>
      </c>
    </row>
    <row r="3173" customHeight="1" ht="21">
      <c r="A3173" s="22" t="inlineStr">
        <is>
          <r>
            <t xml:space="preserve">88301</t>
          </r>
        </is>
      </c>
      <c r="B3173" s="23" t="inlineStr">
        <is>
          <r>
            <t xml:space="preserve">OPERADOR DE PÁ CARREGADEIRA COM ENCARGOS COMPLEMENTARES</t>
          </r>
        </is>
      </c>
      <c r="C3173" s="22" t="inlineStr">
        <is>
          <r>
            <t xml:space="preserve">SINAPI</t>
          </r>
        </is>
      </c>
      <c r="D3173" s="22" t="inlineStr">
        <is>
          <r>
            <t xml:space="preserve">H</t>
          </r>
        </is>
      </c>
      <c r="E3173" s="24" t="n">
        <v>1.0</v>
      </c>
      <c r="F3173" s="25" t="n">
        <v>30.18</v>
      </c>
      <c r="G3173" s="25" t="n">
        <f>TRUNC(TRUNC(E3173,8)*F3173,2)</f>
        <v>30.18</v>
      </c>
    </row>
    <row r="3174" customHeight="1" ht="18">
      <c r="A3174" s="2" t="inlineStr"/>
      <c r="B3174" s="2" t="inlineStr"/>
      <c r="C3174" s="2" t="inlineStr"/>
      <c r="D3174" s="2" t="inlineStr"/>
      <c r="E3174" s="26" t="inlineStr">
        <is>
          <r>
            <t xml:space="preserve">TOTAL Mão de Obra com Encargos Complementares:</t>
          </r>
        </is>
      </c>
      <c r="F3174" s="26" t="inlineStr"/>
      <c r="G3174" s="27" t="n">
        <f>SUM(G3173:G3173)</f>
        <v>30.18</v>
      </c>
    </row>
    <row r="3175" customHeight="1" ht="15">
      <c r="A3175" s="20" t="inlineStr">
        <is>
          <r>
            <t xml:space="preserve">Serviço</t>
          </r>
        </is>
      </c>
      <c r="B3175" s="20" t="inlineStr"/>
      <c r="C3175" s="21" t="inlineStr">
        <is>
          <r>
            <t xml:space="preserve">FONTE</t>
          </r>
        </is>
      </c>
      <c r="D3175" s="21" t="inlineStr">
        <is>
          <r>
            <t xml:space="preserve">UNID</t>
          </r>
        </is>
      </c>
      <c r="E3175" s="21" t="inlineStr">
        <is>
          <r>
            <t xml:space="preserve">COEFICIENTE</t>
          </r>
        </is>
      </c>
      <c r="F3175" s="21" t="inlineStr">
        <is>
          <r>
            <t xml:space="preserve">PREÇO UNITÁRIO</t>
          </r>
        </is>
      </c>
      <c r="G3175" s="21" t="inlineStr">
        <is>
          <r>
            <t xml:space="preserve">TOTAL</t>
          </r>
        </is>
      </c>
    </row>
    <row r="3176" customHeight="1" ht="29">
      <c r="A3176" s="22" t="inlineStr">
        <is>
          <r>
            <t xml:space="preserve">89128</t>
          </r>
        </is>
      </c>
      <c r="B3176" s="23" t="inlineStr">
        <is>
          <r>
            <t xml:space="preserve">PÁ CARREGADEIRA SOBRE RODAS, POTÊNCIA LÍQUIDA 128 HP, CAPACIDADE DA CAÇAMBA 1,7 A 2,8 M3, PESO OPERACIONAL 11632 KG - DEPRECIAÇÃO. AF_06/2014</t>
          </r>
        </is>
      </c>
      <c r="C3176" s="22" t="inlineStr">
        <is>
          <r>
            <t xml:space="preserve">SINAPI</t>
          </r>
        </is>
      </c>
      <c r="D3176" s="22" t="inlineStr">
        <is>
          <r>
            <t xml:space="preserve">H</t>
          </r>
        </is>
      </c>
      <c r="E3176" s="24" t="n">
        <v>1.0</v>
      </c>
      <c r="F3176" s="25" t="n">
        <v>40.04</v>
      </c>
      <c r="G3176" s="25" t="n">
        <f>TRUNC(TRUNC(E3176,8)*F3176,2)</f>
        <v>40.04</v>
      </c>
    </row>
    <row r="3177" customHeight="1" ht="29">
      <c r="A3177" s="22" t="inlineStr">
        <is>
          <r>
            <t xml:space="preserve">89129</t>
          </r>
        </is>
      </c>
      <c r="B3177" s="23" t="inlineStr">
        <is>
          <r>
            <t xml:space="preserve">PÁ CARREGADEIRA SOBRE RODAS, POTÊNCIA LÍQUIDA 128 HP, CAPACIDADE DA CAÇAMBA 1,7 A 2,8 M3, PESO OPERACIONAL 11632 KG - JUROS. AF_06/2014</t>
          </r>
        </is>
      </c>
      <c r="C3177" s="22" t="inlineStr">
        <is>
          <r>
            <t xml:space="preserve">SINAPI</t>
          </r>
        </is>
      </c>
      <c r="D3177" s="22" t="inlineStr">
        <is>
          <r>
            <t xml:space="preserve">H</t>
          </r>
        </is>
      </c>
      <c r="E3177" s="24" t="n">
        <v>1.0</v>
      </c>
      <c r="F3177" s="25" t="n">
        <v>10.58</v>
      </c>
      <c r="G3177" s="25" t="n">
        <f>TRUNC(TRUNC(E3177,8)*F3177,2)</f>
        <v>10.58</v>
      </c>
    </row>
    <row r="3178" customHeight="1" ht="29">
      <c r="A3178" s="22" t="inlineStr">
        <is>
          <r>
            <t xml:space="preserve">53857</t>
          </r>
        </is>
      </c>
      <c r="B3178" s="23" t="inlineStr">
        <is>
          <r>
            <t xml:space="preserve">PÁ CARREGADEIRA SOBRE RODAS, POTÊNCIA LÍQUIDA 128 HP, CAPACIDADE DA CAÇAMBA 1,7 A 2,8 M3, PESO OPERACIONAL 11632 KG - MANUTENÇÃO. AF_06/2014</t>
          </r>
        </is>
      </c>
      <c r="C3178" s="22" t="inlineStr">
        <is>
          <r>
            <t xml:space="preserve">SINAPI</t>
          </r>
        </is>
      </c>
      <c r="D3178" s="22" t="inlineStr">
        <is>
          <r>
            <t xml:space="preserve">H</t>
          </r>
        </is>
      </c>
      <c r="E3178" s="24" t="n">
        <v>1.0</v>
      </c>
      <c r="F3178" s="25" t="n">
        <v>71.5</v>
      </c>
      <c r="G3178" s="25" t="n">
        <f>TRUNC(TRUNC(E3178,8)*F3178,2)</f>
        <v>71.5</v>
      </c>
    </row>
    <row r="3179" customHeight="1" ht="38">
      <c r="A3179" s="22" t="inlineStr">
        <is>
          <r>
            <t xml:space="preserve">53858</t>
          </r>
        </is>
      </c>
      <c r="B3179" s="23" t="inlineStr">
        <is>
          <r>
            <t xml:space="preserve">PÁ CARREGADEIRA SOBRE RODAS, POTÊNCIA LÍQUIDA 128 HP, CAPACIDADE DA CAÇAMBA 1,7 A 2,8 M3, PESO OPERACIONAL 11632 KG - MATERIAIS NA OPERAÇÃO. AF_06/2014</t>
          </r>
        </is>
      </c>
      <c r="C3179" s="22" t="inlineStr">
        <is>
          <r>
            <t xml:space="preserve">SINAPI</t>
          </r>
        </is>
      </c>
      <c r="D3179" s="22" t="inlineStr">
        <is>
          <r>
            <t xml:space="preserve">H</t>
          </r>
        </is>
      </c>
      <c r="E3179" s="24" t="n">
        <v>1.0</v>
      </c>
      <c r="F3179" s="25" t="n">
        <v>47.75</v>
      </c>
      <c r="G3179" s="25" t="n">
        <f>TRUNC(TRUNC(E3179,8)*F3179,2)</f>
        <v>47.75</v>
      </c>
    </row>
    <row r="3180" customHeight="1" ht="15">
      <c r="A3180" s="2" t="inlineStr"/>
      <c r="B3180" s="2" t="inlineStr"/>
      <c r="C3180" s="2" t="inlineStr"/>
      <c r="D3180" s="2" t="inlineStr"/>
      <c r="E3180" s="26" t="inlineStr">
        <is>
          <r>
            <t xml:space="preserve">TOTAL Serviço:</t>
          </r>
        </is>
      </c>
      <c r="F3180" s="26" t="inlineStr"/>
      <c r="G3180" s="27" t="n">
        <f>SUM(G3176:G3179)</f>
        <v>169.87</v>
      </c>
    </row>
    <row r="3181" customHeight="1" ht="15">
      <c r="A3181" s="2" t="inlineStr"/>
      <c r="B3181" s="2" t="inlineStr"/>
      <c r="C3181" s="2" t="inlineStr"/>
      <c r="D3181" s="2" t="inlineStr"/>
      <c r="E3181" s="28" t="inlineStr">
        <is>
          <r>
            <t xml:space="preserve">VALOR:</t>
          </r>
        </is>
      </c>
      <c r="F3181" s="28" t="inlineStr"/>
      <c r="G3181" s="6" t="n">
        <f>SUM(G3174,G3180)</f>
        <v>200.05</v>
      </c>
    </row>
    <row r="3182" customHeight="1" ht="15">
      <c r="A3182" s="2" t="inlineStr"/>
      <c r="B3182" s="2" t="inlineStr"/>
      <c r="C3182" s="2" t="inlineStr"/>
      <c r="D3182" s="2" t="inlineStr"/>
      <c r="E3182" s="28" t="inlineStr">
        <is>
          <r>
            <t xml:space="preserve">VALOR BDI (22.23%):</t>
          </r>
        </is>
      </c>
      <c r="F3182" s="28" t="inlineStr"/>
      <c r="G3182" s="6" t="n">
        <f>ROUND(G3181*(22.23/100),2)</f>
        <v>44.47</v>
      </c>
    </row>
    <row r="3183" customHeight="1" ht="15">
      <c r="A3183" s="2" t="inlineStr"/>
      <c r="B3183" s="2" t="inlineStr"/>
      <c r="C3183" s="2" t="inlineStr"/>
      <c r="D3183" s="2" t="inlineStr"/>
      <c r="E3183" s="28" t="inlineStr">
        <is>
          <r>
            <t xml:space="preserve">VALOR COM BDI:</t>
          </r>
        </is>
      </c>
      <c r="F3183" s="28" t="inlineStr"/>
      <c r="G3183" s="6" t="n">
        <f>G3182+G3181</f>
        <v>244.52</v>
      </c>
    </row>
    <row r="3184" customHeight="1" ht="10">
      <c r="A3184" s="2" t="inlineStr"/>
      <c r="B3184" s="2" t="inlineStr"/>
      <c r="C3184" s="2" t="inlineStr"/>
      <c r="D3184" s="2" t="inlineStr"/>
      <c r="E3184" s="18" t="inlineStr"/>
      <c r="F3184" s="18" t="inlineStr"/>
      <c r="G3184" s="18" t="inlineStr"/>
    </row>
    <row r="3185" customHeight="1" ht="20">
      <c r="A3185" s="19" t="inlineStr">
        <is>
          <r>
            <t xml:space="preserve">89128 PÁ CARREGADEIRA SOBRE RODAS, POTÊNCIA LÍQUIDA 128 HP, CAPACIDADE DA CAÇAMBA 1,7 A 2,8 M3, PESO OPERACIONAL 11632 KG - DEPRECIAÇÃO. AF_06/2014 (H)</t>
          </r>
        </is>
      </c>
      <c r="B3185" s="19" t="inlineStr"/>
      <c r="C3185" s="19" t="inlineStr"/>
      <c r="D3185" s="19" t="inlineStr"/>
      <c r="E3185" s="19" t="inlineStr"/>
      <c r="F3185" s="19" t="inlineStr"/>
      <c r="G3185" s="19" t="inlineStr"/>
    </row>
    <row r="3186" customHeight="1" ht="15">
      <c r="A3186" s="20" t="inlineStr">
        <is>
          <r>
            <t xml:space="preserve">Equipamento</t>
          </r>
        </is>
      </c>
      <c r="B3186" s="20" t="inlineStr"/>
      <c r="C3186" s="21" t="inlineStr">
        <is>
          <r>
            <t xml:space="preserve">FONTE</t>
          </r>
        </is>
      </c>
      <c r="D3186" s="21" t="inlineStr">
        <is>
          <r>
            <t xml:space="preserve">UNID</t>
          </r>
        </is>
      </c>
      <c r="E3186" s="21" t="inlineStr">
        <is>
          <r>
            <t xml:space="preserve">COEFICIENTE</t>
          </r>
        </is>
      </c>
      <c r="F3186" s="21" t="inlineStr">
        <is>
          <r>
            <t xml:space="preserve">PREÇO UNITÁRIO</t>
          </r>
        </is>
      </c>
      <c r="G3186" s="21" t="inlineStr">
        <is>
          <r>
            <t xml:space="preserve">TOTAL</t>
          </r>
        </is>
      </c>
    </row>
    <row r="3187" customHeight="1" ht="29">
      <c r="A3187" s="22" t="inlineStr">
        <is>
          <r>
            <t xml:space="preserve">00004262</t>
          </r>
        </is>
      </c>
      <c r="B3187" s="23" t="inlineStr">
        <is>
          <r>
            <t xml:space="preserve">PA CARREGADEIRA SOBRE RODAS, POTENCIA LIQUIDA 128 HP, CAPACIDADE DA CACAMBA DE 1,7 A 2,8 M3, PESO OPERACIONAL MAXIMO DE 11632 KG</t>
          </r>
        </is>
      </c>
      <c r="C3187" s="22" t="inlineStr">
        <is>
          <r>
            <t xml:space="preserve">SINAPI</t>
          </r>
        </is>
      </c>
      <c r="D3187" s="22" t="inlineStr">
        <is>
          <r>
            <t xml:space="preserve">UN</t>
          </r>
        </is>
      </c>
      <c r="E3187" s="24" t="n">
        <v>5.6E-5</v>
      </c>
      <c r="F3187" s="25" t="n">
        <v>715000.0</v>
      </c>
      <c r="G3187" s="25" t="n">
        <f>TRUNC(TRUNC(E3187,8)*F3187,2)</f>
        <v>40.04</v>
      </c>
    </row>
    <row r="3188" customHeight="1" ht="15">
      <c r="A3188" s="2" t="inlineStr"/>
      <c r="B3188" s="2" t="inlineStr"/>
      <c r="C3188" s="2" t="inlineStr"/>
      <c r="D3188" s="2" t="inlineStr"/>
      <c r="E3188" s="26" t="inlineStr">
        <is>
          <r>
            <t xml:space="preserve">TOTAL Equipamento:</t>
          </r>
        </is>
      </c>
      <c r="F3188" s="26" t="inlineStr"/>
      <c r="G3188" s="27" t="n">
        <f>SUM(G3187:G3187)</f>
        <v>40.04</v>
      </c>
    </row>
    <row r="3189" customHeight="1" ht="15">
      <c r="A3189" s="2" t="inlineStr"/>
      <c r="B3189" s="2" t="inlineStr"/>
      <c r="C3189" s="2" t="inlineStr"/>
      <c r="D3189" s="2" t="inlineStr"/>
      <c r="E3189" s="28" t="inlineStr">
        <is>
          <r>
            <t xml:space="preserve">VALOR:</t>
          </r>
        </is>
      </c>
      <c r="F3189" s="28" t="inlineStr"/>
      <c r="G3189" s="6" t="n">
        <f>SUM(G3188)</f>
        <v>40.04</v>
      </c>
    </row>
    <row r="3190" customHeight="1" ht="15">
      <c r="A3190" s="2" t="inlineStr"/>
      <c r="B3190" s="2" t="inlineStr"/>
      <c r="C3190" s="2" t="inlineStr"/>
      <c r="D3190" s="2" t="inlineStr"/>
      <c r="E3190" s="28" t="inlineStr">
        <is>
          <r>
            <t xml:space="preserve">VALOR BDI (22.23%):</t>
          </r>
        </is>
      </c>
      <c r="F3190" s="28" t="inlineStr"/>
      <c r="G3190" s="6" t="n">
        <f>ROUND(G3189*(22.23/100),2)</f>
        <v>8.9</v>
      </c>
    </row>
    <row r="3191" customHeight="1" ht="15">
      <c r="A3191" s="2" t="inlineStr"/>
      <c r="B3191" s="2" t="inlineStr"/>
      <c r="C3191" s="2" t="inlineStr"/>
      <c r="D3191" s="2" t="inlineStr"/>
      <c r="E3191" s="28" t="inlineStr">
        <is>
          <r>
            <t xml:space="preserve">VALOR COM BDI:</t>
          </r>
        </is>
      </c>
      <c r="F3191" s="28" t="inlineStr"/>
      <c r="G3191" s="6" t="n">
        <f>G3190+G3189</f>
        <v>48.94</v>
      </c>
    </row>
    <row r="3192" customHeight="1" ht="10">
      <c r="A3192" s="2" t="inlineStr"/>
      <c r="B3192" s="2" t="inlineStr"/>
      <c r="C3192" s="2" t="inlineStr"/>
      <c r="D3192" s="2" t="inlineStr"/>
      <c r="E3192" s="18" t="inlineStr"/>
      <c r="F3192" s="18" t="inlineStr"/>
      <c r="G3192" s="18" t="inlineStr"/>
    </row>
    <row r="3193" customHeight="1" ht="20">
      <c r="A3193" s="19" t="inlineStr">
        <is>
          <r>
            <t xml:space="preserve">89129 PÁ CARREGADEIRA SOBRE RODAS, POTÊNCIA LÍQUIDA 128 HP, CAPACIDADE DA CAÇAMBA 1,7 A 2,8 M3, PESO OPERACIONAL 11632 KG - JUROS. AF_06/2014 (H)</t>
          </r>
        </is>
      </c>
      <c r="B3193" s="19" t="inlineStr"/>
      <c r="C3193" s="19" t="inlineStr"/>
      <c r="D3193" s="19" t="inlineStr"/>
      <c r="E3193" s="19" t="inlineStr"/>
      <c r="F3193" s="19" t="inlineStr"/>
      <c r="G3193" s="19" t="inlineStr"/>
    </row>
    <row r="3194" customHeight="1" ht="15">
      <c r="A3194" s="20" t="inlineStr">
        <is>
          <r>
            <t xml:space="preserve">Equipamento</t>
          </r>
        </is>
      </c>
      <c r="B3194" s="20" t="inlineStr"/>
      <c r="C3194" s="21" t="inlineStr">
        <is>
          <r>
            <t xml:space="preserve">FONTE</t>
          </r>
        </is>
      </c>
      <c r="D3194" s="21" t="inlineStr">
        <is>
          <r>
            <t xml:space="preserve">UNID</t>
          </r>
        </is>
      </c>
      <c r="E3194" s="21" t="inlineStr">
        <is>
          <r>
            <t xml:space="preserve">COEFICIENTE</t>
          </r>
        </is>
      </c>
      <c r="F3194" s="21" t="inlineStr">
        <is>
          <r>
            <t xml:space="preserve">PREÇO UNITÁRIO</t>
          </r>
        </is>
      </c>
      <c r="G3194" s="21" t="inlineStr">
        <is>
          <r>
            <t xml:space="preserve">TOTAL</t>
          </r>
        </is>
      </c>
    </row>
    <row r="3195" customHeight="1" ht="29">
      <c r="A3195" s="22" t="inlineStr">
        <is>
          <r>
            <t xml:space="preserve">00004262</t>
          </r>
        </is>
      </c>
      <c r="B3195" s="23" t="inlineStr">
        <is>
          <r>
            <t xml:space="preserve">PA CARREGADEIRA SOBRE RODAS, POTENCIA LIQUIDA 128 HP, CAPACIDADE DA CACAMBA DE 1,7 A 2,8 M3, PESO OPERACIONAL MAXIMO DE 11632 KG</t>
          </r>
        </is>
      </c>
      <c r="C3195" s="22" t="inlineStr">
        <is>
          <r>
            <t xml:space="preserve">SINAPI</t>
          </r>
        </is>
      </c>
      <c r="D3195" s="22" t="inlineStr">
        <is>
          <r>
            <t xml:space="preserve">UN</t>
          </r>
        </is>
      </c>
      <c r="E3195" s="24" t="n">
        <v>1.48E-5</v>
      </c>
      <c r="F3195" s="25" t="n">
        <v>715000.0</v>
      </c>
      <c r="G3195" s="25" t="n">
        <f>TRUNC(TRUNC(E3195,8)*F3195,2)</f>
        <v>10.58</v>
      </c>
    </row>
    <row r="3196" customHeight="1" ht="15">
      <c r="A3196" s="2" t="inlineStr"/>
      <c r="B3196" s="2" t="inlineStr"/>
      <c r="C3196" s="2" t="inlineStr"/>
      <c r="D3196" s="2" t="inlineStr"/>
      <c r="E3196" s="26" t="inlineStr">
        <is>
          <r>
            <t xml:space="preserve">TOTAL Equipamento:</t>
          </r>
        </is>
      </c>
      <c r="F3196" s="26" t="inlineStr"/>
      <c r="G3196" s="27" t="n">
        <f>SUM(G3195:G3195)</f>
        <v>10.58</v>
      </c>
    </row>
    <row r="3197" customHeight="1" ht="15">
      <c r="A3197" s="2" t="inlineStr"/>
      <c r="B3197" s="2" t="inlineStr"/>
      <c r="C3197" s="2" t="inlineStr"/>
      <c r="D3197" s="2" t="inlineStr"/>
      <c r="E3197" s="28" t="inlineStr">
        <is>
          <r>
            <t xml:space="preserve">VALOR:</t>
          </r>
        </is>
      </c>
      <c r="F3197" s="28" t="inlineStr"/>
      <c r="G3197" s="6" t="n">
        <f>SUM(G3196)</f>
        <v>10.58</v>
      </c>
    </row>
    <row r="3198" customHeight="1" ht="15">
      <c r="A3198" s="2" t="inlineStr"/>
      <c r="B3198" s="2" t="inlineStr"/>
      <c r="C3198" s="2" t="inlineStr"/>
      <c r="D3198" s="2" t="inlineStr"/>
      <c r="E3198" s="28" t="inlineStr">
        <is>
          <r>
            <t xml:space="preserve">VALOR BDI (22.23%):</t>
          </r>
        </is>
      </c>
      <c r="F3198" s="28" t="inlineStr"/>
      <c r="G3198" s="6" t="n">
        <f>ROUND(G3197*(22.23/100),2)</f>
        <v>2.35</v>
      </c>
    </row>
    <row r="3199" customHeight="1" ht="15">
      <c r="A3199" s="2" t="inlineStr"/>
      <c r="B3199" s="2" t="inlineStr"/>
      <c r="C3199" s="2" t="inlineStr"/>
      <c r="D3199" s="2" t="inlineStr"/>
      <c r="E3199" s="28" t="inlineStr">
        <is>
          <r>
            <t xml:space="preserve">VALOR COM BDI:</t>
          </r>
        </is>
      </c>
      <c r="F3199" s="28" t="inlineStr"/>
      <c r="G3199" s="6" t="n">
        <f>G3198+G3197</f>
        <v>12.93</v>
      </c>
    </row>
    <row r="3200" customHeight="1" ht="10">
      <c r="A3200" s="2" t="inlineStr"/>
      <c r="B3200" s="2" t="inlineStr"/>
      <c r="C3200" s="2" t="inlineStr"/>
      <c r="D3200" s="2" t="inlineStr"/>
      <c r="E3200" s="18" t="inlineStr"/>
      <c r="F3200" s="18" t="inlineStr"/>
      <c r="G3200" s="18" t="inlineStr"/>
    </row>
    <row r="3201" customHeight="1" ht="20">
      <c r="A3201" s="19" t="inlineStr">
        <is>
          <r>
            <t xml:space="preserve">53857 PÁ CARREGADEIRA SOBRE RODAS, POTÊNCIA LÍQUIDA 128 HP, CAPACIDADE DA CAÇAMBA 1,7 A 2,8 M3, PESO OPERACIONAL 11632 KG - MANUTENÇÃO. AF_06/2014 (H)</t>
          </r>
        </is>
      </c>
      <c r="B3201" s="19" t="inlineStr"/>
      <c r="C3201" s="19" t="inlineStr"/>
      <c r="D3201" s="19" t="inlineStr"/>
      <c r="E3201" s="19" t="inlineStr"/>
      <c r="F3201" s="19" t="inlineStr"/>
      <c r="G3201" s="19" t="inlineStr"/>
    </row>
    <row r="3202" customHeight="1" ht="15">
      <c r="A3202" s="20" t="inlineStr">
        <is>
          <r>
            <t xml:space="preserve">Equipamento</t>
          </r>
        </is>
      </c>
      <c r="B3202" s="20" t="inlineStr"/>
      <c r="C3202" s="21" t="inlineStr">
        <is>
          <r>
            <t xml:space="preserve">FONTE</t>
          </r>
        </is>
      </c>
      <c r="D3202" s="21" t="inlineStr">
        <is>
          <r>
            <t xml:space="preserve">UNID</t>
          </r>
        </is>
      </c>
      <c r="E3202" s="21" t="inlineStr">
        <is>
          <r>
            <t xml:space="preserve">COEFICIENTE</t>
          </r>
        </is>
      </c>
      <c r="F3202" s="21" t="inlineStr">
        <is>
          <r>
            <t xml:space="preserve">PREÇO UNITÁRIO</t>
          </r>
        </is>
      </c>
      <c r="G3202" s="21" t="inlineStr">
        <is>
          <r>
            <t xml:space="preserve">TOTAL</t>
          </r>
        </is>
      </c>
    </row>
    <row r="3203" customHeight="1" ht="29">
      <c r="A3203" s="22" t="inlineStr">
        <is>
          <r>
            <t xml:space="preserve">00004262</t>
          </r>
        </is>
      </c>
      <c r="B3203" s="23" t="inlineStr">
        <is>
          <r>
            <t xml:space="preserve">PA CARREGADEIRA SOBRE RODAS, POTENCIA LIQUIDA 128 HP, CAPACIDADE DA CACAMBA DE 1,7 A 2,8 M3, PESO OPERACIONAL MAXIMO DE 11632 KG</t>
          </r>
        </is>
      </c>
      <c r="C3203" s="22" t="inlineStr">
        <is>
          <r>
            <t xml:space="preserve">SINAPI</t>
          </r>
        </is>
      </c>
      <c r="D3203" s="22" t="inlineStr">
        <is>
          <r>
            <t xml:space="preserve">UN</t>
          </r>
        </is>
      </c>
      <c r="E3203" s="24" t="n">
        <v>1.0E-4</v>
      </c>
      <c r="F3203" s="25" t="n">
        <v>715000.0</v>
      </c>
      <c r="G3203" s="25" t="n">
        <f>TRUNC(TRUNC(E3203,8)*F3203,2)</f>
        <v>71.5</v>
      </c>
    </row>
    <row r="3204" customHeight="1" ht="15">
      <c r="A3204" s="2" t="inlineStr"/>
      <c r="B3204" s="2" t="inlineStr"/>
      <c r="C3204" s="2" t="inlineStr"/>
      <c r="D3204" s="2" t="inlineStr"/>
      <c r="E3204" s="26" t="inlineStr">
        <is>
          <r>
            <t xml:space="preserve">TOTAL Equipamento:</t>
          </r>
        </is>
      </c>
      <c r="F3204" s="26" t="inlineStr"/>
      <c r="G3204" s="27" t="n">
        <f>SUM(G3203:G3203)</f>
        <v>71.5</v>
      </c>
    </row>
    <row r="3205" customHeight="1" ht="15">
      <c r="A3205" s="2" t="inlineStr"/>
      <c r="B3205" s="2" t="inlineStr"/>
      <c r="C3205" s="2" t="inlineStr"/>
      <c r="D3205" s="2" t="inlineStr"/>
      <c r="E3205" s="28" t="inlineStr">
        <is>
          <r>
            <t xml:space="preserve">VALOR:</t>
          </r>
        </is>
      </c>
      <c r="F3205" s="28" t="inlineStr"/>
      <c r="G3205" s="6" t="n">
        <f>SUM(G3204)</f>
        <v>71.5</v>
      </c>
    </row>
    <row r="3206" customHeight="1" ht="15">
      <c r="A3206" s="2" t="inlineStr"/>
      <c r="B3206" s="2" t="inlineStr"/>
      <c r="C3206" s="2" t="inlineStr"/>
      <c r="D3206" s="2" t="inlineStr"/>
      <c r="E3206" s="28" t="inlineStr">
        <is>
          <r>
            <t xml:space="preserve">VALOR BDI (22.23%):</t>
          </r>
        </is>
      </c>
      <c r="F3206" s="28" t="inlineStr"/>
      <c r="G3206" s="6" t="n">
        <f>ROUND(G3205*(22.23/100),2)</f>
        <v>15.89</v>
      </c>
    </row>
    <row r="3207" customHeight="1" ht="15">
      <c r="A3207" s="2" t="inlineStr"/>
      <c r="B3207" s="2" t="inlineStr"/>
      <c r="C3207" s="2" t="inlineStr"/>
      <c r="D3207" s="2" t="inlineStr"/>
      <c r="E3207" s="28" t="inlineStr">
        <is>
          <r>
            <t xml:space="preserve">VALOR COM BDI:</t>
          </r>
        </is>
      </c>
      <c r="F3207" s="28" t="inlineStr"/>
      <c r="G3207" s="6" t="n">
        <f>G3206+G3205</f>
        <v>87.39</v>
      </c>
    </row>
    <row r="3208" customHeight="1" ht="10">
      <c r="A3208" s="2" t="inlineStr"/>
      <c r="B3208" s="2" t="inlineStr"/>
      <c r="C3208" s="2" t="inlineStr"/>
      <c r="D3208" s="2" t="inlineStr"/>
      <c r="E3208" s="18" t="inlineStr"/>
      <c r="F3208" s="18" t="inlineStr"/>
      <c r="G3208" s="18" t="inlineStr"/>
    </row>
    <row r="3209" customHeight="1" ht="20">
      <c r="A3209" s="19" t="inlineStr">
        <is>
          <r>
            <t xml:space="preserve">53858 PÁ CARREGADEIRA SOBRE RODAS, POTÊNCIA LÍQUIDA 128 HP, CAPACIDADE DA CAÇAMBA 1,7 A 2,8 M3, PESO OPERACIONAL 11632 KG - MATERIAIS NA OPERAÇÃO. AF_06/2014 (H)</t>
          </r>
        </is>
      </c>
      <c r="B3209" s="19" t="inlineStr"/>
      <c r="C3209" s="19" t="inlineStr"/>
      <c r="D3209" s="19" t="inlineStr"/>
      <c r="E3209" s="19" t="inlineStr"/>
      <c r="F3209" s="19" t="inlineStr"/>
      <c r="G3209" s="19" t="inlineStr"/>
    </row>
    <row r="3210" customHeight="1" ht="15">
      <c r="A3210" s="20" t="inlineStr">
        <is>
          <r>
            <t xml:space="preserve">Material</t>
          </r>
        </is>
      </c>
      <c r="B3210" s="20" t="inlineStr"/>
      <c r="C3210" s="21" t="inlineStr">
        <is>
          <r>
            <t xml:space="preserve">FONTE</t>
          </r>
        </is>
      </c>
      <c r="D3210" s="21" t="inlineStr">
        <is>
          <r>
            <t xml:space="preserve">UNID</t>
          </r>
        </is>
      </c>
      <c r="E3210" s="21" t="inlineStr">
        <is>
          <r>
            <t xml:space="preserve">COEFICIENTE</t>
          </r>
        </is>
      </c>
      <c r="F3210" s="21" t="inlineStr">
        <is>
          <r>
            <t xml:space="preserve">PREÇO UNITÁRIO</t>
          </r>
        </is>
      </c>
      <c r="G3210" s="21" t="inlineStr">
        <is>
          <r>
            <t xml:space="preserve">TOTAL</t>
          </r>
        </is>
      </c>
    </row>
    <row r="3211" customHeight="1" ht="21">
      <c r="A3211" s="22" t="inlineStr">
        <is>
          <r>
            <t xml:space="preserve">00004221</t>
          </r>
        </is>
      </c>
      <c r="B3211" s="23" t="inlineStr">
        <is>
          <r>
            <t xml:space="preserve">OLEO DIESEL COMBUSTIVEL COMUM METROPOLITANO S-10 OU S-500</t>
          </r>
        </is>
      </c>
      <c r="C3211" s="22" t="inlineStr">
        <is>
          <r>
            <t xml:space="preserve">SINAPI</t>
          </r>
        </is>
      </c>
      <c r="D3211" s="22" t="inlineStr">
        <is>
          <r>
            <t xml:space="preserve">L</t>
          </r>
        </is>
      </c>
      <c r="E3211" s="24" t="n">
        <v>7.64</v>
      </c>
      <c r="F3211" s="25" t="n">
        <v>6.25</v>
      </c>
      <c r="G3211" s="25" t="n">
        <f>TRUNC(TRUNC(E3211,8)*F3211,2)</f>
        <v>47.75</v>
      </c>
    </row>
    <row r="3212" customHeight="1" ht="15">
      <c r="A3212" s="2" t="inlineStr"/>
      <c r="B3212" s="2" t="inlineStr"/>
      <c r="C3212" s="2" t="inlineStr"/>
      <c r="D3212" s="2" t="inlineStr"/>
      <c r="E3212" s="26" t="inlineStr">
        <is>
          <r>
            <t xml:space="preserve">TOTAL Material:</t>
          </r>
        </is>
      </c>
      <c r="F3212" s="26" t="inlineStr"/>
      <c r="G3212" s="27" t="n">
        <f>SUM(G3211:G3211)</f>
        <v>47.75</v>
      </c>
    </row>
    <row r="3213" customHeight="1" ht="15">
      <c r="A3213" s="2" t="inlineStr"/>
      <c r="B3213" s="2" t="inlineStr"/>
      <c r="C3213" s="2" t="inlineStr"/>
      <c r="D3213" s="2" t="inlineStr"/>
      <c r="E3213" s="28" t="inlineStr">
        <is>
          <r>
            <t xml:space="preserve">VALOR:</t>
          </r>
        </is>
      </c>
      <c r="F3213" s="28" t="inlineStr"/>
      <c r="G3213" s="6" t="n">
        <f>SUM(G3212)</f>
        <v>47.75</v>
      </c>
    </row>
    <row r="3214" customHeight="1" ht="15">
      <c r="A3214" s="2" t="inlineStr"/>
      <c r="B3214" s="2" t="inlineStr"/>
      <c r="C3214" s="2" t="inlineStr"/>
      <c r="D3214" s="2" t="inlineStr"/>
      <c r="E3214" s="28" t="inlineStr">
        <is>
          <r>
            <t xml:space="preserve">VALOR BDI (22.23%):</t>
          </r>
        </is>
      </c>
      <c r="F3214" s="28" t="inlineStr"/>
      <c r="G3214" s="6" t="n">
        <f>ROUND(G3213*(22.23/100),2)</f>
        <v>10.61</v>
      </c>
    </row>
    <row r="3215" customHeight="1" ht="15">
      <c r="A3215" s="2" t="inlineStr"/>
      <c r="B3215" s="2" t="inlineStr"/>
      <c r="C3215" s="2" t="inlineStr"/>
      <c r="D3215" s="2" t="inlineStr"/>
      <c r="E3215" s="28" t="inlineStr">
        <is>
          <r>
            <t xml:space="preserve">VALOR COM BDI:</t>
          </r>
        </is>
      </c>
      <c r="F3215" s="28" t="inlineStr"/>
      <c r="G3215" s="6" t="n">
        <f>G3214+G3213</f>
        <v>58.36</v>
      </c>
    </row>
    <row r="3216" customHeight="1" ht="10">
      <c r="A3216" s="2" t="inlineStr"/>
      <c r="B3216" s="2" t="inlineStr"/>
      <c r="C3216" s="2" t="inlineStr"/>
      <c r="D3216" s="2" t="inlineStr"/>
      <c r="E3216" s="18" t="inlineStr"/>
      <c r="F3216" s="18" t="inlineStr"/>
      <c r="G3216" s="18" t="inlineStr"/>
    </row>
    <row r="3217" customHeight="1" ht="20">
      <c r="A3217" s="19" t="inlineStr">
        <is>
          <r>
            <t xml:space="preserve">101876 QUADRO DE DISTRIBUIÇÃO DE ENERGIA EM PVC, DE EMBUTIR, SEM BARRAMENTO, PARA 6 DISJUNTORES - FORNECIMENTO E INSTALAÇÃO. AF_10/2020 (UN)</t>
          </r>
        </is>
      </c>
      <c r="B3217" s="19" t="inlineStr"/>
      <c r="C3217" s="19" t="inlineStr"/>
      <c r="D3217" s="19" t="inlineStr"/>
      <c r="E3217" s="19" t="inlineStr"/>
      <c r="F3217" s="19" t="inlineStr"/>
      <c r="G3217" s="19" t="inlineStr"/>
    </row>
    <row r="3218" customHeight="1" ht="15">
      <c r="A3218" s="20" t="inlineStr">
        <is>
          <r>
            <t xml:space="preserve">Material</t>
          </r>
        </is>
      </c>
      <c r="B3218" s="20" t="inlineStr"/>
      <c r="C3218" s="21" t="inlineStr">
        <is>
          <r>
            <t xml:space="preserve">FONTE</t>
          </r>
        </is>
      </c>
      <c r="D3218" s="21" t="inlineStr">
        <is>
          <r>
            <t xml:space="preserve">UNID</t>
          </r>
        </is>
      </c>
      <c r="E3218" s="21" t="inlineStr">
        <is>
          <r>
            <t xml:space="preserve">COEFICIENTE</t>
          </r>
        </is>
      </c>
      <c r="F3218" s="21" t="inlineStr">
        <is>
          <r>
            <t xml:space="preserve">PREÇO UNITÁRIO</t>
          </r>
        </is>
      </c>
      <c r="G3218" s="21" t="inlineStr">
        <is>
          <r>
            <t xml:space="preserve">TOTAL</t>
          </r>
        </is>
      </c>
    </row>
    <row r="3219" customHeight="1" ht="29">
      <c r="A3219" s="22" t="inlineStr">
        <is>
          <r>
            <t xml:space="preserve">00039795</t>
          </r>
        </is>
      </c>
      <c r="B3219" s="23" t="inlineStr">
        <is>
          <r>
            <t xml:space="preserve">QUADRO DE DISTRIBUICAO, SEM BARRAMENTO, EM PVC, DE EMBUTIR, PARA 6 DISJUNTORES NEMA OU 8 DISJUNTORES DIN</t>
          </r>
        </is>
      </c>
      <c r="C3219" s="22" t="inlineStr">
        <is>
          <r>
            <t xml:space="preserve">SINAPI</t>
          </r>
        </is>
      </c>
      <c r="D3219" s="22" t="inlineStr">
        <is>
          <r>
            <t xml:space="preserve">UN</t>
          </r>
        </is>
      </c>
      <c r="E3219" s="24" t="n">
        <v>1.0</v>
      </c>
      <c r="F3219" s="25" t="n">
        <v>61.94</v>
      </c>
      <c r="G3219" s="25" t="n">
        <f>TRUNC(TRUNC(E3219,8)*F3219,2)</f>
        <v>61.94</v>
      </c>
    </row>
    <row r="3220" customHeight="1" ht="15">
      <c r="A3220" s="2" t="inlineStr"/>
      <c r="B3220" s="2" t="inlineStr"/>
      <c r="C3220" s="2" t="inlineStr"/>
      <c r="D3220" s="2" t="inlineStr"/>
      <c r="E3220" s="26" t="inlineStr">
        <is>
          <r>
            <t xml:space="preserve">TOTAL Material:</t>
          </r>
        </is>
      </c>
      <c r="F3220" s="26" t="inlineStr"/>
      <c r="G3220" s="27" t="n">
        <f>SUM(G3219:G3219)</f>
        <v>61.94</v>
      </c>
    </row>
    <row r="3221" customHeight="1" ht="15">
      <c r="A3221" s="20" t="inlineStr">
        <is>
          <r>
            <t xml:space="preserve">Mão de Obra com Encargos Complementares</t>
          </r>
        </is>
      </c>
      <c r="B3221" s="20" t="inlineStr"/>
      <c r="C3221" s="21" t="inlineStr">
        <is>
          <r>
            <t xml:space="preserve">FONTE</t>
          </r>
        </is>
      </c>
      <c r="D3221" s="21" t="inlineStr">
        <is>
          <r>
            <t xml:space="preserve">UNID</t>
          </r>
        </is>
      </c>
      <c r="E3221" s="21" t="inlineStr">
        <is>
          <r>
            <t xml:space="preserve">COEFICIENTE</t>
          </r>
        </is>
      </c>
      <c r="F3221" s="21" t="inlineStr">
        <is>
          <r>
            <t xml:space="preserve">PREÇO UNITÁRIO</t>
          </r>
        </is>
      </c>
      <c r="G3221" s="21" t="inlineStr">
        <is>
          <r>
            <t xml:space="preserve">TOTAL</t>
          </r>
        </is>
      </c>
    </row>
    <row r="3222" customHeight="1" ht="21">
      <c r="A3222" s="22" t="inlineStr">
        <is>
          <r>
            <t xml:space="preserve">88247</t>
          </r>
        </is>
      </c>
      <c r="B3222" s="23" t="inlineStr">
        <is>
          <r>
            <t xml:space="preserve">AUXILIAR DE ELETRICISTA COM ENCARGOS COMPLEMENTARES</t>
          </r>
        </is>
      </c>
      <c r="C3222" s="22" t="inlineStr">
        <is>
          <r>
            <t xml:space="preserve">SINAPI</t>
          </r>
        </is>
      </c>
      <c r="D3222" s="22" t="inlineStr">
        <is>
          <r>
            <t xml:space="preserve">H</t>
          </r>
        </is>
      </c>
      <c r="E3222" s="24" t="n">
        <v>0.3259</v>
      </c>
      <c r="F3222" s="25" t="n">
        <v>23.65</v>
      </c>
      <c r="G3222" s="25" t="n">
        <f>TRUNC(TRUNC(E3222,8)*F3222,2)</f>
        <v>7.7</v>
      </c>
    </row>
    <row r="3223" customHeight="1" ht="15">
      <c r="A3223" s="22" t="inlineStr">
        <is>
          <r>
            <t xml:space="preserve">88264</t>
          </r>
        </is>
      </c>
      <c r="B3223" s="23" t="inlineStr">
        <is>
          <r>
            <t xml:space="preserve">ELETRICISTA COM ENCARGOS COMPLEMENTARES</t>
          </r>
        </is>
      </c>
      <c r="C3223" s="22" t="inlineStr">
        <is>
          <r>
            <t xml:space="preserve">SINAPI</t>
          </r>
        </is>
      </c>
      <c r="D3223" s="22" t="inlineStr">
        <is>
          <r>
            <t xml:space="preserve">H</t>
          </r>
        </is>
      </c>
      <c r="E3223" s="24" t="n">
        <v>0.3259</v>
      </c>
      <c r="F3223" s="25" t="n">
        <v>29.25</v>
      </c>
      <c r="G3223" s="25" t="n">
        <f>TRUNC(TRUNC(E3223,8)*F3223,2)</f>
        <v>9.53</v>
      </c>
    </row>
    <row r="3224" customHeight="1" ht="18">
      <c r="A3224" s="2" t="inlineStr"/>
      <c r="B3224" s="2" t="inlineStr"/>
      <c r="C3224" s="2" t="inlineStr"/>
      <c r="D3224" s="2" t="inlineStr"/>
      <c r="E3224" s="26" t="inlineStr">
        <is>
          <r>
            <t xml:space="preserve">TOTAL Mão de Obra com Encargos Complementares:</t>
          </r>
        </is>
      </c>
      <c r="F3224" s="26" t="inlineStr"/>
      <c r="G3224" s="27" t="n">
        <f>SUM(G3222:G3223)</f>
        <v>17.23</v>
      </c>
    </row>
    <row r="3225" customHeight="1" ht="15">
      <c r="A3225" s="20" t="inlineStr">
        <is>
          <r>
            <t xml:space="preserve">Serviço</t>
          </r>
        </is>
      </c>
      <c r="B3225" s="20" t="inlineStr"/>
      <c r="C3225" s="21" t="inlineStr">
        <is>
          <r>
            <t xml:space="preserve">FONTE</t>
          </r>
        </is>
      </c>
      <c r="D3225" s="21" t="inlineStr">
        <is>
          <r>
            <t xml:space="preserve">UNID</t>
          </r>
        </is>
      </c>
      <c r="E3225" s="21" t="inlineStr">
        <is>
          <r>
            <t xml:space="preserve">COEFICIENTE</t>
          </r>
        </is>
      </c>
      <c r="F3225" s="21" t="inlineStr">
        <is>
          <r>
            <t xml:space="preserve">PREÇO UNITÁRIO</t>
          </r>
        </is>
      </c>
      <c r="G3225" s="21" t="inlineStr">
        <is>
          <r>
            <t xml:space="preserve">TOTAL</t>
          </r>
        </is>
      </c>
    </row>
    <row r="3226" customHeight="1" ht="38">
      <c r="A3226" s="22" t="inlineStr">
        <is>
          <r>
            <t xml:space="preserve">87367</t>
          </r>
        </is>
      </c>
      <c r="B3226" s="23" t="inlineStr">
        <is>
          <r>
            <t xml:space="preserve">ARGAMASSA TRAÇO 1:1:6 (EM VOLUME DE CIMENTO, CAL E AREIA MÉDIA ÚMIDA) PARA EMBOÇO/MASSA ÚNICA/ASSENTAMENTO DE ALVENARIA DE VEDAÇÃO, PREPARO MANUAL. AF_08/2019</t>
          </r>
        </is>
      </c>
      <c r="C3226" s="22" t="inlineStr">
        <is>
          <r>
            <t xml:space="preserve">SINAPI</t>
          </r>
        </is>
      </c>
      <c r="D3226" s="22" t="inlineStr">
        <is>
          <r>
            <t xml:space="preserve">M3</t>
          </r>
        </is>
      </c>
      <c r="E3226" s="24" t="n">
        <v>0.0044</v>
      </c>
      <c r="F3226" s="25" t="n">
        <v>721.4</v>
      </c>
      <c r="G3226" s="25" t="n">
        <f>TRUNC(TRUNC(E3226,8)*F3226,2)</f>
        <v>3.17</v>
      </c>
    </row>
    <row r="3227" customHeight="1" ht="15">
      <c r="A3227" s="2" t="inlineStr"/>
      <c r="B3227" s="2" t="inlineStr"/>
      <c r="C3227" s="2" t="inlineStr"/>
      <c r="D3227" s="2" t="inlineStr"/>
      <c r="E3227" s="26" t="inlineStr">
        <is>
          <r>
            <t xml:space="preserve">TOTAL Serviço:</t>
          </r>
        </is>
      </c>
      <c r="F3227" s="26" t="inlineStr"/>
      <c r="G3227" s="27" t="n">
        <f>SUM(G3226:G3226)</f>
        <v>3.17</v>
      </c>
    </row>
    <row r="3228" customHeight="1" ht="15">
      <c r="A3228" s="2" t="inlineStr"/>
      <c r="B3228" s="2" t="inlineStr"/>
      <c r="C3228" s="2" t="inlineStr"/>
      <c r="D3228" s="2" t="inlineStr"/>
      <c r="E3228" s="28" t="inlineStr">
        <is>
          <r>
            <t xml:space="preserve">VALOR:</t>
          </r>
        </is>
      </c>
      <c r="F3228" s="28" t="inlineStr"/>
      <c r="G3228" s="6" t="n">
        <f>SUM(G3220,G3224,G3227)</f>
        <v>82.34</v>
      </c>
    </row>
    <row r="3229" customHeight="1" ht="15">
      <c r="A3229" s="2" t="inlineStr"/>
      <c r="B3229" s="2" t="inlineStr"/>
      <c r="C3229" s="2" t="inlineStr"/>
      <c r="D3229" s="2" t="inlineStr"/>
      <c r="E3229" s="28" t="inlineStr">
        <is>
          <r>
            <t xml:space="preserve">VALOR BDI (22.23%):</t>
          </r>
        </is>
      </c>
      <c r="F3229" s="28" t="inlineStr"/>
      <c r="G3229" s="6" t="n">
        <f>ROUND(G3228*(22.23/100),2)</f>
        <v>18.3</v>
      </c>
    </row>
    <row r="3230" customHeight="1" ht="15">
      <c r="A3230" s="2" t="inlineStr"/>
      <c r="B3230" s="2" t="inlineStr"/>
      <c r="C3230" s="2" t="inlineStr"/>
      <c r="D3230" s="2" t="inlineStr"/>
      <c r="E3230" s="28" t="inlineStr">
        <is>
          <r>
            <t xml:space="preserve">VALOR COM BDI:</t>
          </r>
        </is>
      </c>
      <c r="F3230" s="28" t="inlineStr"/>
      <c r="G3230" s="6" t="n">
        <f>G3229+G3228</f>
        <v>100.64</v>
      </c>
    </row>
    <row r="3231" customHeight="1" ht="10">
      <c r="A3231" s="2" t="inlineStr"/>
      <c r="B3231" s="2" t="inlineStr"/>
      <c r="C3231" s="2" t="inlineStr"/>
      <c r="D3231" s="2" t="inlineStr"/>
      <c r="E3231" s="18" t="inlineStr"/>
      <c r="F3231" s="18" t="inlineStr"/>
      <c r="G3231" s="18" t="inlineStr"/>
    </row>
    <row r="3232" customHeight="1" ht="20">
      <c r="A3232" s="19" t="inlineStr">
        <is>
          <r>
            <t xml:space="preserve">90443 RASGO LINEAR MANUAL EM ALVENARIA, PARA RAMAIS/ DISTRIBUIÇÃO DE INSTALAÇÕES HIDRÁULICAS, DIÂMETROS MENORES OU IGUAIS A 40 MM. AF_09/2023 (M)</t>
          </r>
        </is>
      </c>
      <c r="B3232" s="19" t="inlineStr"/>
      <c r="C3232" s="19" t="inlineStr"/>
      <c r="D3232" s="19" t="inlineStr"/>
      <c r="E3232" s="19" t="inlineStr"/>
      <c r="F3232" s="19" t="inlineStr"/>
      <c r="G3232" s="19" t="inlineStr"/>
    </row>
    <row r="3233" customHeight="1" ht="15">
      <c r="A3233" s="20" t="inlineStr">
        <is>
          <r>
            <t xml:space="preserve">Mão de Obra com Encargos Complementares</t>
          </r>
        </is>
      </c>
      <c r="B3233" s="20" t="inlineStr"/>
      <c r="C3233" s="21" t="inlineStr">
        <is>
          <r>
            <t xml:space="preserve">FONTE</t>
          </r>
        </is>
      </c>
      <c r="D3233" s="21" t="inlineStr">
        <is>
          <r>
            <t xml:space="preserve">UNID</t>
          </r>
        </is>
      </c>
      <c r="E3233" s="21" t="inlineStr">
        <is>
          <r>
            <t xml:space="preserve">COEFICIENTE</t>
          </r>
        </is>
      </c>
      <c r="F3233" s="21" t="inlineStr">
        <is>
          <r>
            <t xml:space="preserve">PREÇO UNITÁRIO</t>
          </r>
        </is>
      </c>
      <c r="G3233" s="21" t="inlineStr">
        <is>
          <r>
            <t xml:space="preserve">TOTAL</t>
          </r>
        </is>
      </c>
    </row>
    <row r="3234" customHeight="1" ht="21">
      <c r="A3234" s="22" t="inlineStr">
        <is>
          <r>
            <t xml:space="preserve">88248</t>
          </r>
        </is>
      </c>
      <c r="B3234" s="23" t="inlineStr">
        <is>
          <r>
            <t xml:space="preserve">AUXILIAR DE ENCANADOR OU BOMBEIRO HIDRÁULICO COM ENCARGOS COMPLEMENTARES</t>
          </r>
        </is>
      </c>
      <c r="C3234" s="22" t="inlineStr">
        <is>
          <r>
            <t xml:space="preserve">SINAPI</t>
          </r>
        </is>
      </c>
      <c r="D3234" s="22" t="inlineStr">
        <is>
          <r>
            <t xml:space="preserve">H</t>
          </r>
        </is>
      </c>
      <c r="E3234" s="24" t="n">
        <v>0.066</v>
      </c>
      <c r="F3234" s="25" t="n">
        <v>22.64</v>
      </c>
      <c r="G3234" s="25" t="n">
        <f>TRUNC(TRUNC(E3234,8)*F3234,2)</f>
        <v>1.49</v>
      </c>
    </row>
    <row r="3235" customHeight="1" ht="21">
      <c r="A3235" s="22" t="inlineStr">
        <is>
          <r>
            <t xml:space="preserve">88267</t>
          </r>
        </is>
      </c>
      <c r="B3235" s="23" t="inlineStr">
        <is>
          <r>
            <t xml:space="preserve">ENCANADOR OU BOMBEIRO HIDRÁULICO COM ENCARGOS COMPLEMENTARES</t>
          </r>
        </is>
      </c>
      <c r="C3235" s="22" t="inlineStr">
        <is>
          <r>
            <t xml:space="preserve">SINAPI</t>
          </r>
        </is>
      </c>
      <c r="D3235" s="22" t="inlineStr">
        <is>
          <r>
            <t xml:space="preserve">H</t>
          </r>
        </is>
      </c>
      <c r="E3235" s="24" t="n">
        <v>0.2348</v>
      </c>
      <c r="F3235" s="25" t="n">
        <v>28.12</v>
      </c>
      <c r="G3235" s="25" t="n">
        <f>TRUNC(TRUNC(E3235,8)*F3235,2)</f>
        <v>6.6</v>
      </c>
    </row>
    <row r="3236" customHeight="1" ht="18">
      <c r="A3236" s="2" t="inlineStr"/>
      <c r="B3236" s="2" t="inlineStr"/>
      <c r="C3236" s="2" t="inlineStr"/>
      <c r="D3236" s="2" t="inlineStr"/>
      <c r="E3236" s="26" t="inlineStr">
        <is>
          <r>
            <t xml:space="preserve">TOTAL Mão de Obra com Encargos Complementares:</t>
          </r>
        </is>
      </c>
      <c r="F3236" s="26" t="inlineStr"/>
      <c r="G3236" s="27" t="n">
        <f>SUM(G3234:G3235)</f>
        <v>8.09</v>
      </c>
    </row>
    <row r="3237" customHeight="1" ht="15">
      <c r="A3237" s="2" t="inlineStr"/>
      <c r="B3237" s="2" t="inlineStr"/>
      <c r="C3237" s="2" t="inlineStr"/>
      <c r="D3237" s="2" t="inlineStr"/>
      <c r="E3237" s="28" t="inlineStr">
        <is>
          <r>
            <t xml:space="preserve">VALOR:</t>
          </r>
        </is>
      </c>
      <c r="F3237" s="28" t="inlineStr"/>
      <c r="G3237" s="6" t="n">
        <f>SUM(G3236)</f>
        <v>8.09</v>
      </c>
    </row>
    <row r="3238" customHeight="1" ht="15">
      <c r="A3238" s="2" t="inlineStr"/>
      <c r="B3238" s="2" t="inlineStr"/>
      <c r="C3238" s="2" t="inlineStr"/>
      <c r="D3238" s="2" t="inlineStr"/>
      <c r="E3238" s="28" t="inlineStr">
        <is>
          <r>
            <t xml:space="preserve">VALOR BDI (22.23%):</t>
          </r>
        </is>
      </c>
      <c r="F3238" s="28" t="inlineStr"/>
      <c r="G3238" s="6" t="n">
        <f>ROUND(G3237*(22.23/100),2)</f>
        <v>1.8</v>
      </c>
    </row>
    <row r="3239" customHeight="1" ht="15">
      <c r="A3239" s="2" t="inlineStr"/>
      <c r="B3239" s="2" t="inlineStr"/>
      <c r="C3239" s="2" t="inlineStr"/>
      <c r="D3239" s="2" t="inlineStr"/>
      <c r="E3239" s="28" t="inlineStr">
        <is>
          <r>
            <t xml:space="preserve">VALOR COM BDI:</t>
          </r>
        </is>
      </c>
      <c r="F3239" s="28" t="inlineStr"/>
      <c r="G3239" s="6" t="n">
        <f>G3238+G3237</f>
        <v>9.89</v>
      </c>
    </row>
    <row r="3240" customHeight="1" ht="10">
      <c r="A3240" s="2" t="inlineStr"/>
      <c r="B3240" s="2" t="inlineStr"/>
      <c r="C3240" s="2" t="inlineStr"/>
      <c r="D3240" s="2" t="inlineStr"/>
      <c r="E3240" s="18" t="inlineStr"/>
      <c r="F3240" s="18" t="inlineStr"/>
      <c r="G3240" s="18" t="inlineStr"/>
    </row>
    <row r="3241" customHeight="1" ht="20">
      <c r="A3241" s="19" t="inlineStr">
        <is>
          <r>
            <t xml:space="preserve">93382 REATERRO MANUAL DE VALAS, COM COMPACTADOR DE SOLOS DE PERCUSSÃO. AF_08/2023 (M3)</t>
          </r>
        </is>
      </c>
      <c r="B3241" s="19" t="inlineStr"/>
      <c r="C3241" s="19" t="inlineStr"/>
      <c r="D3241" s="19" t="inlineStr"/>
      <c r="E3241" s="19" t="inlineStr"/>
      <c r="F3241" s="19" t="inlineStr"/>
      <c r="G3241" s="19" t="inlineStr"/>
    </row>
    <row r="3242" customHeight="1" ht="15">
      <c r="A3242" s="20" t="inlineStr">
        <is>
          <r>
            <t xml:space="preserve">Equipamento Custo Horário</t>
          </r>
        </is>
      </c>
      <c r="B3242" s="20" t="inlineStr"/>
      <c r="C3242" s="21" t="inlineStr">
        <is>
          <r>
            <t xml:space="preserve">FONTE</t>
          </r>
        </is>
      </c>
      <c r="D3242" s="21" t="inlineStr">
        <is>
          <r>
            <t xml:space="preserve">UNID</t>
          </r>
        </is>
      </c>
      <c r="E3242" s="21" t="inlineStr">
        <is>
          <r>
            <t xml:space="preserve">COEFICIENTE</t>
          </r>
        </is>
      </c>
      <c r="F3242" s="21" t="inlineStr">
        <is>
          <r>
            <t xml:space="preserve">PREÇO UNITÁRIO</t>
          </r>
        </is>
      </c>
      <c r="G3242" s="21" t="inlineStr">
        <is>
          <r>
            <t xml:space="preserve">TOTAL</t>
          </r>
        </is>
      </c>
    </row>
    <row r="3243" customHeight="1" ht="46">
      <c r="A3243" s="22" t="inlineStr">
        <is>
          <r>
            <t xml:space="preserve">5903</t>
          </r>
        </is>
      </c>
      <c r="B3243" s="23" t="inlineStr">
        <is>
          <r>
            <t xml:space="preserve">CAMINHÃO PIPA 10.000 L TRUCADO, PESO BRUTO TOTAL 23.000 KG, CARGA ÚTIL MÁXIMA 15.935 KG, DISTÂNCIA ENTRE EIXOS 4,8 M, POTÊNCIA 230 CV, INCLUSIVE TANQUE DE AÇO PARA TRANSPORTE DE ÁGUA - CHI DIURNO. AF_06/2014</t>
          </r>
        </is>
      </c>
      <c r="C3243" s="22" t="inlineStr">
        <is>
          <r>
            <t xml:space="preserve">SINAPI</t>
          </r>
        </is>
      </c>
      <c r="D3243" s="22" t="inlineStr">
        <is>
          <r>
            <t xml:space="preserve">CHI</t>
          </r>
        </is>
      </c>
      <c r="E3243" s="24" t="n">
        <v>6.0E-4</v>
      </c>
      <c r="F3243" s="25" t="n">
        <v>79.3</v>
      </c>
      <c r="G3243" s="25" t="n">
        <f>TRUNC(TRUNC(E3243,8)*F3243,2)</f>
        <v>0.04</v>
      </c>
    </row>
    <row r="3244" customHeight="1" ht="46">
      <c r="A3244" s="22" t="inlineStr">
        <is>
          <r>
            <t xml:space="preserve">5901</t>
          </r>
        </is>
      </c>
      <c r="B3244" s="23" t="inlineStr">
        <is>
          <r>
            <t xml:space="preserve">CAMINHÃO PIPA 10.000 L TRUCADO, PESO BRUTO TOTAL 23.000 KG, CARGA ÚTIL MÁXIMA 15.935 KG, DISTÂNCIA ENTRE EIXOS 4,8 M, POTÊNCIA 230 CV, INCLUSIVE TANQUE DE AÇO PARA TRANSPORTE DE ÁGUA - CHP DIURNO. AF_06/2014</t>
          </r>
        </is>
      </c>
      <c r="C3244" s="22" t="inlineStr">
        <is>
          <r>
            <t xml:space="preserve">SINAPI</t>
          </r>
        </is>
      </c>
      <c r="D3244" s="22" t="inlineStr">
        <is>
          <r>
            <t xml:space="preserve">CHP</t>
          </r>
        </is>
      </c>
      <c r="E3244" s="24" t="n">
        <v>0.0054</v>
      </c>
      <c r="F3244" s="25" t="n">
        <v>331.92</v>
      </c>
      <c r="G3244" s="25" t="n">
        <f>TRUNC(TRUNC(E3244,8)*F3244,2)</f>
        <v>1.79</v>
      </c>
    </row>
    <row r="3245" customHeight="1" ht="29">
      <c r="A3245" s="22" t="inlineStr">
        <is>
          <r>
            <t xml:space="preserve">91533</t>
          </r>
        </is>
      </c>
      <c r="B3245" s="23" t="inlineStr">
        <is>
          <r>
            <t xml:space="preserve">COMPACTADOR DE SOLOS DE PERCUSSÃO (SOQUETE) COM MOTOR A GASOLINA 4 TEMPOS, POTÊNCIA 4 CV - CHP DIURNO. AF_08/2015</t>
          </r>
        </is>
      </c>
      <c r="C3245" s="22" t="inlineStr">
        <is>
          <r>
            <t xml:space="preserve">SINAPI</t>
          </r>
        </is>
      </c>
      <c r="D3245" s="22" t="inlineStr">
        <is>
          <r>
            <t xml:space="preserve">CHP</t>
          </r>
        </is>
      </c>
      <c r="E3245" s="24" t="n">
        <v>0.1962</v>
      </c>
      <c r="F3245" s="25" t="n">
        <v>41.04</v>
      </c>
      <c r="G3245" s="25" t="n">
        <f>TRUNC(TRUNC(E3245,8)*F3245,2)</f>
        <v>8.05</v>
      </c>
    </row>
    <row r="3246" customHeight="1" ht="18">
      <c r="A3246" s="2" t="inlineStr"/>
      <c r="B3246" s="2" t="inlineStr"/>
      <c r="C3246" s="2" t="inlineStr"/>
      <c r="D3246" s="2" t="inlineStr"/>
      <c r="E3246" s="26" t="inlineStr">
        <is>
          <r>
            <t xml:space="preserve">TOTAL Equipamento Custo Horário:</t>
          </r>
        </is>
      </c>
      <c r="F3246" s="26" t="inlineStr"/>
      <c r="G3246" s="27" t="n">
        <f>SUM(G3243:G3245)</f>
        <v>9.88</v>
      </c>
    </row>
    <row r="3247" customHeight="1" ht="15">
      <c r="A3247" s="20" t="inlineStr">
        <is>
          <r>
            <t xml:space="preserve">Mão de Obra com Encargos Complementares</t>
          </r>
        </is>
      </c>
      <c r="B3247" s="20" t="inlineStr"/>
      <c r="C3247" s="21" t="inlineStr">
        <is>
          <r>
            <t xml:space="preserve">FONTE</t>
          </r>
        </is>
      </c>
      <c r="D3247" s="21" t="inlineStr">
        <is>
          <r>
            <t xml:space="preserve">UNID</t>
          </r>
        </is>
      </c>
      <c r="E3247" s="21" t="inlineStr">
        <is>
          <r>
            <t xml:space="preserve">COEFICIENTE</t>
          </r>
        </is>
      </c>
      <c r="F3247" s="21" t="inlineStr">
        <is>
          <r>
            <t xml:space="preserve">PREÇO UNITÁRIO</t>
          </r>
        </is>
      </c>
      <c r="G3247" s="21" t="inlineStr">
        <is>
          <r>
            <t xml:space="preserve">TOTAL</t>
          </r>
        </is>
      </c>
    </row>
    <row r="3248" customHeight="1" ht="15">
      <c r="A3248" s="22" t="inlineStr">
        <is>
          <r>
            <t xml:space="preserve">88316</t>
          </r>
        </is>
      </c>
      <c r="B3248" s="23" t="inlineStr">
        <is>
          <r>
            <t xml:space="preserve">SERVENTE COM ENCARGOS COMPLEMENTARES</t>
          </r>
        </is>
      </c>
      <c r="C3248" s="22" t="inlineStr">
        <is>
          <r>
            <t xml:space="preserve">SINAPI</t>
          </r>
        </is>
      </c>
      <c r="D3248" s="22" t="inlineStr">
        <is>
          <r>
            <t xml:space="preserve">H</t>
          </r>
        </is>
      </c>
      <c r="E3248" s="24" t="n">
        <v>0.7866</v>
      </c>
      <c r="F3248" s="25" t="n">
        <v>22.1</v>
      </c>
      <c r="G3248" s="25" t="n">
        <f>TRUNC(TRUNC(E3248,8)*F3248,2)</f>
        <v>17.38</v>
      </c>
    </row>
    <row r="3249" customHeight="1" ht="18">
      <c r="A3249" s="2" t="inlineStr"/>
      <c r="B3249" s="2" t="inlineStr"/>
      <c r="C3249" s="2" t="inlineStr"/>
      <c r="D3249" s="2" t="inlineStr"/>
      <c r="E3249" s="26" t="inlineStr">
        <is>
          <r>
            <t xml:space="preserve">TOTAL Mão de Obra com Encargos Complementares:</t>
          </r>
        </is>
      </c>
      <c r="F3249" s="26" t="inlineStr"/>
      <c r="G3249" s="27" t="n">
        <f>SUM(G3248:G3248)</f>
        <v>17.38</v>
      </c>
    </row>
    <row r="3250" customHeight="1" ht="15">
      <c r="A3250" s="2" t="inlineStr"/>
      <c r="B3250" s="2" t="inlineStr"/>
      <c r="C3250" s="2" t="inlineStr"/>
      <c r="D3250" s="2" t="inlineStr"/>
      <c r="E3250" s="28" t="inlineStr">
        <is>
          <r>
            <t xml:space="preserve">VALOR:</t>
          </r>
        </is>
      </c>
      <c r="F3250" s="28" t="inlineStr"/>
      <c r="G3250" s="6" t="n">
        <f>SUM(G3246,G3249)</f>
        <v>27.26</v>
      </c>
    </row>
    <row r="3251" customHeight="1" ht="15">
      <c r="A3251" s="2" t="inlineStr"/>
      <c r="B3251" s="2" t="inlineStr"/>
      <c r="C3251" s="2" t="inlineStr"/>
      <c r="D3251" s="2" t="inlineStr"/>
      <c r="E3251" s="28" t="inlineStr">
        <is>
          <r>
            <t xml:space="preserve">VALOR BDI (22.23%):</t>
          </r>
        </is>
      </c>
      <c r="F3251" s="28" t="inlineStr"/>
      <c r="G3251" s="6" t="n">
        <f>ROUND(G3250*(22.23/100),2)</f>
        <v>6.06</v>
      </c>
    </row>
    <row r="3252" customHeight="1" ht="15">
      <c r="A3252" s="2" t="inlineStr"/>
      <c r="B3252" s="2" t="inlineStr"/>
      <c r="C3252" s="2" t="inlineStr"/>
      <c r="D3252" s="2" t="inlineStr"/>
      <c r="E3252" s="28" t="inlineStr">
        <is>
          <r>
            <t xml:space="preserve">VALOR COM BDI:</t>
          </r>
        </is>
      </c>
      <c r="F3252" s="28" t="inlineStr"/>
      <c r="G3252" s="6" t="n">
        <f>G3251+G3250</f>
        <v>33.32</v>
      </c>
    </row>
    <row r="3253" customHeight="1" ht="10">
      <c r="A3253" s="2" t="inlineStr"/>
      <c r="B3253" s="2" t="inlineStr"/>
      <c r="C3253" s="2" t="inlineStr"/>
      <c r="D3253" s="2" t="inlineStr"/>
      <c r="E3253" s="18" t="inlineStr"/>
      <c r="F3253" s="18" t="inlineStr"/>
      <c r="G3253" s="18" t="inlineStr"/>
    </row>
    <row r="3254" customHeight="1" ht="27">
      <c r="A3254" s="19" t="inlineStr">
        <is>
          <r>
            <t xml:space="preserve">5679 RETROESCAVADEIRA SOBRE RODAS COM CARREGADEIRA, TRAÇÃO 4X4, POTÊNCIA LÍQ. 88 HP, CAÇAMBA CARREG. CAP. MÍN. 1 M3, CAÇAMBA RETRO CAP. 0,26 M3, PESO OPERACIONAL MÍN. 6.674 KG, PROFUNDIDADE ESCAVAÇÃO MÁX. 4,37 M - CHI DIURNO. AF_06/2014 (CHI)</t>
          </r>
        </is>
      </c>
      <c r="B3254" s="19" t="inlineStr"/>
      <c r="C3254" s="19" t="inlineStr"/>
      <c r="D3254" s="19" t="inlineStr"/>
      <c r="E3254" s="19" t="inlineStr"/>
      <c r="F3254" s="19" t="inlineStr"/>
      <c r="G3254" s="19" t="inlineStr"/>
    </row>
    <row r="3255" customHeight="1" ht="15">
      <c r="A3255" s="20" t="inlineStr">
        <is>
          <r>
            <t xml:space="preserve">Mão de Obra com Encargos Complementares</t>
          </r>
        </is>
      </c>
      <c r="B3255" s="20" t="inlineStr"/>
      <c r="C3255" s="21" t="inlineStr">
        <is>
          <r>
            <t xml:space="preserve">FONTE</t>
          </r>
        </is>
      </c>
      <c r="D3255" s="21" t="inlineStr">
        <is>
          <r>
            <t xml:space="preserve">UNID</t>
          </r>
        </is>
      </c>
      <c r="E3255" s="21" t="inlineStr">
        <is>
          <r>
            <t xml:space="preserve">COEFICIENTE</t>
          </r>
        </is>
      </c>
      <c r="F3255" s="21" t="inlineStr">
        <is>
          <r>
            <t xml:space="preserve">PREÇO UNITÁRIO</t>
          </r>
        </is>
      </c>
      <c r="G3255" s="21" t="inlineStr">
        <is>
          <r>
            <t xml:space="preserve">TOTAL</t>
          </r>
        </is>
      </c>
    </row>
    <row r="3256" customHeight="1" ht="21">
      <c r="A3256" s="22" t="inlineStr">
        <is>
          <r>
            <t xml:space="preserve">88294</t>
          </r>
        </is>
      </c>
      <c r="B3256" s="23" t="inlineStr">
        <is>
          <r>
            <t xml:space="preserve">OPERADOR DE ESCAVADEIRA COM ENCARGOS COMPLEMENTARES</t>
          </r>
        </is>
      </c>
      <c r="C3256" s="22" t="inlineStr">
        <is>
          <r>
            <t xml:space="preserve">SINAPI</t>
          </r>
        </is>
      </c>
      <c r="D3256" s="22" t="inlineStr">
        <is>
          <r>
            <t xml:space="preserve">H</t>
          </r>
        </is>
      </c>
      <c r="E3256" s="24" t="n">
        <v>1.0</v>
      </c>
      <c r="F3256" s="25" t="n">
        <v>32.73</v>
      </c>
      <c r="G3256" s="25" t="n">
        <f>TRUNC(TRUNC(E3256,8)*F3256,2)</f>
        <v>32.73</v>
      </c>
    </row>
    <row r="3257" customHeight="1" ht="18">
      <c r="A3257" s="2" t="inlineStr"/>
      <c r="B3257" s="2" t="inlineStr"/>
      <c r="C3257" s="2" t="inlineStr"/>
      <c r="D3257" s="2" t="inlineStr"/>
      <c r="E3257" s="26" t="inlineStr">
        <is>
          <r>
            <t xml:space="preserve">TOTAL Mão de Obra com Encargos Complementares:</t>
          </r>
        </is>
      </c>
      <c r="F3257" s="26" t="inlineStr"/>
      <c r="G3257" s="27" t="n">
        <f>SUM(G3256:G3256)</f>
        <v>32.73</v>
      </c>
    </row>
    <row r="3258" customHeight="1" ht="15">
      <c r="A3258" s="20" t="inlineStr">
        <is>
          <r>
            <t xml:space="preserve">Serviço</t>
          </r>
        </is>
      </c>
      <c r="B3258" s="20" t="inlineStr"/>
      <c r="C3258" s="21" t="inlineStr">
        <is>
          <r>
            <t xml:space="preserve">FONTE</t>
          </r>
        </is>
      </c>
      <c r="D3258" s="21" t="inlineStr">
        <is>
          <r>
            <t xml:space="preserve">UNID</t>
          </r>
        </is>
      </c>
      <c r="E3258" s="21" t="inlineStr">
        <is>
          <r>
            <t xml:space="preserve">COEFICIENTE</t>
          </r>
        </is>
      </c>
      <c r="F3258" s="21" t="inlineStr">
        <is>
          <r>
            <t xml:space="preserve">PREÇO UNITÁRIO</t>
          </r>
        </is>
      </c>
      <c r="G3258" s="21" t="inlineStr">
        <is>
          <r>
            <t xml:space="preserve">TOTAL</t>
          </r>
        </is>
      </c>
    </row>
    <row r="3259" customHeight="1" ht="46">
      <c r="A3259" s="22" t="inlineStr">
        <is>
          <r>
            <t xml:space="preserve">88857</t>
          </r>
        </is>
      </c>
      <c r="B3259" s="23" t="inlineStr">
        <is>
          <r>
            <t xml:space="preserve">RETROESCAVADEIRA SOBRE RODAS COM CARREGADEIRA, TRAÇÃO 4X4, POTÊNCIA LÍQ. 88 HP, CAÇAMBA CARREG. CAP. MÍN. 1 M3, CAÇAMBA RETRO CAP. 0,26 M3, PESO OPERACIONAL MÍN. 6.674 KG, PROFUNDIDADE ESCAVAÇÃO MÁX. 4,37 M - DEPRECIAÇÃO. AF_06/2014</t>
          </r>
        </is>
      </c>
      <c r="C3259" s="22" t="inlineStr">
        <is>
          <r>
            <t xml:space="preserve">SINAPI</t>
          </r>
        </is>
      </c>
      <c r="D3259" s="22" t="inlineStr">
        <is>
          <r>
            <t xml:space="preserve">H</t>
          </r>
        </is>
      </c>
      <c r="E3259" s="24" t="n">
        <v>1.0</v>
      </c>
      <c r="F3259" s="25" t="n">
        <v>23.65</v>
      </c>
      <c r="G3259" s="25" t="n">
        <f>TRUNC(TRUNC(E3259,8)*F3259,2)</f>
        <v>23.65</v>
      </c>
    </row>
    <row r="3260" customHeight="1" ht="46">
      <c r="A3260" s="22" t="inlineStr">
        <is>
          <r>
            <t xml:space="preserve">88858</t>
          </r>
        </is>
      </c>
      <c r="B3260" s="23" t="inlineStr">
        <is>
          <r>
            <t xml:space="preserve">RETROESCAVADEIRA SOBRE RODAS COM CARREGADEIRA, TRAÇÃO 4X4, POTÊNCIA LÍQ. 88 HP, CAÇAMBA CARREG. CAP. MÍN. 1 M3, CAÇAMBA RETRO CAP. 0,26 M3, PESO OPERACIONAL MÍN. 6.674 KG, PROFUNDIDADE ESCAVAÇÃO MÁX. 4,37 M - JUROS. AF_06/2014</t>
          </r>
        </is>
      </c>
      <c r="C3260" s="22" t="inlineStr">
        <is>
          <r>
            <t xml:space="preserve">SINAPI</t>
          </r>
        </is>
      </c>
      <c r="D3260" s="22" t="inlineStr">
        <is>
          <r>
            <t xml:space="preserve">H</t>
          </r>
        </is>
      </c>
      <c r="E3260" s="24" t="n">
        <v>1.0</v>
      </c>
      <c r="F3260" s="25" t="n">
        <v>6.25</v>
      </c>
      <c r="G3260" s="25" t="n">
        <f>TRUNC(TRUNC(E3260,8)*F3260,2)</f>
        <v>6.25</v>
      </c>
    </row>
    <row r="3261" customHeight="1" ht="15">
      <c r="A3261" s="2" t="inlineStr"/>
      <c r="B3261" s="2" t="inlineStr"/>
      <c r="C3261" s="2" t="inlineStr"/>
      <c r="D3261" s="2" t="inlineStr"/>
      <c r="E3261" s="26" t="inlineStr">
        <is>
          <r>
            <t xml:space="preserve">TOTAL Serviço:</t>
          </r>
        </is>
      </c>
      <c r="F3261" s="26" t="inlineStr"/>
      <c r="G3261" s="27" t="n">
        <f>SUM(G3259:G3260)</f>
        <v>29.9</v>
      </c>
    </row>
    <row r="3262" customHeight="1" ht="15">
      <c r="A3262" s="2" t="inlineStr"/>
      <c r="B3262" s="2" t="inlineStr"/>
      <c r="C3262" s="2" t="inlineStr"/>
      <c r="D3262" s="2" t="inlineStr"/>
      <c r="E3262" s="28" t="inlineStr">
        <is>
          <r>
            <t xml:space="preserve">VALOR:</t>
          </r>
        </is>
      </c>
      <c r="F3262" s="28" t="inlineStr"/>
      <c r="G3262" s="6" t="n">
        <f>SUM(G3257,G3261)</f>
        <v>62.63</v>
      </c>
    </row>
    <row r="3263" customHeight="1" ht="15">
      <c r="A3263" s="2" t="inlineStr"/>
      <c r="B3263" s="2" t="inlineStr"/>
      <c r="C3263" s="2" t="inlineStr"/>
      <c r="D3263" s="2" t="inlineStr"/>
      <c r="E3263" s="28" t="inlineStr">
        <is>
          <r>
            <t xml:space="preserve">VALOR BDI (22.23%):</t>
          </r>
        </is>
      </c>
      <c r="F3263" s="28" t="inlineStr"/>
      <c r="G3263" s="6" t="n">
        <f>ROUND(G3262*(22.23/100),2)</f>
        <v>13.92</v>
      </c>
    </row>
    <row r="3264" customHeight="1" ht="15">
      <c r="A3264" s="2" t="inlineStr"/>
      <c r="B3264" s="2" t="inlineStr"/>
      <c r="C3264" s="2" t="inlineStr"/>
      <c r="D3264" s="2" t="inlineStr"/>
      <c r="E3264" s="28" t="inlineStr">
        <is>
          <r>
            <t xml:space="preserve">VALOR COM BDI:</t>
          </r>
        </is>
      </c>
      <c r="F3264" s="28" t="inlineStr"/>
      <c r="G3264" s="6" t="n">
        <f>G3263+G3262</f>
        <v>76.55</v>
      </c>
    </row>
    <row r="3265" customHeight="1" ht="10">
      <c r="A3265" s="2" t="inlineStr"/>
      <c r="B3265" s="2" t="inlineStr"/>
      <c r="C3265" s="2" t="inlineStr"/>
      <c r="D3265" s="2" t="inlineStr"/>
      <c r="E3265" s="18" t="inlineStr"/>
      <c r="F3265" s="18" t="inlineStr"/>
      <c r="G3265" s="18" t="inlineStr"/>
    </row>
    <row r="3266" customHeight="1" ht="27">
      <c r="A3266" s="19" t="inlineStr">
        <is>
          <r>
            <t xml:space="preserve">5678 RETROESCAVADEIRA SOBRE RODAS COM CARREGADEIRA, TRAÇÃO 4X4, POTÊNCIA LÍQ. 88 HP, CAÇAMBA CARREG. CAP. MÍN. 1 M3, CAÇAMBA RETRO CAP. 0,26 M3, PESO OPERACIONAL MÍN. 6.674 KG, PROFUNDIDADE ESCAVAÇÃO MÁX. 4,37 M - CHP DIURNO. AF_06/2014 (CHP)</t>
          </r>
        </is>
      </c>
      <c r="B3266" s="19" t="inlineStr"/>
      <c r="C3266" s="19" t="inlineStr"/>
      <c r="D3266" s="19" t="inlineStr"/>
      <c r="E3266" s="19" t="inlineStr"/>
      <c r="F3266" s="19" t="inlineStr"/>
      <c r="G3266" s="19" t="inlineStr"/>
    </row>
    <row r="3267" customHeight="1" ht="15">
      <c r="A3267" s="20" t="inlineStr">
        <is>
          <r>
            <t xml:space="preserve">Mão de Obra com Encargos Complementares</t>
          </r>
        </is>
      </c>
      <c r="B3267" s="20" t="inlineStr"/>
      <c r="C3267" s="21" t="inlineStr">
        <is>
          <r>
            <t xml:space="preserve">FONTE</t>
          </r>
        </is>
      </c>
      <c r="D3267" s="21" t="inlineStr">
        <is>
          <r>
            <t xml:space="preserve">UNID</t>
          </r>
        </is>
      </c>
      <c r="E3267" s="21" t="inlineStr">
        <is>
          <r>
            <t xml:space="preserve">COEFICIENTE</t>
          </r>
        </is>
      </c>
      <c r="F3267" s="21" t="inlineStr">
        <is>
          <r>
            <t xml:space="preserve">PREÇO UNITÁRIO</t>
          </r>
        </is>
      </c>
      <c r="G3267" s="21" t="inlineStr">
        <is>
          <r>
            <t xml:space="preserve">TOTAL</t>
          </r>
        </is>
      </c>
    </row>
    <row r="3268" customHeight="1" ht="21">
      <c r="A3268" s="22" t="inlineStr">
        <is>
          <r>
            <t xml:space="preserve">88294</t>
          </r>
        </is>
      </c>
      <c r="B3268" s="23" t="inlineStr">
        <is>
          <r>
            <t xml:space="preserve">OPERADOR DE ESCAVADEIRA COM ENCARGOS COMPLEMENTARES</t>
          </r>
        </is>
      </c>
      <c r="C3268" s="22" t="inlineStr">
        <is>
          <r>
            <t xml:space="preserve">SINAPI</t>
          </r>
        </is>
      </c>
      <c r="D3268" s="22" t="inlineStr">
        <is>
          <r>
            <t xml:space="preserve">H</t>
          </r>
        </is>
      </c>
      <c r="E3268" s="24" t="n">
        <v>1.0</v>
      </c>
      <c r="F3268" s="25" t="n">
        <v>32.73</v>
      </c>
      <c r="G3268" s="25" t="n">
        <f>TRUNC(TRUNC(E3268,8)*F3268,2)</f>
        <v>32.73</v>
      </c>
    </row>
    <row r="3269" customHeight="1" ht="18">
      <c r="A3269" s="2" t="inlineStr"/>
      <c r="B3269" s="2" t="inlineStr"/>
      <c r="C3269" s="2" t="inlineStr"/>
      <c r="D3269" s="2" t="inlineStr"/>
      <c r="E3269" s="26" t="inlineStr">
        <is>
          <r>
            <t xml:space="preserve">TOTAL Mão de Obra com Encargos Complementares:</t>
          </r>
        </is>
      </c>
      <c r="F3269" s="26" t="inlineStr"/>
      <c r="G3269" s="27" t="n">
        <f>SUM(G3268:G3268)</f>
        <v>32.73</v>
      </c>
    </row>
    <row r="3270" customHeight="1" ht="15">
      <c r="A3270" s="20" t="inlineStr">
        <is>
          <r>
            <t xml:space="preserve">Serviço</t>
          </r>
        </is>
      </c>
      <c r="B3270" s="20" t="inlineStr"/>
      <c r="C3270" s="21" t="inlineStr">
        <is>
          <r>
            <t xml:space="preserve">FONTE</t>
          </r>
        </is>
      </c>
      <c r="D3270" s="21" t="inlineStr">
        <is>
          <r>
            <t xml:space="preserve">UNID</t>
          </r>
        </is>
      </c>
      <c r="E3270" s="21" t="inlineStr">
        <is>
          <r>
            <t xml:space="preserve">COEFICIENTE</t>
          </r>
        </is>
      </c>
      <c r="F3270" s="21" t="inlineStr">
        <is>
          <r>
            <t xml:space="preserve">PREÇO UNITÁRIO</t>
          </r>
        </is>
      </c>
      <c r="G3270" s="21" t="inlineStr">
        <is>
          <r>
            <t xml:space="preserve">TOTAL</t>
          </r>
        </is>
      </c>
    </row>
    <row r="3271" customHeight="1" ht="46">
      <c r="A3271" s="22" t="inlineStr">
        <is>
          <r>
            <t xml:space="preserve">88857</t>
          </r>
        </is>
      </c>
      <c r="B3271" s="23" t="inlineStr">
        <is>
          <r>
            <t xml:space="preserve">RETROESCAVADEIRA SOBRE RODAS COM CARREGADEIRA, TRAÇÃO 4X4, POTÊNCIA LÍQ. 88 HP, CAÇAMBA CARREG. CAP. MÍN. 1 M3, CAÇAMBA RETRO CAP. 0,26 M3, PESO OPERACIONAL MÍN. 6.674 KG, PROFUNDIDADE ESCAVAÇÃO MÁX. 4,37 M - DEPRECIAÇÃO. AF_06/2014</t>
          </r>
        </is>
      </c>
      <c r="C3271" s="22" t="inlineStr">
        <is>
          <r>
            <t xml:space="preserve">SINAPI</t>
          </r>
        </is>
      </c>
      <c r="D3271" s="22" t="inlineStr">
        <is>
          <r>
            <t xml:space="preserve">H</t>
          </r>
        </is>
      </c>
      <c r="E3271" s="24" t="n">
        <v>1.0</v>
      </c>
      <c r="F3271" s="25" t="n">
        <v>23.65</v>
      </c>
      <c r="G3271" s="25" t="n">
        <f>TRUNC(TRUNC(E3271,8)*F3271,2)</f>
        <v>23.65</v>
      </c>
    </row>
    <row r="3272" customHeight="1" ht="46">
      <c r="A3272" s="22" t="inlineStr">
        <is>
          <r>
            <t xml:space="preserve">88858</t>
          </r>
        </is>
      </c>
      <c r="B3272" s="23" t="inlineStr">
        <is>
          <r>
            <t xml:space="preserve">RETROESCAVADEIRA SOBRE RODAS COM CARREGADEIRA, TRAÇÃO 4X4, POTÊNCIA LÍQ. 88 HP, CAÇAMBA CARREG. CAP. MÍN. 1 M3, CAÇAMBA RETRO CAP. 0,26 M3, PESO OPERACIONAL MÍN. 6.674 KG, PROFUNDIDADE ESCAVAÇÃO MÁX. 4,37 M - JUROS. AF_06/2014</t>
          </r>
        </is>
      </c>
      <c r="C3272" s="22" t="inlineStr">
        <is>
          <r>
            <t xml:space="preserve">SINAPI</t>
          </r>
        </is>
      </c>
      <c r="D3272" s="22" t="inlineStr">
        <is>
          <r>
            <t xml:space="preserve">H</t>
          </r>
        </is>
      </c>
      <c r="E3272" s="24" t="n">
        <v>1.0</v>
      </c>
      <c r="F3272" s="25" t="n">
        <v>6.25</v>
      </c>
      <c r="G3272" s="25" t="n">
        <f>TRUNC(TRUNC(E3272,8)*F3272,2)</f>
        <v>6.25</v>
      </c>
    </row>
    <row r="3273" customHeight="1" ht="46">
      <c r="A3273" s="22" t="inlineStr">
        <is>
          <r>
            <t xml:space="preserve">5664</t>
          </r>
        </is>
      </c>
      <c r="B3273" s="23" t="inlineStr">
        <is>
          <r>
            <t xml:space="preserve">RETROESCAVADEIRA SOBRE RODAS COM CARREGADEIRA, TRAÇÃO 4X4, POTÊNCIA LÍQ. 88 HP, CAÇAMBA CARREG. CAP. MÍN. 1 M3, CAÇAMBA RETRO CAP. 0,26 M3, PESO OPERACIONAL MÍN. 6.674 KG, PROFUNDIDADE ESCAVAÇÃO MÁX. 4,37 M - MANUTENÇÃO. AF_06/2014</t>
          </r>
        </is>
      </c>
      <c r="C3273" s="22" t="inlineStr">
        <is>
          <r>
            <t xml:space="preserve">SINAPI</t>
          </r>
        </is>
      </c>
      <c r="D3273" s="22" t="inlineStr">
        <is>
          <r>
            <t xml:space="preserve">H</t>
          </r>
        </is>
      </c>
      <c r="E3273" s="24" t="n">
        <v>1.0</v>
      </c>
      <c r="F3273" s="25" t="n">
        <v>29.56</v>
      </c>
      <c r="G3273" s="25" t="n">
        <f>TRUNC(TRUNC(E3273,8)*F3273,2)</f>
        <v>29.56</v>
      </c>
    </row>
    <row r="3274" customHeight="1" ht="46">
      <c r="A3274" s="22" t="inlineStr">
        <is>
          <r>
            <t xml:space="preserve">53786</t>
          </r>
        </is>
      </c>
      <c r="B3274" s="23" t="inlineStr">
        <is>
          <r>
            <t xml:space="preserve">RETROESCAVADEIRA SOBRE RODAS COM CARREGADEIRA, TRAÇÃO 4X4, POTÊNCIA LÍQ. 88 HP, CAÇAMBA CARREG. CAP. MÍN. 1 M3, CAÇAMBA RETRO CAP. 0,26 M3, PESO OPERACIONAL MÍN. 6.674 KG, PROFUNDIDADE ESCAVAÇÃO MÁX. 4,37 M - MATERIAIS NA OPERAÇÃO. AF_06/2014</t>
          </r>
        </is>
      </c>
      <c r="C3274" s="22" t="inlineStr">
        <is>
          <r>
            <t xml:space="preserve">SINAPI</t>
          </r>
        </is>
      </c>
      <c r="D3274" s="22" t="inlineStr">
        <is>
          <r>
            <t xml:space="preserve">H</t>
          </r>
        </is>
      </c>
      <c r="E3274" s="24" t="n">
        <v>1.0</v>
      </c>
      <c r="F3274" s="25" t="n">
        <v>53.31</v>
      </c>
      <c r="G3274" s="25" t="n">
        <f>TRUNC(TRUNC(E3274,8)*F3274,2)</f>
        <v>53.31</v>
      </c>
    </row>
    <row r="3275" customHeight="1" ht="15">
      <c r="A3275" s="2" t="inlineStr"/>
      <c r="B3275" s="2" t="inlineStr"/>
      <c r="C3275" s="2" t="inlineStr"/>
      <c r="D3275" s="2" t="inlineStr"/>
      <c r="E3275" s="26" t="inlineStr">
        <is>
          <r>
            <t xml:space="preserve">TOTAL Serviço:</t>
          </r>
        </is>
      </c>
      <c r="F3275" s="26" t="inlineStr"/>
      <c r="G3275" s="27" t="n">
        <f>SUM(G3271:G3274)</f>
        <v>112.77</v>
      </c>
    </row>
    <row r="3276" customHeight="1" ht="15">
      <c r="A3276" s="2" t="inlineStr"/>
      <c r="B3276" s="2" t="inlineStr"/>
      <c r="C3276" s="2" t="inlineStr"/>
      <c r="D3276" s="2" t="inlineStr"/>
      <c r="E3276" s="28" t="inlineStr">
        <is>
          <r>
            <t xml:space="preserve">VALOR:</t>
          </r>
        </is>
      </c>
      <c r="F3276" s="28" t="inlineStr"/>
      <c r="G3276" s="6" t="n">
        <f>SUM(G3269,G3275)</f>
        <v>145.5</v>
      </c>
    </row>
    <row r="3277" customHeight="1" ht="15">
      <c r="A3277" s="2" t="inlineStr"/>
      <c r="B3277" s="2" t="inlineStr"/>
      <c r="C3277" s="2" t="inlineStr"/>
      <c r="D3277" s="2" t="inlineStr"/>
      <c r="E3277" s="28" t="inlineStr">
        <is>
          <r>
            <t xml:space="preserve">VALOR BDI (22.23%):</t>
          </r>
        </is>
      </c>
      <c r="F3277" s="28" t="inlineStr"/>
      <c r="G3277" s="6" t="n">
        <f>ROUND(G3276*(22.23/100),2)</f>
        <v>32.34</v>
      </c>
    </row>
    <row r="3278" customHeight="1" ht="15">
      <c r="A3278" s="2" t="inlineStr"/>
      <c r="B3278" s="2" t="inlineStr"/>
      <c r="C3278" s="2" t="inlineStr"/>
      <c r="D3278" s="2" t="inlineStr"/>
      <c r="E3278" s="28" t="inlineStr">
        <is>
          <r>
            <t xml:space="preserve">VALOR COM BDI:</t>
          </r>
        </is>
      </c>
      <c r="F3278" s="28" t="inlineStr"/>
      <c r="G3278" s="6" t="n">
        <f>G3277+G3276</f>
        <v>177.84</v>
      </c>
    </row>
    <row r="3279" customHeight="1" ht="10">
      <c r="A3279" s="2" t="inlineStr"/>
      <c r="B3279" s="2" t="inlineStr"/>
      <c r="C3279" s="2" t="inlineStr"/>
      <c r="D3279" s="2" t="inlineStr"/>
      <c r="E3279" s="18" t="inlineStr"/>
      <c r="F3279" s="18" t="inlineStr"/>
      <c r="G3279" s="18" t="inlineStr"/>
    </row>
    <row r="3280" customHeight="1" ht="27">
      <c r="A3280" s="19" t="inlineStr">
        <is>
          <r>
            <t xml:space="preserve">88857 RETROESCAVADEIRA SOBRE RODAS COM CARREGADEIRA, TRAÇÃO 4X4, POTÊNCIA LÍQ. 88 HP, CAÇAMBA CARREG. CAP. MÍN. 1 M3, CAÇAMBA RETRO CAP. 0,26 M3, PESO OPERACIONAL MÍN. 6.674 KG, PROFUNDIDADE ESCAVAÇÃO MÁX. 4,37 M - DEPRECIAÇÃO. AF_06/2014 (H)</t>
          </r>
        </is>
      </c>
      <c r="B3280" s="19" t="inlineStr"/>
      <c r="C3280" s="19" t="inlineStr"/>
      <c r="D3280" s="19" t="inlineStr"/>
      <c r="E3280" s="19" t="inlineStr"/>
      <c r="F3280" s="19" t="inlineStr"/>
      <c r="G3280" s="19" t="inlineStr"/>
    </row>
    <row r="3281" customHeight="1" ht="15">
      <c r="A3281" s="20" t="inlineStr">
        <is>
          <r>
            <t xml:space="preserve">Equipamento</t>
          </r>
        </is>
      </c>
      <c r="B3281" s="20" t="inlineStr"/>
      <c r="C3281" s="21" t="inlineStr">
        <is>
          <r>
            <t xml:space="preserve">FONTE</t>
          </r>
        </is>
      </c>
      <c r="D3281" s="21" t="inlineStr">
        <is>
          <r>
            <t xml:space="preserve">UNID</t>
          </r>
        </is>
      </c>
      <c r="E3281" s="21" t="inlineStr">
        <is>
          <r>
            <t xml:space="preserve">COEFICIENTE</t>
          </r>
        </is>
      </c>
      <c r="F3281" s="21" t="inlineStr">
        <is>
          <r>
            <t xml:space="preserve">PREÇO UNITÁRIO</t>
          </r>
        </is>
      </c>
      <c r="G3281" s="21" t="inlineStr">
        <is>
          <r>
            <t xml:space="preserve">TOTAL</t>
          </r>
        </is>
      </c>
    </row>
    <row r="3282" customHeight="1" ht="55">
      <c r="A3282" s="22" t="inlineStr">
        <is>
          <r>
            <t xml:space="preserve">00036531</t>
          </r>
        </is>
      </c>
      <c r="B3282" s="23" t="inlineStr">
        <is>
          <r>
            <t xml:space="preserve">RETROESCAVADEIRA SOBRE RODAS COM CARREGADEIRA, TRACAO 4 X 4, POTENCIA LIQUIDA 88 HP, PESO OPERACIONAL MINIMO DE 6674 KG, CAPACIDADE DA CARREGADEIRA DE 1,00 M3 E DA RETROESCAVADEIRA MINIMA DE 0,26 M3, PROFUNDIDADE DE ESCAVACAO MAXIMA DE 4,37 M</t>
          </r>
        </is>
      </c>
      <c r="C3282" s="22" t="inlineStr">
        <is>
          <r>
            <t xml:space="preserve">SINAPI</t>
          </r>
        </is>
      </c>
      <c r="D3282" s="22" t="inlineStr">
        <is>
          <r>
            <t xml:space="preserve">UN</t>
          </r>
        </is>
      </c>
      <c r="E3282" s="24" t="n">
        <v>5.6E-5</v>
      </c>
      <c r="F3282" s="25" t="n">
        <v>422408.5</v>
      </c>
      <c r="G3282" s="25" t="n">
        <f>TRUNC(TRUNC(E3282,8)*F3282,2)</f>
        <v>23.65</v>
      </c>
    </row>
    <row r="3283" customHeight="1" ht="15">
      <c r="A3283" s="2" t="inlineStr"/>
      <c r="B3283" s="2" t="inlineStr"/>
      <c r="C3283" s="2" t="inlineStr"/>
      <c r="D3283" s="2" t="inlineStr"/>
      <c r="E3283" s="26" t="inlineStr">
        <is>
          <r>
            <t xml:space="preserve">TOTAL Equipamento:</t>
          </r>
        </is>
      </c>
      <c r="F3283" s="26" t="inlineStr"/>
      <c r="G3283" s="27" t="n">
        <f>SUM(G3282:G3282)</f>
        <v>23.65</v>
      </c>
    </row>
    <row r="3284" customHeight="1" ht="15">
      <c r="A3284" s="2" t="inlineStr"/>
      <c r="B3284" s="2" t="inlineStr"/>
      <c r="C3284" s="2" t="inlineStr"/>
      <c r="D3284" s="2" t="inlineStr"/>
      <c r="E3284" s="28" t="inlineStr">
        <is>
          <r>
            <t xml:space="preserve">VALOR:</t>
          </r>
        </is>
      </c>
      <c r="F3284" s="28" t="inlineStr"/>
      <c r="G3284" s="6" t="n">
        <f>SUM(G3283)</f>
        <v>23.65</v>
      </c>
    </row>
    <row r="3285" customHeight="1" ht="15">
      <c r="A3285" s="2" t="inlineStr"/>
      <c r="B3285" s="2" t="inlineStr"/>
      <c r="C3285" s="2" t="inlineStr"/>
      <c r="D3285" s="2" t="inlineStr"/>
      <c r="E3285" s="28" t="inlineStr">
        <is>
          <r>
            <t xml:space="preserve">VALOR BDI (22.23%):</t>
          </r>
        </is>
      </c>
      <c r="F3285" s="28" t="inlineStr"/>
      <c r="G3285" s="6" t="n">
        <f>ROUND(G3284*(22.23/100),2)</f>
        <v>5.26</v>
      </c>
    </row>
    <row r="3286" customHeight="1" ht="15">
      <c r="A3286" s="2" t="inlineStr"/>
      <c r="B3286" s="2" t="inlineStr"/>
      <c r="C3286" s="2" t="inlineStr"/>
      <c r="D3286" s="2" t="inlineStr"/>
      <c r="E3286" s="28" t="inlineStr">
        <is>
          <r>
            <t xml:space="preserve">VALOR COM BDI:</t>
          </r>
        </is>
      </c>
      <c r="F3286" s="28" t="inlineStr"/>
      <c r="G3286" s="6" t="n">
        <f>G3285+G3284</f>
        <v>28.91</v>
      </c>
    </row>
    <row r="3287" customHeight="1" ht="10">
      <c r="A3287" s="2" t="inlineStr"/>
      <c r="B3287" s="2" t="inlineStr"/>
      <c r="C3287" s="2" t="inlineStr"/>
      <c r="D3287" s="2" t="inlineStr"/>
      <c r="E3287" s="18" t="inlineStr"/>
      <c r="F3287" s="18" t="inlineStr"/>
      <c r="G3287" s="18" t="inlineStr"/>
    </row>
    <row r="3288" customHeight="1" ht="20">
      <c r="A3288" s="19" t="inlineStr">
        <is>
          <r>
            <t xml:space="preserve">88858 RETROESCAVADEIRA SOBRE RODAS COM CARREGADEIRA, TRAÇÃO 4X4, POTÊNCIA LÍQ. 88 HP, CAÇAMBA CARREG. CAP. MÍN. 1 M3, CAÇAMBA RETRO CAP. 0,26 M3, PESO OPERACIONAL MÍN. 6.674 KG, PROFUNDIDADE ESCAVAÇÃO MÁX. 4,37 M - JUROS. AF_06/2014 (H)</t>
          </r>
        </is>
      </c>
      <c r="B3288" s="19" t="inlineStr"/>
      <c r="C3288" s="19" t="inlineStr"/>
      <c r="D3288" s="19" t="inlineStr"/>
      <c r="E3288" s="19" t="inlineStr"/>
      <c r="F3288" s="19" t="inlineStr"/>
      <c r="G3288" s="19" t="inlineStr"/>
    </row>
    <row r="3289" customHeight="1" ht="15">
      <c r="A3289" s="20" t="inlineStr">
        <is>
          <r>
            <t xml:space="preserve">Equipamento</t>
          </r>
        </is>
      </c>
      <c r="B3289" s="20" t="inlineStr"/>
      <c r="C3289" s="21" t="inlineStr">
        <is>
          <r>
            <t xml:space="preserve">FONTE</t>
          </r>
        </is>
      </c>
      <c r="D3289" s="21" t="inlineStr">
        <is>
          <r>
            <t xml:space="preserve">UNID</t>
          </r>
        </is>
      </c>
      <c r="E3289" s="21" t="inlineStr">
        <is>
          <r>
            <t xml:space="preserve">COEFICIENTE</t>
          </r>
        </is>
      </c>
      <c r="F3289" s="21" t="inlineStr">
        <is>
          <r>
            <t xml:space="preserve">PREÇO UNITÁRIO</t>
          </r>
        </is>
      </c>
      <c r="G3289" s="21" t="inlineStr">
        <is>
          <r>
            <t xml:space="preserve">TOTAL</t>
          </r>
        </is>
      </c>
    </row>
    <row r="3290" customHeight="1" ht="55">
      <c r="A3290" s="22" t="inlineStr">
        <is>
          <r>
            <t xml:space="preserve">00036531</t>
          </r>
        </is>
      </c>
      <c r="B3290" s="23" t="inlineStr">
        <is>
          <r>
            <t xml:space="preserve">RETROESCAVADEIRA SOBRE RODAS COM CARREGADEIRA, TRACAO 4 X 4, POTENCIA LIQUIDA 88 HP, PESO OPERACIONAL MINIMO DE 6674 KG, CAPACIDADE DA CARREGADEIRA DE 1,00 M3 E DA RETROESCAVADEIRA MINIMA DE 0,26 M3, PROFUNDIDADE DE ESCAVACAO MAXIMA DE 4,37 M</t>
          </r>
        </is>
      </c>
      <c r="C3290" s="22" t="inlineStr">
        <is>
          <r>
            <t xml:space="preserve">SINAPI</t>
          </r>
        </is>
      </c>
      <c r="D3290" s="22" t="inlineStr">
        <is>
          <r>
            <t xml:space="preserve">UN</t>
          </r>
        </is>
      </c>
      <c r="E3290" s="24" t="n">
        <v>1.48E-5</v>
      </c>
      <c r="F3290" s="25" t="n">
        <v>422408.5</v>
      </c>
      <c r="G3290" s="25" t="n">
        <f>TRUNC(TRUNC(E3290,8)*F3290,2)</f>
        <v>6.25</v>
      </c>
    </row>
    <row r="3291" customHeight="1" ht="15">
      <c r="A3291" s="2" t="inlineStr"/>
      <c r="B3291" s="2" t="inlineStr"/>
      <c r="C3291" s="2" t="inlineStr"/>
      <c r="D3291" s="2" t="inlineStr"/>
      <c r="E3291" s="26" t="inlineStr">
        <is>
          <r>
            <t xml:space="preserve">TOTAL Equipamento:</t>
          </r>
        </is>
      </c>
      <c r="F3291" s="26" t="inlineStr"/>
      <c r="G3291" s="27" t="n">
        <f>SUM(G3290:G3290)</f>
        <v>6.25</v>
      </c>
    </row>
    <row r="3292" customHeight="1" ht="15">
      <c r="A3292" s="2" t="inlineStr"/>
      <c r="B3292" s="2" t="inlineStr"/>
      <c r="C3292" s="2" t="inlineStr"/>
      <c r="D3292" s="2" t="inlineStr"/>
      <c r="E3292" s="28" t="inlineStr">
        <is>
          <r>
            <t xml:space="preserve">VALOR:</t>
          </r>
        </is>
      </c>
      <c r="F3292" s="28" t="inlineStr"/>
      <c r="G3292" s="6" t="n">
        <f>SUM(G3291)</f>
        <v>6.25</v>
      </c>
    </row>
    <row r="3293" customHeight="1" ht="15">
      <c r="A3293" s="2" t="inlineStr"/>
      <c r="B3293" s="2" t="inlineStr"/>
      <c r="C3293" s="2" t="inlineStr"/>
      <c r="D3293" s="2" t="inlineStr"/>
      <c r="E3293" s="28" t="inlineStr">
        <is>
          <r>
            <t xml:space="preserve">VALOR BDI (22.23%):</t>
          </r>
        </is>
      </c>
      <c r="F3293" s="28" t="inlineStr"/>
      <c r="G3293" s="6" t="n">
        <f>ROUND(G3292*(22.23/100),2)</f>
        <v>1.39</v>
      </c>
    </row>
    <row r="3294" customHeight="1" ht="15">
      <c r="A3294" s="2" t="inlineStr"/>
      <c r="B3294" s="2" t="inlineStr"/>
      <c r="C3294" s="2" t="inlineStr"/>
      <c r="D3294" s="2" t="inlineStr"/>
      <c r="E3294" s="28" t="inlineStr">
        <is>
          <r>
            <t xml:space="preserve">VALOR COM BDI:</t>
          </r>
        </is>
      </c>
      <c r="F3294" s="28" t="inlineStr"/>
      <c r="G3294" s="6" t="n">
        <f>G3293+G3292</f>
        <v>7.64</v>
      </c>
    </row>
    <row r="3295" customHeight="1" ht="10">
      <c r="A3295" s="2" t="inlineStr"/>
      <c r="B3295" s="2" t="inlineStr"/>
      <c r="C3295" s="2" t="inlineStr"/>
      <c r="D3295" s="2" t="inlineStr"/>
      <c r="E3295" s="18" t="inlineStr"/>
      <c r="F3295" s="18" t="inlineStr"/>
      <c r="G3295" s="18" t="inlineStr"/>
    </row>
    <row r="3296" customHeight="1" ht="27">
      <c r="A3296" s="19" t="inlineStr">
        <is>
          <r>
            <t xml:space="preserve">5664 RETROESCAVADEIRA SOBRE RODAS COM CARREGADEIRA, TRAÇÃO 4X4, POTÊNCIA LÍQ. 88 HP, CAÇAMBA CARREG. CAP. MÍN. 1 M3, CAÇAMBA RETRO CAP. 0,26 M3, PESO OPERACIONAL MÍN. 6.674 KG, PROFUNDIDADE ESCAVAÇÃO MÁX. 4,37 M - MANUTENÇÃO. AF_06/2014 (H)</t>
          </r>
        </is>
      </c>
      <c r="B3296" s="19" t="inlineStr"/>
      <c r="C3296" s="19" t="inlineStr"/>
      <c r="D3296" s="19" t="inlineStr"/>
      <c r="E3296" s="19" t="inlineStr"/>
      <c r="F3296" s="19" t="inlineStr"/>
      <c r="G3296" s="19" t="inlineStr"/>
    </row>
    <row r="3297" customHeight="1" ht="15">
      <c r="A3297" s="20" t="inlineStr">
        <is>
          <r>
            <t xml:space="preserve">Equipamento</t>
          </r>
        </is>
      </c>
      <c r="B3297" s="20" t="inlineStr"/>
      <c r="C3297" s="21" t="inlineStr">
        <is>
          <r>
            <t xml:space="preserve">FONTE</t>
          </r>
        </is>
      </c>
      <c r="D3297" s="21" t="inlineStr">
        <is>
          <r>
            <t xml:space="preserve">UNID</t>
          </r>
        </is>
      </c>
      <c r="E3297" s="21" t="inlineStr">
        <is>
          <r>
            <t xml:space="preserve">COEFICIENTE</t>
          </r>
        </is>
      </c>
      <c r="F3297" s="21" t="inlineStr">
        <is>
          <r>
            <t xml:space="preserve">PREÇO UNITÁRIO</t>
          </r>
        </is>
      </c>
      <c r="G3297" s="21" t="inlineStr">
        <is>
          <r>
            <t xml:space="preserve">TOTAL</t>
          </r>
        </is>
      </c>
    </row>
    <row r="3298" customHeight="1" ht="55">
      <c r="A3298" s="22" t="inlineStr">
        <is>
          <r>
            <t xml:space="preserve">00036531</t>
          </r>
        </is>
      </c>
      <c r="B3298" s="23" t="inlineStr">
        <is>
          <r>
            <t xml:space="preserve">RETROESCAVADEIRA SOBRE RODAS COM CARREGADEIRA, TRACAO 4 X 4, POTENCIA LIQUIDA 88 HP, PESO OPERACIONAL MINIMO DE 6674 KG, CAPACIDADE DA CARREGADEIRA DE 1,00 M3 E DA RETROESCAVADEIRA MINIMA DE 0,26 M3, PROFUNDIDADE DE ESCAVACAO MAXIMA DE 4,37 M</t>
          </r>
        </is>
      </c>
      <c r="C3298" s="22" t="inlineStr">
        <is>
          <r>
            <t xml:space="preserve">SINAPI</t>
          </r>
        </is>
      </c>
      <c r="D3298" s="22" t="inlineStr">
        <is>
          <r>
            <t xml:space="preserve">UN</t>
          </r>
        </is>
      </c>
      <c r="E3298" s="24" t="n">
        <v>7.0E-5</v>
      </c>
      <c r="F3298" s="25" t="n">
        <v>422408.5</v>
      </c>
      <c r="G3298" s="25" t="n">
        <f>TRUNC(TRUNC(E3298,8)*F3298,2)</f>
        <v>29.56</v>
      </c>
    </row>
    <row r="3299" customHeight="1" ht="15">
      <c r="A3299" s="2" t="inlineStr"/>
      <c r="B3299" s="2" t="inlineStr"/>
      <c r="C3299" s="2" t="inlineStr"/>
      <c r="D3299" s="2" t="inlineStr"/>
      <c r="E3299" s="26" t="inlineStr">
        <is>
          <r>
            <t xml:space="preserve">TOTAL Equipamento:</t>
          </r>
        </is>
      </c>
      <c r="F3299" s="26" t="inlineStr"/>
      <c r="G3299" s="27" t="n">
        <f>SUM(G3298:G3298)</f>
        <v>29.56</v>
      </c>
    </row>
    <row r="3300" customHeight="1" ht="15">
      <c r="A3300" s="2" t="inlineStr"/>
      <c r="B3300" s="2" t="inlineStr"/>
      <c r="C3300" s="2" t="inlineStr"/>
      <c r="D3300" s="2" t="inlineStr"/>
      <c r="E3300" s="28" t="inlineStr">
        <is>
          <r>
            <t xml:space="preserve">VALOR:</t>
          </r>
        </is>
      </c>
      <c r="F3300" s="28" t="inlineStr"/>
      <c r="G3300" s="6" t="n">
        <f>SUM(G3299)</f>
        <v>29.56</v>
      </c>
    </row>
    <row r="3301" customHeight="1" ht="15">
      <c r="A3301" s="2" t="inlineStr"/>
      <c r="B3301" s="2" t="inlineStr"/>
      <c r="C3301" s="2" t="inlineStr"/>
      <c r="D3301" s="2" t="inlineStr"/>
      <c r="E3301" s="28" t="inlineStr">
        <is>
          <r>
            <t xml:space="preserve">VALOR BDI (22.23%):</t>
          </r>
        </is>
      </c>
      <c r="F3301" s="28" t="inlineStr"/>
      <c r="G3301" s="6" t="n">
        <f>ROUND(G3300*(22.23/100),2)</f>
        <v>6.57</v>
      </c>
    </row>
    <row r="3302" customHeight="1" ht="15">
      <c r="A3302" s="2" t="inlineStr"/>
      <c r="B3302" s="2" t="inlineStr"/>
      <c r="C3302" s="2" t="inlineStr"/>
      <c r="D3302" s="2" t="inlineStr"/>
      <c r="E3302" s="28" t="inlineStr">
        <is>
          <r>
            <t xml:space="preserve">VALOR COM BDI:</t>
          </r>
        </is>
      </c>
      <c r="F3302" s="28" t="inlineStr"/>
      <c r="G3302" s="6" t="n">
        <f>G3301+G3300</f>
        <v>36.13</v>
      </c>
    </row>
    <row r="3303" customHeight="1" ht="10">
      <c r="A3303" s="2" t="inlineStr"/>
      <c r="B3303" s="2" t="inlineStr"/>
      <c r="C3303" s="2" t="inlineStr"/>
      <c r="D3303" s="2" t="inlineStr"/>
      <c r="E3303" s="18" t="inlineStr"/>
      <c r="F3303" s="18" t="inlineStr"/>
      <c r="G3303" s="18" t="inlineStr"/>
    </row>
    <row r="3304" customHeight="1" ht="27">
      <c r="A3304" s="19" t="inlineStr">
        <is>
          <r>
            <t xml:space="preserve">53786 RETROESCAVADEIRA SOBRE RODAS COM CARREGADEIRA, TRAÇÃO 4X4, POTÊNCIA LÍQ. 88 HP, CAÇAMBA CARREG. CAP. MÍN. 1 M3, CAÇAMBA RETRO CAP. 0,26 M3, PESO OPERACIONAL MÍN. 6.674 KG, PROFUNDIDADE ESCAVAÇÃO MÁX. 4,37 M - MATERIAIS NA OPERAÇÃO. AF_06/2014 (H)</t>
          </r>
        </is>
      </c>
      <c r="B3304" s="19" t="inlineStr"/>
      <c r="C3304" s="19" t="inlineStr"/>
      <c r="D3304" s="19" t="inlineStr"/>
      <c r="E3304" s="19" t="inlineStr"/>
      <c r="F3304" s="19" t="inlineStr"/>
      <c r="G3304" s="19" t="inlineStr"/>
    </row>
    <row r="3305" customHeight="1" ht="15">
      <c r="A3305" s="20" t="inlineStr">
        <is>
          <r>
            <t xml:space="preserve">Material</t>
          </r>
        </is>
      </c>
      <c r="B3305" s="20" t="inlineStr"/>
      <c r="C3305" s="21" t="inlineStr">
        <is>
          <r>
            <t xml:space="preserve">FONTE</t>
          </r>
        </is>
      </c>
      <c r="D3305" s="21" t="inlineStr">
        <is>
          <r>
            <t xml:space="preserve">UNID</t>
          </r>
        </is>
      </c>
      <c r="E3305" s="21" t="inlineStr">
        <is>
          <r>
            <t xml:space="preserve">COEFICIENTE</t>
          </r>
        </is>
      </c>
      <c r="F3305" s="21" t="inlineStr">
        <is>
          <r>
            <t xml:space="preserve">PREÇO UNITÁRIO</t>
          </r>
        </is>
      </c>
      <c r="G3305" s="21" t="inlineStr">
        <is>
          <r>
            <t xml:space="preserve">TOTAL</t>
          </r>
        </is>
      </c>
    </row>
    <row r="3306" customHeight="1" ht="21">
      <c r="A3306" s="22" t="inlineStr">
        <is>
          <r>
            <t xml:space="preserve">00004221</t>
          </r>
        </is>
      </c>
      <c r="B3306" s="23" t="inlineStr">
        <is>
          <r>
            <t xml:space="preserve">OLEO DIESEL COMBUSTIVEL COMUM METROPOLITANO S-10 OU S-500</t>
          </r>
        </is>
      </c>
      <c r="C3306" s="22" t="inlineStr">
        <is>
          <r>
            <t xml:space="preserve">SINAPI</t>
          </r>
        </is>
      </c>
      <c r="D3306" s="22" t="inlineStr">
        <is>
          <r>
            <t xml:space="preserve">L</t>
          </r>
        </is>
      </c>
      <c r="E3306" s="24" t="n">
        <v>8.53</v>
      </c>
      <c r="F3306" s="25" t="n">
        <v>6.25</v>
      </c>
      <c r="G3306" s="25" t="n">
        <f>TRUNC(TRUNC(E3306,8)*F3306,2)</f>
        <v>53.31</v>
      </c>
    </row>
    <row r="3307" customHeight="1" ht="15">
      <c r="A3307" s="2" t="inlineStr"/>
      <c r="B3307" s="2" t="inlineStr"/>
      <c r="C3307" s="2" t="inlineStr"/>
      <c r="D3307" s="2" t="inlineStr"/>
      <c r="E3307" s="26" t="inlineStr">
        <is>
          <r>
            <t xml:space="preserve">TOTAL Material:</t>
          </r>
        </is>
      </c>
      <c r="F3307" s="26" t="inlineStr"/>
      <c r="G3307" s="27" t="n">
        <f>SUM(G3306:G3306)</f>
        <v>53.31</v>
      </c>
    </row>
    <row r="3308" customHeight="1" ht="15">
      <c r="A3308" s="2" t="inlineStr"/>
      <c r="B3308" s="2" t="inlineStr"/>
      <c r="C3308" s="2" t="inlineStr"/>
      <c r="D3308" s="2" t="inlineStr"/>
      <c r="E3308" s="28" t="inlineStr">
        <is>
          <r>
            <t xml:space="preserve">VALOR:</t>
          </r>
        </is>
      </c>
      <c r="F3308" s="28" t="inlineStr"/>
      <c r="G3308" s="6" t="n">
        <f>SUM(G3307)</f>
        <v>53.31</v>
      </c>
    </row>
    <row r="3309" customHeight="1" ht="15">
      <c r="A3309" s="2" t="inlineStr"/>
      <c r="B3309" s="2" t="inlineStr"/>
      <c r="C3309" s="2" t="inlineStr"/>
      <c r="D3309" s="2" t="inlineStr"/>
      <c r="E3309" s="28" t="inlineStr">
        <is>
          <r>
            <t xml:space="preserve">VALOR BDI (22.23%):</t>
          </r>
        </is>
      </c>
      <c r="F3309" s="28" t="inlineStr"/>
      <c r="G3309" s="6" t="n">
        <f>ROUND(G3308*(22.23/100),2)</f>
        <v>11.85</v>
      </c>
    </row>
    <row r="3310" customHeight="1" ht="15">
      <c r="A3310" s="2" t="inlineStr"/>
      <c r="B3310" s="2" t="inlineStr"/>
      <c r="C3310" s="2" t="inlineStr"/>
      <c r="D3310" s="2" t="inlineStr"/>
      <c r="E3310" s="28" t="inlineStr">
        <is>
          <r>
            <t xml:space="preserve">VALOR COM BDI:</t>
          </r>
        </is>
      </c>
      <c r="F3310" s="28" t="inlineStr"/>
      <c r="G3310" s="6" t="n">
        <f>G3309+G3308</f>
        <v>65.16</v>
      </c>
    </row>
    <row r="3311" customHeight="1" ht="10">
      <c r="A3311" s="2" t="inlineStr"/>
      <c r="B3311" s="2" t="inlineStr"/>
      <c r="C3311" s="2" t="inlineStr"/>
      <c r="D3311" s="2" t="inlineStr"/>
      <c r="E3311" s="18" t="inlineStr"/>
      <c r="F3311" s="18" t="inlineStr"/>
      <c r="G3311" s="18" t="inlineStr"/>
    </row>
    <row r="3312" customHeight="1" ht="20">
      <c r="A3312" s="19" t="inlineStr">
        <is>
          <r>
            <t xml:space="preserve">91693 SERRA CIRCULAR DE BANCADA COM MOTOR ELÉTRICO POTÊNCIA DE 5HP, COM COIFA PARA DISCO 10" - CHI DIURNO. AF_08/2015 (CHI)</t>
          </r>
        </is>
      </c>
      <c r="B3312" s="19" t="inlineStr"/>
      <c r="C3312" s="19" t="inlineStr"/>
      <c r="D3312" s="19" t="inlineStr"/>
      <c r="E3312" s="19" t="inlineStr"/>
      <c r="F3312" s="19" t="inlineStr"/>
      <c r="G3312" s="19" t="inlineStr"/>
    </row>
    <row r="3313" customHeight="1" ht="15">
      <c r="A3313" s="20" t="inlineStr">
        <is>
          <r>
            <t xml:space="preserve">Mão de Obra com Encargos Complementares</t>
          </r>
        </is>
      </c>
      <c r="B3313" s="20" t="inlineStr"/>
      <c r="C3313" s="21" t="inlineStr">
        <is>
          <r>
            <t xml:space="preserve">FONTE</t>
          </r>
        </is>
      </c>
      <c r="D3313" s="21" t="inlineStr">
        <is>
          <r>
            <t xml:space="preserve">UNID</t>
          </r>
        </is>
      </c>
      <c r="E3313" s="21" t="inlineStr">
        <is>
          <r>
            <t xml:space="preserve">COEFICIENTE</t>
          </r>
        </is>
      </c>
      <c r="F3313" s="21" t="inlineStr">
        <is>
          <r>
            <t xml:space="preserve">PREÇO UNITÁRIO</t>
          </r>
        </is>
      </c>
      <c r="G3313" s="21" t="inlineStr">
        <is>
          <r>
            <t xml:space="preserve">TOTAL</t>
          </r>
        </is>
      </c>
    </row>
    <row r="3314" customHeight="1" ht="21">
      <c r="A3314" s="22" t="inlineStr">
        <is>
          <r>
            <t xml:space="preserve">88297</t>
          </r>
        </is>
      </c>
      <c r="B3314" s="23" t="inlineStr">
        <is>
          <r>
            <t xml:space="preserve">OPERADOR DE MÁQUINAS E EQUIPAMENTOS COM ENCARGOS COMPLEMENTARES</t>
          </r>
        </is>
      </c>
      <c r="C3314" s="22" t="inlineStr">
        <is>
          <r>
            <t xml:space="preserve">SINAPI</t>
          </r>
        </is>
      </c>
      <c r="D3314" s="22" t="inlineStr">
        <is>
          <r>
            <t xml:space="preserve">H</t>
          </r>
        </is>
      </c>
      <c r="E3314" s="24" t="n">
        <v>1.0</v>
      </c>
      <c r="F3314" s="25" t="n">
        <v>32.22</v>
      </c>
      <c r="G3314" s="25" t="n">
        <f>TRUNC(TRUNC(E3314,8)*F3314,2)</f>
        <v>32.22</v>
      </c>
    </row>
    <row r="3315" customHeight="1" ht="18">
      <c r="A3315" s="2" t="inlineStr"/>
      <c r="B3315" s="2" t="inlineStr"/>
      <c r="C3315" s="2" t="inlineStr"/>
      <c r="D3315" s="2" t="inlineStr"/>
      <c r="E3315" s="26" t="inlineStr">
        <is>
          <r>
            <t xml:space="preserve">TOTAL Mão de Obra com Encargos Complementares:</t>
          </r>
        </is>
      </c>
      <c r="F3315" s="26" t="inlineStr"/>
      <c r="G3315" s="27" t="n">
        <f>SUM(G3314:G3314)</f>
        <v>32.22</v>
      </c>
    </row>
    <row r="3316" customHeight="1" ht="15">
      <c r="A3316" s="20" t="inlineStr">
        <is>
          <r>
            <t xml:space="preserve">Serviço</t>
          </r>
        </is>
      </c>
      <c r="B3316" s="20" t="inlineStr"/>
      <c r="C3316" s="21" t="inlineStr">
        <is>
          <r>
            <t xml:space="preserve">FONTE</t>
          </r>
        </is>
      </c>
      <c r="D3316" s="21" t="inlineStr">
        <is>
          <r>
            <t xml:space="preserve">UNID</t>
          </r>
        </is>
      </c>
      <c r="E3316" s="21" t="inlineStr">
        <is>
          <r>
            <t xml:space="preserve">COEFICIENTE</t>
          </r>
        </is>
      </c>
      <c r="F3316" s="21" t="inlineStr">
        <is>
          <r>
            <t xml:space="preserve">PREÇO UNITÁRIO</t>
          </r>
        </is>
      </c>
      <c r="G3316" s="21" t="inlineStr">
        <is>
          <r>
            <t xml:space="preserve">TOTAL</t>
          </r>
        </is>
      </c>
    </row>
    <row r="3317" customHeight="1" ht="29">
      <c r="A3317" s="22" t="inlineStr">
        <is>
          <r>
            <t xml:space="preserve">91688</t>
          </r>
        </is>
      </c>
      <c r="B3317" s="23" t="inlineStr">
        <is>
          <r>
            <t xml:space="preserve">SERRA CIRCULAR DE BANCADA COM MOTOR ELÉTRICO POTÊNCIA DE 5HP, COM COIFA PARA DISCO 10" - DEPRECIAÇÃO. AF_08/2015</t>
          </r>
        </is>
      </c>
      <c r="C3317" s="22" t="inlineStr">
        <is>
          <r>
            <t xml:space="preserve">SINAPI</t>
          </r>
        </is>
      </c>
      <c r="D3317" s="22" t="inlineStr">
        <is>
          <r>
            <t xml:space="preserve">H</t>
          </r>
        </is>
      </c>
      <c r="E3317" s="24" t="n">
        <v>1.0</v>
      </c>
      <c r="F3317" s="25" t="n">
        <v>0.12</v>
      </c>
      <c r="G3317" s="25" t="n">
        <f>TRUNC(TRUNC(E3317,8)*F3317,2)</f>
        <v>0.12</v>
      </c>
    </row>
    <row r="3318" customHeight="1" ht="29">
      <c r="A3318" s="22" t="inlineStr">
        <is>
          <r>
            <t xml:space="preserve">91689</t>
          </r>
        </is>
      </c>
      <c r="B3318" s="23" t="inlineStr">
        <is>
          <r>
            <t xml:space="preserve">SERRA CIRCULAR DE BANCADA COM MOTOR ELÉTRICO POTÊNCIA DE 5HP, COM COIFA PARA DISCO 10" - JUROS. AF_08/2015</t>
          </r>
        </is>
      </c>
      <c r="C3318" s="22" t="inlineStr">
        <is>
          <r>
            <t xml:space="preserve">SINAPI</t>
          </r>
        </is>
      </c>
      <c r="D3318" s="22" t="inlineStr">
        <is>
          <r>
            <t xml:space="preserve">H</t>
          </r>
        </is>
      </c>
      <c r="E3318" s="24" t="n">
        <v>1.0</v>
      </c>
      <c r="F3318" s="25" t="n">
        <v>0.02</v>
      </c>
      <c r="G3318" s="25" t="n">
        <f>TRUNC(TRUNC(E3318,8)*F3318,2)</f>
        <v>0.02</v>
      </c>
    </row>
    <row r="3319" customHeight="1" ht="15">
      <c r="A3319" s="2" t="inlineStr"/>
      <c r="B3319" s="2" t="inlineStr"/>
      <c r="C3319" s="2" t="inlineStr"/>
      <c r="D3319" s="2" t="inlineStr"/>
      <c r="E3319" s="26" t="inlineStr">
        <is>
          <r>
            <t xml:space="preserve">TOTAL Serviço:</t>
          </r>
        </is>
      </c>
      <c r="F3319" s="26" t="inlineStr"/>
      <c r="G3319" s="27" t="n">
        <f>SUM(G3317:G3318)</f>
        <v>0.14</v>
      </c>
    </row>
    <row r="3320" customHeight="1" ht="15">
      <c r="A3320" s="2" t="inlineStr"/>
      <c r="B3320" s="2" t="inlineStr"/>
      <c r="C3320" s="2" t="inlineStr"/>
      <c r="D3320" s="2" t="inlineStr"/>
      <c r="E3320" s="28" t="inlineStr">
        <is>
          <r>
            <t xml:space="preserve">VALOR:</t>
          </r>
        </is>
      </c>
      <c r="F3320" s="28" t="inlineStr"/>
      <c r="G3320" s="6" t="n">
        <f>SUM(G3315,G3319)</f>
        <v>32.36</v>
      </c>
    </row>
    <row r="3321" customHeight="1" ht="15">
      <c r="A3321" s="2" t="inlineStr"/>
      <c r="B3321" s="2" t="inlineStr"/>
      <c r="C3321" s="2" t="inlineStr"/>
      <c r="D3321" s="2" t="inlineStr"/>
      <c r="E3321" s="28" t="inlineStr">
        <is>
          <r>
            <t xml:space="preserve">VALOR BDI (22.23%):</t>
          </r>
        </is>
      </c>
      <c r="F3321" s="28" t="inlineStr"/>
      <c r="G3321" s="6" t="n">
        <f>ROUND(G3320*(22.23/100),2)</f>
        <v>7.19</v>
      </c>
    </row>
    <row r="3322" customHeight="1" ht="15">
      <c r="A3322" s="2" t="inlineStr"/>
      <c r="B3322" s="2" t="inlineStr"/>
      <c r="C3322" s="2" t="inlineStr"/>
      <c r="D3322" s="2" t="inlineStr"/>
      <c r="E3322" s="28" t="inlineStr">
        <is>
          <r>
            <t xml:space="preserve">VALOR COM BDI:</t>
          </r>
        </is>
      </c>
      <c r="F3322" s="28" t="inlineStr"/>
      <c r="G3322" s="6" t="n">
        <f>G3321+G3320</f>
        <v>39.55</v>
      </c>
    </row>
    <row r="3323" customHeight="1" ht="10">
      <c r="A3323" s="2" t="inlineStr"/>
      <c r="B3323" s="2" t="inlineStr"/>
      <c r="C3323" s="2" t="inlineStr"/>
      <c r="D3323" s="2" t="inlineStr"/>
      <c r="E3323" s="18" t="inlineStr"/>
      <c r="F3323" s="18" t="inlineStr"/>
      <c r="G3323" s="18" t="inlineStr"/>
    </row>
    <row r="3324" customHeight="1" ht="20">
      <c r="A3324" s="19" t="inlineStr">
        <is>
          <r>
            <t xml:space="preserve">91692 SERRA CIRCULAR DE BANCADA COM MOTOR ELÉTRICO POTÊNCIA DE 5HP, COM COIFA PARA DISCO 10" - CHP DIURNO. AF_08/2015 (CHP)</t>
          </r>
        </is>
      </c>
      <c r="B3324" s="19" t="inlineStr"/>
      <c r="C3324" s="19" t="inlineStr"/>
      <c r="D3324" s="19" t="inlineStr"/>
      <c r="E3324" s="19" t="inlineStr"/>
      <c r="F3324" s="19" t="inlineStr"/>
      <c r="G3324" s="19" t="inlineStr"/>
    </row>
    <row r="3325" customHeight="1" ht="15">
      <c r="A3325" s="20" t="inlineStr">
        <is>
          <r>
            <t xml:space="preserve">Mão de Obra com Encargos Complementares</t>
          </r>
        </is>
      </c>
      <c r="B3325" s="20" t="inlineStr"/>
      <c r="C3325" s="21" t="inlineStr">
        <is>
          <r>
            <t xml:space="preserve">FONTE</t>
          </r>
        </is>
      </c>
      <c r="D3325" s="21" t="inlineStr">
        <is>
          <r>
            <t xml:space="preserve">UNID</t>
          </r>
        </is>
      </c>
      <c r="E3325" s="21" t="inlineStr">
        <is>
          <r>
            <t xml:space="preserve">COEFICIENTE</t>
          </r>
        </is>
      </c>
      <c r="F3325" s="21" t="inlineStr">
        <is>
          <r>
            <t xml:space="preserve">PREÇO UNITÁRIO</t>
          </r>
        </is>
      </c>
      <c r="G3325" s="21" t="inlineStr">
        <is>
          <r>
            <t xml:space="preserve">TOTAL</t>
          </r>
        </is>
      </c>
    </row>
    <row r="3326" customHeight="1" ht="21">
      <c r="A3326" s="22" t="inlineStr">
        <is>
          <r>
            <t xml:space="preserve">88297</t>
          </r>
        </is>
      </c>
      <c r="B3326" s="23" t="inlineStr">
        <is>
          <r>
            <t xml:space="preserve">OPERADOR DE MÁQUINAS E EQUIPAMENTOS COM ENCARGOS COMPLEMENTARES</t>
          </r>
        </is>
      </c>
      <c r="C3326" s="22" t="inlineStr">
        <is>
          <r>
            <t xml:space="preserve">SINAPI</t>
          </r>
        </is>
      </c>
      <c r="D3326" s="22" t="inlineStr">
        <is>
          <r>
            <t xml:space="preserve">H</t>
          </r>
        </is>
      </c>
      <c r="E3326" s="24" t="n">
        <v>1.0</v>
      </c>
      <c r="F3326" s="25" t="n">
        <v>32.22</v>
      </c>
      <c r="G3326" s="25" t="n">
        <f>TRUNC(TRUNC(E3326,8)*F3326,2)</f>
        <v>32.22</v>
      </c>
    </row>
    <row r="3327" customHeight="1" ht="18">
      <c r="A3327" s="2" t="inlineStr"/>
      <c r="B3327" s="2" t="inlineStr"/>
      <c r="C3327" s="2" t="inlineStr"/>
      <c r="D3327" s="2" t="inlineStr"/>
      <c r="E3327" s="26" t="inlineStr">
        <is>
          <r>
            <t xml:space="preserve">TOTAL Mão de Obra com Encargos Complementares:</t>
          </r>
        </is>
      </c>
      <c r="F3327" s="26" t="inlineStr"/>
      <c r="G3327" s="27" t="n">
        <f>SUM(G3326:G3326)</f>
        <v>32.22</v>
      </c>
    </row>
    <row r="3328" customHeight="1" ht="15">
      <c r="A3328" s="20" t="inlineStr">
        <is>
          <r>
            <t xml:space="preserve">Serviço</t>
          </r>
        </is>
      </c>
      <c r="B3328" s="20" t="inlineStr"/>
      <c r="C3328" s="21" t="inlineStr">
        <is>
          <r>
            <t xml:space="preserve">FONTE</t>
          </r>
        </is>
      </c>
      <c r="D3328" s="21" t="inlineStr">
        <is>
          <r>
            <t xml:space="preserve">UNID</t>
          </r>
        </is>
      </c>
      <c r="E3328" s="21" t="inlineStr">
        <is>
          <r>
            <t xml:space="preserve">COEFICIENTE</t>
          </r>
        </is>
      </c>
      <c r="F3328" s="21" t="inlineStr">
        <is>
          <r>
            <t xml:space="preserve">PREÇO UNITÁRIO</t>
          </r>
        </is>
      </c>
      <c r="G3328" s="21" t="inlineStr">
        <is>
          <r>
            <t xml:space="preserve">TOTAL</t>
          </r>
        </is>
      </c>
    </row>
    <row r="3329" customHeight="1" ht="29">
      <c r="A3329" s="22" t="inlineStr">
        <is>
          <r>
            <t xml:space="preserve">91688</t>
          </r>
        </is>
      </c>
      <c r="B3329" s="23" t="inlineStr">
        <is>
          <r>
            <t xml:space="preserve">SERRA CIRCULAR DE BANCADA COM MOTOR ELÉTRICO POTÊNCIA DE 5HP, COM COIFA PARA DISCO 10" - DEPRECIAÇÃO. AF_08/2015</t>
          </r>
        </is>
      </c>
      <c r="C3329" s="22" t="inlineStr">
        <is>
          <r>
            <t xml:space="preserve">SINAPI</t>
          </r>
        </is>
      </c>
      <c r="D3329" s="22" t="inlineStr">
        <is>
          <r>
            <t xml:space="preserve">H</t>
          </r>
        </is>
      </c>
      <c r="E3329" s="24" t="n">
        <v>1.0</v>
      </c>
      <c r="F3329" s="25" t="n">
        <v>0.12</v>
      </c>
      <c r="G3329" s="25" t="n">
        <f>TRUNC(TRUNC(E3329,8)*F3329,2)</f>
        <v>0.12</v>
      </c>
    </row>
    <row r="3330" customHeight="1" ht="29">
      <c r="A3330" s="22" t="inlineStr">
        <is>
          <r>
            <t xml:space="preserve">91689</t>
          </r>
        </is>
      </c>
      <c r="B3330" s="23" t="inlineStr">
        <is>
          <r>
            <t xml:space="preserve">SERRA CIRCULAR DE BANCADA COM MOTOR ELÉTRICO POTÊNCIA DE 5HP, COM COIFA PARA DISCO 10" - JUROS. AF_08/2015</t>
          </r>
        </is>
      </c>
      <c r="C3330" s="22" t="inlineStr">
        <is>
          <r>
            <t xml:space="preserve">SINAPI</t>
          </r>
        </is>
      </c>
      <c r="D3330" s="22" t="inlineStr">
        <is>
          <r>
            <t xml:space="preserve">H</t>
          </r>
        </is>
      </c>
      <c r="E3330" s="24" t="n">
        <v>1.0</v>
      </c>
      <c r="F3330" s="25" t="n">
        <v>0.02</v>
      </c>
      <c r="G3330" s="25" t="n">
        <f>TRUNC(TRUNC(E3330,8)*F3330,2)</f>
        <v>0.02</v>
      </c>
    </row>
    <row r="3331" customHeight="1" ht="29">
      <c r="A3331" s="22" t="inlineStr">
        <is>
          <r>
            <t xml:space="preserve">91690</t>
          </r>
        </is>
      </c>
      <c r="B3331" s="23" t="inlineStr">
        <is>
          <r>
            <t xml:space="preserve">SERRA CIRCULAR DE BANCADA COM MOTOR ELÉTRICO POTÊNCIA DE 5HP, COM COIFA PARA DISCO 10" - MANUTENÇÃO. AF_08/2015</t>
          </r>
        </is>
      </c>
      <c r="C3331" s="22" t="inlineStr">
        <is>
          <r>
            <t xml:space="preserve">SINAPI</t>
          </r>
        </is>
      </c>
      <c r="D3331" s="22" t="inlineStr">
        <is>
          <r>
            <t xml:space="preserve">H</t>
          </r>
        </is>
      </c>
      <c r="E3331" s="24" t="n">
        <v>1.0</v>
      </c>
      <c r="F3331" s="25" t="n">
        <v>0.08</v>
      </c>
      <c r="G3331" s="25" t="n">
        <f>TRUNC(TRUNC(E3331,8)*F3331,2)</f>
        <v>0.08</v>
      </c>
    </row>
    <row r="3332" customHeight="1" ht="29">
      <c r="A3332" s="22" t="inlineStr">
        <is>
          <r>
            <t xml:space="preserve">91691</t>
          </r>
        </is>
      </c>
      <c r="B3332" s="23" t="inlineStr">
        <is>
          <r>
            <t xml:space="preserve">SERRA CIRCULAR DE BANCADA COM MOTOR ELÉTRICO POTÊNCIA DE 5HP, COM COIFA PARA DISCO 10" - MATERIAIS NA OPERAÇÃO. AF_08/2015</t>
          </r>
        </is>
      </c>
      <c r="C3332" s="22" t="inlineStr">
        <is>
          <r>
            <t xml:space="preserve">SINAPI</t>
          </r>
        </is>
      </c>
      <c r="D3332" s="22" t="inlineStr">
        <is>
          <r>
            <t xml:space="preserve">H</t>
          </r>
        </is>
      </c>
      <c r="E3332" s="24" t="n">
        <v>1.0</v>
      </c>
      <c r="F3332" s="25" t="n">
        <v>1.31</v>
      </c>
      <c r="G3332" s="25" t="n">
        <f>TRUNC(TRUNC(E3332,8)*F3332,2)</f>
        <v>1.31</v>
      </c>
    </row>
    <row r="3333" customHeight="1" ht="15">
      <c r="A3333" s="2" t="inlineStr"/>
      <c r="B3333" s="2" t="inlineStr"/>
      <c r="C3333" s="2" t="inlineStr"/>
      <c r="D3333" s="2" t="inlineStr"/>
      <c r="E3333" s="26" t="inlineStr">
        <is>
          <r>
            <t xml:space="preserve">TOTAL Serviço:</t>
          </r>
        </is>
      </c>
      <c r="F3333" s="26" t="inlineStr"/>
      <c r="G3333" s="27" t="n">
        <f>SUM(G3329:G3332)</f>
        <v>1.53</v>
      </c>
    </row>
    <row r="3334" customHeight="1" ht="15">
      <c r="A3334" s="2" t="inlineStr"/>
      <c r="B3334" s="2" t="inlineStr"/>
      <c r="C3334" s="2" t="inlineStr"/>
      <c r="D3334" s="2" t="inlineStr"/>
      <c r="E3334" s="28" t="inlineStr">
        <is>
          <r>
            <t xml:space="preserve">VALOR:</t>
          </r>
        </is>
      </c>
      <c r="F3334" s="28" t="inlineStr"/>
      <c r="G3334" s="6" t="n">
        <f>SUM(G3327,G3333)</f>
        <v>33.75</v>
      </c>
    </row>
    <row r="3335" customHeight="1" ht="15">
      <c r="A3335" s="2" t="inlineStr"/>
      <c r="B3335" s="2" t="inlineStr"/>
      <c r="C3335" s="2" t="inlineStr"/>
      <c r="D3335" s="2" t="inlineStr"/>
      <c r="E3335" s="28" t="inlineStr">
        <is>
          <r>
            <t xml:space="preserve">VALOR BDI (22.23%):</t>
          </r>
        </is>
      </c>
      <c r="F3335" s="28" t="inlineStr"/>
      <c r="G3335" s="6" t="n">
        <f>ROUND(G3334*(22.23/100),2)</f>
        <v>7.5</v>
      </c>
    </row>
    <row r="3336" customHeight="1" ht="15">
      <c r="A3336" s="2" t="inlineStr"/>
      <c r="B3336" s="2" t="inlineStr"/>
      <c r="C3336" s="2" t="inlineStr"/>
      <c r="D3336" s="2" t="inlineStr"/>
      <c r="E3336" s="28" t="inlineStr">
        <is>
          <r>
            <t xml:space="preserve">VALOR COM BDI:</t>
          </r>
        </is>
      </c>
      <c r="F3336" s="28" t="inlineStr"/>
      <c r="G3336" s="6" t="n">
        <f>G3335+G3334</f>
        <v>41.25</v>
      </c>
    </row>
    <row r="3337" customHeight="1" ht="10">
      <c r="A3337" s="2" t="inlineStr"/>
      <c r="B3337" s="2" t="inlineStr"/>
      <c r="C3337" s="2" t="inlineStr"/>
      <c r="D3337" s="2" t="inlineStr"/>
      <c r="E3337" s="18" t="inlineStr"/>
      <c r="F3337" s="18" t="inlineStr"/>
      <c r="G3337" s="18" t="inlineStr"/>
    </row>
    <row r="3338" customHeight="1" ht="20">
      <c r="A3338" s="19" t="inlineStr">
        <is>
          <r>
            <t xml:space="preserve">91688 SERRA CIRCULAR DE BANCADA COM MOTOR ELÉTRICO POTÊNCIA DE 5HP, COM COIFA PARA DISCO 10" - DEPRECIAÇÃO. AF_08/2015 (H)</t>
          </r>
        </is>
      </c>
      <c r="B3338" s="19" t="inlineStr"/>
      <c r="C3338" s="19" t="inlineStr"/>
      <c r="D3338" s="19" t="inlineStr"/>
      <c r="E3338" s="19" t="inlineStr"/>
      <c r="F3338" s="19" t="inlineStr"/>
      <c r="G3338" s="19" t="inlineStr"/>
    </row>
    <row r="3339" customHeight="1" ht="15">
      <c r="A3339" s="20" t="inlineStr">
        <is>
          <r>
            <t xml:space="preserve">Equipamento</t>
          </r>
        </is>
      </c>
      <c r="B3339" s="20" t="inlineStr"/>
      <c r="C3339" s="21" t="inlineStr">
        <is>
          <r>
            <t xml:space="preserve">FONTE</t>
          </r>
        </is>
      </c>
      <c r="D3339" s="21" t="inlineStr">
        <is>
          <r>
            <t xml:space="preserve">UNID</t>
          </r>
        </is>
      </c>
      <c r="E3339" s="21" t="inlineStr">
        <is>
          <r>
            <t xml:space="preserve">COEFICIENTE</t>
          </r>
        </is>
      </c>
      <c r="F3339" s="21" t="inlineStr">
        <is>
          <r>
            <t xml:space="preserve">PREÇO UNITÁRIO</t>
          </r>
        </is>
      </c>
      <c r="G3339" s="21" t="inlineStr">
        <is>
          <r>
            <t xml:space="preserve">TOTAL</t>
          </r>
        </is>
      </c>
    </row>
    <row r="3340" customHeight="1" ht="29">
      <c r="A3340" s="22" t="inlineStr">
        <is>
          <r>
            <t xml:space="preserve">00014618</t>
          </r>
        </is>
      </c>
      <c r="B3340" s="23" t="inlineStr">
        <is>
          <r>
            <t xml:space="preserve">SERRA CIRCULAR DE BANCADA COM MOTOR ELETRICO, POTENCIA DE *1600* W, PARA DISCO DE DIAMETRO DE 10" (250 MM)</t>
          </r>
        </is>
      </c>
      <c r="C3340" s="22" t="inlineStr">
        <is>
          <r>
            <t xml:space="preserve">SINAPI</t>
          </r>
        </is>
      </c>
      <c r="D3340" s="22" t="inlineStr">
        <is>
          <r>
            <t xml:space="preserve">UN</t>
          </r>
        </is>
      </c>
      <c r="E3340" s="24" t="n">
        <v>7.2E-5</v>
      </c>
      <c r="F3340" s="25" t="n">
        <v>1709.29</v>
      </c>
      <c r="G3340" s="25" t="n">
        <f>TRUNC(TRUNC(E3340,8)*F3340,2)</f>
        <v>0.12</v>
      </c>
    </row>
    <row r="3341" customHeight="1" ht="15">
      <c r="A3341" s="2" t="inlineStr"/>
      <c r="B3341" s="2" t="inlineStr"/>
      <c r="C3341" s="2" t="inlineStr"/>
      <c r="D3341" s="2" t="inlineStr"/>
      <c r="E3341" s="26" t="inlineStr">
        <is>
          <r>
            <t xml:space="preserve">TOTAL Equipamento:</t>
          </r>
        </is>
      </c>
      <c r="F3341" s="26" t="inlineStr"/>
      <c r="G3341" s="27" t="n">
        <f>SUM(G3340:G3340)</f>
        <v>0.12</v>
      </c>
    </row>
    <row r="3342" customHeight="1" ht="15">
      <c r="A3342" s="2" t="inlineStr"/>
      <c r="B3342" s="2" t="inlineStr"/>
      <c r="C3342" s="2" t="inlineStr"/>
      <c r="D3342" s="2" t="inlineStr"/>
      <c r="E3342" s="28" t="inlineStr">
        <is>
          <r>
            <t xml:space="preserve">VALOR:</t>
          </r>
        </is>
      </c>
      <c r="F3342" s="28" t="inlineStr"/>
      <c r="G3342" s="6" t="n">
        <f>SUM(G3341)</f>
        <v>0.12</v>
      </c>
    </row>
    <row r="3343" customHeight="1" ht="15">
      <c r="A3343" s="2" t="inlineStr"/>
      <c r="B3343" s="2" t="inlineStr"/>
      <c r="C3343" s="2" t="inlineStr"/>
      <c r="D3343" s="2" t="inlineStr"/>
      <c r="E3343" s="28" t="inlineStr">
        <is>
          <r>
            <t xml:space="preserve">VALOR BDI (22.23%):</t>
          </r>
        </is>
      </c>
      <c r="F3343" s="28" t="inlineStr"/>
      <c r="G3343" s="6" t="n">
        <f>ROUND(G3342*(22.23/100),2)</f>
        <v>0.03</v>
      </c>
    </row>
    <row r="3344" customHeight="1" ht="15">
      <c r="A3344" s="2" t="inlineStr"/>
      <c r="B3344" s="2" t="inlineStr"/>
      <c r="C3344" s="2" t="inlineStr"/>
      <c r="D3344" s="2" t="inlineStr"/>
      <c r="E3344" s="28" t="inlineStr">
        <is>
          <r>
            <t xml:space="preserve">VALOR COM BDI:</t>
          </r>
        </is>
      </c>
      <c r="F3344" s="28" t="inlineStr"/>
      <c r="G3344" s="6" t="n">
        <f>G3343+G3342</f>
        <v>0.15</v>
      </c>
    </row>
    <row r="3345" customHeight="1" ht="10">
      <c r="A3345" s="2" t="inlineStr"/>
      <c r="B3345" s="2" t="inlineStr"/>
      <c r="C3345" s="2" t="inlineStr"/>
      <c r="D3345" s="2" t="inlineStr"/>
      <c r="E3345" s="18" t="inlineStr"/>
      <c r="F3345" s="18" t="inlineStr"/>
      <c r="G3345" s="18" t="inlineStr"/>
    </row>
    <row r="3346" customHeight="1" ht="20">
      <c r="A3346" s="19" t="inlineStr">
        <is>
          <r>
            <t xml:space="preserve">91689 SERRA CIRCULAR DE BANCADA COM MOTOR ELÉTRICO POTÊNCIA DE 5HP, COM COIFA PARA DISCO 10" - JUROS. AF_08/2015 (H)</t>
          </r>
        </is>
      </c>
      <c r="B3346" s="19" t="inlineStr"/>
      <c r="C3346" s="19" t="inlineStr"/>
      <c r="D3346" s="19" t="inlineStr"/>
      <c r="E3346" s="19" t="inlineStr"/>
      <c r="F3346" s="19" t="inlineStr"/>
      <c r="G3346" s="19" t="inlineStr"/>
    </row>
    <row r="3347" customHeight="1" ht="15">
      <c r="A3347" s="20" t="inlineStr">
        <is>
          <r>
            <t xml:space="preserve">Equipamento</t>
          </r>
        </is>
      </c>
      <c r="B3347" s="20" t="inlineStr"/>
      <c r="C3347" s="21" t="inlineStr">
        <is>
          <r>
            <t xml:space="preserve">FONTE</t>
          </r>
        </is>
      </c>
      <c r="D3347" s="21" t="inlineStr">
        <is>
          <r>
            <t xml:space="preserve">UNID</t>
          </r>
        </is>
      </c>
      <c r="E3347" s="21" t="inlineStr">
        <is>
          <r>
            <t xml:space="preserve">COEFICIENTE</t>
          </r>
        </is>
      </c>
      <c r="F3347" s="21" t="inlineStr">
        <is>
          <r>
            <t xml:space="preserve">PREÇO UNITÁRIO</t>
          </r>
        </is>
      </c>
      <c r="G3347" s="21" t="inlineStr">
        <is>
          <r>
            <t xml:space="preserve">TOTAL</t>
          </r>
        </is>
      </c>
    </row>
    <row r="3348" customHeight="1" ht="29">
      <c r="A3348" s="22" t="inlineStr">
        <is>
          <r>
            <t xml:space="preserve">00014618</t>
          </r>
        </is>
      </c>
      <c r="B3348" s="23" t="inlineStr">
        <is>
          <r>
            <t xml:space="preserve">SERRA CIRCULAR DE BANCADA COM MOTOR ELETRICO, POTENCIA DE *1600* W, PARA DISCO DE DIAMETRO DE 10" (250 MM)</t>
          </r>
        </is>
      </c>
      <c r="C3348" s="22" t="inlineStr">
        <is>
          <r>
            <t xml:space="preserve">SINAPI</t>
          </r>
        </is>
      </c>
      <c r="D3348" s="22" t="inlineStr">
        <is>
          <r>
            <t xml:space="preserve">UN</t>
          </r>
        </is>
      </c>
      <c r="E3348" s="24" t="n">
        <v>1.48E-5</v>
      </c>
      <c r="F3348" s="25" t="n">
        <v>1709.29</v>
      </c>
      <c r="G3348" s="25" t="n">
        <f>TRUNC(TRUNC(E3348,8)*F3348,2)</f>
        <v>0.02</v>
      </c>
    </row>
    <row r="3349" customHeight="1" ht="15">
      <c r="A3349" s="2" t="inlineStr"/>
      <c r="B3349" s="2" t="inlineStr"/>
      <c r="C3349" s="2" t="inlineStr"/>
      <c r="D3349" s="2" t="inlineStr"/>
      <c r="E3349" s="26" t="inlineStr">
        <is>
          <r>
            <t xml:space="preserve">TOTAL Equipamento:</t>
          </r>
        </is>
      </c>
      <c r="F3349" s="26" t="inlineStr"/>
      <c r="G3349" s="27" t="n">
        <f>SUM(G3348:G3348)</f>
        <v>0.02</v>
      </c>
    </row>
    <row r="3350" customHeight="1" ht="15">
      <c r="A3350" s="2" t="inlineStr"/>
      <c r="B3350" s="2" t="inlineStr"/>
      <c r="C3350" s="2" t="inlineStr"/>
      <c r="D3350" s="2" t="inlineStr"/>
      <c r="E3350" s="28" t="inlineStr">
        <is>
          <r>
            <t xml:space="preserve">VALOR:</t>
          </r>
        </is>
      </c>
      <c r="F3350" s="28" t="inlineStr"/>
      <c r="G3350" s="6" t="n">
        <f>SUM(G3349)</f>
        <v>0.02</v>
      </c>
    </row>
    <row r="3351" customHeight="1" ht="15">
      <c r="A3351" s="2" t="inlineStr"/>
      <c r="B3351" s="2" t="inlineStr"/>
      <c r="C3351" s="2" t="inlineStr"/>
      <c r="D3351" s="2" t="inlineStr"/>
      <c r="E3351" s="28" t="inlineStr">
        <is>
          <r>
            <t xml:space="preserve">VALOR BDI (22.23%):</t>
          </r>
        </is>
      </c>
      <c r="F3351" s="28" t="inlineStr"/>
      <c r="G3351" s="6" t="n">
        <f>ROUND(G3350*(22.23/100),2)</f>
        <v>0.0</v>
      </c>
    </row>
    <row r="3352" customHeight="1" ht="15">
      <c r="A3352" s="2" t="inlineStr"/>
      <c r="B3352" s="2" t="inlineStr"/>
      <c r="C3352" s="2" t="inlineStr"/>
      <c r="D3352" s="2" t="inlineStr"/>
      <c r="E3352" s="28" t="inlineStr">
        <is>
          <r>
            <t xml:space="preserve">VALOR COM BDI:</t>
          </r>
        </is>
      </c>
      <c r="F3352" s="28" t="inlineStr"/>
      <c r="G3352" s="6" t="n">
        <f>G3351+G3350</f>
        <v>0.02</v>
      </c>
    </row>
    <row r="3353" customHeight="1" ht="10">
      <c r="A3353" s="2" t="inlineStr"/>
      <c r="B3353" s="2" t="inlineStr"/>
      <c r="C3353" s="2" t="inlineStr"/>
      <c r="D3353" s="2" t="inlineStr"/>
      <c r="E3353" s="18" t="inlineStr"/>
      <c r="F3353" s="18" t="inlineStr"/>
      <c r="G3353" s="18" t="inlineStr"/>
    </row>
    <row r="3354" customHeight="1" ht="20">
      <c r="A3354" s="19" t="inlineStr">
        <is>
          <r>
            <t xml:space="preserve">91690 SERRA CIRCULAR DE BANCADA COM MOTOR ELÉTRICO POTÊNCIA DE 5HP, COM COIFA PARA DISCO 10" - MANUTENÇÃO. AF_08/2015 (H)</t>
          </r>
        </is>
      </c>
      <c r="B3354" s="19" t="inlineStr"/>
      <c r="C3354" s="19" t="inlineStr"/>
      <c r="D3354" s="19" t="inlineStr"/>
      <c r="E3354" s="19" t="inlineStr"/>
      <c r="F3354" s="19" t="inlineStr"/>
      <c r="G3354" s="19" t="inlineStr"/>
    </row>
    <row r="3355" customHeight="1" ht="15">
      <c r="A3355" s="20" t="inlineStr">
        <is>
          <r>
            <t xml:space="preserve">Equipamento</t>
          </r>
        </is>
      </c>
      <c r="B3355" s="20" t="inlineStr"/>
      <c r="C3355" s="21" t="inlineStr">
        <is>
          <r>
            <t xml:space="preserve">FONTE</t>
          </r>
        </is>
      </c>
      <c r="D3355" s="21" t="inlineStr">
        <is>
          <r>
            <t xml:space="preserve">UNID</t>
          </r>
        </is>
      </c>
      <c r="E3355" s="21" t="inlineStr">
        <is>
          <r>
            <t xml:space="preserve">COEFICIENTE</t>
          </r>
        </is>
      </c>
      <c r="F3355" s="21" t="inlineStr">
        <is>
          <r>
            <t xml:space="preserve">PREÇO UNITÁRIO</t>
          </r>
        </is>
      </c>
      <c r="G3355" s="21" t="inlineStr">
        <is>
          <r>
            <t xml:space="preserve">TOTAL</t>
          </r>
        </is>
      </c>
    </row>
    <row r="3356" customHeight="1" ht="29">
      <c r="A3356" s="22" t="inlineStr">
        <is>
          <r>
            <t xml:space="preserve">00014618</t>
          </r>
        </is>
      </c>
      <c r="B3356" s="23" t="inlineStr">
        <is>
          <r>
            <t xml:space="preserve">SERRA CIRCULAR DE BANCADA COM MOTOR ELETRICO, POTENCIA DE *1600* W, PARA DISCO DE DIAMETRO DE 10" (250 MM)</t>
          </r>
        </is>
      </c>
      <c r="C3356" s="22" t="inlineStr">
        <is>
          <r>
            <t xml:space="preserve">SINAPI</t>
          </r>
        </is>
      </c>
      <c r="D3356" s="22" t="inlineStr">
        <is>
          <r>
            <t xml:space="preserve">UN</t>
          </r>
        </is>
      </c>
      <c r="E3356" s="24" t="n">
        <v>5.0E-5</v>
      </c>
      <c r="F3356" s="25" t="n">
        <v>1709.29</v>
      </c>
      <c r="G3356" s="25" t="n">
        <f>TRUNC(TRUNC(E3356,8)*F3356,2)</f>
        <v>0.08</v>
      </c>
    </row>
    <row r="3357" customHeight="1" ht="15">
      <c r="A3357" s="2" t="inlineStr"/>
      <c r="B3357" s="2" t="inlineStr"/>
      <c r="C3357" s="2" t="inlineStr"/>
      <c r="D3357" s="2" t="inlineStr"/>
      <c r="E3357" s="26" t="inlineStr">
        <is>
          <r>
            <t xml:space="preserve">TOTAL Equipamento:</t>
          </r>
        </is>
      </c>
      <c r="F3357" s="26" t="inlineStr"/>
      <c r="G3357" s="27" t="n">
        <f>SUM(G3356:G3356)</f>
        <v>0.08</v>
      </c>
    </row>
    <row r="3358" customHeight="1" ht="15">
      <c r="A3358" s="2" t="inlineStr"/>
      <c r="B3358" s="2" t="inlineStr"/>
      <c r="C3358" s="2" t="inlineStr"/>
      <c r="D3358" s="2" t="inlineStr"/>
      <c r="E3358" s="28" t="inlineStr">
        <is>
          <r>
            <t xml:space="preserve">VALOR:</t>
          </r>
        </is>
      </c>
      <c r="F3358" s="28" t="inlineStr"/>
      <c r="G3358" s="6" t="n">
        <f>SUM(G3357)</f>
        <v>0.08</v>
      </c>
    </row>
    <row r="3359" customHeight="1" ht="15">
      <c r="A3359" s="2" t="inlineStr"/>
      <c r="B3359" s="2" t="inlineStr"/>
      <c r="C3359" s="2" t="inlineStr"/>
      <c r="D3359" s="2" t="inlineStr"/>
      <c r="E3359" s="28" t="inlineStr">
        <is>
          <r>
            <t xml:space="preserve">VALOR BDI (22.23%):</t>
          </r>
        </is>
      </c>
      <c r="F3359" s="28" t="inlineStr"/>
      <c r="G3359" s="6" t="n">
        <f>ROUND(G3358*(22.23/100),2)</f>
        <v>0.02</v>
      </c>
    </row>
    <row r="3360" customHeight="1" ht="15">
      <c r="A3360" s="2" t="inlineStr"/>
      <c r="B3360" s="2" t="inlineStr"/>
      <c r="C3360" s="2" t="inlineStr"/>
      <c r="D3360" s="2" t="inlineStr"/>
      <c r="E3360" s="28" t="inlineStr">
        <is>
          <r>
            <t xml:space="preserve">VALOR COM BDI:</t>
          </r>
        </is>
      </c>
      <c r="F3360" s="28" t="inlineStr"/>
      <c r="G3360" s="6" t="n">
        <f>G3359+G3358</f>
        <v>0.1</v>
      </c>
    </row>
    <row r="3361" customHeight="1" ht="10">
      <c r="A3361" s="2" t="inlineStr"/>
      <c r="B3361" s="2" t="inlineStr"/>
      <c r="C3361" s="2" t="inlineStr"/>
      <c r="D3361" s="2" t="inlineStr"/>
      <c r="E3361" s="18" t="inlineStr"/>
      <c r="F3361" s="18" t="inlineStr"/>
      <c r="G3361" s="18" t="inlineStr"/>
    </row>
    <row r="3362" customHeight="1" ht="20">
      <c r="A3362" s="19" t="inlineStr">
        <is>
          <r>
            <t xml:space="preserve">91691 SERRA CIRCULAR DE BANCADA COM MOTOR ELÉTRICO POTÊNCIA DE 5HP, COM COIFA PARA DISCO 10" - MATERIAIS NA OPERAÇÃO. AF_08/2015 (H)</t>
          </r>
        </is>
      </c>
      <c r="B3362" s="19" t="inlineStr"/>
      <c r="C3362" s="19" t="inlineStr"/>
      <c r="D3362" s="19" t="inlineStr"/>
      <c r="E3362" s="19" t="inlineStr"/>
      <c r="F3362" s="19" t="inlineStr"/>
      <c r="G3362" s="19" t="inlineStr"/>
    </row>
    <row r="3363" customHeight="1" ht="15">
      <c r="A3363" s="20" t="inlineStr">
        <is>
          <r>
            <t xml:space="preserve">Especiais</t>
          </r>
        </is>
      </c>
      <c r="B3363" s="20" t="inlineStr"/>
      <c r="C3363" s="21" t="inlineStr">
        <is>
          <r>
            <t xml:space="preserve">FONTE</t>
          </r>
        </is>
      </c>
      <c r="D3363" s="21" t="inlineStr">
        <is>
          <r>
            <t xml:space="preserve">UNID</t>
          </r>
        </is>
      </c>
      <c r="E3363" s="21" t="inlineStr">
        <is>
          <r>
            <t xml:space="preserve">COEFICIENTE</t>
          </r>
        </is>
      </c>
      <c r="F3363" s="21" t="inlineStr">
        <is>
          <r>
            <t xml:space="preserve">PREÇO UNITÁRIO</t>
          </r>
        </is>
      </c>
      <c r="G3363" s="21" t="inlineStr">
        <is>
          <r>
            <t xml:space="preserve">TOTAL</t>
          </r>
        </is>
      </c>
    </row>
    <row r="3364" customHeight="1" ht="21">
      <c r="A3364" s="22" t="inlineStr">
        <is>
          <r>
            <t xml:space="preserve">00002705</t>
          </r>
        </is>
      </c>
      <c r="B3364" s="23" t="inlineStr">
        <is>
          <r>
            <t xml:space="preserve">ENERGIA ELETRICA ATE 2000 KWH INDUSTRIAL, SEM DEMANDA</t>
          </r>
        </is>
      </c>
      <c r="C3364" s="22" t="inlineStr">
        <is>
          <r>
            <t xml:space="preserve">SINAPI</t>
          </r>
        </is>
      </c>
      <c r="D3364" s="22" t="inlineStr">
        <is>
          <r>
            <t xml:space="preserve">KWH</t>
          </r>
        </is>
      </c>
      <c r="E3364" s="24" t="n">
        <v>1.36</v>
      </c>
      <c r="F3364" s="25" t="n">
        <v>0.97</v>
      </c>
      <c r="G3364" s="25" t="n">
        <f>TRUNC(TRUNC(E3364,8)*F3364,2)</f>
        <v>1.31</v>
      </c>
    </row>
    <row r="3365" customHeight="1" ht="15">
      <c r="A3365" s="2" t="inlineStr"/>
      <c r="B3365" s="2" t="inlineStr"/>
      <c r="C3365" s="2" t="inlineStr"/>
      <c r="D3365" s="2" t="inlineStr"/>
      <c r="E3365" s="26" t="inlineStr">
        <is>
          <r>
            <t xml:space="preserve">TOTAL Especiais:</t>
          </r>
        </is>
      </c>
      <c r="F3365" s="26" t="inlineStr"/>
      <c r="G3365" s="27" t="n">
        <f>SUM(G3364:G3364)</f>
        <v>1.31</v>
      </c>
    </row>
    <row r="3366" customHeight="1" ht="15">
      <c r="A3366" s="2" t="inlineStr"/>
      <c r="B3366" s="2" t="inlineStr"/>
      <c r="C3366" s="2" t="inlineStr"/>
      <c r="D3366" s="2" t="inlineStr"/>
      <c r="E3366" s="28" t="inlineStr">
        <is>
          <r>
            <t xml:space="preserve">VALOR:</t>
          </r>
        </is>
      </c>
      <c r="F3366" s="28" t="inlineStr"/>
      <c r="G3366" s="6" t="n">
        <f>SUM(G3365)</f>
        <v>1.31</v>
      </c>
    </row>
    <row r="3367" customHeight="1" ht="15">
      <c r="A3367" s="2" t="inlineStr"/>
      <c r="B3367" s="2" t="inlineStr"/>
      <c r="C3367" s="2" t="inlineStr"/>
      <c r="D3367" s="2" t="inlineStr"/>
      <c r="E3367" s="28" t="inlineStr">
        <is>
          <r>
            <t xml:space="preserve">VALOR BDI (22.23%):</t>
          </r>
        </is>
      </c>
      <c r="F3367" s="28" t="inlineStr"/>
      <c r="G3367" s="6" t="n">
        <f>ROUND(G3366*(22.23/100),2)</f>
        <v>0.29</v>
      </c>
    </row>
    <row r="3368" customHeight="1" ht="15">
      <c r="A3368" s="2" t="inlineStr"/>
      <c r="B3368" s="2" t="inlineStr"/>
      <c r="C3368" s="2" t="inlineStr"/>
      <c r="D3368" s="2" t="inlineStr"/>
      <c r="E3368" s="28" t="inlineStr">
        <is>
          <r>
            <t xml:space="preserve">VALOR COM BDI:</t>
          </r>
        </is>
      </c>
      <c r="F3368" s="28" t="inlineStr"/>
      <c r="G3368" s="6" t="n">
        <f>G3367+G3366</f>
        <v>1.6</v>
      </c>
    </row>
    <row r="3369" customHeight="1" ht="10">
      <c r="A3369" s="2" t="inlineStr"/>
      <c r="B3369" s="2" t="inlineStr"/>
      <c r="C3369" s="2" t="inlineStr"/>
      <c r="D3369" s="2" t="inlineStr"/>
      <c r="E3369" s="18" t="inlineStr"/>
      <c r="F3369" s="18" t="inlineStr"/>
      <c r="G3369" s="18" t="inlineStr"/>
    </row>
    <row r="3370" customHeight="1" ht="20">
      <c r="A3370" s="19" t="inlineStr">
        <is>
          <r>
            <t xml:space="preserve">88316 SERVENTE COM ENCARGOS COMPLEMENTARES (H)</t>
          </r>
        </is>
      </c>
      <c r="B3370" s="19" t="inlineStr"/>
      <c r="C3370" s="19" t="inlineStr"/>
      <c r="D3370" s="19" t="inlineStr"/>
      <c r="E3370" s="19" t="inlineStr"/>
      <c r="F3370" s="19" t="inlineStr"/>
      <c r="G3370" s="19" t="inlineStr"/>
    </row>
    <row r="3371" customHeight="1" ht="15">
      <c r="A3371" s="20" t="inlineStr">
        <is>
          <r>
            <t xml:space="preserve">Encargos Complementares</t>
          </r>
        </is>
      </c>
      <c r="B3371" s="20" t="inlineStr"/>
      <c r="C3371" s="21" t="inlineStr">
        <is>
          <r>
            <t xml:space="preserve">FONTE</t>
          </r>
        </is>
      </c>
      <c r="D3371" s="21" t="inlineStr">
        <is>
          <r>
            <t xml:space="preserve">UNID</t>
          </r>
        </is>
      </c>
      <c r="E3371" s="21" t="inlineStr">
        <is>
          <r>
            <t xml:space="preserve">COEFICIENTE</t>
          </r>
        </is>
      </c>
      <c r="F3371" s="21" t="inlineStr">
        <is>
          <r>
            <t xml:space="preserve">PREÇO UNITÁRIO</t>
          </r>
        </is>
      </c>
      <c r="G3371" s="21" t="inlineStr">
        <is>
          <r>
            <t xml:space="preserve">TOTAL</t>
          </r>
        </is>
      </c>
    </row>
    <row r="3372" customHeight="1" ht="21">
      <c r="A3372" s="22" t="inlineStr">
        <is>
          <r>
            <t xml:space="preserve">00037370</t>
          </r>
        </is>
      </c>
      <c r="B3372" s="23" t="inlineStr">
        <is>
          <r>
            <t xml:space="preserve">ALIMENTACAO - HORISTA (COLETADO CAIXA - ENCARGOS COMPLEMENTARES)</t>
          </r>
        </is>
      </c>
      <c r="C3372" s="22" t="inlineStr">
        <is>
          <r>
            <t xml:space="preserve">SINAPI</t>
          </r>
        </is>
      </c>
      <c r="D3372" s="22" t="inlineStr">
        <is>
          <r>
            <t xml:space="preserve">H</t>
          </r>
        </is>
      </c>
      <c r="E3372" s="24" t="n">
        <v>1.0</v>
      </c>
      <c r="F3372" s="25" t="n">
        <v>3.39</v>
      </c>
      <c r="G3372" s="25" t="n">
        <f>TRUNC(TRUNC(E3372,8)*F3372,2)</f>
        <v>3.39</v>
      </c>
    </row>
    <row r="3373" customHeight="1" ht="21">
      <c r="A3373" s="22" t="inlineStr">
        <is>
          <r>
            <t xml:space="preserve">00043491</t>
          </r>
        </is>
      </c>
      <c r="B3373" s="23" t="inlineStr">
        <is>
          <r>
            <t xml:space="preserve">EPI - FAMILIA SERVENTE - HORISTA (ENCARGOS COMPLEMENTARES - COLETADO CAIXA)</t>
          </r>
        </is>
      </c>
      <c r="C3373" s="22" t="inlineStr">
        <is>
          <r>
            <t xml:space="preserve">SINAPI</t>
          </r>
        </is>
      </c>
      <c r="D3373" s="22" t="inlineStr">
        <is>
          <r>
            <t xml:space="preserve">H</t>
          </r>
        </is>
      </c>
      <c r="E3373" s="24" t="n">
        <v>1.0</v>
      </c>
      <c r="F3373" s="25" t="n">
        <v>1.33</v>
      </c>
      <c r="G3373" s="25" t="n">
        <f>TRUNC(TRUNC(E3373,8)*F3373,2)</f>
        <v>1.33</v>
      </c>
    </row>
    <row r="3374" customHeight="1" ht="21">
      <c r="A3374" s="22" t="inlineStr">
        <is>
          <r>
            <t xml:space="preserve">00037372</t>
          </r>
        </is>
      </c>
      <c r="B3374" s="23" t="inlineStr">
        <is>
          <r>
            <t xml:space="preserve">EXAMES - HORISTA (COLETADO CAIXA - ENCARGOS COMPLEMENTARES)</t>
          </r>
        </is>
      </c>
      <c r="C3374" s="22" t="inlineStr">
        <is>
          <r>
            <t xml:space="preserve">SINAPI</t>
          </r>
        </is>
      </c>
      <c r="D3374" s="22" t="inlineStr">
        <is>
          <r>
            <t xml:space="preserve">H</t>
          </r>
        </is>
      </c>
      <c r="E3374" s="24" t="n">
        <v>1.0</v>
      </c>
      <c r="F3374" s="25" t="n">
        <v>1.34</v>
      </c>
      <c r="G3374" s="25" t="n">
        <f>TRUNC(TRUNC(E3374,8)*F3374,2)</f>
        <v>1.34</v>
      </c>
    </row>
    <row r="3375" customHeight="1" ht="21">
      <c r="A3375" s="22" t="inlineStr">
        <is>
          <r>
            <t xml:space="preserve">00043467</t>
          </r>
        </is>
      </c>
      <c r="B3375" s="23" t="inlineStr">
        <is>
          <r>
            <t xml:space="preserve">FERRAMENTAS - FAMILIA SERVENTE - HORISTA (ENCARGOS COMPLEMENTARES - COLETADO CAIXA)</t>
          </r>
        </is>
      </c>
      <c r="C3375" s="22" t="inlineStr">
        <is>
          <r>
            <t xml:space="preserve">SINAPI</t>
          </r>
        </is>
      </c>
      <c r="D3375" s="22" t="inlineStr">
        <is>
          <r>
            <t xml:space="preserve">H</t>
          </r>
        </is>
      </c>
      <c r="E3375" s="24" t="n">
        <v>1.0</v>
      </c>
      <c r="F3375" s="25" t="n">
        <v>0.61</v>
      </c>
      <c r="G3375" s="25" t="n">
        <f>TRUNC(TRUNC(E3375,8)*F3375,2)</f>
        <v>0.61</v>
      </c>
    </row>
    <row r="3376" customHeight="1" ht="21">
      <c r="A3376" s="22" t="inlineStr">
        <is>
          <r>
            <t xml:space="preserve">00037373</t>
          </r>
        </is>
      </c>
      <c r="B3376" s="23" t="inlineStr">
        <is>
          <r>
            <t xml:space="preserve">SEGURO - HORISTA (COLETADO CAIXA - ENCARGOS COMPLEMENTARES)</t>
          </r>
        </is>
      </c>
      <c r="C3376" s="22" t="inlineStr">
        <is>
          <r>
            <t xml:space="preserve">SINAPI</t>
          </r>
        </is>
      </c>
      <c r="D3376" s="22" t="inlineStr">
        <is>
          <r>
            <t xml:space="preserve">H</t>
          </r>
        </is>
      </c>
      <c r="E3376" s="24" t="n">
        <v>1.0</v>
      </c>
      <c r="F3376" s="25" t="n">
        <v>0.04</v>
      </c>
      <c r="G3376" s="25" t="n">
        <f>TRUNC(TRUNC(E3376,8)*F3376,2)</f>
        <v>0.04</v>
      </c>
    </row>
    <row r="3377" customHeight="1" ht="21">
      <c r="A3377" s="22" t="inlineStr">
        <is>
          <r>
            <t xml:space="preserve">00037371</t>
          </r>
        </is>
      </c>
      <c r="B3377" s="23" t="inlineStr">
        <is>
          <r>
            <t xml:space="preserve">TRANSPORTE - HORISTA (COLETADO CAIXA - ENCARGOS COMPLEMENTARES)</t>
          </r>
        </is>
      </c>
      <c r="C3377" s="22" t="inlineStr">
        <is>
          <r>
            <t xml:space="preserve">SINAPI</t>
          </r>
        </is>
      </c>
      <c r="D3377" s="22" t="inlineStr">
        <is>
          <r>
            <t xml:space="preserve">H</t>
          </r>
        </is>
      </c>
      <c r="E3377" s="24" t="n">
        <v>1.0</v>
      </c>
      <c r="F3377" s="25" t="n">
        <v>1.1</v>
      </c>
      <c r="G3377" s="25" t="n">
        <f>TRUNC(TRUNC(E3377,8)*F3377,2)</f>
        <v>1.1</v>
      </c>
    </row>
    <row r="3378" customHeight="1" ht="15">
      <c r="A3378" s="2" t="inlineStr"/>
      <c r="B3378" s="2" t="inlineStr"/>
      <c r="C3378" s="2" t="inlineStr"/>
      <c r="D3378" s="2" t="inlineStr"/>
      <c r="E3378" s="26" t="inlineStr">
        <is>
          <r>
            <t xml:space="preserve">TOTAL Encargos Complementares:</t>
          </r>
        </is>
      </c>
      <c r="F3378" s="26" t="inlineStr"/>
      <c r="G3378" s="27" t="n">
        <f>SUM(G3372:G3377)</f>
        <v>7.81</v>
      </c>
    </row>
    <row r="3379" customHeight="1" ht="15">
      <c r="A3379" s="20" t="inlineStr">
        <is>
          <r>
            <t xml:space="preserve">Mão de Obra</t>
          </r>
        </is>
      </c>
      <c r="B3379" s="20" t="inlineStr"/>
      <c r="C3379" s="21" t="inlineStr">
        <is>
          <r>
            <t xml:space="preserve">FONTE</t>
          </r>
        </is>
      </c>
      <c r="D3379" s="21" t="inlineStr">
        <is>
          <r>
            <t xml:space="preserve">UNID</t>
          </r>
        </is>
      </c>
      <c r="E3379" s="21" t="inlineStr">
        <is>
          <r>
            <t xml:space="preserve">COEFICIENTE</t>
          </r>
        </is>
      </c>
      <c r="F3379" s="21" t="inlineStr">
        <is>
          <r>
            <t xml:space="preserve">PREÇO UNITÁRIO</t>
          </r>
        </is>
      </c>
      <c r="G3379" s="21" t="inlineStr">
        <is>
          <r>
            <t xml:space="preserve">TOTAL</t>
          </r>
        </is>
      </c>
    </row>
    <row r="3380" customHeight="1" ht="15">
      <c r="A3380" s="22" t="inlineStr">
        <is>
          <r>
            <t xml:space="preserve">00006111</t>
          </r>
        </is>
      </c>
      <c r="B3380" s="23" t="inlineStr">
        <is>
          <r>
            <t xml:space="preserve">SERVENTE DE OBRAS (HORISTA)</t>
          </r>
        </is>
      </c>
      <c r="C3380" s="22" t="inlineStr">
        <is>
          <r>
            <t xml:space="preserve">SINAPI</t>
          </r>
        </is>
      </c>
      <c r="D3380" s="22" t="inlineStr">
        <is>
          <r>
            <t xml:space="preserve">H</t>
          </r>
        </is>
      </c>
      <c r="E3380" s="24" t="n">
        <v>1.0</v>
      </c>
      <c r="F3380" s="25" t="n">
        <v>13.95</v>
      </c>
      <c r="G3380" s="25" t="n">
        <f>TRUNC(TRUNC(E3380,8)*F3380,2)</f>
        <v>13.95</v>
      </c>
    </row>
    <row r="3381" customHeight="1" ht="15">
      <c r="A3381" s="2" t="inlineStr"/>
      <c r="B3381" s="2" t="inlineStr"/>
      <c r="C3381" s="2" t="inlineStr"/>
      <c r="D3381" s="2" t="inlineStr"/>
      <c r="E3381" s="26" t="inlineStr">
        <is>
          <r>
            <t xml:space="preserve">TOTAL Mão de Obra:</t>
          </r>
        </is>
      </c>
      <c r="F3381" s="26" t="inlineStr"/>
      <c r="G3381" s="27" t="n">
        <f>SUM(G3380:G3380)</f>
        <v>13.95</v>
      </c>
    </row>
    <row r="3382" customHeight="1" ht="15">
      <c r="A3382" s="20" t="inlineStr">
        <is>
          <r>
            <t xml:space="preserve">Serviço</t>
          </r>
        </is>
      </c>
      <c r="B3382" s="20" t="inlineStr"/>
      <c r="C3382" s="21" t="inlineStr">
        <is>
          <r>
            <t xml:space="preserve">FONTE</t>
          </r>
        </is>
      </c>
      <c r="D3382" s="21" t="inlineStr">
        <is>
          <r>
            <t xml:space="preserve">UNID</t>
          </r>
        </is>
      </c>
      <c r="E3382" s="21" t="inlineStr">
        <is>
          <r>
            <t xml:space="preserve">COEFICIENTE</t>
          </r>
        </is>
      </c>
      <c r="F3382" s="21" t="inlineStr">
        <is>
          <r>
            <t xml:space="preserve">PREÇO UNITÁRIO</t>
          </r>
        </is>
      </c>
      <c r="G3382" s="21" t="inlineStr">
        <is>
          <r>
            <t xml:space="preserve">TOTAL</t>
          </r>
        </is>
      </c>
    </row>
    <row r="3383" customHeight="1" ht="21">
      <c r="A3383" s="22" t="inlineStr">
        <is>
          <r>
            <t xml:space="preserve">95378</t>
          </r>
        </is>
      </c>
      <c r="B3383" s="23" t="inlineStr">
        <is>
          <r>
            <t xml:space="preserve">CURSO DE CAPACITAÇÃO PARA SERVENTE (ENCARGOS COMPLEMENTARES) - HORISTA</t>
          </r>
        </is>
      </c>
      <c r="C3383" s="22" t="inlineStr">
        <is>
          <r>
            <t xml:space="preserve">SINAPI</t>
          </r>
        </is>
      </c>
      <c r="D3383" s="22" t="inlineStr">
        <is>
          <r>
            <t xml:space="preserve">H</t>
          </r>
        </is>
      </c>
      <c r="E3383" s="24" t="n">
        <v>1.0</v>
      </c>
      <c r="F3383" s="25" t="n">
        <v>0.34</v>
      </c>
      <c r="G3383" s="25" t="n">
        <f>TRUNC(TRUNC(E3383,8)*F3383,2)</f>
        <v>0.34</v>
      </c>
    </row>
    <row r="3384" customHeight="1" ht="15">
      <c r="A3384" s="2" t="inlineStr"/>
      <c r="B3384" s="2" t="inlineStr"/>
      <c r="C3384" s="2" t="inlineStr"/>
      <c r="D3384" s="2" t="inlineStr"/>
      <c r="E3384" s="26" t="inlineStr">
        <is>
          <r>
            <t xml:space="preserve">TOTAL Serviço:</t>
          </r>
        </is>
      </c>
      <c r="F3384" s="26" t="inlineStr"/>
      <c r="G3384" s="27" t="n">
        <f>SUM(G3383:G3383)</f>
        <v>0.34</v>
      </c>
    </row>
    <row r="3385" customHeight="1" ht="15">
      <c r="A3385" s="2" t="inlineStr"/>
      <c r="B3385" s="2" t="inlineStr"/>
      <c r="C3385" s="2" t="inlineStr"/>
      <c r="D3385" s="2" t="inlineStr"/>
      <c r="E3385" s="28" t="inlineStr">
        <is>
          <r>
            <t xml:space="preserve">VALOR:</t>
          </r>
        </is>
      </c>
      <c r="F3385" s="28" t="inlineStr"/>
      <c r="G3385" s="6" t="n">
        <f>SUM(G3378,G3381,G3384)</f>
        <v>22.1</v>
      </c>
    </row>
    <row r="3386" customHeight="1" ht="15">
      <c r="A3386" s="2" t="inlineStr"/>
      <c r="B3386" s="2" t="inlineStr"/>
      <c r="C3386" s="2" t="inlineStr"/>
      <c r="D3386" s="2" t="inlineStr"/>
      <c r="E3386" s="28" t="inlineStr">
        <is>
          <r>
            <t xml:space="preserve">VALOR BDI (22.23%):</t>
          </r>
        </is>
      </c>
      <c r="F3386" s="28" t="inlineStr"/>
      <c r="G3386" s="6" t="n">
        <f>ROUND(G3385*(22.23/100),2)</f>
        <v>4.91</v>
      </c>
    </row>
    <row r="3387" customHeight="1" ht="15">
      <c r="A3387" s="2" t="inlineStr"/>
      <c r="B3387" s="2" t="inlineStr"/>
      <c r="C3387" s="2" t="inlineStr"/>
      <c r="D3387" s="2" t="inlineStr"/>
      <c r="E3387" s="28" t="inlineStr">
        <is>
          <r>
            <t xml:space="preserve">VALOR COM BDI:</t>
          </r>
        </is>
      </c>
      <c r="F3387" s="28" t="inlineStr"/>
      <c r="G3387" s="6" t="n">
        <f>G3386+G3385</f>
        <v>27.01</v>
      </c>
    </row>
    <row r="3388" customHeight="1" ht="10">
      <c r="A3388" s="2" t="inlineStr"/>
      <c r="B3388" s="2" t="inlineStr"/>
      <c r="C3388" s="2" t="inlineStr"/>
      <c r="D3388" s="2" t="inlineStr"/>
      <c r="E3388" s="18" t="inlineStr"/>
      <c r="F3388" s="18" t="inlineStr"/>
      <c r="G3388" s="18" t="inlineStr"/>
    </row>
    <row r="3389" customHeight="1" ht="20">
      <c r="A3389" s="19" t="inlineStr">
        <is>
          <r>
            <t xml:space="preserve">86883 SIFÃO DO TIPO FLEXÍVEL EM PVC 1 X 1.1/2 - FORNECIMENTO E INSTALAÇÃO. AF_01/2020 (UN)</t>
          </r>
        </is>
      </c>
      <c r="B3389" s="19" t="inlineStr"/>
      <c r="C3389" s="19" t="inlineStr"/>
      <c r="D3389" s="19" t="inlineStr"/>
      <c r="E3389" s="19" t="inlineStr"/>
      <c r="F3389" s="19" t="inlineStr"/>
      <c r="G3389" s="19" t="inlineStr"/>
    </row>
    <row r="3390" customHeight="1" ht="15">
      <c r="A3390" s="20" t="inlineStr">
        <is>
          <r>
            <t xml:space="preserve">Material</t>
          </r>
        </is>
      </c>
      <c r="B3390" s="20" t="inlineStr"/>
      <c r="C3390" s="21" t="inlineStr">
        <is>
          <r>
            <t xml:space="preserve">FONTE</t>
          </r>
        </is>
      </c>
      <c r="D3390" s="21" t="inlineStr">
        <is>
          <r>
            <t xml:space="preserve">UNID</t>
          </r>
        </is>
      </c>
      <c r="E3390" s="21" t="inlineStr">
        <is>
          <r>
            <t xml:space="preserve">COEFICIENTE</t>
          </r>
        </is>
      </c>
      <c r="F3390" s="21" t="inlineStr">
        <is>
          <r>
            <t xml:space="preserve">PREÇO UNITÁRIO</t>
          </r>
        </is>
      </c>
      <c r="G3390" s="21" t="inlineStr">
        <is>
          <r>
            <t xml:space="preserve">TOTAL</t>
          </r>
        </is>
      </c>
    </row>
    <row r="3391" customHeight="1" ht="15">
      <c r="A3391" s="22" t="inlineStr">
        <is>
          <r>
            <t xml:space="preserve">00003146</t>
          </r>
        </is>
      </c>
      <c r="B3391" s="23" t="inlineStr">
        <is>
          <r>
            <t xml:space="preserve">FITA VEDA ROSCA EM ROLOS DE 18 MM X 10 M (L X C)</t>
          </r>
        </is>
      </c>
      <c r="C3391" s="22" t="inlineStr">
        <is>
          <r>
            <t xml:space="preserve">SINAPI</t>
          </r>
        </is>
      </c>
      <c r="D3391" s="22" t="inlineStr">
        <is>
          <r>
            <t xml:space="preserve">UN</t>
          </r>
        </is>
      </c>
      <c r="E3391" s="24" t="n">
        <v>0.0332</v>
      </c>
      <c r="F3391" s="25" t="n">
        <v>3.95</v>
      </c>
      <c r="G3391" s="25" t="n">
        <f>TRUNC(TRUNC(E3391,8)*F3391,2)</f>
        <v>0.13</v>
      </c>
    </row>
    <row r="3392" customHeight="1" ht="29">
      <c r="A3392" s="22" t="inlineStr">
        <is>
          <r>
            <t xml:space="preserve">00044945</t>
          </r>
        </is>
      </c>
      <c r="B3392" s="23" t="inlineStr">
        <is>
          <r>
            <t xml:space="preserve">SIFAO / TUBO SINFONADO EXTENSIVEL/SANFONADO, UNIVERSAL/ SIMPLES, ENTRE *50 A 70* CM, DE PLASTICO BRANCO</t>
          </r>
        </is>
      </c>
      <c r="C3392" s="22" t="inlineStr">
        <is>
          <r>
            <t xml:space="preserve">SINAPI</t>
          </r>
        </is>
      </c>
      <c r="D3392" s="22" t="inlineStr">
        <is>
          <r>
            <t xml:space="preserve">UN</t>
          </r>
        </is>
      </c>
      <c r="E3392" s="24" t="n">
        <v>1.0</v>
      </c>
      <c r="F3392" s="25" t="n">
        <v>10.0</v>
      </c>
      <c r="G3392" s="25" t="n">
        <f>TRUNC(TRUNC(E3392,8)*F3392,2)</f>
        <v>10.0</v>
      </c>
    </row>
    <row r="3393" customHeight="1" ht="15">
      <c r="A3393" s="2" t="inlineStr"/>
      <c r="B3393" s="2" t="inlineStr"/>
      <c r="C3393" s="2" t="inlineStr"/>
      <c r="D3393" s="2" t="inlineStr"/>
      <c r="E3393" s="26" t="inlineStr">
        <is>
          <r>
            <t xml:space="preserve">TOTAL Material:</t>
          </r>
        </is>
      </c>
      <c r="F3393" s="26" t="inlineStr"/>
      <c r="G3393" s="27" t="n">
        <f>SUM(G3391:G3392)</f>
        <v>10.13</v>
      </c>
    </row>
    <row r="3394" customHeight="1" ht="15">
      <c r="A3394" s="20" t="inlineStr">
        <is>
          <r>
            <t xml:space="preserve">Mão de Obra com Encargos Complementares</t>
          </r>
        </is>
      </c>
      <c r="B3394" s="20" t="inlineStr"/>
      <c r="C3394" s="21" t="inlineStr">
        <is>
          <r>
            <t xml:space="preserve">FONTE</t>
          </r>
        </is>
      </c>
      <c r="D3394" s="21" t="inlineStr">
        <is>
          <r>
            <t xml:space="preserve">UNID</t>
          </r>
        </is>
      </c>
      <c r="E3394" s="21" t="inlineStr">
        <is>
          <r>
            <t xml:space="preserve">COEFICIENTE</t>
          </r>
        </is>
      </c>
      <c r="F3394" s="21" t="inlineStr">
        <is>
          <r>
            <t xml:space="preserve">PREÇO UNITÁRIO</t>
          </r>
        </is>
      </c>
      <c r="G3394" s="21" t="inlineStr">
        <is>
          <r>
            <t xml:space="preserve">TOTAL</t>
          </r>
        </is>
      </c>
    </row>
    <row r="3395" customHeight="1" ht="21">
      <c r="A3395" s="22" t="inlineStr">
        <is>
          <r>
            <t xml:space="preserve">88267</t>
          </r>
        </is>
      </c>
      <c r="B3395" s="23" t="inlineStr">
        <is>
          <r>
            <t xml:space="preserve">ENCANADOR OU BOMBEIRO HIDRÁULICO COM ENCARGOS COMPLEMENTARES</t>
          </r>
        </is>
      </c>
      <c r="C3395" s="22" t="inlineStr">
        <is>
          <r>
            <t xml:space="preserve">SINAPI</t>
          </r>
        </is>
      </c>
      <c r="D3395" s="22" t="inlineStr">
        <is>
          <r>
            <t xml:space="preserve">H</t>
          </r>
        </is>
      </c>
      <c r="E3395" s="24" t="n">
        <v>0.0845</v>
      </c>
      <c r="F3395" s="25" t="n">
        <v>28.12</v>
      </c>
      <c r="G3395" s="25" t="n">
        <f>TRUNC(TRUNC(E3395,8)*F3395,2)</f>
        <v>2.37</v>
      </c>
    </row>
    <row r="3396" customHeight="1" ht="15">
      <c r="A3396" s="22" t="inlineStr">
        <is>
          <r>
            <t xml:space="preserve">88316</t>
          </r>
        </is>
      </c>
      <c r="B3396" s="23" t="inlineStr">
        <is>
          <r>
            <t xml:space="preserve">SERVENTE COM ENCARGOS COMPLEMENTARES</t>
          </r>
        </is>
      </c>
      <c r="C3396" s="22" t="inlineStr">
        <is>
          <r>
            <t xml:space="preserve">SINAPI</t>
          </r>
        </is>
      </c>
      <c r="D3396" s="22" t="inlineStr">
        <is>
          <r>
            <t xml:space="preserve">H</t>
          </r>
        </is>
      </c>
      <c r="E3396" s="24" t="n">
        <v>0.0266</v>
      </c>
      <c r="F3396" s="25" t="n">
        <v>22.1</v>
      </c>
      <c r="G3396" s="25" t="n">
        <f>TRUNC(TRUNC(E3396,8)*F3396,2)</f>
        <v>0.58</v>
      </c>
    </row>
    <row r="3397" customHeight="1" ht="18">
      <c r="A3397" s="2" t="inlineStr"/>
      <c r="B3397" s="2" t="inlineStr"/>
      <c r="C3397" s="2" t="inlineStr"/>
      <c r="D3397" s="2" t="inlineStr"/>
      <c r="E3397" s="26" t="inlineStr">
        <is>
          <r>
            <t xml:space="preserve">TOTAL Mão de Obra com Encargos Complementares:</t>
          </r>
        </is>
      </c>
      <c r="F3397" s="26" t="inlineStr"/>
      <c r="G3397" s="27" t="n">
        <f>SUM(G3395:G3396)</f>
        <v>2.95</v>
      </c>
    </row>
    <row r="3398" customHeight="1" ht="15">
      <c r="A3398" s="2" t="inlineStr"/>
      <c r="B3398" s="2" t="inlineStr"/>
      <c r="C3398" s="2" t="inlineStr"/>
      <c r="D3398" s="2" t="inlineStr"/>
      <c r="E3398" s="28" t="inlineStr">
        <is>
          <r>
            <t xml:space="preserve">VALOR:</t>
          </r>
        </is>
      </c>
      <c r="F3398" s="28" t="inlineStr"/>
      <c r="G3398" s="6" t="n">
        <f>SUM(G3393,G3397)</f>
        <v>13.08</v>
      </c>
    </row>
    <row r="3399" customHeight="1" ht="15">
      <c r="A3399" s="2" t="inlineStr"/>
      <c r="B3399" s="2" t="inlineStr"/>
      <c r="C3399" s="2" t="inlineStr"/>
      <c r="D3399" s="2" t="inlineStr"/>
      <c r="E3399" s="28" t="inlineStr">
        <is>
          <r>
            <t xml:space="preserve">VALOR BDI (22.23%):</t>
          </r>
        </is>
      </c>
      <c r="F3399" s="28" t="inlineStr"/>
      <c r="G3399" s="6" t="n">
        <f>ROUND(G3398*(22.23/100),2)</f>
        <v>2.91</v>
      </c>
    </row>
    <row r="3400" customHeight="1" ht="15">
      <c r="A3400" s="2" t="inlineStr"/>
      <c r="B3400" s="2" t="inlineStr"/>
      <c r="C3400" s="2" t="inlineStr"/>
      <c r="D3400" s="2" t="inlineStr"/>
      <c r="E3400" s="28" t="inlineStr">
        <is>
          <r>
            <t xml:space="preserve">VALOR COM BDI:</t>
          </r>
        </is>
      </c>
      <c r="F3400" s="28" t="inlineStr"/>
      <c r="G3400" s="6" t="n">
        <f>G3399+G3398</f>
        <v>15.99</v>
      </c>
    </row>
    <row r="3401" customHeight="1" ht="10">
      <c r="A3401" s="2" t="inlineStr"/>
      <c r="B3401" s="2" t="inlineStr"/>
      <c r="C3401" s="2" t="inlineStr"/>
      <c r="D3401" s="2" t="inlineStr"/>
      <c r="E3401" s="18" t="inlineStr"/>
      <c r="F3401" s="18" t="inlineStr"/>
      <c r="G3401" s="18" t="inlineStr"/>
    </row>
    <row r="3402" customHeight="1" ht="20">
      <c r="A3402" s="19" t="inlineStr">
        <is>
          <r>
            <t xml:space="preserve">86881 SIFÃO DO TIPO GARRAFA EM METAL CROMADO 1 X 1.1/2" - FORNECIMENTO E INSTALAÇÃO. AF_01/2020 (UN)</t>
          </r>
        </is>
      </c>
      <c r="B3402" s="19" t="inlineStr"/>
      <c r="C3402" s="19" t="inlineStr"/>
      <c r="D3402" s="19" t="inlineStr"/>
      <c r="E3402" s="19" t="inlineStr"/>
      <c r="F3402" s="19" t="inlineStr"/>
      <c r="G3402" s="19" t="inlineStr"/>
    </row>
    <row r="3403" customHeight="1" ht="15">
      <c r="A3403" s="20" t="inlineStr">
        <is>
          <r>
            <t xml:space="preserve">Material</t>
          </r>
        </is>
      </c>
      <c r="B3403" s="20" t="inlineStr"/>
      <c r="C3403" s="21" t="inlineStr">
        <is>
          <r>
            <t xml:space="preserve">FONTE</t>
          </r>
        </is>
      </c>
      <c r="D3403" s="21" t="inlineStr">
        <is>
          <r>
            <t xml:space="preserve">UNID</t>
          </r>
        </is>
      </c>
      <c r="E3403" s="21" t="inlineStr">
        <is>
          <r>
            <t xml:space="preserve">COEFICIENTE</t>
          </r>
        </is>
      </c>
      <c r="F3403" s="21" t="inlineStr">
        <is>
          <r>
            <t xml:space="preserve">PREÇO UNITÁRIO</t>
          </r>
        </is>
      </c>
      <c r="G3403" s="21" t="inlineStr">
        <is>
          <r>
            <t xml:space="preserve">TOTAL</t>
          </r>
        </is>
      </c>
    </row>
    <row r="3404" customHeight="1" ht="15">
      <c r="A3404" s="22" t="inlineStr">
        <is>
          <r>
            <t xml:space="preserve">00003146</t>
          </r>
        </is>
      </c>
      <c r="B3404" s="23" t="inlineStr">
        <is>
          <r>
            <t xml:space="preserve">FITA VEDA ROSCA EM ROLOS DE 18 MM X 10 M (L X C)</t>
          </r>
        </is>
      </c>
      <c r="C3404" s="22" t="inlineStr">
        <is>
          <r>
            <t xml:space="preserve">SINAPI</t>
          </r>
        </is>
      </c>
      <c r="D3404" s="22" t="inlineStr">
        <is>
          <r>
            <t xml:space="preserve">UN</t>
          </r>
        </is>
      </c>
      <c r="E3404" s="24" t="n">
        <v>0.0332</v>
      </c>
      <c r="F3404" s="25" t="n">
        <v>3.95</v>
      </c>
      <c r="G3404" s="25" t="n">
        <f>TRUNC(TRUNC(E3404,8)*F3404,2)</f>
        <v>0.13</v>
      </c>
    </row>
    <row r="3405" customHeight="1" ht="21">
      <c r="A3405" s="22" t="inlineStr">
        <is>
          <r>
            <t xml:space="preserve">00006136</t>
          </r>
        </is>
      </c>
      <c r="B3405" s="23" t="inlineStr">
        <is>
          <r>
            <t xml:space="preserve">SIFAO EM METAL CROMADO PARA PIA OU LAVATORIO, 1 X 1.1/2"</t>
          </r>
        </is>
      </c>
      <c r="C3405" s="22" t="inlineStr">
        <is>
          <r>
            <t xml:space="preserve">SINAPI</t>
          </r>
        </is>
      </c>
      <c r="D3405" s="22" t="inlineStr">
        <is>
          <r>
            <t xml:space="preserve">UN</t>
          </r>
        </is>
      </c>
      <c r="E3405" s="24" t="n">
        <v>1.0</v>
      </c>
      <c r="F3405" s="25" t="n">
        <v>210.9</v>
      </c>
      <c r="G3405" s="25" t="n">
        <f>TRUNC(TRUNC(E3405,8)*F3405,2)</f>
        <v>210.9</v>
      </c>
    </row>
    <row r="3406" customHeight="1" ht="15">
      <c r="A3406" s="2" t="inlineStr"/>
      <c r="B3406" s="2" t="inlineStr"/>
      <c r="C3406" s="2" t="inlineStr"/>
      <c r="D3406" s="2" t="inlineStr"/>
      <c r="E3406" s="26" t="inlineStr">
        <is>
          <r>
            <t xml:space="preserve">TOTAL Material:</t>
          </r>
        </is>
      </c>
      <c r="F3406" s="26" t="inlineStr"/>
      <c r="G3406" s="27" t="n">
        <f>SUM(G3404:G3405)</f>
        <v>211.03</v>
      </c>
    </row>
    <row r="3407" customHeight="1" ht="15">
      <c r="A3407" s="20" t="inlineStr">
        <is>
          <r>
            <t xml:space="preserve">Mão de Obra com Encargos Complementares</t>
          </r>
        </is>
      </c>
      <c r="B3407" s="20" t="inlineStr"/>
      <c r="C3407" s="21" t="inlineStr">
        <is>
          <r>
            <t xml:space="preserve">FONTE</t>
          </r>
        </is>
      </c>
      <c r="D3407" s="21" t="inlineStr">
        <is>
          <r>
            <t xml:space="preserve">UNID</t>
          </r>
        </is>
      </c>
      <c r="E3407" s="21" t="inlineStr">
        <is>
          <r>
            <t xml:space="preserve">COEFICIENTE</t>
          </r>
        </is>
      </c>
      <c r="F3407" s="21" t="inlineStr">
        <is>
          <r>
            <t xml:space="preserve">PREÇO UNITÁRIO</t>
          </r>
        </is>
      </c>
      <c r="G3407" s="21" t="inlineStr">
        <is>
          <r>
            <t xml:space="preserve">TOTAL</t>
          </r>
        </is>
      </c>
    </row>
    <row r="3408" customHeight="1" ht="21">
      <c r="A3408" s="22" t="inlineStr">
        <is>
          <r>
            <t xml:space="preserve">88267</t>
          </r>
        </is>
      </c>
      <c r="B3408" s="23" t="inlineStr">
        <is>
          <r>
            <t xml:space="preserve">ENCANADOR OU BOMBEIRO HIDRÁULICO COM ENCARGOS COMPLEMENTARES</t>
          </r>
        </is>
      </c>
      <c r="C3408" s="22" t="inlineStr">
        <is>
          <r>
            <t xml:space="preserve">SINAPI</t>
          </r>
        </is>
      </c>
      <c r="D3408" s="22" t="inlineStr">
        <is>
          <r>
            <t xml:space="preserve">H</t>
          </r>
        </is>
      </c>
      <c r="E3408" s="24" t="n">
        <v>0.2734</v>
      </c>
      <c r="F3408" s="25" t="n">
        <v>28.12</v>
      </c>
      <c r="G3408" s="25" t="n">
        <f>TRUNC(TRUNC(E3408,8)*F3408,2)</f>
        <v>7.68</v>
      </c>
    </row>
    <row r="3409" customHeight="1" ht="15">
      <c r="A3409" s="22" t="inlineStr">
        <is>
          <r>
            <t xml:space="preserve">88316</t>
          </r>
        </is>
      </c>
      <c r="B3409" s="23" t="inlineStr">
        <is>
          <r>
            <t xml:space="preserve">SERVENTE COM ENCARGOS COMPLEMENTARES</t>
          </r>
        </is>
      </c>
      <c r="C3409" s="22" t="inlineStr">
        <is>
          <r>
            <t xml:space="preserve">SINAPI</t>
          </r>
        </is>
      </c>
      <c r="D3409" s="22" t="inlineStr">
        <is>
          <r>
            <t xml:space="preserve">H</t>
          </r>
        </is>
      </c>
      <c r="E3409" s="24" t="n">
        <v>0.0862</v>
      </c>
      <c r="F3409" s="25" t="n">
        <v>22.1</v>
      </c>
      <c r="G3409" s="25" t="n">
        <f>TRUNC(TRUNC(E3409,8)*F3409,2)</f>
        <v>1.9</v>
      </c>
    </row>
    <row r="3410" customHeight="1" ht="18">
      <c r="A3410" s="2" t="inlineStr"/>
      <c r="B3410" s="2" t="inlineStr"/>
      <c r="C3410" s="2" t="inlineStr"/>
      <c r="D3410" s="2" t="inlineStr"/>
      <c r="E3410" s="26" t="inlineStr">
        <is>
          <r>
            <t xml:space="preserve">TOTAL Mão de Obra com Encargos Complementares:</t>
          </r>
        </is>
      </c>
      <c r="F3410" s="26" t="inlineStr"/>
      <c r="G3410" s="27" t="n">
        <f>SUM(G3408:G3409)</f>
        <v>9.58</v>
      </c>
    </row>
    <row r="3411" customHeight="1" ht="15">
      <c r="A3411" s="2" t="inlineStr"/>
      <c r="B3411" s="2" t="inlineStr"/>
      <c r="C3411" s="2" t="inlineStr"/>
      <c r="D3411" s="2" t="inlineStr"/>
      <c r="E3411" s="28" t="inlineStr">
        <is>
          <r>
            <t xml:space="preserve">VALOR:</t>
          </r>
        </is>
      </c>
      <c r="F3411" s="28" t="inlineStr"/>
      <c r="G3411" s="6" t="n">
        <f>SUM(G3406,G3410)</f>
        <v>220.61</v>
      </c>
    </row>
    <row r="3412" customHeight="1" ht="15">
      <c r="A3412" s="2" t="inlineStr"/>
      <c r="B3412" s="2" t="inlineStr"/>
      <c r="C3412" s="2" t="inlineStr"/>
      <c r="D3412" s="2" t="inlineStr"/>
      <c r="E3412" s="28" t="inlineStr">
        <is>
          <r>
            <t xml:space="preserve">VALOR BDI (22.23%):</t>
          </r>
        </is>
      </c>
      <c r="F3412" s="28" t="inlineStr"/>
      <c r="G3412" s="6" t="n">
        <f>ROUND(G3411*(22.23/100),2)</f>
        <v>49.04</v>
      </c>
    </row>
    <row r="3413" customHeight="1" ht="15">
      <c r="A3413" s="2" t="inlineStr"/>
      <c r="B3413" s="2" t="inlineStr"/>
      <c r="C3413" s="2" t="inlineStr"/>
      <c r="D3413" s="2" t="inlineStr"/>
      <c r="E3413" s="28" t="inlineStr">
        <is>
          <r>
            <t xml:space="preserve">VALOR COM BDI:</t>
          </r>
        </is>
      </c>
      <c r="F3413" s="28" t="inlineStr"/>
      <c r="G3413" s="6" t="n">
        <f>G3412+G3411</f>
        <v>269.65</v>
      </c>
    </row>
    <row r="3414" customHeight="1" ht="10">
      <c r="A3414" s="2" t="inlineStr"/>
      <c r="B3414" s="2" t="inlineStr"/>
      <c r="C3414" s="2" t="inlineStr"/>
      <c r="D3414" s="2" t="inlineStr"/>
      <c r="E3414" s="18" t="inlineStr"/>
      <c r="F3414" s="18" t="inlineStr"/>
      <c r="G3414" s="18" t="inlineStr"/>
    </row>
    <row r="3415" customHeight="1" ht="20">
      <c r="A3415" s="19" t="inlineStr">
        <is>
          <r>
            <t xml:space="preserve">91946 SUPORTE PARAFUSADO COM PLACA DE ENCAIXE 4" X 2" MÉDIO (1,30 M DO PISO) PARA PONTO ELÉTRICO - FORNECIMENTO E INSTALAÇÃO. AF_03/2023 (UN)</t>
          </r>
        </is>
      </c>
      <c r="B3415" s="19" t="inlineStr"/>
      <c r="C3415" s="19" t="inlineStr"/>
      <c r="D3415" s="19" t="inlineStr"/>
      <c r="E3415" s="19" t="inlineStr"/>
      <c r="F3415" s="19" t="inlineStr"/>
      <c r="G3415" s="19" t="inlineStr"/>
    </row>
    <row r="3416" customHeight="1" ht="15">
      <c r="A3416" s="20" t="inlineStr">
        <is>
          <r>
            <t xml:space="preserve">Material</t>
          </r>
        </is>
      </c>
      <c r="B3416" s="20" t="inlineStr"/>
      <c r="C3416" s="21" t="inlineStr">
        <is>
          <r>
            <t xml:space="preserve">FONTE</t>
          </r>
        </is>
      </c>
      <c r="D3416" s="21" t="inlineStr">
        <is>
          <r>
            <t xml:space="preserve">UNID</t>
          </r>
        </is>
      </c>
      <c r="E3416" s="21" t="inlineStr">
        <is>
          <r>
            <t xml:space="preserve">COEFICIENTE</t>
          </r>
        </is>
      </c>
      <c r="F3416" s="21" t="inlineStr">
        <is>
          <r>
            <t xml:space="preserve">PREÇO UNITÁRIO</t>
          </r>
        </is>
      </c>
      <c r="G3416" s="21" t="inlineStr">
        <is>
          <r>
            <t xml:space="preserve">TOTAL</t>
          </r>
        </is>
      </c>
    </row>
    <row r="3417" customHeight="1" ht="21">
      <c r="A3417" s="22" t="inlineStr">
        <is>
          <r>
            <t xml:space="preserve">00038094</t>
          </r>
        </is>
      </c>
      <c r="B3417" s="23" t="inlineStr">
        <is>
          <r>
            <t xml:space="preserve">ESPELHO / PLACA DE 3 POSTOS 4" X 2", PARA INSTALACAO DE TOMADAS E INTERRUPTORES</t>
          </r>
        </is>
      </c>
      <c r="C3417" s="22" t="inlineStr">
        <is>
          <r>
            <t xml:space="preserve">SINAPI</t>
          </r>
        </is>
      </c>
      <c r="D3417" s="22" t="inlineStr">
        <is>
          <r>
            <t xml:space="preserve">UN</t>
          </r>
        </is>
      </c>
      <c r="E3417" s="24" t="n">
        <v>1.0</v>
      </c>
      <c r="F3417" s="25" t="n">
        <v>2.99</v>
      </c>
      <c r="G3417" s="25" t="n">
        <f>TRUNC(TRUNC(E3417,8)*F3417,2)</f>
        <v>2.99</v>
      </c>
    </row>
    <row r="3418" customHeight="1" ht="29">
      <c r="A3418" s="22" t="inlineStr">
        <is>
          <r>
            <t xml:space="preserve">00038099</t>
          </r>
        </is>
      </c>
      <c r="B3418" s="23" t="inlineStr">
        <is>
          <r>
            <t xml:space="preserve">SUPORTE DE FIXACAO PARA ESPELHO / PLACA 4" X 2", PARA 3 MODULOS, PARA INSTALACAO DE TOMADAS E INTERRUPTORES (SOMENTE SUPORTE)</t>
          </r>
        </is>
      </c>
      <c r="C3418" s="22" t="inlineStr">
        <is>
          <r>
            <t xml:space="preserve">SINAPI</t>
          </r>
        </is>
      </c>
      <c r="D3418" s="22" t="inlineStr">
        <is>
          <r>
            <t xml:space="preserve">UN</t>
          </r>
        </is>
      </c>
      <c r="E3418" s="24" t="n">
        <v>1.0</v>
      </c>
      <c r="F3418" s="25" t="n">
        <v>1.55</v>
      </c>
      <c r="G3418" s="25" t="n">
        <f>TRUNC(TRUNC(E3418,8)*F3418,2)</f>
        <v>1.55</v>
      </c>
    </row>
    <row r="3419" customHeight="1" ht="15">
      <c r="A3419" s="2" t="inlineStr"/>
      <c r="B3419" s="2" t="inlineStr"/>
      <c r="C3419" s="2" t="inlineStr"/>
      <c r="D3419" s="2" t="inlineStr"/>
      <c r="E3419" s="26" t="inlineStr">
        <is>
          <r>
            <t xml:space="preserve">TOTAL Material:</t>
          </r>
        </is>
      </c>
      <c r="F3419" s="26" t="inlineStr"/>
      <c r="G3419" s="27" t="n">
        <f>SUM(G3417:G3418)</f>
        <v>4.54</v>
      </c>
    </row>
    <row r="3420" customHeight="1" ht="15">
      <c r="A3420" s="20" t="inlineStr">
        <is>
          <r>
            <t xml:space="preserve">Mão de Obra com Encargos Complementares</t>
          </r>
        </is>
      </c>
      <c r="B3420" s="20" t="inlineStr"/>
      <c r="C3420" s="21" t="inlineStr">
        <is>
          <r>
            <t xml:space="preserve">FONTE</t>
          </r>
        </is>
      </c>
      <c r="D3420" s="21" t="inlineStr">
        <is>
          <r>
            <t xml:space="preserve">UNID</t>
          </r>
        </is>
      </c>
      <c r="E3420" s="21" t="inlineStr">
        <is>
          <r>
            <t xml:space="preserve">COEFICIENTE</t>
          </r>
        </is>
      </c>
      <c r="F3420" s="21" t="inlineStr">
        <is>
          <r>
            <t xml:space="preserve">PREÇO UNITÁRIO</t>
          </r>
        </is>
      </c>
      <c r="G3420" s="21" t="inlineStr">
        <is>
          <r>
            <t xml:space="preserve">TOTAL</t>
          </r>
        </is>
      </c>
    </row>
    <row r="3421" customHeight="1" ht="21">
      <c r="A3421" s="22" t="inlineStr">
        <is>
          <r>
            <t xml:space="preserve">88247</t>
          </r>
        </is>
      </c>
      <c r="B3421" s="23" t="inlineStr">
        <is>
          <r>
            <t xml:space="preserve">AUXILIAR DE ELETRICISTA COM ENCARGOS COMPLEMENTARES</t>
          </r>
        </is>
      </c>
      <c r="C3421" s="22" t="inlineStr">
        <is>
          <r>
            <t xml:space="preserve">SINAPI</t>
          </r>
        </is>
      </c>
      <c r="D3421" s="22" t="inlineStr">
        <is>
          <r>
            <t xml:space="preserve">H</t>
          </r>
        </is>
      </c>
      <c r="E3421" s="24" t="n">
        <v>0.128</v>
      </c>
      <c r="F3421" s="25" t="n">
        <v>23.65</v>
      </c>
      <c r="G3421" s="25" t="n">
        <f>TRUNC(TRUNC(E3421,8)*F3421,2)</f>
        <v>3.02</v>
      </c>
    </row>
    <row r="3422" customHeight="1" ht="15">
      <c r="A3422" s="22" t="inlineStr">
        <is>
          <r>
            <t xml:space="preserve">88264</t>
          </r>
        </is>
      </c>
      <c r="B3422" s="23" t="inlineStr">
        <is>
          <r>
            <t xml:space="preserve">ELETRICISTA COM ENCARGOS COMPLEMENTARES</t>
          </r>
        </is>
      </c>
      <c r="C3422" s="22" t="inlineStr">
        <is>
          <r>
            <t xml:space="preserve">SINAPI</t>
          </r>
        </is>
      </c>
      <c r="D3422" s="22" t="inlineStr">
        <is>
          <r>
            <t xml:space="preserve">H</t>
          </r>
        </is>
      </c>
      <c r="E3422" s="24" t="n">
        <v>0.128</v>
      </c>
      <c r="F3422" s="25" t="n">
        <v>29.25</v>
      </c>
      <c r="G3422" s="25" t="n">
        <f>TRUNC(TRUNC(E3422,8)*F3422,2)</f>
        <v>3.74</v>
      </c>
    </row>
    <row r="3423" customHeight="1" ht="18">
      <c r="A3423" s="2" t="inlineStr"/>
      <c r="B3423" s="2" t="inlineStr"/>
      <c r="C3423" s="2" t="inlineStr"/>
      <c r="D3423" s="2" t="inlineStr"/>
      <c r="E3423" s="26" t="inlineStr">
        <is>
          <r>
            <t xml:space="preserve">TOTAL Mão de Obra com Encargos Complementares:</t>
          </r>
        </is>
      </c>
      <c r="F3423" s="26" t="inlineStr"/>
      <c r="G3423" s="27" t="n">
        <f>SUM(G3421:G3422)</f>
        <v>6.76</v>
      </c>
    </row>
    <row r="3424" customHeight="1" ht="15">
      <c r="A3424" s="2" t="inlineStr"/>
      <c r="B3424" s="2" t="inlineStr"/>
      <c r="C3424" s="2" t="inlineStr"/>
      <c r="D3424" s="2" t="inlineStr"/>
      <c r="E3424" s="28" t="inlineStr">
        <is>
          <r>
            <t xml:space="preserve">VALOR:</t>
          </r>
        </is>
      </c>
      <c r="F3424" s="28" t="inlineStr"/>
      <c r="G3424" s="6" t="n">
        <f>SUM(G3419,G3423)</f>
        <v>11.3</v>
      </c>
    </row>
    <row r="3425" customHeight="1" ht="15">
      <c r="A3425" s="2" t="inlineStr"/>
      <c r="B3425" s="2" t="inlineStr"/>
      <c r="C3425" s="2" t="inlineStr"/>
      <c r="D3425" s="2" t="inlineStr"/>
      <c r="E3425" s="28" t="inlineStr">
        <is>
          <r>
            <t xml:space="preserve">VALOR BDI (22.23%):</t>
          </r>
        </is>
      </c>
      <c r="F3425" s="28" t="inlineStr"/>
      <c r="G3425" s="6" t="n">
        <f>ROUND(G3424*(22.23/100),2)</f>
        <v>2.51</v>
      </c>
    </row>
    <row r="3426" customHeight="1" ht="15">
      <c r="A3426" s="2" t="inlineStr"/>
      <c r="B3426" s="2" t="inlineStr"/>
      <c r="C3426" s="2" t="inlineStr"/>
      <c r="D3426" s="2" t="inlineStr"/>
      <c r="E3426" s="28" t="inlineStr">
        <is>
          <r>
            <t xml:space="preserve">VALOR COM BDI:</t>
          </r>
        </is>
      </c>
      <c r="F3426" s="28" t="inlineStr"/>
      <c r="G3426" s="6" t="n">
        <f>G3425+G3424</f>
        <v>13.81</v>
      </c>
    </row>
    <row r="3427" customHeight="1" ht="10">
      <c r="A3427" s="2" t="inlineStr"/>
      <c r="B3427" s="2" t="inlineStr"/>
      <c r="C3427" s="2" t="inlineStr"/>
      <c r="D3427" s="2" t="inlineStr"/>
      <c r="E3427" s="18" t="inlineStr"/>
      <c r="F3427" s="18" t="inlineStr"/>
      <c r="G3427" s="18" t="inlineStr"/>
    </row>
    <row r="3428" customHeight="1" ht="20">
      <c r="A3428" s="19" t="inlineStr">
        <is>
          <r>
            <t xml:space="preserve">89395 TE, PVC, SOLDÁVEL, DN 25MM, INSTALADO EM RAMAL OU SUB-RAMAL DE ÁGUA - FORNECIMENTO E INSTALAÇÃO. AF_06/2022 (UN)</t>
          </r>
        </is>
      </c>
      <c r="B3428" s="19" t="inlineStr"/>
      <c r="C3428" s="19" t="inlineStr"/>
      <c r="D3428" s="19" t="inlineStr"/>
      <c r="E3428" s="19" t="inlineStr"/>
      <c r="F3428" s="19" t="inlineStr"/>
      <c r="G3428" s="19" t="inlineStr"/>
    </row>
    <row r="3429" customHeight="1" ht="15">
      <c r="A3429" s="20" t="inlineStr">
        <is>
          <r>
            <t xml:space="preserve">Material</t>
          </r>
        </is>
      </c>
      <c r="B3429" s="20" t="inlineStr"/>
      <c r="C3429" s="21" t="inlineStr">
        <is>
          <r>
            <t xml:space="preserve">FONTE</t>
          </r>
        </is>
      </c>
      <c r="D3429" s="21" t="inlineStr">
        <is>
          <r>
            <t xml:space="preserve">UNID</t>
          </r>
        </is>
      </c>
      <c r="E3429" s="21" t="inlineStr">
        <is>
          <r>
            <t xml:space="preserve">COEFICIENTE</t>
          </r>
        </is>
      </c>
      <c r="F3429" s="21" t="inlineStr">
        <is>
          <r>
            <t xml:space="preserve">PREÇO UNITÁRIO</t>
          </r>
        </is>
      </c>
      <c r="G3429" s="21" t="inlineStr">
        <is>
          <r>
            <t xml:space="preserve">TOTAL</t>
          </r>
        </is>
      </c>
    </row>
    <row r="3430" customHeight="1" ht="15">
      <c r="A3430" s="22" t="inlineStr">
        <is>
          <r>
            <t xml:space="preserve">00000122</t>
          </r>
        </is>
      </c>
      <c r="B3430" s="23" t="inlineStr">
        <is>
          <r>
            <t xml:space="preserve">ADESIVO PLASTICO PARA PVC, FRASCO COM *850* GR</t>
          </r>
        </is>
      </c>
      <c r="C3430" s="22" t="inlineStr">
        <is>
          <r>
            <t xml:space="preserve">SINAPI</t>
          </r>
        </is>
      </c>
      <c r="D3430" s="22" t="inlineStr">
        <is>
          <r>
            <t xml:space="preserve">UN</t>
          </r>
        </is>
      </c>
      <c r="E3430" s="24" t="n">
        <v>0.0106</v>
      </c>
      <c r="F3430" s="25" t="n">
        <v>58.63</v>
      </c>
      <c r="G3430" s="25" t="n">
        <f>TRUNC(TRUNC(E3430,8)*F3430,2)</f>
        <v>0.62</v>
      </c>
    </row>
    <row r="3431" customHeight="1" ht="15">
      <c r="A3431" s="22" t="inlineStr">
        <is>
          <r>
            <t xml:space="preserve">00038383</t>
          </r>
        </is>
      </c>
      <c r="B3431" s="23" t="inlineStr">
        <is>
          <r>
            <t xml:space="preserve">LIXA D'AGUA EM FOLHA, GRAO 100</t>
          </r>
        </is>
      </c>
      <c r="C3431" s="22" t="inlineStr">
        <is>
          <r>
            <t xml:space="preserve">SINAPI</t>
          </r>
        </is>
      </c>
      <c r="D3431" s="22" t="inlineStr">
        <is>
          <r>
            <t xml:space="preserve">UN</t>
          </r>
        </is>
      </c>
      <c r="E3431" s="24" t="n">
        <v>0.0507</v>
      </c>
      <c r="F3431" s="25" t="n">
        <v>1.65</v>
      </c>
      <c r="G3431" s="25" t="n">
        <f>TRUNC(TRUNC(E3431,8)*F3431,2)</f>
        <v>0.08</v>
      </c>
    </row>
    <row r="3432" customHeight="1" ht="21">
      <c r="A3432" s="22" t="inlineStr">
        <is>
          <r>
            <t xml:space="preserve">00020083</t>
          </r>
        </is>
      </c>
      <c r="B3432" s="23" t="inlineStr">
        <is>
          <r>
            <t xml:space="preserve">SOLUCAO PREPARADORA / LIMPADORA PARA PVC, FRASCO COM 1000 CM3</t>
          </r>
        </is>
      </c>
      <c r="C3432" s="22" t="inlineStr">
        <is>
          <r>
            <t xml:space="preserve">SINAPI</t>
          </r>
        </is>
      </c>
      <c r="D3432" s="22" t="inlineStr">
        <is>
          <r>
            <t xml:space="preserve">UN</t>
          </r>
        </is>
      </c>
      <c r="E3432" s="24" t="n">
        <v>0.012</v>
      </c>
      <c r="F3432" s="25" t="n">
        <v>66.42</v>
      </c>
      <c r="G3432" s="25" t="n">
        <f>TRUNC(TRUNC(E3432,8)*F3432,2)</f>
        <v>0.79</v>
      </c>
    </row>
    <row r="3433" customHeight="1" ht="21">
      <c r="A3433" s="22" t="inlineStr">
        <is>
          <r>
            <t xml:space="preserve">00007139</t>
          </r>
        </is>
      </c>
      <c r="B3433" s="23" t="inlineStr">
        <is>
          <r>
            <t xml:space="preserve">TE SOLDAVEL, PVC, 90 GRAUS, 25 MM, PARA AGUA FRIA PREDIAL (NBR 5648)</t>
          </r>
        </is>
      </c>
      <c r="C3433" s="22" t="inlineStr">
        <is>
          <r>
            <t xml:space="preserve">SINAPI</t>
          </r>
        </is>
      </c>
      <c r="D3433" s="22" t="inlineStr">
        <is>
          <r>
            <t xml:space="preserve">UN</t>
          </r>
        </is>
      </c>
      <c r="E3433" s="24" t="n">
        <v>1.0</v>
      </c>
      <c r="F3433" s="25" t="n">
        <v>1.06</v>
      </c>
      <c r="G3433" s="25" t="n">
        <f>TRUNC(TRUNC(E3433,8)*F3433,2)</f>
        <v>1.06</v>
      </c>
    </row>
    <row r="3434" customHeight="1" ht="15">
      <c r="A3434" s="2" t="inlineStr"/>
      <c r="B3434" s="2" t="inlineStr"/>
      <c r="C3434" s="2" t="inlineStr"/>
      <c r="D3434" s="2" t="inlineStr"/>
      <c r="E3434" s="26" t="inlineStr">
        <is>
          <r>
            <t xml:space="preserve">TOTAL Material:</t>
          </r>
        </is>
      </c>
      <c r="F3434" s="26" t="inlineStr"/>
      <c r="G3434" s="27" t="n">
        <f>SUM(G3430:G3433)</f>
        <v>2.55</v>
      </c>
    </row>
    <row r="3435" customHeight="1" ht="15">
      <c r="A3435" s="20" t="inlineStr">
        <is>
          <r>
            <t xml:space="preserve">Mão de Obra com Encargos Complementares</t>
          </r>
        </is>
      </c>
      <c r="B3435" s="20" t="inlineStr"/>
      <c r="C3435" s="21" t="inlineStr">
        <is>
          <r>
            <t xml:space="preserve">FONTE</t>
          </r>
        </is>
      </c>
      <c r="D3435" s="21" t="inlineStr">
        <is>
          <r>
            <t xml:space="preserve">UNID</t>
          </r>
        </is>
      </c>
      <c r="E3435" s="21" t="inlineStr">
        <is>
          <r>
            <t xml:space="preserve">COEFICIENTE</t>
          </r>
        </is>
      </c>
      <c r="F3435" s="21" t="inlineStr">
        <is>
          <r>
            <t xml:space="preserve">PREÇO UNITÁRIO</t>
          </r>
        </is>
      </c>
      <c r="G3435" s="21" t="inlineStr">
        <is>
          <r>
            <t xml:space="preserve">TOTAL</t>
          </r>
        </is>
      </c>
    </row>
    <row r="3436" customHeight="1" ht="21">
      <c r="A3436" s="22" t="inlineStr">
        <is>
          <r>
            <t xml:space="preserve">88248</t>
          </r>
        </is>
      </c>
      <c r="B3436" s="23" t="inlineStr">
        <is>
          <r>
            <t xml:space="preserve">AUXILIAR DE ENCANADOR OU BOMBEIRO HIDRÁULICO COM ENCARGOS COMPLEMENTARES</t>
          </r>
        </is>
      </c>
      <c r="C3436" s="22" t="inlineStr">
        <is>
          <r>
            <t xml:space="preserve">SINAPI</t>
          </r>
        </is>
      </c>
      <c r="D3436" s="22" t="inlineStr">
        <is>
          <r>
            <t xml:space="preserve">H</t>
          </r>
        </is>
      </c>
      <c r="E3436" s="24" t="n">
        <v>0.2026</v>
      </c>
      <c r="F3436" s="25" t="n">
        <v>22.64</v>
      </c>
      <c r="G3436" s="25" t="n">
        <f>TRUNC(TRUNC(E3436,8)*F3436,2)</f>
        <v>4.58</v>
      </c>
    </row>
    <row r="3437" customHeight="1" ht="21">
      <c r="A3437" s="22" t="inlineStr">
        <is>
          <r>
            <t xml:space="preserve">88267</t>
          </r>
        </is>
      </c>
      <c r="B3437" s="23" t="inlineStr">
        <is>
          <r>
            <t xml:space="preserve">ENCANADOR OU BOMBEIRO HIDRÁULICO COM ENCARGOS COMPLEMENTARES</t>
          </r>
        </is>
      </c>
      <c r="C3437" s="22" t="inlineStr">
        <is>
          <r>
            <t xml:space="preserve">SINAPI</t>
          </r>
        </is>
      </c>
      <c r="D3437" s="22" t="inlineStr">
        <is>
          <r>
            <t xml:space="preserve">H</t>
          </r>
        </is>
      </c>
      <c r="E3437" s="24" t="n">
        <v>0.2026</v>
      </c>
      <c r="F3437" s="25" t="n">
        <v>28.12</v>
      </c>
      <c r="G3437" s="25" t="n">
        <f>TRUNC(TRUNC(E3437,8)*F3437,2)</f>
        <v>5.69</v>
      </c>
    </row>
    <row r="3438" customHeight="1" ht="18">
      <c r="A3438" s="2" t="inlineStr"/>
      <c r="B3438" s="2" t="inlineStr"/>
      <c r="C3438" s="2" t="inlineStr"/>
      <c r="D3438" s="2" t="inlineStr"/>
      <c r="E3438" s="26" t="inlineStr">
        <is>
          <r>
            <t xml:space="preserve">TOTAL Mão de Obra com Encargos Complementares:</t>
          </r>
        </is>
      </c>
      <c r="F3438" s="26" t="inlineStr"/>
      <c r="G3438" s="27" t="n">
        <f>SUM(G3436:G3437)</f>
        <v>10.27</v>
      </c>
    </row>
    <row r="3439" customHeight="1" ht="15">
      <c r="A3439" s="2" t="inlineStr"/>
      <c r="B3439" s="2" t="inlineStr"/>
      <c r="C3439" s="2" t="inlineStr"/>
      <c r="D3439" s="2" t="inlineStr"/>
      <c r="E3439" s="28" t="inlineStr">
        <is>
          <r>
            <t xml:space="preserve">VALOR:</t>
          </r>
        </is>
      </c>
      <c r="F3439" s="28" t="inlineStr"/>
      <c r="G3439" s="6" t="n">
        <f>SUM(G3434,G3438)</f>
        <v>12.82</v>
      </c>
    </row>
    <row r="3440" customHeight="1" ht="15">
      <c r="A3440" s="2" t="inlineStr"/>
      <c r="B3440" s="2" t="inlineStr"/>
      <c r="C3440" s="2" t="inlineStr"/>
      <c r="D3440" s="2" t="inlineStr"/>
      <c r="E3440" s="28" t="inlineStr">
        <is>
          <r>
            <t xml:space="preserve">VALOR BDI (22.23%):</t>
          </r>
        </is>
      </c>
      <c r="F3440" s="28" t="inlineStr"/>
      <c r="G3440" s="6" t="n">
        <f>ROUND(G3439*(22.23/100),2)</f>
        <v>2.85</v>
      </c>
    </row>
    <row r="3441" customHeight="1" ht="15">
      <c r="A3441" s="2" t="inlineStr"/>
      <c r="B3441" s="2" t="inlineStr"/>
      <c r="C3441" s="2" t="inlineStr"/>
      <c r="D3441" s="2" t="inlineStr"/>
      <c r="E3441" s="28" t="inlineStr">
        <is>
          <r>
            <t xml:space="preserve">VALOR COM BDI:</t>
          </r>
        </is>
      </c>
      <c r="F3441" s="28" t="inlineStr"/>
      <c r="G3441" s="6" t="n">
        <f>G3440+G3439</f>
        <v>15.67</v>
      </c>
    </row>
    <row r="3442" customHeight="1" ht="10">
      <c r="A3442" s="2" t="inlineStr"/>
      <c r="B3442" s="2" t="inlineStr"/>
      <c r="C3442" s="2" t="inlineStr"/>
      <c r="D3442" s="2" t="inlineStr"/>
      <c r="E3442" s="18" t="inlineStr"/>
      <c r="F3442" s="18" t="inlineStr"/>
      <c r="G3442" s="18" t="inlineStr"/>
    </row>
    <row r="3443" customHeight="1" ht="20">
      <c r="A3443" s="19" t="inlineStr">
        <is>
          <r>
            <t xml:space="preserve">100533 TECNICO DE EDIFICACOES COM ENCARGOS COMPLEMENTARES (H)</t>
          </r>
        </is>
      </c>
      <c r="B3443" s="19" t="inlineStr"/>
      <c r="C3443" s="19" t="inlineStr"/>
      <c r="D3443" s="19" t="inlineStr"/>
      <c r="E3443" s="19" t="inlineStr"/>
      <c r="F3443" s="19" t="inlineStr"/>
      <c r="G3443" s="19" t="inlineStr"/>
    </row>
    <row r="3444" customHeight="1" ht="15">
      <c r="A3444" s="20" t="inlineStr">
        <is>
          <r>
            <t xml:space="preserve">Encargos Complementares</t>
          </r>
        </is>
      </c>
      <c r="B3444" s="20" t="inlineStr"/>
      <c r="C3444" s="21" t="inlineStr">
        <is>
          <r>
            <t xml:space="preserve">FONTE</t>
          </r>
        </is>
      </c>
      <c r="D3444" s="21" t="inlineStr">
        <is>
          <r>
            <t xml:space="preserve">UNID</t>
          </r>
        </is>
      </c>
      <c r="E3444" s="21" t="inlineStr">
        <is>
          <r>
            <t xml:space="preserve">COEFICIENTE</t>
          </r>
        </is>
      </c>
      <c r="F3444" s="21" t="inlineStr">
        <is>
          <r>
            <t xml:space="preserve">PREÇO UNITÁRIO</t>
          </r>
        </is>
      </c>
      <c r="G3444" s="21" t="inlineStr">
        <is>
          <r>
            <t xml:space="preserve">TOTAL</t>
          </r>
        </is>
      </c>
    </row>
    <row r="3445" customHeight="1" ht="21">
      <c r="A3445" s="22" t="inlineStr">
        <is>
          <r>
            <t xml:space="preserve">00043493</t>
          </r>
        </is>
      </c>
      <c r="B3445" s="23" t="inlineStr">
        <is>
          <r>
            <t xml:space="preserve">EPI - FAMILIA TOPOGRAFO - HORISTA (ENCARGOS COMPLEMENTARES - COLETADO CAIXA)</t>
          </r>
        </is>
      </c>
      <c r="C3445" s="22" t="inlineStr">
        <is>
          <r>
            <t xml:space="preserve">SINAPI</t>
          </r>
        </is>
      </c>
      <c r="D3445" s="22" t="inlineStr">
        <is>
          <r>
            <t xml:space="preserve">H</t>
          </r>
        </is>
      </c>
      <c r="E3445" s="24" t="n">
        <v>1.0</v>
      </c>
      <c r="F3445" s="25" t="n">
        <v>0.71</v>
      </c>
      <c r="G3445" s="25" t="n">
        <f>TRUNC(TRUNC(E3445,8)*F3445,2)</f>
        <v>0.71</v>
      </c>
    </row>
    <row r="3446" customHeight="1" ht="21">
      <c r="A3446" s="22" t="inlineStr">
        <is>
          <r>
            <t xml:space="preserve">00037372</t>
          </r>
        </is>
      </c>
      <c r="B3446" s="23" t="inlineStr">
        <is>
          <r>
            <t xml:space="preserve">EXAMES - HORISTA (COLETADO CAIXA - ENCARGOS COMPLEMENTARES)</t>
          </r>
        </is>
      </c>
      <c r="C3446" s="22" t="inlineStr">
        <is>
          <r>
            <t xml:space="preserve">SINAPI</t>
          </r>
        </is>
      </c>
      <c r="D3446" s="22" t="inlineStr">
        <is>
          <r>
            <t xml:space="preserve">H</t>
          </r>
        </is>
      </c>
      <c r="E3446" s="24" t="n">
        <v>1.0</v>
      </c>
      <c r="F3446" s="25" t="n">
        <v>1.34</v>
      </c>
      <c r="G3446" s="25" t="n">
        <f>TRUNC(TRUNC(E3446,8)*F3446,2)</f>
        <v>1.34</v>
      </c>
    </row>
    <row r="3447" customHeight="1" ht="21">
      <c r="A3447" s="22" t="inlineStr">
        <is>
          <r>
            <t xml:space="preserve">00043469</t>
          </r>
        </is>
      </c>
      <c r="B3447" s="23" t="inlineStr">
        <is>
          <r>
            <t xml:space="preserve">FERRAMENTAS - FAMILIA TOPOGRAFO - HORISTA (ENCARGOS COMPLEMENTARES - COLETADO CAIXA)</t>
          </r>
        </is>
      </c>
      <c r="C3447" s="22" t="inlineStr">
        <is>
          <r>
            <t xml:space="preserve">SINAPI</t>
          </r>
        </is>
      </c>
      <c r="D3447" s="22" t="inlineStr">
        <is>
          <r>
            <t xml:space="preserve">H</t>
          </r>
        </is>
      </c>
      <c r="E3447" s="24" t="n">
        <v>1.0</v>
      </c>
      <c r="F3447" s="25" t="n">
        <v>0.07</v>
      </c>
      <c r="G3447" s="25" t="n">
        <f>TRUNC(TRUNC(E3447,8)*F3447,2)</f>
        <v>0.07</v>
      </c>
    </row>
    <row r="3448" customHeight="1" ht="21">
      <c r="A3448" s="22" t="inlineStr">
        <is>
          <r>
            <t xml:space="preserve">00037373</t>
          </r>
        </is>
      </c>
      <c r="B3448" s="23" t="inlineStr">
        <is>
          <r>
            <t xml:space="preserve">SEGURO - HORISTA (COLETADO CAIXA - ENCARGOS COMPLEMENTARES)</t>
          </r>
        </is>
      </c>
      <c r="C3448" s="22" t="inlineStr">
        <is>
          <r>
            <t xml:space="preserve">SINAPI</t>
          </r>
        </is>
      </c>
      <c r="D3448" s="22" t="inlineStr">
        <is>
          <r>
            <t xml:space="preserve">H</t>
          </r>
        </is>
      </c>
      <c r="E3448" s="24" t="n">
        <v>1.0</v>
      </c>
      <c r="F3448" s="25" t="n">
        <v>0.04</v>
      </c>
      <c r="G3448" s="25" t="n">
        <f>TRUNC(TRUNC(E3448,8)*F3448,2)</f>
        <v>0.04</v>
      </c>
    </row>
    <row r="3449" customHeight="1" ht="15">
      <c r="A3449" s="2" t="inlineStr"/>
      <c r="B3449" s="2" t="inlineStr"/>
      <c r="C3449" s="2" t="inlineStr"/>
      <c r="D3449" s="2" t="inlineStr"/>
      <c r="E3449" s="26" t="inlineStr">
        <is>
          <r>
            <t xml:space="preserve">TOTAL Encargos Complementares:</t>
          </r>
        </is>
      </c>
      <c r="F3449" s="26" t="inlineStr"/>
      <c r="G3449" s="27" t="n">
        <f>SUM(G3445:G3448)</f>
        <v>2.16</v>
      </c>
    </row>
    <row r="3450" customHeight="1" ht="15">
      <c r="A3450" s="20" t="inlineStr">
        <is>
          <r>
            <t xml:space="preserve">Mão de Obra</t>
          </r>
        </is>
      </c>
      <c r="B3450" s="20" t="inlineStr"/>
      <c r="C3450" s="21" t="inlineStr">
        <is>
          <r>
            <t xml:space="preserve">FONTE</t>
          </r>
        </is>
      </c>
      <c r="D3450" s="21" t="inlineStr">
        <is>
          <r>
            <t xml:space="preserve">UNID</t>
          </r>
        </is>
      </c>
      <c r="E3450" s="21" t="inlineStr">
        <is>
          <r>
            <t xml:space="preserve">COEFICIENTE</t>
          </r>
        </is>
      </c>
      <c r="F3450" s="21" t="inlineStr">
        <is>
          <r>
            <t xml:space="preserve">PREÇO UNITÁRIO</t>
          </r>
        </is>
      </c>
      <c r="G3450" s="21" t="inlineStr">
        <is>
          <r>
            <t xml:space="preserve">TOTAL</t>
          </r>
        </is>
      </c>
    </row>
    <row r="3451" customHeight="1" ht="15">
      <c r="A3451" s="22" t="inlineStr">
        <is>
          <r>
            <t xml:space="preserve">00040945</t>
          </r>
        </is>
      </c>
      <c r="B3451" s="23" t="inlineStr">
        <is>
          <r>
            <t xml:space="preserve">TECNICO DE EDIFICACOES (HORISTA)</t>
          </r>
        </is>
      </c>
      <c r="C3451" s="22" t="inlineStr">
        <is>
          <r>
            <t xml:space="preserve">SINAPI</t>
          </r>
        </is>
      </c>
      <c r="D3451" s="22" t="inlineStr">
        <is>
          <r>
            <t xml:space="preserve">H</t>
          </r>
        </is>
      </c>
      <c r="E3451" s="24" t="n">
        <v>1.0</v>
      </c>
      <c r="F3451" s="25" t="n">
        <v>30.08</v>
      </c>
      <c r="G3451" s="25" t="n">
        <f>TRUNC(TRUNC(E3451,8)*F3451,2)</f>
        <v>30.08</v>
      </c>
    </row>
    <row r="3452" customHeight="1" ht="15">
      <c r="A3452" s="2" t="inlineStr"/>
      <c r="B3452" s="2" t="inlineStr"/>
      <c r="C3452" s="2" t="inlineStr"/>
      <c r="D3452" s="2" t="inlineStr"/>
      <c r="E3452" s="26" t="inlineStr">
        <is>
          <r>
            <t xml:space="preserve">TOTAL Mão de Obra:</t>
          </r>
        </is>
      </c>
      <c r="F3452" s="26" t="inlineStr"/>
      <c r="G3452" s="27" t="n">
        <f>SUM(G3451:G3451)</f>
        <v>30.08</v>
      </c>
    </row>
    <row r="3453" customHeight="1" ht="15">
      <c r="A3453" s="20" t="inlineStr">
        <is>
          <r>
            <t xml:space="preserve">Serviço</t>
          </r>
        </is>
      </c>
      <c r="B3453" s="20" t="inlineStr"/>
      <c r="C3453" s="21" t="inlineStr">
        <is>
          <r>
            <t xml:space="preserve">FONTE</t>
          </r>
        </is>
      </c>
      <c r="D3453" s="21" t="inlineStr">
        <is>
          <r>
            <t xml:space="preserve">UNID</t>
          </r>
        </is>
      </c>
      <c r="E3453" s="21" t="inlineStr">
        <is>
          <r>
            <t xml:space="preserve">COEFICIENTE</t>
          </r>
        </is>
      </c>
      <c r="F3453" s="21" t="inlineStr">
        <is>
          <r>
            <t xml:space="preserve">PREÇO UNITÁRIO</t>
          </r>
        </is>
      </c>
      <c r="G3453" s="21" t="inlineStr">
        <is>
          <r>
            <t xml:space="preserve">TOTAL</t>
          </r>
        </is>
      </c>
    </row>
    <row r="3454" customHeight="1" ht="21">
      <c r="A3454" s="22" t="inlineStr">
        <is>
          <r>
            <t xml:space="preserve">100535</t>
          </r>
        </is>
      </c>
      <c r="B3454" s="23" t="inlineStr">
        <is>
          <r>
            <t xml:space="preserve">CURSO DE CAPACITAÇÃO PARA TECNICO DE EDIFICACOES (ENCARGOS COMPLEMENTARES) - HORISTA</t>
          </r>
        </is>
      </c>
      <c r="C3454" s="22" t="inlineStr">
        <is>
          <r>
            <t xml:space="preserve">SINAPI</t>
          </r>
        </is>
      </c>
      <c r="D3454" s="22" t="inlineStr">
        <is>
          <r>
            <t xml:space="preserve">H</t>
          </r>
        </is>
      </c>
      <c r="E3454" s="24" t="n">
        <v>1.0</v>
      </c>
      <c r="F3454" s="25" t="n">
        <v>0.62</v>
      </c>
      <c r="G3454" s="25" t="n">
        <f>TRUNC(TRUNC(E3454,8)*F3454,2)</f>
        <v>0.62</v>
      </c>
    </row>
    <row r="3455" customHeight="1" ht="15">
      <c r="A3455" s="2" t="inlineStr"/>
      <c r="B3455" s="2" t="inlineStr"/>
      <c r="C3455" s="2" t="inlineStr"/>
      <c r="D3455" s="2" t="inlineStr"/>
      <c r="E3455" s="26" t="inlineStr">
        <is>
          <r>
            <t xml:space="preserve">TOTAL Serviço:</t>
          </r>
        </is>
      </c>
      <c r="F3455" s="26" t="inlineStr"/>
      <c r="G3455" s="27" t="n">
        <f>SUM(G3454:G3454)</f>
        <v>0.62</v>
      </c>
    </row>
    <row r="3456" customHeight="1" ht="15">
      <c r="A3456" s="2" t="inlineStr"/>
      <c r="B3456" s="2" t="inlineStr"/>
      <c r="C3456" s="2" t="inlineStr"/>
      <c r="D3456" s="2" t="inlineStr"/>
      <c r="E3456" s="28" t="inlineStr">
        <is>
          <r>
            <t xml:space="preserve">VALOR:</t>
          </r>
        </is>
      </c>
      <c r="F3456" s="28" t="inlineStr"/>
      <c r="G3456" s="6" t="n">
        <f>SUM(G3449,G3452,G3455)</f>
        <v>32.86</v>
      </c>
    </row>
    <row r="3457" customHeight="1" ht="15">
      <c r="A3457" s="2" t="inlineStr"/>
      <c r="B3457" s="2" t="inlineStr"/>
      <c r="C3457" s="2" t="inlineStr"/>
      <c r="D3457" s="2" t="inlineStr"/>
      <c r="E3457" s="28" t="inlineStr">
        <is>
          <r>
            <t xml:space="preserve">VALOR BDI (22.23%):</t>
          </r>
        </is>
      </c>
      <c r="F3457" s="28" t="inlineStr"/>
      <c r="G3457" s="6" t="n">
        <f>ROUND(G3456*(22.23/100),2)</f>
        <v>7.3</v>
      </c>
    </row>
    <row r="3458" customHeight="1" ht="15">
      <c r="A3458" s="2" t="inlineStr"/>
      <c r="B3458" s="2" t="inlineStr"/>
      <c r="C3458" s="2" t="inlineStr"/>
      <c r="D3458" s="2" t="inlineStr"/>
      <c r="E3458" s="28" t="inlineStr">
        <is>
          <r>
            <t xml:space="preserve">VALOR COM BDI:</t>
          </r>
        </is>
      </c>
      <c r="F3458" s="28" t="inlineStr"/>
      <c r="G3458" s="6" t="n">
        <f>G3457+G3456</f>
        <v>40.16</v>
      </c>
    </row>
    <row r="3459" customHeight="1" ht="10">
      <c r="A3459" s="2" t="inlineStr"/>
      <c r="B3459" s="2" t="inlineStr"/>
      <c r="C3459" s="2" t="inlineStr"/>
      <c r="D3459" s="2" t="inlineStr"/>
      <c r="E3459" s="18" t="inlineStr"/>
      <c r="F3459" s="18" t="inlineStr"/>
      <c r="G3459" s="18" t="inlineStr"/>
    </row>
    <row r="3460" customHeight="1" ht="20">
      <c r="A3460" s="19" t="inlineStr">
        <is>
          <r>
            <t xml:space="preserve">88323 TELHADISTA COM ENCARGOS COMPLEMENTARES (H)</t>
          </r>
        </is>
      </c>
      <c r="B3460" s="19" t="inlineStr"/>
      <c r="C3460" s="19" t="inlineStr"/>
      <c r="D3460" s="19" t="inlineStr"/>
      <c r="E3460" s="19" t="inlineStr"/>
      <c r="F3460" s="19" t="inlineStr"/>
      <c r="G3460" s="19" t="inlineStr"/>
    </row>
    <row r="3461" customHeight="1" ht="15">
      <c r="A3461" s="20" t="inlineStr">
        <is>
          <r>
            <t xml:space="preserve">Encargos Complementares</t>
          </r>
        </is>
      </c>
      <c r="B3461" s="20" t="inlineStr"/>
      <c r="C3461" s="21" t="inlineStr">
        <is>
          <r>
            <t xml:space="preserve">FONTE</t>
          </r>
        </is>
      </c>
      <c r="D3461" s="21" t="inlineStr">
        <is>
          <r>
            <t xml:space="preserve">UNID</t>
          </r>
        </is>
      </c>
      <c r="E3461" s="21" t="inlineStr">
        <is>
          <r>
            <t xml:space="preserve">COEFICIENTE</t>
          </r>
        </is>
      </c>
      <c r="F3461" s="21" t="inlineStr">
        <is>
          <r>
            <t xml:space="preserve">PREÇO UNITÁRIO</t>
          </r>
        </is>
      </c>
      <c r="G3461" s="21" t="inlineStr">
        <is>
          <r>
            <t xml:space="preserve">TOTAL</t>
          </r>
        </is>
      </c>
    </row>
    <row r="3462" customHeight="1" ht="21">
      <c r="A3462" s="22" t="inlineStr">
        <is>
          <r>
            <t xml:space="preserve">00037370</t>
          </r>
        </is>
      </c>
      <c r="B3462" s="23" t="inlineStr">
        <is>
          <r>
            <t xml:space="preserve">ALIMENTACAO - HORISTA (COLETADO CAIXA - ENCARGOS COMPLEMENTARES)</t>
          </r>
        </is>
      </c>
      <c r="C3462" s="22" t="inlineStr">
        <is>
          <r>
            <t xml:space="preserve">SINAPI</t>
          </r>
        </is>
      </c>
      <c r="D3462" s="22" t="inlineStr">
        <is>
          <r>
            <t xml:space="preserve">H</t>
          </r>
        </is>
      </c>
      <c r="E3462" s="24" t="n">
        <v>1.0</v>
      </c>
      <c r="F3462" s="25" t="n">
        <v>3.39</v>
      </c>
      <c r="G3462" s="25" t="n">
        <f>TRUNC(TRUNC(E3462,8)*F3462,2)</f>
        <v>3.39</v>
      </c>
    </row>
    <row r="3463" customHeight="1" ht="21">
      <c r="A3463" s="22" t="inlineStr">
        <is>
          <r>
            <t xml:space="preserve">00043483</t>
          </r>
        </is>
      </c>
      <c r="B3463" s="23" t="inlineStr">
        <is>
          <r>
            <t xml:space="preserve">EPI - FAMILIA CARPINTEIRO DE FORMAS - HORISTA (ENCARGOS COMPLEMENTARES - COLETADO CAIXA)</t>
          </r>
        </is>
      </c>
      <c r="C3463" s="22" t="inlineStr">
        <is>
          <r>
            <t xml:space="preserve">SINAPI</t>
          </r>
        </is>
      </c>
      <c r="D3463" s="22" t="inlineStr">
        <is>
          <r>
            <t xml:space="preserve">H</t>
          </r>
        </is>
      </c>
      <c r="E3463" s="24" t="n">
        <v>1.0</v>
      </c>
      <c r="F3463" s="25" t="n">
        <v>1.43</v>
      </c>
      <c r="G3463" s="25" t="n">
        <f>TRUNC(TRUNC(E3463,8)*F3463,2)</f>
        <v>1.43</v>
      </c>
    </row>
    <row r="3464" customHeight="1" ht="21">
      <c r="A3464" s="22" t="inlineStr">
        <is>
          <r>
            <t xml:space="preserve">00037372</t>
          </r>
        </is>
      </c>
      <c r="B3464" s="23" t="inlineStr">
        <is>
          <r>
            <t xml:space="preserve">EXAMES - HORISTA (COLETADO CAIXA - ENCARGOS COMPLEMENTARES)</t>
          </r>
        </is>
      </c>
      <c r="C3464" s="22" t="inlineStr">
        <is>
          <r>
            <t xml:space="preserve">SINAPI</t>
          </r>
        </is>
      </c>
      <c r="D3464" s="22" t="inlineStr">
        <is>
          <r>
            <t xml:space="preserve">H</t>
          </r>
        </is>
      </c>
      <c r="E3464" s="24" t="n">
        <v>1.0</v>
      </c>
      <c r="F3464" s="25" t="n">
        <v>1.34</v>
      </c>
      <c r="G3464" s="25" t="n">
        <f>TRUNC(TRUNC(E3464,8)*F3464,2)</f>
        <v>1.34</v>
      </c>
    </row>
    <row r="3465" customHeight="1" ht="29">
      <c r="A3465" s="22" t="inlineStr">
        <is>
          <r>
            <t xml:space="preserve">00043459</t>
          </r>
        </is>
      </c>
      <c r="B3465" s="23" t="inlineStr">
        <is>
          <r>
            <t xml:space="preserve">FERRAMENTAS - FAMILIA CARPINTEIRO DE FORMAS - HORISTA (ENCARGOS COMPLEMENTARES - COLETADO CAIXA)</t>
          </r>
        </is>
      </c>
      <c r="C3465" s="22" t="inlineStr">
        <is>
          <r>
            <t xml:space="preserve">SINAPI</t>
          </r>
        </is>
      </c>
      <c r="D3465" s="22" t="inlineStr">
        <is>
          <r>
            <t xml:space="preserve">H</t>
          </r>
        </is>
      </c>
      <c r="E3465" s="24" t="n">
        <v>1.0</v>
      </c>
      <c r="F3465" s="25" t="n">
        <v>0.49</v>
      </c>
      <c r="G3465" s="25" t="n">
        <f>TRUNC(TRUNC(E3465,8)*F3465,2)</f>
        <v>0.49</v>
      </c>
    </row>
    <row r="3466" customHeight="1" ht="21">
      <c r="A3466" s="22" t="inlineStr">
        <is>
          <r>
            <t xml:space="preserve">00037373</t>
          </r>
        </is>
      </c>
      <c r="B3466" s="23" t="inlineStr">
        <is>
          <r>
            <t xml:space="preserve">SEGURO - HORISTA (COLETADO CAIXA - ENCARGOS COMPLEMENTARES)</t>
          </r>
        </is>
      </c>
      <c r="C3466" s="22" t="inlineStr">
        <is>
          <r>
            <t xml:space="preserve">SINAPI</t>
          </r>
        </is>
      </c>
      <c r="D3466" s="22" t="inlineStr">
        <is>
          <r>
            <t xml:space="preserve">H</t>
          </r>
        </is>
      </c>
      <c r="E3466" s="24" t="n">
        <v>1.0</v>
      </c>
      <c r="F3466" s="25" t="n">
        <v>0.04</v>
      </c>
      <c r="G3466" s="25" t="n">
        <f>TRUNC(TRUNC(E3466,8)*F3466,2)</f>
        <v>0.04</v>
      </c>
    </row>
    <row r="3467" customHeight="1" ht="21">
      <c r="A3467" s="22" t="inlineStr">
        <is>
          <r>
            <t xml:space="preserve">00037371</t>
          </r>
        </is>
      </c>
      <c r="B3467" s="23" t="inlineStr">
        <is>
          <r>
            <t xml:space="preserve">TRANSPORTE - HORISTA (COLETADO CAIXA - ENCARGOS COMPLEMENTARES)</t>
          </r>
        </is>
      </c>
      <c r="C3467" s="22" t="inlineStr">
        <is>
          <r>
            <t xml:space="preserve">SINAPI</t>
          </r>
        </is>
      </c>
      <c r="D3467" s="22" t="inlineStr">
        <is>
          <r>
            <t xml:space="preserve">H</t>
          </r>
        </is>
      </c>
      <c r="E3467" s="24" t="n">
        <v>1.0</v>
      </c>
      <c r="F3467" s="25" t="n">
        <v>1.1</v>
      </c>
      <c r="G3467" s="25" t="n">
        <f>TRUNC(TRUNC(E3467,8)*F3467,2)</f>
        <v>1.1</v>
      </c>
    </row>
    <row r="3468" customHeight="1" ht="15">
      <c r="A3468" s="2" t="inlineStr"/>
      <c r="B3468" s="2" t="inlineStr"/>
      <c r="C3468" s="2" t="inlineStr"/>
      <c r="D3468" s="2" t="inlineStr"/>
      <c r="E3468" s="26" t="inlineStr">
        <is>
          <r>
            <t xml:space="preserve">TOTAL Encargos Complementares:</t>
          </r>
        </is>
      </c>
      <c r="F3468" s="26" t="inlineStr"/>
      <c r="G3468" s="27" t="n">
        <f>SUM(G3462:G3467)</f>
        <v>7.79</v>
      </c>
    </row>
    <row r="3469" customHeight="1" ht="15">
      <c r="A3469" s="20" t="inlineStr">
        <is>
          <r>
            <t xml:space="preserve">Mão de Obra</t>
          </r>
        </is>
      </c>
      <c r="B3469" s="20" t="inlineStr"/>
      <c r="C3469" s="21" t="inlineStr">
        <is>
          <r>
            <t xml:space="preserve">FONTE</t>
          </r>
        </is>
      </c>
      <c r="D3469" s="21" t="inlineStr">
        <is>
          <r>
            <t xml:space="preserve">UNID</t>
          </r>
        </is>
      </c>
      <c r="E3469" s="21" t="inlineStr">
        <is>
          <r>
            <t xml:space="preserve">COEFICIENTE</t>
          </r>
        </is>
      </c>
      <c r="F3469" s="21" t="inlineStr">
        <is>
          <r>
            <t xml:space="preserve">PREÇO UNITÁRIO</t>
          </r>
        </is>
      </c>
      <c r="G3469" s="21" t="inlineStr">
        <is>
          <r>
            <t xml:space="preserve">TOTAL</t>
          </r>
        </is>
      </c>
    </row>
    <row r="3470" customHeight="1" ht="15">
      <c r="A3470" s="22" t="inlineStr">
        <is>
          <r>
            <t xml:space="preserve">00012869</t>
          </r>
        </is>
      </c>
      <c r="B3470" s="23" t="inlineStr">
        <is>
          <r>
            <t xml:space="preserve">TELHADOR / TELHADISTA (HORISTA)</t>
          </r>
        </is>
      </c>
      <c r="C3470" s="22" t="inlineStr">
        <is>
          <r>
            <t xml:space="preserve">SINAPI</t>
          </r>
        </is>
      </c>
      <c r="D3470" s="22" t="inlineStr">
        <is>
          <r>
            <t xml:space="preserve">H</t>
          </r>
        </is>
      </c>
      <c r="E3470" s="24" t="n">
        <v>1.0</v>
      </c>
      <c r="F3470" s="25" t="n">
        <v>20.21</v>
      </c>
      <c r="G3470" s="25" t="n">
        <f>TRUNC(TRUNC(E3470,8)*F3470,2)</f>
        <v>20.21</v>
      </c>
    </row>
    <row r="3471" customHeight="1" ht="15">
      <c r="A3471" s="2" t="inlineStr"/>
      <c r="B3471" s="2" t="inlineStr"/>
      <c r="C3471" s="2" t="inlineStr"/>
      <c r="D3471" s="2" t="inlineStr"/>
      <c r="E3471" s="26" t="inlineStr">
        <is>
          <r>
            <t xml:space="preserve">TOTAL Mão de Obra:</t>
          </r>
        </is>
      </c>
      <c r="F3471" s="26" t="inlineStr"/>
      <c r="G3471" s="27" t="n">
        <f>SUM(G3470:G3470)</f>
        <v>20.21</v>
      </c>
    </row>
    <row r="3472" customHeight="1" ht="15">
      <c r="A3472" s="20" t="inlineStr">
        <is>
          <r>
            <t xml:space="preserve">Serviço</t>
          </r>
        </is>
      </c>
      <c r="B3472" s="20" t="inlineStr"/>
      <c r="C3472" s="21" t="inlineStr">
        <is>
          <r>
            <t xml:space="preserve">FONTE</t>
          </r>
        </is>
      </c>
      <c r="D3472" s="21" t="inlineStr">
        <is>
          <r>
            <t xml:space="preserve">UNID</t>
          </r>
        </is>
      </c>
      <c r="E3472" s="21" t="inlineStr">
        <is>
          <r>
            <t xml:space="preserve">COEFICIENTE</t>
          </r>
        </is>
      </c>
      <c r="F3472" s="21" t="inlineStr">
        <is>
          <r>
            <t xml:space="preserve">PREÇO UNITÁRIO</t>
          </r>
        </is>
      </c>
      <c r="G3472" s="21" t="inlineStr">
        <is>
          <r>
            <t xml:space="preserve">TOTAL</t>
          </r>
        </is>
      </c>
    </row>
    <row r="3473" customHeight="1" ht="21">
      <c r="A3473" s="22" t="inlineStr">
        <is>
          <r>
            <t xml:space="preserve">95385</t>
          </r>
        </is>
      </c>
      <c r="B3473" s="23" t="inlineStr">
        <is>
          <r>
            <t xml:space="preserve">CURSO DE CAPACITAÇÃO PARA TELHADISTA (ENCARGOS COMPLEMENTARES) - HORISTA</t>
          </r>
        </is>
      </c>
      <c r="C3473" s="22" t="inlineStr">
        <is>
          <r>
            <t xml:space="preserve">SINAPI</t>
          </r>
        </is>
      </c>
      <c r="D3473" s="22" t="inlineStr">
        <is>
          <r>
            <t xml:space="preserve">H</t>
          </r>
        </is>
      </c>
      <c r="E3473" s="24" t="n">
        <v>1.0</v>
      </c>
      <c r="F3473" s="25" t="n">
        <v>0.26</v>
      </c>
      <c r="G3473" s="25" t="n">
        <f>TRUNC(TRUNC(E3473,8)*F3473,2)</f>
        <v>0.26</v>
      </c>
    </row>
    <row r="3474" customHeight="1" ht="15">
      <c r="A3474" s="2" t="inlineStr"/>
      <c r="B3474" s="2" t="inlineStr"/>
      <c r="C3474" s="2" t="inlineStr"/>
      <c r="D3474" s="2" t="inlineStr"/>
      <c r="E3474" s="26" t="inlineStr">
        <is>
          <r>
            <t xml:space="preserve">TOTAL Serviço:</t>
          </r>
        </is>
      </c>
      <c r="F3474" s="26" t="inlineStr"/>
      <c r="G3474" s="27" t="n">
        <f>SUM(G3473:G3473)</f>
        <v>0.26</v>
      </c>
    </row>
    <row r="3475" customHeight="1" ht="15">
      <c r="A3475" s="2" t="inlineStr"/>
      <c r="B3475" s="2" t="inlineStr"/>
      <c r="C3475" s="2" t="inlineStr"/>
      <c r="D3475" s="2" t="inlineStr"/>
      <c r="E3475" s="28" t="inlineStr">
        <is>
          <r>
            <t xml:space="preserve">VALOR:</t>
          </r>
        </is>
      </c>
      <c r="F3475" s="28" t="inlineStr"/>
      <c r="G3475" s="6" t="n">
        <f>SUM(G3468,G3471,G3474)</f>
        <v>28.26</v>
      </c>
    </row>
    <row r="3476" customHeight="1" ht="15">
      <c r="A3476" s="2" t="inlineStr"/>
      <c r="B3476" s="2" t="inlineStr"/>
      <c r="C3476" s="2" t="inlineStr"/>
      <c r="D3476" s="2" t="inlineStr"/>
      <c r="E3476" s="28" t="inlineStr">
        <is>
          <r>
            <t xml:space="preserve">VALOR BDI (22.23%):</t>
          </r>
        </is>
      </c>
      <c r="F3476" s="28" t="inlineStr"/>
      <c r="G3476" s="6" t="n">
        <f>ROUND(G3475*(22.23/100),2)</f>
        <v>6.28</v>
      </c>
    </row>
    <row r="3477" customHeight="1" ht="15">
      <c r="A3477" s="2" t="inlineStr"/>
      <c r="B3477" s="2" t="inlineStr"/>
      <c r="C3477" s="2" t="inlineStr"/>
      <c r="D3477" s="2" t="inlineStr"/>
      <c r="E3477" s="28" t="inlineStr">
        <is>
          <r>
            <t xml:space="preserve">VALOR COM BDI:</t>
          </r>
        </is>
      </c>
      <c r="F3477" s="28" t="inlineStr"/>
      <c r="G3477" s="6" t="n">
        <f>G3476+G3475</f>
        <v>34.54</v>
      </c>
    </row>
    <row r="3478" customHeight="1" ht="10">
      <c r="A3478" s="2" t="inlineStr"/>
      <c r="B3478" s="2" t="inlineStr"/>
      <c r="C3478" s="2" t="inlineStr"/>
      <c r="D3478" s="2" t="inlineStr"/>
      <c r="E3478" s="18" t="inlineStr"/>
      <c r="F3478" s="18" t="inlineStr"/>
      <c r="G3478" s="18" t="inlineStr"/>
    </row>
    <row r="3479" customHeight="1" ht="20">
      <c r="A3479" s="19" t="inlineStr">
        <is>
          <r>
            <t xml:space="preserve">94210 TELHAMENTO COM TELHA ONDULADA DE FIBROCIMENTO E = 6 MM, COM RECOBRIMENTO LATERAL DE 1 1/4 DE ONDA PARA TELHADO COM INCLINAÇÃO MÁXIMA DE 10°, COM ATÉ 2 ÁGUAS, INCLUSO IÇAMENTO. AF_07/2019 (M2)</t>
          </r>
        </is>
      </c>
      <c r="B3479" s="19" t="inlineStr"/>
      <c r="C3479" s="19" t="inlineStr"/>
      <c r="D3479" s="19" t="inlineStr"/>
      <c r="E3479" s="19" t="inlineStr"/>
      <c r="F3479" s="19" t="inlineStr"/>
      <c r="G3479" s="19" t="inlineStr"/>
    </row>
    <row r="3480" customHeight="1" ht="15">
      <c r="A3480" s="20" t="inlineStr">
        <is>
          <r>
            <t xml:space="preserve">Equipamento Custo Horário</t>
          </r>
        </is>
      </c>
      <c r="B3480" s="20" t="inlineStr"/>
      <c r="C3480" s="21" t="inlineStr">
        <is>
          <r>
            <t xml:space="preserve">FONTE</t>
          </r>
        </is>
      </c>
      <c r="D3480" s="21" t="inlineStr">
        <is>
          <r>
            <t xml:space="preserve">UNID</t>
          </r>
        </is>
      </c>
      <c r="E3480" s="21" t="inlineStr">
        <is>
          <r>
            <t xml:space="preserve">COEFICIENTE</t>
          </r>
        </is>
      </c>
      <c r="F3480" s="21" t="inlineStr">
        <is>
          <r>
            <t xml:space="preserve">PREÇO UNITÁRIO</t>
          </r>
        </is>
      </c>
      <c r="G3480" s="21" t="inlineStr">
        <is>
          <r>
            <t xml:space="preserve">TOTAL</t>
          </r>
        </is>
      </c>
    </row>
    <row r="3481" customHeight="1" ht="29">
      <c r="A3481" s="22" t="inlineStr">
        <is>
          <r>
            <t xml:space="preserve">93282</t>
          </r>
        </is>
      </c>
      <c r="B3481" s="23" t="inlineStr">
        <is>
          <r>
            <t xml:space="preserve">GUINCHO ELÉTRICO DE COLUNA, CAPACIDADE 400 KG, COM MOTO FREIO, MOTOR TRIFÁSICO DE 1,25 CV - CHI DIURNO. AF_03/2016</t>
          </r>
        </is>
      </c>
      <c r="C3481" s="22" t="inlineStr">
        <is>
          <r>
            <t xml:space="preserve">SINAPI</t>
          </r>
        </is>
      </c>
      <c r="D3481" s="22" t="inlineStr">
        <is>
          <r>
            <t xml:space="preserve">CHI</t>
          </r>
        </is>
      </c>
      <c r="E3481" s="24" t="n">
        <v>0.0073</v>
      </c>
      <c r="F3481" s="25" t="n">
        <v>27.49</v>
      </c>
      <c r="G3481" s="25" t="n">
        <f>TRUNC(TRUNC(E3481,8)*F3481,2)</f>
        <v>0.2</v>
      </c>
    </row>
    <row r="3482" customHeight="1" ht="29">
      <c r="A3482" s="22" t="inlineStr">
        <is>
          <r>
            <t xml:space="preserve">93281</t>
          </r>
        </is>
      </c>
      <c r="B3482" s="23" t="inlineStr">
        <is>
          <r>
            <t xml:space="preserve">GUINCHO ELÉTRICO DE COLUNA, CAPACIDADE 400 KG, COM MOTO FREIO, MOTOR TRIFÁSICO DE 1,25 CV - CHP DIURNO. AF_03/2016</t>
          </r>
        </is>
      </c>
      <c r="C3482" s="22" t="inlineStr">
        <is>
          <r>
            <t xml:space="preserve">SINAPI</t>
          </r>
        </is>
      </c>
      <c r="D3482" s="22" t="inlineStr">
        <is>
          <r>
            <t xml:space="preserve">CHP</t>
          </r>
        </is>
      </c>
      <c r="E3482" s="24" t="n">
        <v>0.0053</v>
      </c>
      <c r="F3482" s="25" t="n">
        <v>28.7</v>
      </c>
      <c r="G3482" s="25" t="n">
        <f>TRUNC(TRUNC(E3482,8)*F3482,2)</f>
        <v>0.15</v>
      </c>
    </row>
    <row r="3483" customHeight="1" ht="18">
      <c r="A3483" s="2" t="inlineStr"/>
      <c r="B3483" s="2" t="inlineStr"/>
      <c r="C3483" s="2" t="inlineStr"/>
      <c r="D3483" s="2" t="inlineStr"/>
      <c r="E3483" s="26" t="inlineStr">
        <is>
          <r>
            <t xml:space="preserve">TOTAL Equipamento Custo Horário:</t>
          </r>
        </is>
      </c>
      <c r="F3483" s="26" t="inlineStr"/>
      <c r="G3483" s="27" t="n">
        <f>SUM(G3481:G3482)</f>
        <v>0.35</v>
      </c>
    </row>
    <row r="3484" customHeight="1" ht="15">
      <c r="A3484" s="20" t="inlineStr">
        <is>
          <r>
            <t xml:space="preserve">Material</t>
          </r>
        </is>
      </c>
      <c r="B3484" s="20" t="inlineStr"/>
      <c r="C3484" s="21" t="inlineStr">
        <is>
          <r>
            <t xml:space="preserve">FONTE</t>
          </r>
        </is>
      </c>
      <c r="D3484" s="21" t="inlineStr">
        <is>
          <r>
            <t xml:space="preserve">UNID</t>
          </r>
        </is>
      </c>
      <c r="E3484" s="21" t="inlineStr">
        <is>
          <r>
            <t xml:space="preserve">COEFICIENTE</t>
          </r>
        </is>
      </c>
      <c r="F3484" s="21" t="inlineStr">
        <is>
          <r>
            <t xml:space="preserve">PREÇO UNITÁRIO</t>
          </r>
        </is>
      </c>
      <c r="G3484" s="21" t="inlineStr">
        <is>
          <r>
            <t xml:space="preserve">TOTAL</t>
          </r>
        </is>
      </c>
    </row>
    <row r="3485" customHeight="1" ht="29">
      <c r="A3485" s="22" t="inlineStr">
        <is>
          <r>
            <t xml:space="preserve">00001607</t>
          </r>
        </is>
      </c>
      <c r="B3485" s="23" t="inlineStr">
        <is>
          <r>
            <t xml:space="preserve">CONJUNTO ARRUELAS DE VEDACAO 5/16" PARA TELHA FIBROCIMENTO (UMA ARRUELA METALICA E UMA ARRUELA PVC - CONICAS)</t>
          </r>
        </is>
      </c>
      <c r="C3485" s="22" t="inlineStr">
        <is>
          <r>
            <t xml:space="preserve">SINAPI</t>
          </r>
        </is>
      </c>
      <c r="D3485" s="22" t="inlineStr">
        <is>
          <r>
            <t xml:space="preserve">CJ</t>
          </r>
        </is>
      </c>
      <c r="E3485" s="24" t="n">
        <v>1.26</v>
      </c>
      <c r="F3485" s="25" t="n">
        <v>0.2</v>
      </c>
      <c r="G3485" s="25" t="n">
        <f>TRUNC(TRUNC(E3485,8)*F3485,2)</f>
        <v>0.25</v>
      </c>
    </row>
    <row r="3486" customHeight="1" ht="29">
      <c r="A3486" s="22" t="inlineStr">
        <is>
          <r>
            <t xml:space="preserve">00004302</t>
          </r>
        </is>
      </c>
      <c r="B3486" s="23" t="inlineStr">
        <is>
          <r>
            <t xml:space="preserve">PARAFUSO ZINCADO ROSCA SOBERBA, CABECA SEXTAVADA, 5/16" X 250 MM, PARA FIXACAO DE TELHA EM MADEIRA</t>
          </r>
        </is>
      </c>
      <c r="C3486" s="22" t="inlineStr">
        <is>
          <r>
            <t xml:space="preserve">SINAPI</t>
          </r>
        </is>
      </c>
      <c r="D3486" s="22" t="inlineStr">
        <is>
          <r>
            <t xml:space="preserve">UN</t>
          </r>
        </is>
      </c>
      <c r="E3486" s="24" t="n">
        <v>1.26</v>
      </c>
      <c r="F3486" s="25" t="n">
        <v>3.08</v>
      </c>
      <c r="G3486" s="25" t="n">
        <f>TRUNC(TRUNC(E3486,8)*F3486,2)</f>
        <v>3.88</v>
      </c>
    </row>
    <row r="3487" customHeight="1" ht="21">
      <c r="A3487" s="22" t="inlineStr">
        <is>
          <r>
            <t xml:space="preserve">00007194</t>
          </r>
        </is>
      </c>
      <c r="B3487" s="23" t="inlineStr">
        <is>
          <r>
            <t xml:space="preserve">TELHA DE FIBROCIMENTO ONDULADA E = 6 MM, DE 2,44 X 1,10 M (SEM AMIANTO)</t>
          </r>
        </is>
      </c>
      <c r="C3487" s="22" t="inlineStr">
        <is>
          <r>
            <t xml:space="preserve">SINAPI</t>
          </r>
        </is>
      </c>
      <c r="D3487" s="22" t="inlineStr">
        <is>
          <r>
            <t xml:space="preserve">M2</t>
          </r>
        </is>
      </c>
      <c r="E3487" s="24" t="n">
        <v>1.357</v>
      </c>
      <c r="F3487" s="25" t="n">
        <v>40.8</v>
      </c>
      <c r="G3487" s="25" t="n">
        <f>TRUNC(TRUNC(E3487,8)*F3487,2)</f>
        <v>55.36</v>
      </c>
    </row>
    <row r="3488" customHeight="1" ht="15">
      <c r="A3488" s="2" t="inlineStr"/>
      <c r="B3488" s="2" t="inlineStr"/>
      <c r="C3488" s="2" t="inlineStr"/>
      <c r="D3488" s="2" t="inlineStr"/>
      <c r="E3488" s="26" t="inlineStr">
        <is>
          <r>
            <t xml:space="preserve">TOTAL Material:</t>
          </r>
        </is>
      </c>
      <c r="F3488" s="26" t="inlineStr"/>
      <c r="G3488" s="27" t="n">
        <f>SUM(G3485:G3487)</f>
        <v>59.49</v>
      </c>
    </row>
    <row r="3489" customHeight="1" ht="15">
      <c r="A3489" s="20" t="inlineStr">
        <is>
          <r>
            <t xml:space="preserve">Mão de Obra com Encargos Complementares</t>
          </r>
        </is>
      </c>
      <c r="B3489" s="20" t="inlineStr"/>
      <c r="C3489" s="21" t="inlineStr">
        <is>
          <r>
            <t xml:space="preserve">FONTE</t>
          </r>
        </is>
      </c>
      <c r="D3489" s="21" t="inlineStr">
        <is>
          <r>
            <t xml:space="preserve">UNID</t>
          </r>
        </is>
      </c>
      <c r="E3489" s="21" t="inlineStr">
        <is>
          <r>
            <t xml:space="preserve">COEFICIENTE</t>
          </r>
        </is>
      </c>
      <c r="F3489" s="21" t="inlineStr">
        <is>
          <r>
            <t xml:space="preserve">PREÇO UNITÁRIO</t>
          </r>
        </is>
      </c>
      <c r="G3489" s="21" t="inlineStr">
        <is>
          <r>
            <t xml:space="preserve">TOTAL</t>
          </r>
        </is>
      </c>
    </row>
    <row r="3490" customHeight="1" ht="15">
      <c r="A3490" s="22" t="inlineStr">
        <is>
          <r>
            <t xml:space="preserve">88316</t>
          </r>
        </is>
      </c>
      <c r="B3490" s="23" t="inlineStr">
        <is>
          <r>
            <t xml:space="preserve">SERVENTE COM ENCARGOS COMPLEMENTARES</t>
          </r>
        </is>
      </c>
      <c r="C3490" s="22" t="inlineStr">
        <is>
          <r>
            <t xml:space="preserve">SINAPI</t>
          </r>
        </is>
      </c>
      <c r="D3490" s="22" t="inlineStr">
        <is>
          <r>
            <t xml:space="preserve">H</t>
          </r>
        </is>
      </c>
      <c r="E3490" s="24" t="n">
        <v>0.166</v>
      </c>
      <c r="F3490" s="25" t="n">
        <v>22.1</v>
      </c>
      <c r="G3490" s="25" t="n">
        <f>TRUNC(TRUNC(E3490,8)*F3490,2)</f>
        <v>3.66</v>
      </c>
    </row>
    <row r="3491" customHeight="1" ht="15">
      <c r="A3491" s="22" t="inlineStr">
        <is>
          <r>
            <t xml:space="preserve">88323</t>
          </r>
        </is>
      </c>
      <c r="B3491" s="23" t="inlineStr">
        <is>
          <r>
            <t xml:space="preserve">TELHADISTA COM ENCARGOS COMPLEMENTARES</t>
          </r>
        </is>
      </c>
      <c r="C3491" s="22" t="inlineStr">
        <is>
          <r>
            <t xml:space="preserve">SINAPI</t>
          </r>
        </is>
      </c>
      <c r="D3491" s="22" t="inlineStr">
        <is>
          <r>
            <t xml:space="preserve">H</t>
          </r>
        </is>
      </c>
      <c r="E3491" s="24" t="n">
        <v>0.128</v>
      </c>
      <c r="F3491" s="25" t="n">
        <v>28.26</v>
      </c>
      <c r="G3491" s="25" t="n">
        <f>TRUNC(TRUNC(E3491,8)*F3491,2)</f>
        <v>3.61</v>
      </c>
    </row>
    <row r="3492" customHeight="1" ht="18">
      <c r="A3492" s="2" t="inlineStr"/>
      <c r="B3492" s="2" t="inlineStr"/>
      <c r="C3492" s="2" t="inlineStr"/>
      <c r="D3492" s="2" t="inlineStr"/>
      <c r="E3492" s="26" t="inlineStr">
        <is>
          <r>
            <t xml:space="preserve">TOTAL Mão de Obra com Encargos Complementares:</t>
          </r>
        </is>
      </c>
      <c r="F3492" s="26" t="inlineStr"/>
      <c r="G3492" s="27" t="n">
        <f>SUM(G3490:G3491)</f>
        <v>7.27</v>
      </c>
    </row>
    <row r="3493" customHeight="1" ht="15">
      <c r="A3493" s="2" t="inlineStr"/>
      <c r="B3493" s="2" t="inlineStr"/>
      <c r="C3493" s="2" t="inlineStr"/>
      <c r="D3493" s="2" t="inlineStr"/>
      <c r="E3493" s="28" t="inlineStr">
        <is>
          <r>
            <t xml:space="preserve">VALOR:</t>
          </r>
        </is>
      </c>
      <c r="F3493" s="28" t="inlineStr"/>
      <c r="G3493" s="6" t="n">
        <f>SUM(G3483,G3488,G3492)</f>
        <v>67.11</v>
      </c>
    </row>
    <row r="3494" customHeight="1" ht="15">
      <c r="A3494" s="2" t="inlineStr"/>
      <c r="B3494" s="2" t="inlineStr"/>
      <c r="C3494" s="2" t="inlineStr"/>
      <c r="D3494" s="2" t="inlineStr"/>
      <c r="E3494" s="28" t="inlineStr">
        <is>
          <r>
            <t xml:space="preserve">VALOR BDI (22.23%):</t>
          </r>
        </is>
      </c>
      <c r="F3494" s="28" t="inlineStr"/>
      <c r="G3494" s="6" t="n">
        <f>ROUND(G3493*(22.23/100),2)</f>
        <v>14.92</v>
      </c>
    </row>
    <row r="3495" customHeight="1" ht="15">
      <c r="A3495" s="2" t="inlineStr"/>
      <c r="B3495" s="2" t="inlineStr"/>
      <c r="C3495" s="2" t="inlineStr"/>
      <c r="D3495" s="2" t="inlineStr"/>
      <c r="E3495" s="28" t="inlineStr">
        <is>
          <r>
            <t xml:space="preserve">VALOR COM BDI:</t>
          </r>
        </is>
      </c>
      <c r="F3495" s="28" t="inlineStr"/>
      <c r="G3495" s="6" t="n">
        <f>G3494+G3493</f>
        <v>82.03</v>
      </c>
    </row>
    <row r="3496" customHeight="1" ht="10">
      <c r="A3496" s="2" t="inlineStr"/>
      <c r="B3496" s="2" t="inlineStr"/>
      <c r="C3496" s="2" t="inlineStr"/>
      <c r="D3496" s="2" t="inlineStr"/>
      <c r="E3496" s="18" t="inlineStr"/>
      <c r="F3496" s="18" t="inlineStr"/>
      <c r="G3496" s="18" t="inlineStr"/>
    </row>
    <row r="3497" customHeight="1" ht="20">
      <c r="A3497" s="19" t="inlineStr">
        <is>
          <r>
            <t xml:space="preserve">92000 TOMADA BAIXA DE EMBUTIR (1 MÓDULO), 2P+T 10 A, INCLUINDO SUPORTE E PLACA - FORNECIMENTO E INSTALAÇÃO. AF_03/2023 (UN)</t>
          </r>
        </is>
      </c>
      <c r="B3497" s="19" t="inlineStr"/>
      <c r="C3497" s="19" t="inlineStr"/>
      <c r="D3497" s="19" t="inlineStr"/>
      <c r="E3497" s="19" t="inlineStr"/>
      <c r="F3497" s="19" t="inlineStr"/>
      <c r="G3497" s="19" t="inlineStr"/>
    </row>
    <row r="3498" customHeight="1" ht="15">
      <c r="A3498" s="20" t="inlineStr">
        <is>
          <r>
            <t xml:space="preserve">Serviço</t>
          </r>
        </is>
      </c>
      <c r="B3498" s="20" t="inlineStr"/>
      <c r="C3498" s="21" t="inlineStr">
        <is>
          <r>
            <t xml:space="preserve">FONTE</t>
          </r>
        </is>
      </c>
      <c r="D3498" s="21" t="inlineStr">
        <is>
          <r>
            <t xml:space="preserve">UNID</t>
          </r>
        </is>
      </c>
      <c r="E3498" s="21" t="inlineStr">
        <is>
          <r>
            <t xml:space="preserve">COEFICIENTE</t>
          </r>
        </is>
      </c>
      <c r="F3498" s="21" t="inlineStr">
        <is>
          <r>
            <t xml:space="preserve">PREÇO UNITÁRIO</t>
          </r>
        </is>
      </c>
      <c r="G3498" s="21" t="inlineStr">
        <is>
          <r>
            <t xml:space="preserve">TOTAL</t>
          </r>
        </is>
      </c>
    </row>
    <row r="3499" customHeight="1" ht="29">
      <c r="A3499" s="22" t="inlineStr">
        <is>
          <r>
            <t xml:space="preserve">91946</t>
          </r>
        </is>
      </c>
      <c r="B3499" s="23" t="inlineStr">
        <is>
          <r>
            <t xml:space="preserve">SUPORTE PARAFUSADO COM PLACA DE ENCAIXE 4" X 2" MÉDIO (1,30 M DO PISO) PARA PONTO ELÉTRICO - FORNECIMENTO E INSTALAÇÃO. AF_03/2023</t>
          </r>
        </is>
      </c>
      <c r="C3499" s="22" t="inlineStr">
        <is>
          <r>
            <t xml:space="preserve">SINAPI</t>
          </r>
        </is>
      </c>
      <c r="D3499" s="22" t="inlineStr">
        <is>
          <r>
            <t xml:space="preserve">UN</t>
          </r>
        </is>
      </c>
      <c r="E3499" s="24" t="n">
        <v>1.0</v>
      </c>
      <c r="F3499" s="25" t="n">
        <v>11.3</v>
      </c>
      <c r="G3499" s="25" t="n">
        <f>TRUNC(TRUNC(E3499,8)*F3499,2)</f>
        <v>11.3</v>
      </c>
    </row>
    <row r="3500" customHeight="1" ht="29">
      <c r="A3500" s="22" t="inlineStr">
        <is>
          <r>
            <t xml:space="preserve">91998</t>
          </r>
        </is>
      </c>
      <c r="B3500" s="23" t="inlineStr">
        <is>
          <r>
            <t xml:space="preserve">TOMADA BAIXA DE EMBUTIR (1 MÓDULO), 2P+T 10 A, SEM SUPORTE E SEM PLACA - FORNECIMENTO E INSTALAÇÃO. AF_03/2023</t>
          </r>
        </is>
      </c>
      <c r="C3500" s="22" t="inlineStr">
        <is>
          <r>
            <t xml:space="preserve">SINAPI</t>
          </r>
        </is>
      </c>
      <c r="D3500" s="22" t="inlineStr">
        <is>
          <r>
            <t xml:space="preserve">UN</t>
          </r>
        </is>
      </c>
      <c r="E3500" s="24" t="n">
        <v>1.0</v>
      </c>
      <c r="F3500" s="25" t="n">
        <v>20.83</v>
      </c>
      <c r="G3500" s="25" t="n">
        <f>TRUNC(TRUNC(E3500,8)*F3500,2)</f>
        <v>20.83</v>
      </c>
    </row>
    <row r="3501" customHeight="1" ht="15">
      <c r="A3501" s="2" t="inlineStr"/>
      <c r="B3501" s="2" t="inlineStr"/>
      <c r="C3501" s="2" t="inlineStr"/>
      <c r="D3501" s="2" t="inlineStr"/>
      <c r="E3501" s="26" t="inlineStr">
        <is>
          <r>
            <t xml:space="preserve">TOTAL Serviço:</t>
          </r>
        </is>
      </c>
      <c r="F3501" s="26" t="inlineStr"/>
      <c r="G3501" s="27" t="n">
        <f>SUM(G3499:G3500)</f>
        <v>32.13</v>
      </c>
    </row>
    <row r="3502" customHeight="1" ht="15">
      <c r="A3502" s="2" t="inlineStr"/>
      <c r="B3502" s="2" t="inlineStr"/>
      <c r="C3502" s="2" t="inlineStr"/>
      <c r="D3502" s="2" t="inlineStr"/>
      <c r="E3502" s="28" t="inlineStr">
        <is>
          <r>
            <t xml:space="preserve">VALOR:</t>
          </r>
        </is>
      </c>
      <c r="F3502" s="28" t="inlineStr"/>
      <c r="G3502" s="6" t="n">
        <f>SUM(G3501)</f>
        <v>32.13</v>
      </c>
    </row>
    <row r="3503" customHeight="1" ht="15">
      <c r="A3503" s="2" t="inlineStr"/>
      <c r="B3503" s="2" t="inlineStr"/>
      <c r="C3503" s="2" t="inlineStr"/>
      <c r="D3503" s="2" t="inlineStr"/>
      <c r="E3503" s="28" t="inlineStr">
        <is>
          <r>
            <t xml:space="preserve">VALOR BDI (22.23%):</t>
          </r>
        </is>
      </c>
      <c r="F3503" s="28" t="inlineStr"/>
      <c r="G3503" s="6" t="n">
        <f>ROUND(G3502*(22.23/100),2)</f>
        <v>7.14</v>
      </c>
    </row>
    <row r="3504" customHeight="1" ht="15">
      <c r="A3504" s="2" t="inlineStr"/>
      <c r="B3504" s="2" t="inlineStr"/>
      <c r="C3504" s="2" t="inlineStr"/>
      <c r="D3504" s="2" t="inlineStr"/>
      <c r="E3504" s="28" t="inlineStr">
        <is>
          <r>
            <t xml:space="preserve">VALOR COM BDI:</t>
          </r>
        </is>
      </c>
      <c r="F3504" s="28" t="inlineStr"/>
      <c r="G3504" s="6" t="n">
        <f>G3503+G3502</f>
        <v>39.27</v>
      </c>
    </row>
    <row r="3505" customHeight="1" ht="10">
      <c r="A3505" s="2" t="inlineStr"/>
      <c r="B3505" s="2" t="inlineStr"/>
      <c r="C3505" s="2" t="inlineStr"/>
      <c r="D3505" s="2" t="inlineStr"/>
      <c r="E3505" s="18" t="inlineStr"/>
      <c r="F3505" s="18" t="inlineStr"/>
      <c r="G3505" s="18" t="inlineStr"/>
    </row>
    <row r="3506" customHeight="1" ht="20">
      <c r="A3506" s="19" t="inlineStr">
        <is>
          <r>
            <t xml:space="preserve">91998 TOMADA BAIXA DE EMBUTIR (1 MÓDULO), 2P+T 10 A, SEM SUPORTE E SEM PLACA - FORNECIMENTO E INSTALAÇÃO. AF_03/2023 (UN)</t>
          </r>
        </is>
      </c>
      <c r="B3506" s="19" t="inlineStr"/>
      <c r="C3506" s="19" t="inlineStr"/>
      <c r="D3506" s="19" t="inlineStr"/>
      <c r="E3506" s="19" t="inlineStr"/>
      <c r="F3506" s="19" t="inlineStr"/>
      <c r="G3506" s="19" t="inlineStr"/>
    </row>
    <row r="3507" customHeight="1" ht="15">
      <c r="A3507" s="20" t="inlineStr">
        <is>
          <r>
            <t xml:space="preserve">Material</t>
          </r>
        </is>
      </c>
      <c r="B3507" s="20" t="inlineStr"/>
      <c r="C3507" s="21" t="inlineStr">
        <is>
          <r>
            <t xml:space="preserve">FONTE</t>
          </r>
        </is>
      </c>
      <c r="D3507" s="21" t="inlineStr">
        <is>
          <r>
            <t xml:space="preserve">UNID</t>
          </r>
        </is>
      </c>
      <c r="E3507" s="21" t="inlineStr">
        <is>
          <r>
            <t xml:space="preserve">COEFICIENTE</t>
          </r>
        </is>
      </c>
      <c r="F3507" s="21" t="inlineStr">
        <is>
          <r>
            <t xml:space="preserve">PREÇO UNITÁRIO</t>
          </r>
        </is>
      </c>
      <c r="G3507" s="21" t="inlineStr">
        <is>
          <r>
            <t xml:space="preserve">TOTAL</t>
          </r>
        </is>
      </c>
    </row>
    <row r="3508" customHeight="1" ht="15">
      <c r="A3508" s="22" t="inlineStr">
        <is>
          <r>
            <t xml:space="preserve">00038101</t>
          </r>
        </is>
      </c>
      <c r="B3508" s="23" t="inlineStr">
        <is>
          <r>
            <t xml:space="preserve">TOMADA 2P+T 10A, 250V (APENAS MODULO)</t>
          </r>
        </is>
      </c>
      <c r="C3508" s="22" t="inlineStr">
        <is>
          <r>
            <t xml:space="preserve">SINAPI</t>
          </r>
        </is>
      </c>
      <c r="D3508" s="22" t="inlineStr">
        <is>
          <r>
            <t xml:space="preserve">UN</t>
          </r>
        </is>
      </c>
      <c r="E3508" s="24" t="n">
        <v>1.0</v>
      </c>
      <c r="F3508" s="25" t="n">
        <v>8.04</v>
      </c>
      <c r="G3508" s="25" t="n">
        <f>TRUNC(TRUNC(E3508,8)*F3508,2)</f>
        <v>8.04</v>
      </c>
    </row>
    <row r="3509" customHeight="1" ht="15">
      <c r="A3509" s="2" t="inlineStr"/>
      <c r="B3509" s="2" t="inlineStr"/>
      <c r="C3509" s="2" t="inlineStr"/>
      <c r="D3509" s="2" t="inlineStr"/>
      <c r="E3509" s="26" t="inlineStr">
        <is>
          <r>
            <t xml:space="preserve">TOTAL Material:</t>
          </r>
        </is>
      </c>
      <c r="F3509" s="26" t="inlineStr"/>
      <c r="G3509" s="27" t="n">
        <f>SUM(G3508:G3508)</f>
        <v>8.04</v>
      </c>
    </row>
    <row r="3510" customHeight="1" ht="15">
      <c r="A3510" s="20" t="inlineStr">
        <is>
          <r>
            <t xml:space="preserve">Mão de Obra com Encargos Complementares</t>
          </r>
        </is>
      </c>
      <c r="B3510" s="20" t="inlineStr"/>
      <c r="C3510" s="21" t="inlineStr">
        <is>
          <r>
            <t xml:space="preserve">FONTE</t>
          </r>
        </is>
      </c>
      <c r="D3510" s="21" t="inlineStr">
        <is>
          <r>
            <t xml:space="preserve">UNID</t>
          </r>
        </is>
      </c>
      <c r="E3510" s="21" t="inlineStr">
        <is>
          <r>
            <t xml:space="preserve">COEFICIENTE</t>
          </r>
        </is>
      </c>
      <c r="F3510" s="21" t="inlineStr">
        <is>
          <r>
            <t xml:space="preserve">PREÇO UNITÁRIO</t>
          </r>
        </is>
      </c>
      <c r="G3510" s="21" t="inlineStr">
        <is>
          <r>
            <t xml:space="preserve">TOTAL</t>
          </r>
        </is>
      </c>
    </row>
    <row r="3511" customHeight="1" ht="21">
      <c r="A3511" s="22" t="inlineStr">
        <is>
          <r>
            <t xml:space="preserve">88247</t>
          </r>
        </is>
      </c>
      <c r="B3511" s="23" t="inlineStr">
        <is>
          <r>
            <t xml:space="preserve">AUXILIAR DE ELETRICISTA COM ENCARGOS COMPLEMENTARES</t>
          </r>
        </is>
      </c>
      <c r="C3511" s="22" t="inlineStr">
        <is>
          <r>
            <t xml:space="preserve">SINAPI</t>
          </r>
        </is>
      </c>
      <c r="D3511" s="22" t="inlineStr">
        <is>
          <r>
            <t xml:space="preserve">H</t>
          </r>
        </is>
      </c>
      <c r="E3511" s="24" t="n">
        <v>0.242</v>
      </c>
      <c r="F3511" s="25" t="n">
        <v>23.65</v>
      </c>
      <c r="G3511" s="25" t="n">
        <f>TRUNC(TRUNC(E3511,8)*F3511,2)</f>
        <v>5.72</v>
      </c>
    </row>
    <row r="3512" customHeight="1" ht="15">
      <c r="A3512" s="22" t="inlineStr">
        <is>
          <r>
            <t xml:space="preserve">88264</t>
          </r>
        </is>
      </c>
      <c r="B3512" s="23" t="inlineStr">
        <is>
          <r>
            <t xml:space="preserve">ELETRICISTA COM ENCARGOS COMPLEMENTARES</t>
          </r>
        </is>
      </c>
      <c r="C3512" s="22" t="inlineStr">
        <is>
          <r>
            <t xml:space="preserve">SINAPI</t>
          </r>
        </is>
      </c>
      <c r="D3512" s="22" t="inlineStr">
        <is>
          <r>
            <t xml:space="preserve">H</t>
          </r>
        </is>
      </c>
      <c r="E3512" s="24" t="n">
        <v>0.242</v>
      </c>
      <c r="F3512" s="25" t="n">
        <v>29.25</v>
      </c>
      <c r="G3512" s="25" t="n">
        <f>TRUNC(TRUNC(E3512,8)*F3512,2)</f>
        <v>7.07</v>
      </c>
    </row>
    <row r="3513" customHeight="1" ht="18">
      <c r="A3513" s="2" t="inlineStr"/>
      <c r="B3513" s="2" t="inlineStr"/>
      <c r="C3513" s="2" t="inlineStr"/>
      <c r="D3513" s="2" t="inlineStr"/>
      <c r="E3513" s="26" t="inlineStr">
        <is>
          <r>
            <t xml:space="preserve">TOTAL Mão de Obra com Encargos Complementares:</t>
          </r>
        </is>
      </c>
      <c r="F3513" s="26" t="inlineStr"/>
      <c r="G3513" s="27" t="n">
        <f>SUM(G3511:G3512)</f>
        <v>12.79</v>
      </c>
    </row>
    <row r="3514" customHeight="1" ht="15">
      <c r="A3514" s="2" t="inlineStr"/>
      <c r="B3514" s="2" t="inlineStr"/>
      <c r="C3514" s="2" t="inlineStr"/>
      <c r="D3514" s="2" t="inlineStr"/>
      <c r="E3514" s="28" t="inlineStr">
        <is>
          <r>
            <t xml:space="preserve">VALOR:</t>
          </r>
        </is>
      </c>
      <c r="F3514" s="28" t="inlineStr"/>
      <c r="G3514" s="6" t="n">
        <f>SUM(G3509,G3513)</f>
        <v>20.83</v>
      </c>
    </row>
    <row r="3515" customHeight="1" ht="15">
      <c r="A3515" s="2" t="inlineStr"/>
      <c r="B3515" s="2" t="inlineStr"/>
      <c r="C3515" s="2" t="inlineStr"/>
      <c r="D3515" s="2" t="inlineStr"/>
      <c r="E3515" s="28" t="inlineStr">
        <is>
          <r>
            <t xml:space="preserve">VALOR BDI (22.23%):</t>
          </r>
        </is>
      </c>
      <c r="F3515" s="28" t="inlineStr"/>
      <c r="G3515" s="6" t="n">
        <f>ROUND(G3514*(22.23/100),2)</f>
        <v>4.63</v>
      </c>
    </row>
    <row r="3516" customHeight="1" ht="15">
      <c r="A3516" s="2" t="inlineStr"/>
      <c r="B3516" s="2" t="inlineStr"/>
      <c r="C3516" s="2" t="inlineStr"/>
      <c r="D3516" s="2" t="inlineStr"/>
      <c r="E3516" s="28" t="inlineStr">
        <is>
          <r>
            <t xml:space="preserve">VALOR COM BDI:</t>
          </r>
        </is>
      </c>
      <c r="F3516" s="28" t="inlineStr"/>
      <c r="G3516" s="6" t="n">
        <f>G3515+G3514</f>
        <v>25.46</v>
      </c>
    </row>
    <row r="3517" customHeight="1" ht="10">
      <c r="A3517" s="2" t="inlineStr"/>
      <c r="B3517" s="2" t="inlineStr"/>
      <c r="C3517" s="2" t="inlineStr"/>
      <c r="D3517" s="2" t="inlineStr"/>
      <c r="E3517" s="18" t="inlineStr"/>
      <c r="F3517" s="18" t="inlineStr"/>
      <c r="G3517" s="18" t="inlineStr"/>
    </row>
    <row r="3518" customHeight="1" ht="20">
      <c r="A3518" s="19" t="inlineStr">
        <is>
          <r>
            <t xml:space="preserve">92008 TOMADA BAIXA DE EMBUTIR (2 MÓDULOS), 2P+T 10 A, INCLUINDO SUPORTE E PLACA - FORNECIMENTO E INSTALAÇÃO. AF_03/2023 (UN)</t>
          </r>
        </is>
      </c>
      <c r="B3518" s="19" t="inlineStr"/>
      <c r="C3518" s="19" t="inlineStr"/>
      <c r="D3518" s="19" t="inlineStr"/>
      <c r="E3518" s="19" t="inlineStr"/>
      <c r="F3518" s="19" t="inlineStr"/>
      <c r="G3518" s="19" t="inlineStr"/>
    </row>
    <row r="3519" customHeight="1" ht="15">
      <c r="A3519" s="20" t="inlineStr">
        <is>
          <r>
            <t xml:space="preserve">Serviço</t>
          </r>
        </is>
      </c>
      <c r="B3519" s="20" t="inlineStr"/>
      <c r="C3519" s="21" t="inlineStr">
        <is>
          <r>
            <t xml:space="preserve">FONTE</t>
          </r>
        </is>
      </c>
      <c r="D3519" s="21" t="inlineStr">
        <is>
          <r>
            <t xml:space="preserve">UNID</t>
          </r>
        </is>
      </c>
      <c r="E3519" s="21" t="inlineStr">
        <is>
          <r>
            <t xml:space="preserve">COEFICIENTE</t>
          </r>
        </is>
      </c>
      <c r="F3519" s="21" t="inlineStr">
        <is>
          <r>
            <t xml:space="preserve">PREÇO UNITÁRIO</t>
          </r>
        </is>
      </c>
      <c r="G3519" s="21" t="inlineStr">
        <is>
          <r>
            <t xml:space="preserve">TOTAL</t>
          </r>
        </is>
      </c>
    </row>
    <row r="3520" customHeight="1" ht="29">
      <c r="A3520" s="22" t="inlineStr">
        <is>
          <r>
            <t xml:space="preserve">91946</t>
          </r>
        </is>
      </c>
      <c r="B3520" s="23" t="inlineStr">
        <is>
          <r>
            <t xml:space="preserve">SUPORTE PARAFUSADO COM PLACA DE ENCAIXE 4" X 2" MÉDIO (1,30 M DO PISO) PARA PONTO ELÉTRICO - FORNECIMENTO E INSTALAÇÃO. AF_03/2023</t>
          </r>
        </is>
      </c>
      <c r="C3520" s="22" t="inlineStr">
        <is>
          <r>
            <t xml:space="preserve">SINAPI</t>
          </r>
        </is>
      </c>
      <c r="D3520" s="22" t="inlineStr">
        <is>
          <r>
            <t xml:space="preserve">UN</t>
          </r>
        </is>
      </c>
      <c r="E3520" s="24" t="n">
        <v>1.0</v>
      </c>
      <c r="F3520" s="25" t="n">
        <v>11.3</v>
      </c>
      <c r="G3520" s="25" t="n">
        <f>TRUNC(TRUNC(E3520,8)*F3520,2)</f>
        <v>11.3</v>
      </c>
    </row>
    <row r="3521" customHeight="1" ht="29">
      <c r="A3521" s="22" t="inlineStr">
        <is>
          <r>
            <t xml:space="preserve">92006</t>
          </r>
        </is>
      </c>
      <c r="B3521" s="23" t="inlineStr">
        <is>
          <r>
            <t xml:space="preserve">TOMADA BAIXA DE EMBUTIR (2 MÓDULOS), 2P+T 10 A, SEM SUPORTE E SEM PLACA - FORNECIMENTO E INSTALAÇÃO. AF_03/2023</t>
          </r>
        </is>
      </c>
      <c r="C3521" s="22" t="inlineStr">
        <is>
          <r>
            <t xml:space="preserve">SINAPI</t>
          </r>
        </is>
      </c>
      <c r="D3521" s="22" t="inlineStr">
        <is>
          <r>
            <t xml:space="preserve">UN</t>
          </r>
        </is>
      </c>
      <c r="E3521" s="24" t="n">
        <v>1.0</v>
      </c>
      <c r="F3521" s="25" t="n">
        <v>38.34</v>
      </c>
      <c r="G3521" s="25" t="n">
        <f>TRUNC(TRUNC(E3521,8)*F3521,2)</f>
        <v>38.34</v>
      </c>
    </row>
    <row r="3522" customHeight="1" ht="15">
      <c r="A3522" s="2" t="inlineStr"/>
      <c r="B3522" s="2" t="inlineStr"/>
      <c r="C3522" s="2" t="inlineStr"/>
      <c r="D3522" s="2" t="inlineStr"/>
      <c r="E3522" s="26" t="inlineStr">
        <is>
          <r>
            <t xml:space="preserve">TOTAL Serviço:</t>
          </r>
        </is>
      </c>
      <c r="F3522" s="26" t="inlineStr"/>
      <c r="G3522" s="27" t="n">
        <f>SUM(G3520:G3521)</f>
        <v>49.64</v>
      </c>
    </row>
    <row r="3523" customHeight="1" ht="15">
      <c r="A3523" s="2" t="inlineStr"/>
      <c r="B3523" s="2" t="inlineStr"/>
      <c r="C3523" s="2" t="inlineStr"/>
      <c r="D3523" s="2" t="inlineStr"/>
      <c r="E3523" s="28" t="inlineStr">
        <is>
          <r>
            <t xml:space="preserve">VALOR:</t>
          </r>
        </is>
      </c>
      <c r="F3523" s="28" t="inlineStr"/>
      <c r="G3523" s="6" t="n">
        <f>SUM(G3522)</f>
        <v>49.64</v>
      </c>
    </row>
    <row r="3524" customHeight="1" ht="15">
      <c r="A3524" s="2" t="inlineStr"/>
      <c r="B3524" s="2" t="inlineStr"/>
      <c r="C3524" s="2" t="inlineStr"/>
      <c r="D3524" s="2" t="inlineStr"/>
      <c r="E3524" s="28" t="inlineStr">
        <is>
          <r>
            <t xml:space="preserve">VALOR BDI (22.23%):</t>
          </r>
        </is>
      </c>
      <c r="F3524" s="28" t="inlineStr"/>
      <c r="G3524" s="6" t="n">
        <f>ROUND(G3523*(22.23/100),2)</f>
        <v>11.03</v>
      </c>
    </row>
    <row r="3525" customHeight="1" ht="15">
      <c r="A3525" s="2" t="inlineStr"/>
      <c r="B3525" s="2" t="inlineStr"/>
      <c r="C3525" s="2" t="inlineStr"/>
      <c r="D3525" s="2" t="inlineStr"/>
      <c r="E3525" s="28" t="inlineStr">
        <is>
          <r>
            <t xml:space="preserve">VALOR COM BDI:</t>
          </r>
        </is>
      </c>
      <c r="F3525" s="28" t="inlineStr"/>
      <c r="G3525" s="6" t="n">
        <f>G3524+G3523</f>
        <v>60.67</v>
      </c>
    </row>
    <row r="3526" customHeight="1" ht="10">
      <c r="A3526" s="2" t="inlineStr"/>
      <c r="B3526" s="2" t="inlineStr"/>
      <c r="C3526" s="2" t="inlineStr"/>
      <c r="D3526" s="2" t="inlineStr"/>
      <c r="E3526" s="18" t="inlineStr"/>
      <c r="F3526" s="18" t="inlineStr"/>
      <c r="G3526" s="18" t="inlineStr"/>
    </row>
    <row r="3527" customHeight="1" ht="20">
      <c r="A3527" s="19" t="inlineStr">
        <is>
          <r>
            <t xml:space="preserve">92006 TOMADA BAIXA DE EMBUTIR (2 MÓDULOS), 2P+T 10 A, SEM SUPORTE E SEM PLACA - FORNECIMENTO E INSTALAÇÃO. AF_03/2023 (UN)</t>
          </r>
        </is>
      </c>
      <c r="B3527" s="19" t="inlineStr"/>
      <c r="C3527" s="19" t="inlineStr"/>
      <c r="D3527" s="19" t="inlineStr"/>
      <c r="E3527" s="19" t="inlineStr"/>
      <c r="F3527" s="19" t="inlineStr"/>
      <c r="G3527" s="19" t="inlineStr"/>
    </row>
    <row r="3528" customHeight="1" ht="15">
      <c r="A3528" s="20" t="inlineStr">
        <is>
          <r>
            <t xml:space="preserve">Material</t>
          </r>
        </is>
      </c>
      <c r="B3528" s="20" t="inlineStr"/>
      <c r="C3528" s="21" t="inlineStr">
        <is>
          <r>
            <t xml:space="preserve">FONTE</t>
          </r>
        </is>
      </c>
      <c r="D3528" s="21" t="inlineStr">
        <is>
          <r>
            <t xml:space="preserve">UNID</t>
          </r>
        </is>
      </c>
      <c r="E3528" s="21" t="inlineStr">
        <is>
          <r>
            <t xml:space="preserve">COEFICIENTE</t>
          </r>
        </is>
      </c>
      <c r="F3528" s="21" t="inlineStr">
        <is>
          <r>
            <t xml:space="preserve">PREÇO UNITÁRIO</t>
          </r>
        </is>
      </c>
      <c r="G3528" s="21" t="inlineStr">
        <is>
          <r>
            <t xml:space="preserve">TOTAL</t>
          </r>
        </is>
      </c>
    </row>
    <row r="3529" customHeight="1" ht="15">
      <c r="A3529" s="22" t="inlineStr">
        <is>
          <r>
            <t xml:space="preserve">00038101</t>
          </r>
        </is>
      </c>
      <c r="B3529" s="23" t="inlineStr">
        <is>
          <r>
            <t xml:space="preserve">TOMADA 2P+T 10A, 250V (APENAS MODULO)</t>
          </r>
        </is>
      </c>
      <c r="C3529" s="22" t="inlineStr">
        <is>
          <r>
            <t xml:space="preserve">SINAPI</t>
          </r>
        </is>
      </c>
      <c r="D3529" s="22" t="inlineStr">
        <is>
          <r>
            <t xml:space="preserve">UN</t>
          </r>
        </is>
      </c>
      <c r="E3529" s="24" t="n">
        <v>2.0</v>
      </c>
      <c r="F3529" s="25" t="n">
        <v>8.04</v>
      </c>
      <c r="G3529" s="25" t="n">
        <f>TRUNC(TRUNC(E3529,8)*F3529,2)</f>
        <v>16.08</v>
      </c>
    </row>
    <row r="3530" customHeight="1" ht="15">
      <c r="A3530" s="2" t="inlineStr"/>
      <c r="B3530" s="2" t="inlineStr"/>
      <c r="C3530" s="2" t="inlineStr"/>
      <c r="D3530" s="2" t="inlineStr"/>
      <c r="E3530" s="26" t="inlineStr">
        <is>
          <r>
            <t xml:space="preserve">TOTAL Material:</t>
          </r>
        </is>
      </c>
      <c r="F3530" s="26" t="inlineStr"/>
      <c r="G3530" s="27" t="n">
        <f>SUM(G3529:G3529)</f>
        <v>16.08</v>
      </c>
    </row>
    <row r="3531" customHeight="1" ht="15">
      <c r="A3531" s="20" t="inlineStr">
        <is>
          <r>
            <t xml:space="preserve">Mão de Obra com Encargos Complementares</t>
          </r>
        </is>
      </c>
      <c r="B3531" s="20" t="inlineStr"/>
      <c r="C3531" s="21" t="inlineStr">
        <is>
          <r>
            <t xml:space="preserve">FONTE</t>
          </r>
        </is>
      </c>
      <c r="D3531" s="21" t="inlineStr">
        <is>
          <r>
            <t xml:space="preserve">UNID</t>
          </r>
        </is>
      </c>
      <c r="E3531" s="21" t="inlineStr">
        <is>
          <r>
            <t xml:space="preserve">COEFICIENTE</t>
          </r>
        </is>
      </c>
      <c r="F3531" s="21" t="inlineStr">
        <is>
          <r>
            <t xml:space="preserve">PREÇO UNITÁRIO</t>
          </r>
        </is>
      </c>
      <c r="G3531" s="21" t="inlineStr">
        <is>
          <r>
            <t xml:space="preserve">TOTAL</t>
          </r>
        </is>
      </c>
    </row>
    <row r="3532" customHeight="1" ht="21">
      <c r="A3532" s="22" t="inlineStr">
        <is>
          <r>
            <t xml:space="preserve">88247</t>
          </r>
        </is>
      </c>
      <c r="B3532" s="23" t="inlineStr">
        <is>
          <r>
            <t xml:space="preserve">AUXILIAR DE ELETRICISTA COM ENCARGOS COMPLEMENTARES</t>
          </r>
        </is>
      </c>
      <c r="C3532" s="22" t="inlineStr">
        <is>
          <r>
            <t xml:space="preserve">SINAPI</t>
          </r>
        </is>
      </c>
      <c r="D3532" s="22" t="inlineStr">
        <is>
          <r>
            <t xml:space="preserve">H</t>
          </r>
        </is>
      </c>
      <c r="E3532" s="24" t="n">
        <v>0.421</v>
      </c>
      <c r="F3532" s="25" t="n">
        <v>23.65</v>
      </c>
      <c r="G3532" s="25" t="n">
        <f>TRUNC(TRUNC(E3532,8)*F3532,2)</f>
        <v>9.95</v>
      </c>
    </row>
    <row r="3533" customHeight="1" ht="15">
      <c r="A3533" s="22" t="inlineStr">
        <is>
          <r>
            <t xml:space="preserve">88264</t>
          </r>
        </is>
      </c>
      <c r="B3533" s="23" t="inlineStr">
        <is>
          <r>
            <t xml:space="preserve">ELETRICISTA COM ENCARGOS COMPLEMENTARES</t>
          </r>
        </is>
      </c>
      <c r="C3533" s="22" t="inlineStr">
        <is>
          <r>
            <t xml:space="preserve">SINAPI</t>
          </r>
        </is>
      </c>
      <c r="D3533" s="22" t="inlineStr">
        <is>
          <r>
            <t xml:space="preserve">H</t>
          </r>
        </is>
      </c>
      <c r="E3533" s="24" t="n">
        <v>0.421</v>
      </c>
      <c r="F3533" s="25" t="n">
        <v>29.25</v>
      </c>
      <c r="G3533" s="25" t="n">
        <f>TRUNC(TRUNC(E3533,8)*F3533,2)</f>
        <v>12.31</v>
      </c>
    </row>
    <row r="3534" customHeight="1" ht="18">
      <c r="A3534" s="2" t="inlineStr"/>
      <c r="B3534" s="2" t="inlineStr"/>
      <c r="C3534" s="2" t="inlineStr"/>
      <c r="D3534" s="2" t="inlineStr"/>
      <c r="E3534" s="26" t="inlineStr">
        <is>
          <r>
            <t xml:space="preserve">TOTAL Mão de Obra com Encargos Complementares:</t>
          </r>
        </is>
      </c>
      <c r="F3534" s="26" t="inlineStr"/>
      <c r="G3534" s="27" t="n">
        <f>SUM(G3532:G3533)</f>
        <v>22.26</v>
      </c>
    </row>
    <row r="3535" customHeight="1" ht="15">
      <c r="A3535" s="2" t="inlineStr"/>
      <c r="B3535" s="2" t="inlineStr"/>
      <c r="C3535" s="2" t="inlineStr"/>
      <c r="D3535" s="2" t="inlineStr"/>
      <c r="E3535" s="28" t="inlineStr">
        <is>
          <r>
            <t xml:space="preserve">VALOR:</t>
          </r>
        </is>
      </c>
      <c r="F3535" s="28" t="inlineStr"/>
      <c r="G3535" s="6" t="n">
        <f>SUM(G3530,G3534)</f>
        <v>38.34</v>
      </c>
    </row>
    <row r="3536" customHeight="1" ht="15">
      <c r="A3536" s="2" t="inlineStr"/>
      <c r="B3536" s="2" t="inlineStr"/>
      <c r="C3536" s="2" t="inlineStr"/>
      <c r="D3536" s="2" t="inlineStr"/>
      <c r="E3536" s="28" t="inlineStr">
        <is>
          <r>
            <t xml:space="preserve">VALOR BDI (22.23%):</t>
          </r>
        </is>
      </c>
      <c r="F3536" s="28" t="inlineStr"/>
      <c r="G3536" s="6" t="n">
        <f>ROUND(G3535*(22.23/100),2)</f>
        <v>8.52</v>
      </c>
    </row>
    <row r="3537" customHeight="1" ht="15">
      <c r="A3537" s="2" t="inlineStr"/>
      <c r="B3537" s="2" t="inlineStr"/>
      <c r="C3537" s="2" t="inlineStr"/>
      <c r="D3537" s="2" t="inlineStr"/>
      <c r="E3537" s="28" t="inlineStr">
        <is>
          <r>
            <t xml:space="preserve">VALOR COM BDI:</t>
          </r>
        </is>
      </c>
      <c r="F3537" s="28" t="inlineStr"/>
      <c r="G3537" s="6" t="n">
        <f>G3536+G3535</f>
        <v>46.86</v>
      </c>
    </row>
    <row r="3538" customHeight="1" ht="10">
      <c r="A3538" s="2" t="inlineStr"/>
      <c r="B3538" s="2" t="inlineStr"/>
      <c r="C3538" s="2" t="inlineStr"/>
      <c r="D3538" s="2" t="inlineStr"/>
      <c r="E3538" s="18" t="inlineStr"/>
      <c r="F3538" s="18" t="inlineStr"/>
      <c r="G3538" s="18" t="inlineStr"/>
    </row>
    <row r="3539" customHeight="1" ht="20">
      <c r="A3539" s="19" t="inlineStr">
        <is>
          <r>
            <t xml:space="preserve">86906 TORNEIRA CROMADA DE MESA, 1/2" OU 3/4", PARA LAVATÓRIO, PADRÃO POPULAR - FORNECIMENTO E INSTALAÇÃO. AF_01/2020 (UN)</t>
          </r>
        </is>
      </c>
      <c r="B3539" s="19" t="inlineStr"/>
      <c r="C3539" s="19" t="inlineStr"/>
      <c r="D3539" s="19" t="inlineStr"/>
      <c r="E3539" s="19" t="inlineStr"/>
      <c r="F3539" s="19" t="inlineStr"/>
      <c r="G3539" s="19" t="inlineStr"/>
    </row>
    <row r="3540" customHeight="1" ht="15">
      <c r="A3540" s="20" t="inlineStr">
        <is>
          <r>
            <t xml:space="preserve">Material</t>
          </r>
        </is>
      </c>
      <c r="B3540" s="20" t="inlineStr"/>
      <c r="C3540" s="21" t="inlineStr">
        <is>
          <r>
            <t xml:space="preserve">FONTE</t>
          </r>
        </is>
      </c>
      <c r="D3540" s="21" t="inlineStr">
        <is>
          <r>
            <t xml:space="preserve">UNID</t>
          </r>
        </is>
      </c>
      <c r="E3540" s="21" t="inlineStr">
        <is>
          <r>
            <t xml:space="preserve">COEFICIENTE</t>
          </r>
        </is>
      </c>
      <c r="F3540" s="21" t="inlineStr">
        <is>
          <r>
            <t xml:space="preserve">PREÇO UNITÁRIO</t>
          </r>
        </is>
      </c>
      <c r="G3540" s="21" t="inlineStr">
        <is>
          <r>
            <t xml:space="preserve">TOTAL</t>
          </r>
        </is>
      </c>
    </row>
    <row r="3541" customHeight="1" ht="15">
      <c r="A3541" s="22" t="inlineStr">
        <is>
          <r>
            <t xml:space="preserve">00003146</t>
          </r>
        </is>
      </c>
      <c r="B3541" s="23" t="inlineStr">
        <is>
          <r>
            <t xml:space="preserve">FITA VEDA ROSCA EM ROLOS DE 18 MM X 10 M (L X C)</t>
          </r>
        </is>
      </c>
      <c r="C3541" s="22" t="inlineStr">
        <is>
          <r>
            <t xml:space="preserve">SINAPI</t>
          </r>
        </is>
      </c>
      <c r="D3541" s="22" t="inlineStr">
        <is>
          <r>
            <t xml:space="preserve">UN</t>
          </r>
        </is>
      </c>
      <c r="E3541" s="24" t="n">
        <v>0.021</v>
      </c>
      <c r="F3541" s="25" t="n">
        <v>3.95</v>
      </c>
      <c r="G3541" s="25" t="n">
        <f>TRUNC(TRUNC(E3541,8)*F3541,2)</f>
        <v>0.08</v>
      </c>
    </row>
    <row r="3542" customHeight="1" ht="29">
      <c r="A3542" s="22" t="inlineStr">
        <is>
          <r>
            <t xml:space="preserve">00013415</t>
          </r>
        </is>
      </c>
      <c r="B3542" s="23" t="inlineStr">
        <is>
          <r>
            <t xml:space="preserve">TORNEIRA DE MESA/BANCADA, PARA LAVATORIO, FIXA, METALICA CROMADA, PADRAO POPULAR, 1/2" OU 3/4" (REF 1193)</t>
          </r>
        </is>
      </c>
      <c r="C3542" s="22" t="inlineStr">
        <is>
          <r>
            <t xml:space="preserve">SINAPI</t>
          </r>
        </is>
      </c>
      <c r="D3542" s="22" t="inlineStr">
        <is>
          <r>
            <t xml:space="preserve">UN</t>
          </r>
        </is>
      </c>
      <c r="E3542" s="24" t="n">
        <v>1.0</v>
      </c>
      <c r="F3542" s="25" t="n">
        <v>66.0</v>
      </c>
      <c r="G3542" s="25" t="n">
        <f>TRUNC(TRUNC(E3542,8)*F3542,2)</f>
        <v>66.0</v>
      </c>
    </row>
    <row r="3543" customHeight="1" ht="15">
      <c r="A3543" s="2" t="inlineStr"/>
      <c r="B3543" s="2" t="inlineStr"/>
      <c r="C3543" s="2" t="inlineStr"/>
      <c r="D3543" s="2" t="inlineStr"/>
      <c r="E3543" s="26" t="inlineStr">
        <is>
          <r>
            <t xml:space="preserve">TOTAL Material:</t>
          </r>
        </is>
      </c>
      <c r="F3543" s="26" t="inlineStr"/>
      <c r="G3543" s="27" t="n">
        <f>SUM(G3541:G3542)</f>
        <v>66.08</v>
      </c>
    </row>
    <row r="3544" customHeight="1" ht="15">
      <c r="A3544" s="20" t="inlineStr">
        <is>
          <r>
            <t xml:space="preserve">Mão de Obra com Encargos Complementares</t>
          </r>
        </is>
      </c>
      <c r="B3544" s="20" t="inlineStr"/>
      <c r="C3544" s="21" t="inlineStr">
        <is>
          <r>
            <t xml:space="preserve">FONTE</t>
          </r>
        </is>
      </c>
      <c r="D3544" s="21" t="inlineStr">
        <is>
          <r>
            <t xml:space="preserve">UNID</t>
          </r>
        </is>
      </c>
      <c r="E3544" s="21" t="inlineStr">
        <is>
          <r>
            <t xml:space="preserve">COEFICIENTE</t>
          </r>
        </is>
      </c>
      <c r="F3544" s="21" t="inlineStr">
        <is>
          <r>
            <t xml:space="preserve">PREÇO UNITÁRIO</t>
          </r>
        </is>
      </c>
      <c r="G3544" s="21" t="inlineStr">
        <is>
          <r>
            <t xml:space="preserve">TOTAL</t>
          </r>
        </is>
      </c>
    </row>
    <row r="3545" customHeight="1" ht="21">
      <c r="A3545" s="22" t="inlineStr">
        <is>
          <r>
            <t xml:space="preserve">88267</t>
          </r>
        </is>
      </c>
      <c r="B3545" s="23" t="inlineStr">
        <is>
          <r>
            <t xml:space="preserve">ENCANADOR OU BOMBEIRO HIDRÁULICO COM ENCARGOS COMPLEMENTARES</t>
          </r>
        </is>
      </c>
      <c r="C3545" s="22" t="inlineStr">
        <is>
          <r>
            <t xml:space="preserve">SINAPI</t>
          </r>
        </is>
      </c>
      <c r="D3545" s="22" t="inlineStr">
        <is>
          <r>
            <t xml:space="preserve">H</t>
          </r>
        </is>
      </c>
      <c r="E3545" s="24" t="n">
        <v>0.096</v>
      </c>
      <c r="F3545" s="25" t="n">
        <v>28.12</v>
      </c>
      <c r="G3545" s="25" t="n">
        <f>TRUNC(TRUNC(E3545,8)*F3545,2)</f>
        <v>2.69</v>
      </c>
    </row>
    <row r="3546" customHeight="1" ht="15">
      <c r="A3546" s="22" t="inlineStr">
        <is>
          <r>
            <t xml:space="preserve">88316</t>
          </r>
        </is>
      </c>
      <c r="B3546" s="23" t="inlineStr">
        <is>
          <r>
            <t xml:space="preserve">SERVENTE COM ENCARGOS COMPLEMENTARES</t>
          </r>
        </is>
      </c>
      <c r="C3546" s="22" t="inlineStr">
        <is>
          <r>
            <t xml:space="preserve">SINAPI</t>
          </r>
        </is>
      </c>
      <c r="D3546" s="22" t="inlineStr">
        <is>
          <r>
            <t xml:space="preserve">H</t>
          </r>
        </is>
      </c>
      <c r="E3546" s="24" t="n">
        <v>0.0303</v>
      </c>
      <c r="F3546" s="25" t="n">
        <v>22.1</v>
      </c>
      <c r="G3546" s="25" t="n">
        <f>TRUNC(TRUNC(E3546,8)*F3546,2)</f>
        <v>0.66</v>
      </c>
    </row>
    <row r="3547" customHeight="1" ht="18">
      <c r="A3547" s="2" t="inlineStr"/>
      <c r="B3547" s="2" t="inlineStr"/>
      <c r="C3547" s="2" t="inlineStr"/>
      <c r="D3547" s="2" t="inlineStr"/>
      <c r="E3547" s="26" t="inlineStr">
        <is>
          <r>
            <t xml:space="preserve">TOTAL Mão de Obra com Encargos Complementares:</t>
          </r>
        </is>
      </c>
      <c r="F3547" s="26" t="inlineStr"/>
      <c r="G3547" s="27" t="n">
        <f>SUM(G3545:G3546)</f>
        <v>3.35</v>
      </c>
    </row>
    <row r="3548" customHeight="1" ht="15">
      <c r="A3548" s="2" t="inlineStr"/>
      <c r="B3548" s="2" t="inlineStr"/>
      <c r="C3548" s="2" t="inlineStr"/>
      <c r="D3548" s="2" t="inlineStr"/>
      <c r="E3548" s="28" t="inlineStr">
        <is>
          <r>
            <t xml:space="preserve">VALOR:</t>
          </r>
        </is>
      </c>
      <c r="F3548" s="28" t="inlineStr"/>
      <c r="G3548" s="6" t="n">
        <f>SUM(G3543,G3547)</f>
        <v>69.43</v>
      </c>
    </row>
    <row r="3549" customHeight="1" ht="15">
      <c r="A3549" s="2" t="inlineStr"/>
      <c r="B3549" s="2" t="inlineStr"/>
      <c r="C3549" s="2" t="inlineStr"/>
      <c r="D3549" s="2" t="inlineStr"/>
      <c r="E3549" s="28" t="inlineStr">
        <is>
          <r>
            <t xml:space="preserve">VALOR BDI (22.23%):</t>
          </r>
        </is>
      </c>
      <c r="F3549" s="28" t="inlineStr"/>
      <c r="G3549" s="6" t="n">
        <f>ROUND(G3548*(22.23/100),2)</f>
        <v>15.43</v>
      </c>
    </row>
    <row r="3550" customHeight="1" ht="15">
      <c r="A3550" s="2" t="inlineStr"/>
      <c r="B3550" s="2" t="inlineStr"/>
      <c r="C3550" s="2" t="inlineStr"/>
      <c r="D3550" s="2" t="inlineStr"/>
      <c r="E3550" s="28" t="inlineStr">
        <is>
          <r>
            <t xml:space="preserve">VALOR COM BDI:</t>
          </r>
        </is>
      </c>
      <c r="F3550" s="28" t="inlineStr"/>
      <c r="G3550" s="6" t="n">
        <f>G3549+G3548</f>
        <v>84.86</v>
      </c>
    </row>
    <row r="3551" customHeight="1" ht="10">
      <c r="A3551" s="2" t="inlineStr"/>
      <c r="B3551" s="2" t="inlineStr"/>
      <c r="C3551" s="2" t="inlineStr"/>
      <c r="D3551" s="2" t="inlineStr"/>
      <c r="E3551" s="18" t="inlineStr"/>
      <c r="F3551" s="18" t="inlineStr"/>
      <c r="G3551" s="18" t="inlineStr"/>
    </row>
    <row r="3552" customHeight="1" ht="20">
      <c r="A3552" s="19" t="inlineStr">
        <is>
          <r>
            <t xml:space="preserve">86911 TORNEIRA CROMADA LONGA, DE PAREDE, 1/2" OU 3/4", PARA PIA DE COZINHA, PADRÃO POPULAR - FORNECIMENTO E INSTALAÇÃO. AF_01/2020 (UN)</t>
          </r>
        </is>
      </c>
      <c r="B3552" s="19" t="inlineStr"/>
      <c r="C3552" s="19" t="inlineStr"/>
      <c r="D3552" s="19" t="inlineStr"/>
      <c r="E3552" s="19" t="inlineStr"/>
      <c r="F3552" s="19" t="inlineStr"/>
      <c r="G3552" s="19" t="inlineStr"/>
    </row>
    <row r="3553" customHeight="1" ht="15">
      <c r="A3553" s="20" t="inlineStr">
        <is>
          <r>
            <t xml:space="preserve">Material</t>
          </r>
        </is>
      </c>
      <c r="B3553" s="20" t="inlineStr"/>
      <c r="C3553" s="21" t="inlineStr">
        <is>
          <r>
            <t xml:space="preserve">FONTE</t>
          </r>
        </is>
      </c>
      <c r="D3553" s="21" t="inlineStr">
        <is>
          <r>
            <t xml:space="preserve">UNID</t>
          </r>
        </is>
      </c>
      <c r="E3553" s="21" t="inlineStr">
        <is>
          <r>
            <t xml:space="preserve">COEFICIENTE</t>
          </r>
        </is>
      </c>
      <c r="F3553" s="21" t="inlineStr">
        <is>
          <r>
            <t xml:space="preserve">PREÇO UNITÁRIO</t>
          </r>
        </is>
      </c>
      <c r="G3553" s="21" t="inlineStr">
        <is>
          <r>
            <t xml:space="preserve">TOTAL</t>
          </r>
        </is>
      </c>
    </row>
    <row r="3554" customHeight="1" ht="15">
      <c r="A3554" s="22" t="inlineStr">
        <is>
          <r>
            <t xml:space="preserve">00003146</t>
          </r>
        </is>
      </c>
      <c r="B3554" s="23" t="inlineStr">
        <is>
          <r>
            <t xml:space="preserve">FITA VEDA ROSCA EM ROLOS DE 18 MM X 10 M (L X C)</t>
          </r>
        </is>
      </c>
      <c r="C3554" s="22" t="inlineStr">
        <is>
          <r>
            <t xml:space="preserve">SINAPI</t>
          </r>
        </is>
      </c>
      <c r="D3554" s="22" t="inlineStr">
        <is>
          <r>
            <t xml:space="preserve">UN</t>
          </r>
        </is>
      </c>
      <c r="E3554" s="24" t="n">
        <v>0.021</v>
      </c>
      <c r="F3554" s="25" t="n">
        <v>3.95</v>
      </c>
      <c r="G3554" s="25" t="n">
        <f>TRUNC(TRUNC(E3554,8)*F3554,2)</f>
        <v>0.08</v>
      </c>
    </row>
    <row r="3555" customHeight="1" ht="29">
      <c r="A3555" s="22" t="inlineStr">
        <is>
          <r>
            <t xml:space="preserve">00013416</t>
          </r>
        </is>
      </c>
      <c r="B3555" s="23" t="inlineStr">
        <is>
          <r>
            <t xml:space="preserve">TORNEIRA METALICA CROMADA, RETA, DE PAREDE, PARA COZINHA, SEM BICO, SEM AREJADOR, PADRAO POPULAR, 1/2" OU 3/4" (REF 1158)</t>
          </r>
        </is>
      </c>
      <c r="C3555" s="22" t="inlineStr">
        <is>
          <r>
            <t xml:space="preserve">SINAPI</t>
          </r>
        </is>
      </c>
      <c r="D3555" s="22" t="inlineStr">
        <is>
          <r>
            <t xml:space="preserve">UN</t>
          </r>
        </is>
      </c>
      <c r="E3555" s="24" t="n">
        <v>1.0</v>
      </c>
      <c r="F3555" s="25" t="n">
        <v>77.12</v>
      </c>
      <c r="G3555" s="25" t="n">
        <f>TRUNC(TRUNC(E3555,8)*F3555,2)</f>
        <v>77.12</v>
      </c>
    </row>
    <row r="3556" customHeight="1" ht="15">
      <c r="A3556" s="2" t="inlineStr"/>
      <c r="B3556" s="2" t="inlineStr"/>
      <c r="C3556" s="2" t="inlineStr"/>
      <c r="D3556" s="2" t="inlineStr"/>
      <c r="E3556" s="26" t="inlineStr">
        <is>
          <r>
            <t xml:space="preserve">TOTAL Material:</t>
          </r>
        </is>
      </c>
      <c r="F3556" s="26" t="inlineStr"/>
      <c r="G3556" s="27" t="n">
        <f>SUM(G3554:G3555)</f>
        <v>77.2</v>
      </c>
    </row>
    <row r="3557" customHeight="1" ht="15">
      <c r="A3557" s="20" t="inlineStr">
        <is>
          <r>
            <t xml:space="preserve">Mão de Obra com Encargos Complementares</t>
          </r>
        </is>
      </c>
      <c r="B3557" s="20" t="inlineStr"/>
      <c r="C3557" s="21" t="inlineStr">
        <is>
          <r>
            <t xml:space="preserve">FONTE</t>
          </r>
        </is>
      </c>
      <c r="D3557" s="21" t="inlineStr">
        <is>
          <r>
            <t xml:space="preserve">UNID</t>
          </r>
        </is>
      </c>
      <c r="E3557" s="21" t="inlineStr">
        <is>
          <r>
            <t xml:space="preserve">COEFICIENTE</t>
          </r>
        </is>
      </c>
      <c r="F3557" s="21" t="inlineStr">
        <is>
          <r>
            <t xml:space="preserve">PREÇO UNITÁRIO</t>
          </r>
        </is>
      </c>
      <c r="G3557" s="21" t="inlineStr">
        <is>
          <r>
            <t xml:space="preserve">TOTAL</t>
          </r>
        </is>
      </c>
    </row>
    <row r="3558" customHeight="1" ht="21">
      <c r="A3558" s="22" t="inlineStr">
        <is>
          <r>
            <t xml:space="preserve">88267</t>
          </r>
        </is>
      </c>
      <c r="B3558" s="23" t="inlineStr">
        <is>
          <r>
            <t xml:space="preserve">ENCANADOR OU BOMBEIRO HIDRÁULICO COM ENCARGOS COMPLEMENTARES</t>
          </r>
        </is>
      </c>
      <c r="C3558" s="22" t="inlineStr">
        <is>
          <r>
            <t xml:space="preserve">SINAPI</t>
          </r>
        </is>
      </c>
      <c r="D3558" s="22" t="inlineStr">
        <is>
          <r>
            <t xml:space="preserve">H</t>
          </r>
        </is>
      </c>
      <c r="E3558" s="24" t="n">
        <v>0.1164</v>
      </c>
      <c r="F3558" s="25" t="n">
        <v>28.12</v>
      </c>
      <c r="G3558" s="25" t="n">
        <f>TRUNC(TRUNC(E3558,8)*F3558,2)</f>
        <v>3.27</v>
      </c>
    </row>
    <row r="3559" customHeight="1" ht="15">
      <c r="A3559" s="22" t="inlineStr">
        <is>
          <r>
            <t xml:space="preserve">88316</t>
          </r>
        </is>
      </c>
      <c r="B3559" s="23" t="inlineStr">
        <is>
          <r>
            <t xml:space="preserve">SERVENTE COM ENCARGOS COMPLEMENTARES</t>
          </r>
        </is>
      </c>
      <c r="C3559" s="22" t="inlineStr">
        <is>
          <r>
            <t xml:space="preserve">SINAPI</t>
          </r>
        </is>
      </c>
      <c r="D3559" s="22" t="inlineStr">
        <is>
          <r>
            <t xml:space="preserve">H</t>
          </r>
        </is>
      </c>
      <c r="E3559" s="24" t="n">
        <v>0.0367</v>
      </c>
      <c r="F3559" s="25" t="n">
        <v>22.1</v>
      </c>
      <c r="G3559" s="25" t="n">
        <f>TRUNC(TRUNC(E3559,8)*F3559,2)</f>
        <v>0.81</v>
      </c>
    </row>
    <row r="3560" customHeight="1" ht="18">
      <c r="A3560" s="2" t="inlineStr"/>
      <c r="B3560" s="2" t="inlineStr"/>
      <c r="C3560" s="2" t="inlineStr"/>
      <c r="D3560" s="2" t="inlineStr"/>
      <c r="E3560" s="26" t="inlineStr">
        <is>
          <r>
            <t xml:space="preserve">TOTAL Mão de Obra com Encargos Complementares:</t>
          </r>
        </is>
      </c>
      <c r="F3560" s="26" t="inlineStr"/>
      <c r="G3560" s="27" t="n">
        <f>SUM(G3558:G3559)</f>
        <v>4.08</v>
      </c>
    </row>
    <row r="3561" customHeight="1" ht="15">
      <c r="A3561" s="2" t="inlineStr"/>
      <c r="B3561" s="2" t="inlineStr"/>
      <c r="C3561" s="2" t="inlineStr"/>
      <c r="D3561" s="2" t="inlineStr"/>
      <c r="E3561" s="28" t="inlineStr">
        <is>
          <r>
            <t xml:space="preserve">VALOR:</t>
          </r>
        </is>
      </c>
      <c r="F3561" s="28" t="inlineStr"/>
      <c r="G3561" s="6" t="n">
        <f>SUM(G3556,G3560)</f>
        <v>81.28</v>
      </c>
    </row>
    <row r="3562" customHeight="1" ht="15">
      <c r="A3562" s="2" t="inlineStr"/>
      <c r="B3562" s="2" t="inlineStr"/>
      <c r="C3562" s="2" t="inlineStr"/>
      <c r="D3562" s="2" t="inlineStr"/>
      <c r="E3562" s="28" t="inlineStr">
        <is>
          <r>
            <t xml:space="preserve">VALOR BDI (22.23%):</t>
          </r>
        </is>
      </c>
      <c r="F3562" s="28" t="inlineStr"/>
      <c r="G3562" s="6" t="n">
        <f>ROUND(G3561*(22.23/100),2)</f>
        <v>18.07</v>
      </c>
    </row>
    <row r="3563" customHeight="1" ht="15">
      <c r="A3563" s="2" t="inlineStr"/>
      <c r="B3563" s="2" t="inlineStr"/>
      <c r="C3563" s="2" t="inlineStr"/>
      <c r="D3563" s="2" t="inlineStr"/>
      <c r="E3563" s="28" t="inlineStr">
        <is>
          <r>
            <t xml:space="preserve">VALOR COM BDI:</t>
          </r>
        </is>
      </c>
      <c r="F3563" s="28" t="inlineStr"/>
      <c r="G3563" s="6" t="n">
        <f>G3562+G3561</f>
        <v>99.35</v>
      </c>
    </row>
    <row r="3564" customHeight="1" ht="10">
      <c r="A3564" s="2" t="inlineStr"/>
      <c r="B3564" s="2" t="inlineStr"/>
      <c r="C3564" s="2" t="inlineStr"/>
      <c r="D3564" s="2" t="inlineStr"/>
      <c r="E3564" s="18" t="inlineStr"/>
      <c r="F3564" s="18" t="inlineStr"/>
      <c r="G3564" s="18" t="inlineStr"/>
    </row>
    <row r="3565" customHeight="1" ht="20">
      <c r="A3565" s="19" t="inlineStr">
        <is>
          <r>
            <t xml:space="preserve">92543 TRAMA DE MADEIRA COMPOSTA POR TERÇAS PARA TELHADOS DE ATÉ 2 ÁGUAS PARA TELHA ONDULADA DE FIBROCIMENTO, METÁLICA, PLÁSTICA OU TERMOACÚSTICA, INCLUSO TRANSPORTE VERTICAL. AF_07/2019 (M2)</t>
          </r>
        </is>
      </c>
      <c r="B3565" s="19" t="inlineStr"/>
      <c r="C3565" s="19" t="inlineStr"/>
      <c r="D3565" s="19" t="inlineStr"/>
      <c r="E3565" s="19" t="inlineStr"/>
      <c r="F3565" s="19" t="inlineStr"/>
      <c r="G3565" s="19" t="inlineStr"/>
    </row>
    <row r="3566" customHeight="1" ht="15">
      <c r="A3566" s="20" t="inlineStr">
        <is>
          <r>
            <t xml:space="preserve">Equipamento Custo Horário</t>
          </r>
        </is>
      </c>
      <c r="B3566" s="20" t="inlineStr"/>
      <c r="C3566" s="21" t="inlineStr">
        <is>
          <r>
            <t xml:space="preserve">FONTE</t>
          </r>
        </is>
      </c>
      <c r="D3566" s="21" t="inlineStr">
        <is>
          <r>
            <t xml:space="preserve">UNID</t>
          </r>
        </is>
      </c>
      <c r="E3566" s="21" t="inlineStr">
        <is>
          <r>
            <t xml:space="preserve">COEFICIENTE</t>
          </r>
        </is>
      </c>
      <c r="F3566" s="21" t="inlineStr">
        <is>
          <r>
            <t xml:space="preserve">PREÇO UNITÁRIO</t>
          </r>
        </is>
      </c>
      <c r="G3566" s="21" t="inlineStr">
        <is>
          <r>
            <t xml:space="preserve">TOTAL</t>
          </r>
        </is>
      </c>
    </row>
    <row r="3567" customHeight="1" ht="29">
      <c r="A3567" s="22" t="inlineStr">
        <is>
          <r>
            <t xml:space="preserve">93282</t>
          </r>
        </is>
      </c>
      <c r="B3567" s="23" t="inlineStr">
        <is>
          <r>
            <t xml:space="preserve">GUINCHO ELÉTRICO DE COLUNA, CAPACIDADE 400 KG, COM MOTO FREIO, MOTOR TRIFÁSICO DE 1,25 CV - CHI DIURNO. AF_03/2016</t>
          </r>
        </is>
      </c>
      <c r="C3567" s="22" t="inlineStr">
        <is>
          <r>
            <t xml:space="preserve">SINAPI</t>
          </r>
        </is>
      </c>
      <c r="D3567" s="22" t="inlineStr">
        <is>
          <r>
            <t xml:space="preserve">CHI</t>
          </r>
        </is>
      </c>
      <c r="E3567" s="24" t="n">
        <v>0.0064</v>
      </c>
      <c r="F3567" s="25" t="n">
        <v>27.49</v>
      </c>
      <c r="G3567" s="25" t="n">
        <f>TRUNC(TRUNC(E3567,8)*F3567,2)</f>
        <v>0.17</v>
      </c>
    </row>
    <row r="3568" customHeight="1" ht="29">
      <c r="A3568" s="22" t="inlineStr">
        <is>
          <r>
            <t xml:space="preserve">93281</t>
          </r>
        </is>
      </c>
      <c r="B3568" s="23" t="inlineStr">
        <is>
          <r>
            <t xml:space="preserve">GUINCHO ELÉTRICO DE COLUNA, CAPACIDADE 400 KG, COM MOTO FREIO, MOTOR TRIFÁSICO DE 1,25 CV - CHP DIURNO. AF_03/2016</t>
          </r>
        </is>
      </c>
      <c r="C3568" s="22" t="inlineStr">
        <is>
          <r>
            <t xml:space="preserve">SINAPI</t>
          </r>
        </is>
      </c>
      <c r="D3568" s="22" t="inlineStr">
        <is>
          <r>
            <t xml:space="preserve">CHP</t>
          </r>
        </is>
      </c>
      <c r="E3568" s="24" t="n">
        <v>0.0046</v>
      </c>
      <c r="F3568" s="25" t="n">
        <v>28.7</v>
      </c>
      <c r="G3568" s="25" t="n">
        <f>TRUNC(TRUNC(E3568,8)*F3568,2)</f>
        <v>0.13</v>
      </c>
    </row>
    <row r="3569" customHeight="1" ht="18">
      <c r="A3569" s="2" t="inlineStr"/>
      <c r="B3569" s="2" t="inlineStr"/>
      <c r="C3569" s="2" t="inlineStr"/>
      <c r="D3569" s="2" t="inlineStr"/>
      <c r="E3569" s="26" t="inlineStr">
        <is>
          <r>
            <t xml:space="preserve">TOTAL Equipamento Custo Horário:</t>
          </r>
        </is>
      </c>
      <c r="F3569" s="26" t="inlineStr"/>
      <c r="G3569" s="27" t="n">
        <f>SUM(G3567:G3568)</f>
        <v>0.3</v>
      </c>
    </row>
    <row r="3570" customHeight="1" ht="15">
      <c r="A3570" s="20" t="inlineStr">
        <is>
          <r>
            <t xml:space="preserve">Material</t>
          </r>
        </is>
      </c>
      <c r="B3570" s="20" t="inlineStr"/>
      <c r="C3570" s="21" t="inlineStr">
        <is>
          <r>
            <t xml:space="preserve">FONTE</t>
          </r>
        </is>
      </c>
      <c r="D3570" s="21" t="inlineStr">
        <is>
          <r>
            <t xml:space="preserve">UNID</t>
          </r>
        </is>
      </c>
      <c r="E3570" s="21" t="inlineStr">
        <is>
          <r>
            <t xml:space="preserve">COEFICIENTE</t>
          </r>
        </is>
      </c>
      <c r="F3570" s="21" t="inlineStr">
        <is>
          <r>
            <t xml:space="preserve">PREÇO UNITÁRIO</t>
          </r>
        </is>
      </c>
      <c r="G3570" s="21" t="inlineStr">
        <is>
          <r>
            <t xml:space="preserve">TOTAL</t>
          </r>
        </is>
      </c>
    </row>
    <row r="3571" customHeight="1" ht="15">
      <c r="A3571" s="22" t="inlineStr">
        <is>
          <r>
            <t xml:space="preserve">00040568</t>
          </r>
        </is>
      </c>
      <c r="B3571" s="23" t="inlineStr">
        <is>
          <r>
            <t xml:space="preserve">PREGO DE ACO POLIDO COM CABECA 22 X 48 (4 1/4 X 5)</t>
          </r>
        </is>
      </c>
      <c r="C3571" s="22" t="inlineStr">
        <is>
          <r>
            <t xml:space="preserve">SINAPI</t>
          </r>
        </is>
      </c>
      <c r="D3571" s="22" t="inlineStr">
        <is>
          <r>
            <t xml:space="preserve">KG</t>
          </r>
        </is>
      </c>
      <c r="E3571" s="24" t="n">
        <v>0.03</v>
      </c>
      <c r="F3571" s="25" t="n">
        <v>13.71</v>
      </c>
      <c r="G3571" s="25" t="n">
        <f>TRUNC(TRUNC(E3571,8)*F3571,2)</f>
        <v>0.41</v>
      </c>
    </row>
    <row r="3572" customHeight="1" ht="29">
      <c r="A3572" s="22" t="inlineStr">
        <is>
          <r>
            <t xml:space="preserve">00004425</t>
          </r>
        </is>
      </c>
      <c r="B3572" s="23" t="inlineStr">
        <is>
          <r>
            <t xml:space="preserve">VIGA NAO APARELHADA *6 X 12* CM, EM MACARANDUBA/MASSARANDUBA, ANGELIM OU EQUIVALENTE DA REGIAO - BRUTA</t>
          </r>
        </is>
      </c>
      <c r="C3572" s="22" t="inlineStr">
        <is>
          <r>
            <t xml:space="preserve">SINAPI</t>
          </r>
        </is>
      </c>
      <c r="D3572" s="22" t="inlineStr">
        <is>
          <r>
            <t xml:space="preserve">M</t>
          </r>
        </is>
      </c>
      <c r="E3572" s="24" t="n">
        <v>0.634</v>
      </c>
      <c r="F3572" s="25" t="n">
        <v>26.44</v>
      </c>
      <c r="G3572" s="25" t="n">
        <f>TRUNC(TRUNC(E3572,8)*F3572,2)</f>
        <v>16.76</v>
      </c>
    </row>
    <row r="3573" customHeight="1" ht="15">
      <c r="A3573" s="2" t="inlineStr"/>
      <c r="B3573" s="2" t="inlineStr"/>
      <c r="C3573" s="2" t="inlineStr"/>
      <c r="D3573" s="2" t="inlineStr"/>
      <c r="E3573" s="26" t="inlineStr">
        <is>
          <r>
            <t xml:space="preserve">TOTAL Material:</t>
          </r>
        </is>
      </c>
      <c r="F3573" s="26" t="inlineStr"/>
      <c r="G3573" s="27" t="n">
        <f>SUM(G3571:G3572)</f>
        <v>17.17</v>
      </c>
    </row>
    <row r="3574" customHeight="1" ht="15">
      <c r="A3574" s="20" t="inlineStr">
        <is>
          <r>
            <t xml:space="preserve">Mão de Obra com Encargos Complementares</t>
          </r>
        </is>
      </c>
      <c r="B3574" s="20" t="inlineStr"/>
      <c r="C3574" s="21" t="inlineStr">
        <is>
          <r>
            <t xml:space="preserve">FONTE</t>
          </r>
        </is>
      </c>
      <c r="D3574" s="21" t="inlineStr">
        <is>
          <r>
            <t xml:space="preserve">UNID</t>
          </r>
        </is>
      </c>
      <c r="E3574" s="21" t="inlineStr">
        <is>
          <r>
            <t xml:space="preserve">COEFICIENTE</t>
          </r>
        </is>
      </c>
      <c r="F3574" s="21" t="inlineStr">
        <is>
          <r>
            <t xml:space="preserve">PREÇO UNITÁRIO</t>
          </r>
        </is>
      </c>
      <c r="G3574" s="21" t="inlineStr">
        <is>
          <r>
            <t xml:space="preserve">TOTAL</t>
          </r>
        </is>
      </c>
    </row>
    <row r="3575" customHeight="1" ht="21">
      <c r="A3575" s="22" t="inlineStr">
        <is>
          <r>
            <t xml:space="preserve">88239</t>
          </r>
        </is>
      </c>
      <c r="B3575" s="23" t="inlineStr">
        <is>
          <r>
            <t xml:space="preserve">AJUDANTE DE CARPINTEIRO COM ENCARGOS COMPLEMENTARES</t>
          </r>
        </is>
      </c>
      <c r="C3575" s="22" t="inlineStr">
        <is>
          <r>
            <t xml:space="preserve">SINAPI</t>
          </r>
        </is>
      </c>
      <c r="D3575" s="22" t="inlineStr">
        <is>
          <r>
            <t xml:space="preserve">H</t>
          </r>
        </is>
      </c>
      <c r="E3575" s="24" t="n">
        <v>0.065</v>
      </c>
      <c r="F3575" s="25" t="n">
        <v>23.13</v>
      </c>
      <c r="G3575" s="25" t="n">
        <f>TRUNC(TRUNC(E3575,8)*F3575,2)</f>
        <v>1.5</v>
      </c>
    </row>
    <row r="3576" customHeight="1" ht="21">
      <c r="A3576" s="22" t="inlineStr">
        <is>
          <r>
            <t xml:space="preserve">88262</t>
          </r>
        </is>
      </c>
      <c r="B3576" s="23" t="inlineStr">
        <is>
          <r>
            <t xml:space="preserve">CARPINTEIRO DE FORMAS COM ENCARGOS COMPLEMENTARES</t>
          </r>
        </is>
      </c>
      <c r="C3576" s="22" t="inlineStr">
        <is>
          <r>
            <t xml:space="preserve">SINAPI</t>
          </r>
        </is>
      </c>
      <c r="D3576" s="22" t="inlineStr">
        <is>
          <r>
            <t xml:space="preserve">H</t>
          </r>
        </is>
      </c>
      <c r="E3576" s="24" t="n">
        <v>0.118</v>
      </c>
      <c r="F3576" s="25" t="n">
        <v>28.52</v>
      </c>
      <c r="G3576" s="25" t="n">
        <f>TRUNC(TRUNC(E3576,8)*F3576,2)</f>
        <v>3.36</v>
      </c>
    </row>
    <row r="3577" customHeight="1" ht="18">
      <c r="A3577" s="2" t="inlineStr"/>
      <c r="B3577" s="2" t="inlineStr"/>
      <c r="C3577" s="2" t="inlineStr"/>
      <c r="D3577" s="2" t="inlineStr"/>
      <c r="E3577" s="26" t="inlineStr">
        <is>
          <r>
            <t xml:space="preserve">TOTAL Mão de Obra com Encargos Complementares:</t>
          </r>
        </is>
      </c>
      <c r="F3577" s="26" t="inlineStr"/>
      <c r="G3577" s="27" t="n">
        <f>SUM(G3575:G3576)</f>
        <v>4.86</v>
      </c>
    </row>
    <row r="3578" customHeight="1" ht="15">
      <c r="A3578" s="2" t="inlineStr"/>
      <c r="B3578" s="2" t="inlineStr"/>
      <c r="C3578" s="2" t="inlineStr"/>
      <c r="D3578" s="2" t="inlineStr"/>
      <c r="E3578" s="28" t="inlineStr">
        <is>
          <r>
            <t xml:space="preserve">VALOR:</t>
          </r>
        </is>
      </c>
      <c r="F3578" s="28" t="inlineStr"/>
      <c r="G3578" s="6" t="n">
        <f>SUM(G3569,G3573,G3577)</f>
        <v>22.33</v>
      </c>
    </row>
    <row r="3579" customHeight="1" ht="15">
      <c r="A3579" s="2" t="inlineStr"/>
      <c r="B3579" s="2" t="inlineStr"/>
      <c r="C3579" s="2" t="inlineStr"/>
      <c r="D3579" s="2" t="inlineStr"/>
      <c r="E3579" s="28" t="inlineStr">
        <is>
          <r>
            <t xml:space="preserve">VALOR BDI (22.23%):</t>
          </r>
        </is>
      </c>
      <c r="F3579" s="28" t="inlineStr"/>
      <c r="G3579" s="6" t="n">
        <f>ROUND(G3578*(22.23/100),2)</f>
        <v>4.96</v>
      </c>
    </row>
    <row r="3580" customHeight="1" ht="15">
      <c r="A3580" s="2" t="inlineStr"/>
      <c r="B3580" s="2" t="inlineStr"/>
      <c r="C3580" s="2" t="inlineStr"/>
      <c r="D3580" s="2" t="inlineStr"/>
      <c r="E3580" s="28" t="inlineStr">
        <is>
          <r>
            <t xml:space="preserve">VALOR COM BDI:</t>
          </r>
        </is>
      </c>
      <c r="F3580" s="28" t="inlineStr"/>
      <c r="G3580" s="6" t="n">
        <f>G3579+G3578</f>
        <v>27.29</v>
      </c>
    </row>
    <row r="3581" customHeight="1" ht="10">
      <c r="A3581" s="2" t="inlineStr"/>
      <c r="B3581" s="2" t="inlineStr"/>
      <c r="C3581" s="2" t="inlineStr"/>
      <c r="D3581" s="2" t="inlineStr"/>
      <c r="E3581" s="18" t="inlineStr"/>
      <c r="F3581" s="18" t="inlineStr"/>
      <c r="G3581" s="18" t="inlineStr"/>
    </row>
    <row r="3582" customHeight="1" ht="20">
      <c r="A3582" s="19" t="inlineStr">
        <is>
          <r>
            <t xml:space="preserve">C2536 TRANSPORTE HORIZONTAL ATÉ 30M DE MATERIAIS À GRANEL (M3)</t>
          </r>
        </is>
      </c>
      <c r="B3582" s="19" t="inlineStr"/>
      <c r="C3582" s="19" t="inlineStr"/>
      <c r="D3582" s="19" t="inlineStr"/>
      <c r="E3582" s="19" t="inlineStr"/>
      <c r="F3582" s="19" t="inlineStr"/>
      <c r="G3582" s="19" t="inlineStr"/>
    </row>
    <row r="3583" customHeight="1" ht="15">
      <c r="A3583" s="20" t="inlineStr">
        <is>
          <r>
            <t xml:space="preserve">Mão de Obra com Encargos Complementares</t>
          </r>
        </is>
      </c>
      <c r="B3583" s="20" t="inlineStr"/>
      <c r="C3583" s="21" t="inlineStr">
        <is>
          <r>
            <t xml:space="preserve">FONTE</t>
          </r>
        </is>
      </c>
      <c r="D3583" s="21" t="inlineStr">
        <is>
          <r>
            <t xml:space="preserve">UNID</t>
          </r>
        </is>
      </c>
      <c r="E3583" s="21" t="inlineStr">
        <is>
          <r>
            <t xml:space="preserve">COEFICIENTE</t>
          </r>
        </is>
      </c>
      <c r="F3583" s="21" t="inlineStr">
        <is>
          <r>
            <t xml:space="preserve">PREÇO UNITÁRIO</t>
          </r>
        </is>
      </c>
      <c r="G3583" s="21" t="inlineStr">
        <is>
          <r>
            <t xml:space="preserve">TOTAL</t>
          </r>
        </is>
      </c>
    </row>
    <row r="3584" customHeight="1" ht="15">
      <c r="A3584" s="22" t="inlineStr">
        <is>
          <r>
            <t xml:space="preserve">88316</t>
          </r>
        </is>
      </c>
      <c r="B3584" s="23" t="inlineStr">
        <is>
          <r>
            <t xml:space="preserve">SERVENTE COM ENCARGOS COMPLEMENTARES</t>
          </r>
        </is>
      </c>
      <c r="C3584" s="22" t="inlineStr">
        <is>
          <r>
            <t xml:space="preserve">SINAPI</t>
          </r>
        </is>
      </c>
      <c r="D3584" s="22" t="inlineStr">
        <is>
          <r>
            <t xml:space="preserve">H</t>
          </r>
        </is>
      </c>
      <c r="E3584" s="24" t="n">
        <v>2.5</v>
      </c>
      <c r="F3584" s="29" t="n">
        <v>22.1</v>
      </c>
      <c r="G3584" s="29" t="n">
        <f>ROUND(ROUND(E3584,8)*F3584,4)</f>
        <v>55.25</v>
      </c>
    </row>
    <row r="3585" customHeight="1" ht="18">
      <c r="A3585" s="2" t="inlineStr"/>
      <c r="B3585" s="2" t="inlineStr"/>
      <c r="C3585" s="2" t="inlineStr"/>
      <c r="D3585" s="2" t="inlineStr"/>
      <c r="E3585" s="26" t="inlineStr">
        <is>
          <r>
            <t xml:space="preserve">TOTAL Mão de Obra com Encargos Complementares:</t>
          </r>
        </is>
      </c>
      <c r="F3585" s="26" t="inlineStr"/>
      <c r="G3585" s="30" t="n">
        <f>SUM(G3584:G3584)</f>
        <v>55.25</v>
      </c>
    </row>
    <row r="3586" customHeight="1" ht="15">
      <c r="A3586" s="2" t="inlineStr"/>
      <c r="B3586" s="2" t="inlineStr"/>
      <c r="C3586" s="2" t="inlineStr"/>
      <c r="D3586" s="2" t="inlineStr"/>
      <c r="E3586" s="28" t="inlineStr">
        <is>
          <r>
            <t xml:space="preserve">VALOR:</t>
          </r>
        </is>
      </c>
      <c r="F3586" s="28" t="inlineStr"/>
      <c r="G3586" s="6" t="n">
        <f>SUM(G3585)</f>
        <v>55.25</v>
      </c>
    </row>
    <row r="3587" customHeight="1" ht="15">
      <c r="A3587" s="2" t="inlineStr"/>
      <c r="B3587" s="2" t="inlineStr"/>
      <c r="C3587" s="2" t="inlineStr"/>
      <c r="D3587" s="2" t="inlineStr"/>
      <c r="E3587" s="28" t="inlineStr">
        <is>
          <r>
            <t xml:space="preserve">VALOR BDI (22.23%):</t>
          </r>
        </is>
      </c>
      <c r="F3587" s="28" t="inlineStr"/>
      <c r="G3587" s="6" t="n">
        <f>ROUND(G3586*(22.23/100),2)</f>
        <v>12.28</v>
      </c>
    </row>
    <row r="3588" customHeight="1" ht="15">
      <c r="A3588" s="2" t="inlineStr"/>
      <c r="B3588" s="2" t="inlineStr"/>
      <c r="C3588" s="2" t="inlineStr"/>
      <c r="D3588" s="2" t="inlineStr"/>
      <c r="E3588" s="28" t="inlineStr">
        <is>
          <r>
            <t xml:space="preserve">VALOR COM BDI:</t>
          </r>
        </is>
      </c>
      <c r="F3588" s="28" t="inlineStr"/>
      <c r="G3588" s="6" t="n">
        <f>G3587+G3586</f>
        <v>67.53</v>
      </c>
    </row>
    <row r="3589" customHeight="1" ht="10">
      <c r="A3589" s="2" t="inlineStr"/>
      <c r="B3589" s="2" t="inlineStr"/>
      <c r="C3589" s="2" t="inlineStr"/>
      <c r="D3589" s="2" t="inlineStr"/>
      <c r="E3589" s="18" t="inlineStr"/>
      <c r="F3589" s="18" t="inlineStr"/>
      <c r="G3589" s="18" t="inlineStr"/>
    </row>
    <row r="3590" customHeight="1" ht="20">
      <c r="A3590" s="19" t="inlineStr">
        <is>
          <r>
            <t xml:space="preserve">100251 TRANSPORTE HORIZONTAL MANUAL, DE TUBO DE AÇO CARBONO LEVE OU MÉDIO, PRETO OU GALVANIZADO, COM DIÂMETRO MAIOR QUE 32 MM E MENOR OU IGUAL A 65 MM (UNIDADE: MXKM). AF_07/2019 (MXKM)</t>
          </r>
        </is>
      </c>
      <c r="B3590" s="19" t="inlineStr"/>
      <c r="C3590" s="19" t="inlineStr"/>
      <c r="D3590" s="19" t="inlineStr"/>
      <c r="E3590" s="19" t="inlineStr"/>
      <c r="F3590" s="19" t="inlineStr"/>
      <c r="G3590" s="19" t="inlineStr"/>
    </row>
    <row r="3591" customHeight="1" ht="15">
      <c r="A3591" s="20" t="inlineStr">
        <is>
          <r>
            <t xml:space="preserve">Mão de Obra com Encargos Complementares</t>
          </r>
        </is>
      </c>
      <c r="B3591" s="20" t="inlineStr"/>
      <c r="C3591" s="21" t="inlineStr">
        <is>
          <r>
            <t xml:space="preserve">FONTE</t>
          </r>
        </is>
      </c>
      <c r="D3591" s="21" t="inlineStr">
        <is>
          <r>
            <t xml:space="preserve">UNID</t>
          </r>
        </is>
      </c>
      <c r="E3591" s="21" t="inlineStr">
        <is>
          <r>
            <t xml:space="preserve">COEFICIENTE</t>
          </r>
        </is>
      </c>
      <c r="F3591" s="21" t="inlineStr">
        <is>
          <r>
            <t xml:space="preserve">PREÇO UNITÁRIO</t>
          </r>
        </is>
      </c>
      <c r="G3591" s="21" t="inlineStr">
        <is>
          <r>
            <t xml:space="preserve">TOTAL</t>
          </r>
        </is>
      </c>
    </row>
    <row r="3592" customHeight="1" ht="15">
      <c r="A3592" s="22" t="inlineStr">
        <is>
          <r>
            <t xml:space="preserve">88316</t>
          </r>
        </is>
      </c>
      <c r="B3592" s="23" t="inlineStr">
        <is>
          <r>
            <t xml:space="preserve">SERVENTE COM ENCARGOS COMPLEMENTARES</t>
          </r>
        </is>
      </c>
      <c r="C3592" s="22" t="inlineStr">
        <is>
          <r>
            <t xml:space="preserve">SINAPI</t>
          </r>
        </is>
      </c>
      <c r="D3592" s="22" t="inlineStr">
        <is>
          <r>
            <t xml:space="preserve">H</t>
          </r>
        </is>
      </c>
      <c r="E3592" s="24" t="n">
        <v>0.6118</v>
      </c>
      <c r="F3592" s="25" t="n">
        <v>22.1</v>
      </c>
      <c r="G3592" s="25" t="n">
        <f>TRUNC(TRUNC(E3592,8)*F3592,2)</f>
        <v>13.52</v>
      </c>
    </row>
    <row r="3593" customHeight="1" ht="18">
      <c r="A3593" s="2" t="inlineStr"/>
      <c r="B3593" s="2" t="inlineStr"/>
      <c r="C3593" s="2" t="inlineStr"/>
      <c r="D3593" s="2" t="inlineStr"/>
      <c r="E3593" s="26" t="inlineStr">
        <is>
          <r>
            <t xml:space="preserve">TOTAL Mão de Obra com Encargos Complementares:</t>
          </r>
        </is>
      </c>
      <c r="F3593" s="26" t="inlineStr"/>
      <c r="G3593" s="27" t="n">
        <f>SUM(G3592:G3592)</f>
        <v>13.52</v>
      </c>
    </row>
    <row r="3594" customHeight="1" ht="15">
      <c r="A3594" s="2" t="inlineStr"/>
      <c r="B3594" s="2" t="inlineStr"/>
      <c r="C3594" s="2" t="inlineStr"/>
      <c r="D3594" s="2" t="inlineStr"/>
      <c r="E3594" s="28" t="inlineStr">
        <is>
          <r>
            <t xml:space="preserve">VALOR:</t>
          </r>
        </is>
      </c>
      <c r="F3594" s="28" t="inlineStr"/>
      <c r="G3594" s="6" t="n">
        <f>SUM(G3593)</f>
        <v>13.52</v>
      </c>
    </row>
    <row r="3595" customHeight="1" ht="15">
      <c r="A3595" s="2" t="inlineStr"/>
      <c r="B3595" s="2" t="inlineStr"/>
      <c r="C3595" s="2" t="inlineStr"/>
      <c r="D3595" s="2" t="inlineStr"/>
      <c r="E3595" s="28" t="inlineStr">
        <is>
          <r>
            <t xml:space="preserve">VALOR BDI (22.23%):</t>
          </r>
        </is>
      </c>
      <c r="F3595" s="28" t="inlineStr"/>
      <c r="G3595" s="6" t="n">
        <f>ROUND(G3594*(22.23/100),2)</f>
        <v>3.01</v>
      </c>
    </row>
    <row r="3596" customHeight="1" ht="15">
      <c r="A3596" s="2" t="inlineStr"/>
      <c r="B3596" s="2" t="inlineStr"/>
      <c r="C3596" s="2" t="inlineStr"/>
      <c r="D3596" s="2" t="inlineStr"/>
      <c r="E3596" s="28" t="inlineStr">
        <is>
          <r>
            <t xml:space="preserve">VALOR COM BDI:</t>
          </r>
        </is>
      </c>
      <c r="F3596" s="28" t="inlineStr"/>
      <c r="G3596" s="6" t="n">
        <f>G3595+G3594</f>
        <v>16.53</v>
      </c>
    </row>
    <row r="3597" customHeight="1" ht="10">
      <c r="A3597" s="2" t="inlineStr"/>
      <c r="B3597" s="2" t="inlineStr"/>
      <c r="C3597" s="2" t="inlineStr"/>
      <c r="D3597" s="2" t="inlineStr"/>
      <c r="E3597" s="18" t="inlineStr"/>
      <c r="F3597" s="18" t="inlineStr"/>
      <c r="G3597" s="18" t="inlineStr"/>
    </row>
    <row r="3598" customHeight="1" ht="20">
      <c r="A3598" s="19" t="inlineStr">
        <is>
          <r>
            <t xml:space="preserve">89714 TUBO PVC, SERIE NORMAL, ESGOTO PREDIAL, DN 100 MM, FORNECIDO E INSTALADO EM RAMAL DE DESCARGA OU RAMAL DE ESGOTO SANITÁRIO. AF_08/2022 (M)</t>
          </r>
        </is>
      </c>
      <c r="B3598" s="19" t="inlineStr"/>
      <c r="C3598" s="19" t="inlineStr"/>
      <c r="D3598" s="19" t="inlineStr"/>
      <c r="E3598" s="19" t="inlineStr"/>
      <c r="F3598" s="19" t="inlineStr"/>
      <c r="G3598" s="19" t="inlineStr"/>
    </row>
    <row r="3599" customHeight="1" ht="15">
      <c r="A3599" s="20" t="inlineStr">
        <is>
          <r>
            <t xml:space="preserve">Material</t>
          </r>
        </is>
      </c>
      <c r="B3599" s="20" t="inlineStr"/>
      <c r="C3599" s="21" t="inlineStr">
        <is>
          <r>
            <t xml:space="preserve">FONTE</t>
          </r>
        </is>
      </c>
      <c r="D3599" s="21" t="inlineStr">
        <is>
          <r>
            <t xml:space="preserve">UNID</t>
          </r>
        </is>
      </c>
      <c r="E3599" s="21" t="inlineStr">
        <is>
          <r>
            <t xml:space="preserve">COEFICIENTE</t>
          </r>
        </is>
      </c>
      <c r="F3599" s="21" t="inlineStr">
        <is>
          <r>
            <t xml:space="preserve">PREÇO UNITÁRIO</t>
          </r>
        </is>
      </c>
      <c r="G3599" s="21" t="inlineStr">
        <is>
          <r>
            <t xml:space="preserve">TOTAL</t>
          </r>
        </is>
      </c>
    </row>
    <row r="3600" customHeight="1" ht="15">
      <c r="A3600" s="22" t="inlineStr">
        <is>
          <r>
            <t xml:space="preserve">00038383</t>
          </r>
        </is>
      </c>
      <c r="B3600" s="23" t="inlineStr">
        <is>
          <r>
            <t xml:space="preserve">LIXA D'AGUA EM FOLHA, GRAO 100</t>
          </r>
        </is>
      </c>
      <c r="C3600" s="22" t="inlineStr">
        <is>
          <r>
            <t xml:space="preserve">SINAPI</t>
          </r>
        </is>
      </c>
      <c r="D3600" s="22" t="inlineStr">
        <is>
          <r>
            <t xml:space="preserve">UN</t>
          </r>
        </is>
      </c>
      <c r="E3600" s="24" t="n">
        <v>0.0247</v>
      </c>
      <c r="F3600" s="25" t="n">
        <v>1.65</v>
      </c>
      <c r="G3600" s="25" t="n">
        <f>TRUNC(TRUNC(E3600,8)*F3600,2)</f>
        <v>0.04</v>
      </c>
    </row>
    <row r="3601" customHeight="1" ht="21">
      <c r="A3601" s="22" t="inlineStr">
        <is>
          <r>
            <t xml:space="preserve">00009836</t>
          </r>
        </is>
      </c>
      <c r="B3601" s="23" t="inlineStr">
        <is>
          <r>
            <t xml:space="preserve">TUBO PVC SERIE NORMAL, DN 100 MM, PARA ESGOTO PREDIAL (NBR 5688)</t>
          </r>
        </is>
      </c>
      <c r="C3601" s="22" t="inlineStr">
        <is>
          <r>
            <t xml:space="preserve">SINAPI</t>
          </r>
        </is>
      </c>
      <c r="D3601" s="22" t="inlineStr">
        <is>
          <r>
            <t xml:space="preserve">M</t>
          </r>
        </is>
      </c>
      <c r="E3601" s="24" t="n">
        <v>1.0549</v>
      </c>
      <c r="F3601" s="25" t="n">
        <v>12.27</v>
      </c>
      <c r="G3601" s="25" t="n">
        <f>TRUNC(TRUNC(E3601,8)*F3601,2)</f>
        <v>12.94</v>
      </c>
    </row>
    <row r="3602" customHeight="1" ht="15">
      <c r="A3602" s="2" t="inlineStr"/>
      <c r="B3602" s="2" t="inlineStr"/>
      <c r="C3602" s="2" t="inlineStr"/>
      <c r="D3602" s="2" t="inlineStr"/>
      <c r="E3602" s="26" t="inlineStr">
        <is>
          <r>
            <t xml:space="preserve">TOTAL Material:</t>
          </r>
        </is>
      </c>
      <c r="F3602" s="26" t="inlineStr"/>
      <c r="G3602" s="27" t="n">
        <f>SUM(G3600:G3601)</f>
        <v>12.98</v>
      </c>
    </row>
    <row r="3603" customHeight="1" ht="15">
      <c r="A3603" s="20" t="inlineStr">
        <is>
          <r>
            <t xml:space="preserve">Mão de Obra com Encargos Complementares</t>
          </r>
        </is>
      </c>
      <c r="B3603" s="20" t="inlineStr"/>
      <c r="C3603" s="21" t="inlineStr">
        <is>
          <r>
            <t xml:space="preserve">FONTE</t>
          </r>
        </is>
      </c>
      <c r="D3603" s="21" t="inlineStr">
        <is>
          <r>
            <t xml:space="preserve">UNID</t>
          </r>
        </is>
      </c>
      <c r="E3603" s="21" t="inlineStr">
        <is>
          <r>
            <t xml:space="preserve">COEFICIENTE</t>
          </r>
        </is>
      </c>
      <c r="F3603" s="21" t="inlineStr">
        <is>
          <r>
            <t xml:space="preserve">PREÇO UNITÁRIO</t>
          </r>
        </is>
      </c>
      <c r="G3603" s="21" t="inlineStr">
        <is>
          <r>
            <t xml:space="preserve">TOTAL</t>
          </r>
        </is>
      </c>
    </row>
    <row r="3604" customHeight="1" ht="21">
      <c r="A3604" s="22" t="inlineStr">
        <is>
          <r>
            <t xml:space="preserve">88248</t>
          </r>
        </is>
      </c>
      <c r="B3604" s="23" t="inlineStr">
        <is>
          <r>
            <t xml:space="preserve">AUXILIAR DE ENCANADOR OU BOMBEIRO HIDRÁULICO COM ENCARGOS COMPLEMENTARES</t>
          </r>
        </is>
      </c>
      <c r="C3604" s="22" t="inlineStr">
        <is>
          <r>
            <t xml:space="preserve">SINAPI</t>
          </r>
        </is>
      </c>
      <c r="D3604" s="22" t="inlineStr">
        <is>
          <r>
            <t xml:space="preserve">H</t>
          </r>
        </is>
      </c>
      <c r="E3604" s="24" t="n">
        <v>0.4444</v>
      </c>
      <c r="F3604" s="25" t="n">
        <v>22.64</v>
      </c>
      <c r="G3604" s="25" t="n">
        <f>TRUNC(TRUNC(E3604,8)*F3604,2)</f>
        <v>10.06</v>
      </c>
    </row>
    <row r="3605" customHeight="1" ht="21">
      <c r="A3605" s="22" t="inlineStr">
        <is>
          <r>
            <t xml:space="preserve">88267</t>
          </r>
        </is>
      </c>
      <c r="B3605" s="23" t="inlineStr">
        <is>
          <r>
            <t xml:space="preserve">ENCANADOR OU BOMBEIRO HIDRÁULICO COM ENCARGOS COMPLEMENTARES</t>
          </r>
        </is>
      </c>
      <c r="C3605" s="22" t="inlineStr">
        <is>
          <r>
            <t xml:space="preserve">SINAPI</t>
          </r>
        </is>
      </c>
      <c r="D3605" s="22" t="inlineStr">
        <is>
          <r>
            <t xml:space="preserve">H</t>
          </r>
        </is>
      </c>
      <c r="E3605" s="24" t="n">
        <v>0.4444</v>
      </c>
      <c r="F3605" s="25" t="n">
        <v>28.12</v>
      </c>
      <c r="G3605" s="25" t="n">
        <f>TRUNC(TRUNC(E3605,8)*F3605,2)</f>
        <v>12.49</v>
      </c>
    </row>
    <row r="3606" customHeight="1" ht="18">
      <c r="A3606" s="2" t="inlineStr"/>
      <c r="B3606" s="2" t="inlineStr"/>
      <c r="C3606" s="2" t="inlineStr"/>
      <c r="D3606" s="2" t="inlineStr"/>
      <c r="E3606" s="26" t="inlineStr">
        <is>
          <r>
            <t xml:space="preserve">TOTAL Mão de Obra com Encargos Complementares:</t>
          </r>
        </is>
      </c>
      <c r="F3606" s="26" t="inlineStr"/>
      <c r="G3606" s="27" t="n">
        <f>SUM(G3604:G3605)</f>
        <v>22.55</v>
      </c>
    </row>
    <row r="3607" customHeight="1" ht="15">
      <c r="A3607" s="2" t="inlineStr"/>
      <c r="B3607" s="2" t="inlineStr"/>
      <c r="C3607" s="2" t="inlineStr"/>
      <c r="D3607" s="2" t="inlineStr"/>
      <c r="E3607" s="28" t="inlineStr">
        <is>
          <r>
            <t xml:space="preserve">VALOR:</t>
          </r>
        </is>
      </c>
      <c r="F3607" s="28" t="inlineStr"/>
      <c r="G3607" s="6" t="n">
        <f>SUM(G3602,G3606)</f>
        <v>35.53</v>
      </c>
    </row>
    <row r="3608" customHeight="1" ht="15">
      <c r="A3608" s="2" t="inlineStr"/>
      <c r="B3608" s="2" t="inlineStr"/>
      <c r="C3608" s="2" t="inlineStr"/>
      <c r="D3608" s="2" t="inlineStr"/>
      <c r="E3608" s="28" t="inlineStr">
        <is>
          <r>
            <t xml:space="preserve">VALOR BDI (22.23%):</t>
          </r>
        </is>
      </c>
      <c r="F3608" s="28" t="inlineStr"/>
      <c r="G3608" s="6" t="n">
        <f>ROUND(G3607*(22.23/100),2)</f>
        <v>7.9</v>
      </c>
    </row>
    <row r="3609" customHeight="1" ht="15">
      <c r="A3609" s="2" t="inlineStr"/>
      <c r="B3609" s="2" t="inlineStr"/>
      <c r="C3609" s="2" t="inlineStr"/>
      <c r="D3609" s="2" t="inlineStr"/>
      <c r="E3609" s="28" t="inlineStr">
        <is>
          <r>
            <t xml:space="preserve">VALOR COM BDI:</t>
          </r>
        </is>
      </c>
      <c r="F3609" s="28" t="inlineStr"/>
      <c r="G3609" s="6" t="n">
        <f>G3608+G3607</f>
        <v>43.43</v>
      </c>
    </row>
    <row r="3610" customHeight="1" ht="10">
      <c r="A3610" s="2" t="inlineStr"/>
      <c r="B3610" s="2" t="inlineStr"/>
      <c r="C3610" s="2" t="inlineStr"/>
      <c r="D3610" s="2" t="inlineStr"/>
      <c r="E3610" s="18" t="inlineStr"/>
      <c r="F3610" s="18" t="inlineStr"/>
      <c r="G3610" s="18" t="inlineStr"/>
    </row>
    <row r="3611" customHeight="1" ht="20">
      <c r="A3611" s="19" t="inlineStr">
        <is>
          <r>
            <t xml:space="preserve">89711 TUBO PVC, SERIE NORMAL, ESGOTO PREDIAL, DN 40 MM, FORNECIDO E INSTALADO EM RAMAL DE DESCARGA OU RAMAL DE ESGOTO SANITÁRIO. AF_08/2022 (M)</t>
          </r>
        </is>
      </c>
      <c r="B3611" s="19" t="inlineStr"/>
      <c r="C3611" s="19" t="inlineStr"/>
      <c r="D3611" s="19" t="inlineStr"/>
      <c r="E3611" s="19" t="inlineStr"/>
      <c r="F3611" s="19" t="inlineStr"/>
      <c r="G3611" s="19" t="inlineStr"/>
    </row>
    <row r="3612" customHeight="1" ht="15">
      <c r="A3612" s="20" t="inlineStr">
        <is>
          <r>
            <t xml:space="preserve">Material</t>
          </r>
        </is>
      </c>
      <c r="B3612" s="20" t="inlineStr"/>
      <c r="C3612" s="21" t="inlineStr">
        <is>
          <r>
            <t xml:space="preserve">FONTE</t>
          </r>
        </is>
      </c>
      <c r="D3612" s="21" t="inlineStr">
        <is>
          <r>
            <t xml:space="preserve">UNID</t>
          </r>
        </is>
      </c>
      <c r="E3612" s="21" t="inlineStr">
        <is>
          <r>
            <t xml:space="preserve">COEFICIENTE</t>
          </r>
        </is>
      </c>
      <c r="F3612" s="21" t="inlineStr">
        <is>
          <r>
            <t xml:space="preserve">PREÇO UNITÁRIO</t>
          </r>
        </is>
      </c>
      <c r="G3612" s="21" t="inlineStr">
        <is>
          <r>
            <t xml:space="preserve">TOTAL</t>
          </r>
        </is>
      </c>
    </row>
    <row r="3613" customHeight="1" ht="15">
      <c r="A3613" s="22" t="inlineStr">
        <is>
          <r>
            <t xml:space="preserve">00038383</t>
          </r>
        </is>
      </c>
      <c r="B3613" s="23" t="inlineStr">
        <is>
          <r>
            <t xml:space="preserve">LIXA D'AGUA EM FOLHA, GRAO 100</t>
          </r>
        </is>
      </c>
      <c r="C3613" s="22" t="inlineStr">
        <is>
          <r>
            <t xml:space="preserve">SINAPI</t>
          </r>
        </is>
      </c>
      <c r="D3613" s="22" t="inlineStr">
        <is>
          <r>
            <t xml:space="preserve">UN</t>
          </r>
        </is>
      </c>
      <c r="E3613" s="24" t="n">
        <v>0.0163</v>
      </c>
      <c r="F3613" s="25" t="n">
        <v>1.65</v>
      </c>
      <c r="G3613" s="25" t="n">
        <f>TRUNC(TRUNC(E3613,8)*F3613,2)</f>
        <v>0.02</v>
      </c>
    </row>
    <row r="3614" customHeight="1" ht="21">
      <c r="A3614" s="22" t="inlineStr">
        <is>
          <r>
            <t xml:space="preserve">00009835</t>
          </r>
        </is>
      </c>
      <c r="B3614" s="23" t="inlineStr">
        <is>
          <r>
            <t xml:space="preserve">TUBO PVC SERIE NORMAL, DN 40 MM, PARA ESGOTO PREDIAL (NBR 5688)</t>
          </r>
        </is>
      </c>
      <c r="C3614" s="22" t="inlineStr">
        <is>
          <r>
            <t xml:space="preserve">SINAPI</t>
          </r>
        </is>
      </c>
      <c r="D3614" s="22" t="inlineStr">
        <is>
          <r>
            <t xml:space="preserve">M</t>
          </r>
        </is>
      </c>
      <c r="E3614" s="24" t="n">
        <v>1.0549</v>
      </c>
      <c r="F3614" s="25" t="n">
        <v>5.36</v>
      </c>
      <c r="G3614" s="25" t="n">
        <f>TRUNC(TRUNC(E3614,8)*F3614,2)</f>
        <v>5.65</v>
      </c>
    </row>
    <row r="3615" customHeight="1" ht="15">
      <c r="A3615" s="2" t="inlineStr"/>
      <c r="B3615" s="2" t="inlineStr"/>
      <c r="C3615" s="2" t="inlineStr"/>
      <c r="D3615" s="2" t="inlineStr"/>
      <c r="E3615" s="26" t="inlineStr">
        <is>
          <r>
            <t xml:space="preserve">TOTAL Material:</t>
          </r>
        </is>
      </c>
      <c r="F3615" s="26" t="inlineStr"/>
      <c r="G3615" s="27" t="n">
        <f>SUM(G3613:G3614)</f>
        <v>5.67</v>
      </c>
    </row>
    <row r="3616" customHeight="1" ht="15">
      <c r="A3616" s="20" t="inlineStr">
        <is>
          <r>
            <t xml:space="preserve">Mão de Obra com Encargos Complementares</t>
          </r>
        </is>
      </c>
      <c r="B3616" s="20" t="inlineStr"/>
      <c r="C3616" s="21" t="inlineStr">
        <is>
          <r>
            <t xml:space="preserve">FONTE</t>
          </r>
        </is>
      </c>
      <c r="D3616" s="21" t="inlineStr">
        <is>
          <r>
            <t xml:space="preserve">UNID</t>
          </r>
        </is>
      </c>
      <c r="E3616" s="21" t="inlineStr">
        <is>
          <r>
            <t xml:space="preserve">COEFICIENTE</t>
          </r>
        </is>
      </c>
      <c r="F3616" s="21" t="inlineStr">
        <is>
          <r>
            <t xml:space="preserve">PREÇO UNITÁRIO</t>
          </r>
        </is>
      </c>
      <c r="G3616" s="21" t="inlineStr">
        <is>
          <r>
            <t xml:space="preserve">TOTAL</t>
          </r>
        </is>
      </c>
    </row>
    <row r="3617" customHeight="1" ht="21">
      <c r="A3617" s="22" t="inlineStr">
        <is>
          <r>
            <t xml:space="preserve">88248</t>
          </r>
        </is>
      </c>
      <c r="B3617" s="23" t="inlineStr">
        <is>
          <r>
            <t xml:space="preserve">AUXILIAR DE ENCANADOR OU BOMBEIRO HIDRÁULICO COM ENCARGOS COMPLEMENTARES</t>
          </r>
        </is>
      </c>
      <c r="C3617" s="22" t="inlineStr">
        <is>
          <r>
            <t xml:space="preserve">SINAPI</t>
          </r>
        </is>
      </c>
      <c r="D3617" s="22" t="inlineStr">
        <is>
          <r>
            <t xml:space="preserve">H</t>
          </r>
        </is>
      </c>
      <c r="E3617" s="24" t="n">
        <v>0.293</v>
      </c>
      <c r="F3617" s="25" t="n">
        <v>22.64</v>
      </c>
      <c r="G3617" s="25" t="n">
        <f>TRUNC(TRUNC(E3617,8)*F3617,2)</f>
        <v>6.63</v>
      </c>
    </row>
    <row r="3618" customHeight="1" ht="21">
      <c r="A3618" s="22" t="inlineStr">
        <is>
          <r>
            <t xml:space="preserve">88267</t>
          </r>
        </is>
      </c>
      <c r="B3618" s="23" t="inlineStr">
        <is>
          <r>
            <t xml:space="preserve">ENCANADOR OU BOMBEIRO HIDRÁULICO COM ENCARGOS COMPLEMENTARES</t>
          </r>
        </is>
      </c>
      <c r="C3618" s="22" t="inlineStr">
        <is>
          <r>
            <t xml:space="preserve">SINAPI</t>
          </r>
        </is>
      </c>
      <c r="D3618" s="22" t="inlineStr">
        <is>
          <r>
            <t xml:space="preserve">H</t>
          </r>
        </is>
      </c>
      <c r="E3618" s="24" t="n">
        <v>0.293</v>
      </c>
      <c r="F3618" s="25" t="n">
        <v>28.12</v>
      </c>
      <c r="G3618" s="25" t="n">
        <f>TRUNC(TRUNC(E3618,8)*F3618,2)</f>
        <v>8.23</v>
      </c>
    </row>
    <row r="3619" customHeight="1" ht="18">
      <c r="A3619" s="2" t="inlineStr"/>
      <c r="B3619" s="2" t="inlineStr"/>
      <c r="C3619" s="2" t="inlineStr"/>
      <c r="D3619" s="2" t="inlineStr"/>
      <c r="E3619" s="26" t="inlineStr">
        <is>
          <r>
            <t xml:space="preserve">TOTAL Mão de Obra com Encargos Complementares:</t>
          </r>
        </is>
      </c>
      <c r="F3619" s="26" t="inlineStr"/>
      <c r="G3619" s="27" t="n">
        <f>SUM(G3617:G3618)</f>
        <v>14.86</v>
      </c>
    </row>
    <row r="3620" customHeight="1" ht="15">
      <c r="A3620" s="2" t="inlineStr"/>
      <c r="B3620" s="2" t="inlineStr"/>
      <c r="C3620" s="2" t="inlineStr"/>
      <c r="D3620" s="2" t="inlineStr"/>
      <c r="E3620" s="28" t="inlineStr">
        <is>
          <r>
            <t xml:space="preserve">VALOR:</t>
          </r>
        </is>
      </c>
      <c r="F3620" s="28" t="inlineStr"/>
      <c r="G3620" s="6" t="n">
        <f>SUM(G3615,G3619)</f>
        <v>20.53</v>
      </c>
    </row>
    <row r="3621" customHeight="1" ht="15">
      <c r="A3621" s="2" t="inlineStr"/>
      <c r="B3621" s="2" t="inlineStr"/>
      <c r="C3621" s="2" t="inlineStr"/>
      <c r="D3621" s="2" t="inlineStr"/>
      <c r="E3621" s="28" t="inlineStr">
        <is>
          <r>
            <t xml:space="preserve">VALOR BDI (22.23%):</t>
          </r>
        </is>
      </c>
      <c r="F3621" s="28" t="inlineStr"/>
      <c r="G3621" s="6" t="n">
        <f>ROUND(G3620*(22.23/100),2)</f>
        <v>4.56</v>
      </c>
    </row>
    <row r="3622" customHeight="1" ht="15">
      <c r="A3622" s="2" t="inlineStr"/>
      <c r="B3622" s="2" t="inlineStr"/>
      <c r="C3622" s="2" t="inlineStr"/>
      <c r="D3622" s="2" t="inlineStr"/>
      <c r="E3622" s="28" t="inlineStr">
        <is>
          <r>
            <t xml:space="preserve">VALOR COM BDI:</t>
          </r>
        </is>
      </c>
      <c r="F3622" s="28" t="inlineStr"/>
      <c r="G3622" s="6" t="n">
        <f>G3621+G3620</f>
        <v>25.09</v>
      </c>
    </row>
    <row r="3623" customHeight="1" ht="10">
      <c r="A3623" s="2" t="inlineStr"/>
      <c r="B3623" s="2" t="inlineStr"/>
      <c r="C3623" s="2" t="inlineStr"/>
      <c r="D3623" s="2" t="inlineStr"/>
      <c r="E3623" s="18" t="inlineStr"/>
      <c r="F3623" s="18" t="inlineStr"/>
      <c r="G3623" s="18" t="inlineStr"/>
    </row>
    <row r="3624" customHeight="1" ht="20">
      <c r="A3624" s="19" t="inlineStr">
        <is>
          <r>
            <t xml:space="preserve">89356 TUBO, PVC, SOLDÁVEL, DE 25MM, INSTALADO EM RAMAL OU SUB-RAMAL DE ÁGUA - FORNECIMENTO E INSTALAÇÃO. AF_06/2022 (M)</t>
          </r>
        </is>
      </c>
      <c r="B3624" s="19" t="inlineStr"/>
      <c r="C3624" s="19" t="inlineStr"/>
      <c r="D3624" s="19" t="inlineStr"/>
      <c r="E3624" s="19" t="inlineStr"/>
      <c r="F3624" s="19" t="inlineStr"/>
      <c r="G3624" s="19" t="inlineStr"/>
    </row>
    <row r="3625" customHeight="1" ht="15">
      <c r="A3625" s="20" t="inlineStr">
        <is>
          <r>
            <t xml:space="preserve">Material</t>
          </r>
        </is>
      </c>
      <c r="B3625" s="20" t="inlineStr"/>
      <c r="C3625" s="21" t="inlineStr">
        <is>
          <r>
            <t xml:space="preserve">FONTE</t>
          </r>
        </is>
      </c>
      <c r="D3625" s="21" t="inlineStr">
        <is>
          <r>
            <t xml:space="preserve">UNID</t>
          </r>
        </is>
      </c>
      <c r="E3625" s="21" t="inlineStr">
        <is>
          <r>
            <t xml:space="preserve">COEFICIENTE</t>
          </r>
        </is>
      </c>
      <c r="F3625" s="21" t="inlineStr">
        <is>
          <r>
            <t xml:space="preserve">PREÇO UNITÁRIO</t>
          </r>
        </is>
      </c>
      <c r="G3625" s="21" t="inlineStr">
        <is>
          <r>
            <t xml:space="preserve">TOTAL</t>
          </r>
        </is>
      </c>
    </row>
    <row r="3626" customHeight="1" ht="15">
      <c r="A3626" s="22" t="inlineStr">
        <is>
          <r>
            <t xml:space="preserve">00038383</t>
          </r>
        </is>
      </c>
      <c r="B3626" s="23" t="inlineStr">
        <is>
          <r>
            <t xml:space="preserve">LIXA D'AGUA EM FOLHA, GRAO 100</t>
          </r>
        </is>
      </c>
      <c r="C3626" s="22" t="inlineStr">
        <is>
          <r>
            <t xml:space="preserve">SINAPI</t>
          </r>
        </is>
      </c>
      <c r="D3626" s="22" t="inlineStr">
        <is>
          <r>
            <t xml:space="preserve">UN</t>
          </r>
        </is>
      </c>
      <c r="E3626" s="24" t="n">
        <v>0.0886</v>
      </c>
      <c r="F3626" s="25" t="n">
        <v>1.65</v>
      </c>
      <c r="G3626" s="25" t="n">
        <f>TRUNC(TRUNC(E3626,8)*F3626,2)</f>
        <v>0.14</v>
      </c>
    </row>
    <row r="3627" customHeight="1" ht="15">
      <c r="A3627" s="22" t="inlineStr">
        <is>
          <r>
            <t xml:space="preserve">00009868</t>
          </r>
        </is>
      </c>
      <c r="B3627" s="23" t="inlineStr">
        <is>
          <r>
            <t xml:space="preserve">TUBO PVC, SOLDAVEL, DE 25 MM, AGUA FRIA (NBR-5648)</t>
          </r>
        </is>
      </c>
      <c r="C3627" s="22" t="inlineStr">
        <is>
          <r>
            <t xml:space="preserve">SINAPI</t>
          </r>
        </is>
      </c>
      <c r="D3627" s="22" t="inlineStr">
        <is>
          <r>
            <t xml:space="preserve">M</t>
          </r>
        </is>
      </c>
      <c r="E3627" s="24" t="n">
        <v>1.0493</v>
      </c>
      <c r="F3627" s="25" t="n">
        <v>3.65</v>
      </c>
      <c r="G3627" s="25" t="n">
        <f>TRUNC(TRUNC(E3627,8)*F3627,2)</f>
        <v>3.82</v>
      </c>
    </row>
    <row r="3628" customHeight="1" ht="15">
      <c r="A3628" s="2" t="inlineStr"/>
      <c r="B3628" s="2" t="inlineStr"/>
      <c r="C3628" s="2" t="inlineStr"/>
      <c r="D3628" s="2" t="inlineStr"/>
      <c r="E3628" s="26" t="inlineStr">
        <is>
          <r>
            <t xml:space="preserve">TOTAL Material:</t>
          </r>
        </is>
      </c>
      <c r="F3628" s="26" t="inlineStr"/>
      <c r="G3628" s="27" t="n">
        <f>SUM(G3626:G3627)</f>
        <v>3.96</v>
      </c>
    </row>
    <row r="3629" customHeight="1" ht="15">
      <c r="A3629" s="20" t="inlineStr">
        <is>
          <r>
            <t xml:space="preserve">Mão de Obra com Encargos Complementares</t>
          </r>
        </is>
      </c>
      <c r="B3629" s="20" t="inlineStr"/>
      <c r="C3629" s="21" t="inlineStr">
        <is>
          <r>
            <t xml:space="preserve">FONTE</t>
          </r>
        </is>
      </c>
      <c r="D3629" s="21" t="inlineStr">
        <is>
          <r>
            <t xml:space="preserve">UNID</t>
          </r>
        </is>
      </c>
      <c r="E3629" s="21" t="inlineStr">
        <is>
          <r>
            <t xml:space="preserve">COEFICIENTE</t>
          </r>
        </is>
      </c>
      <c r="F3629" s="21" t="inlineStr">
        <is>
          <r>
            <t xml:space="preserve">PREÇO UNITÁRIO</t>
          </r>
        </is>
      </c>
      <c r="G3629" s="21" t="inlineStr">
        <is>
          <r>
            <t xml:space="preserve">TOTAL</t>
          </r>
        </is>
      </c>
    </row>
    <row r="3630" customHeight="1" ht="21">
      <c r="A3630" s="22" t="inlineStr">
        <is>
          <r>
            <t xml:space="preserve">88248</t>
          </r>
        </is>
      </c>
      <c r="B3630" s="23" t="inlineStr">
        <is>
          <r>
            <t xml:space="preserve">AUXILIAR DE ENCANADOR OU BOMBEIRO HIDRÁULICO COM ENCARGOS COMPLEMENTARES</t>
          </r>
        </is>
      </c>
      <c r="C3630" s="22" t="inlineStr">
        <is>
          <r>
            <t xml:space="preserve">SINAPI</t>
          </r>
        </is>
      </c>
      <c r="D3630" s="22" t="inlineStr">
        <is>
          <r>
            <t xml:space="preserve">H</t>
          </r>
        </is>
      </c>
      <c r="E3630" s="24" t="n">
        <v>0.38</v>
      </c>
      <c r="F3630" s="25" t="n">
        <v>22.64</v>
      </c>
      <c r="G3630" s="25" t="n">
        <f>TRUNC(TRUNC(E3630,8)*F3630,2)</f>
        <v>8.6</v>
      </c>
    </row>
    <row r="3631" customHeight="1" ht="21">
      <c r="A3631" s="22" t="inlineStr">
        <is>
          <r>
            <t xml:space="preserve">88267</t>
          </r>
        </is>
      </c>
      <c r="B3631" s="23" t="inlineStr">
        <is>
          <r>
            <t xml:space="preserve">ENCANADOR OU BOMBEIRO HIDRÁULICO COM ENCARGOS COMPLEMENTARES</t>
          </r>
        </is>
      </c>
      <c r="C3631" s="22" t="inlineStr">
        <is>
          <r>
            <t xml:space="preserve">SINAPI</t>
          </r>
        </is>
      </c>
      <c r="D3631" s="22" t="inlineStr">
        <is>
          <r>
            <t xml:space="preserve">H</t>
          </r>
        </is>
      </c>
      <c r="E3631" s="24" t="n">
        <v>0.38</v>
      </c>
      <c r="F3631" s="25" t="n">
        <v>28.12</v>
      </c>
      <c r="G3631" s="25" t="n">
        <f>TRUNC(TRUNC(E3631,8)*F3631,2)</f>
        <v>10.68</v>
      </c>
    </row>
    <row r="3632" customHeight="1" ht="18">
      <c r="A3632" s="2" t="inlineStr"/>
      <c r="B3632" s="2" t="inlineStr"/>
      <c r="C3632" s="2" t="inlineStr"/>
      <c r="D3632" s="2" t="inlineStr"/>
      <c r="E3632" s="26" t="inlineStr">
        <is>
          <r>
            <t xml:space="preserve">TOTAL Mão de Obra com Encargos Complementares:</t>
          </r>
        </is>
      </c>
      <c r="F3632" s="26" t="inlineStr"/>
      <c r="G3632" s="27" t="n">
        <f>SUM(G3630:G3631)</f>
        <v>19.28</v>
      </c>
    </row>
    <row r="3633" customHeight="1" ht="15">
      <c r="A3633" s="2" t="inlineStr"/>
      <c r="B3633" s="2" t="inlineStr"/>
      <c r="C3633" s="2" t="inlineStr"/>
      <c r="D3633" s="2" t="inlineStr"/>
      <c r="E3633" s="28" t="inlineStr">
        <is>
          <r>
            <t xml:space="preserve">VALOR:</t>
          </r>
        </is>
      </c>
      <c r="F3633" s="28" t="inlineStr"/>
      <c r="G3633" s="6" t="n">
        <f>SUM(G3628,G3632)</f>
        <v>23.24</v>
      </c>
    </row>
    <row r="3634" customHeight="1" ht="15">
      <c r="A3634" s="2" t="inlineStr"/>
      <c r="B3634" s="2" t="inlineStr"/>
      <c r="C3634" s="2" t="inlineStr"/>
      <c r="D3634" s="2" t="inlineStr"/>
      <c r="E3634" s="28" t="inlineStr">
        <is>
          <r>
            <t xml:space="preserve">VALOR BDI (22.23%):</t>
          </r>
        </is>
      </c>
      <c r="F3634" s="28" t="inlineStr"/>
      <c r="G3634" s="6" t="n">
        <f>ROUND(G3633*(22.23/100),2)</f>
        <v>5.17</v>
      </c>
    </row>
    <row r="3635" customHeight="1" ht="15">
      <c r="A3635" s="2" t="inlineStr"/>
      <c r="B3635" s="2" t="inlineStr"/>
      <c r="C3635" s="2" t="inlineStr"/>
      <c r="D3635" s="2" t="inlineStr"/>
      <c r="E3635" s="28" t="inlineStr">
        <is>
          <r>
            <t xml:space="preserve">VALOR COM BDI:</t>
          </r>
        </is>
      </c>
      <c r="F3635" s="28" t="inlineStr"/>
      <c r="G3635" s="6" t="n">
        <f>G3634+G3633</f>
        <v>28.41</v>
      </c>
    </row>
    <row r="3636" customHeight="1" ht="10">
      <c r="A3636" s="2" t="inlineStr"/>
      <c r="B3636" s="2" t="inlineStr"/>
      <c r="C3636" s="2" t="inlineStr"/>
      <c r="D3636" s="2" t="inlineStr"/>
      <c r="E3636" s="18" t="inlineStr"/>
      <c r="F3636" s="18" t="inlineStr"/>
      <c r="G3636" s="18" t="inlineStr"/>
    </row>
    <row r="3637" customHeight="1" ht="20">
      <c r="A3637" s="19" t="inlineStr">
        <is>
          <r>
            <t xml:space="preserve">90587 VIBRADOR DE IMERSÃO, DIÂMETRO DE PONTEIRA 45MM, MOTOR ELÉTRICO TRIFÁSICO POTÊNCIA DE 2 CV - CHI DIURNO. AF_06/2015 (CHI)</t>
          </r>
        </is>
      </c>
      <c r="B3637" s="19" t="inlineStr"/>
      <c r="C3637" s="19" t="inlineStr"/>
      <c r="D3637" s="19" t="inlineStr"/>
      <c r="E3637" s="19" t="inlineStr"/>
      <c r="F3637" s="19" t="inlineStr"/>
      <c r="G3637" s="19" t="inlineStr"/>
    </row>
    <row r="3638" customHeight="1" ht="15">
      <c r="A3638" s="20" t="inlineStr">
        <is>
          <r>
            <t xml:space="preserve">Serviço</t>
          </r>
        </is>
      </c>
      <c r="B3638" s="20" t="inlineStr"/>
      <c r="C3638" s="21" t="inlineStr">
        <is>
          <r>
            <t xml:space="preserve">FONTE</t>
          </r>
        </is>
      </c>
      <c r="D3638" s="21" t="inlineStr">
        <is>
          <r>
            <t xml:space="preserve">UNID</t>
          </r>
        </is>
      </c>
      <c r="E3638" s="21" t="inlineStr">
        <is>
          <r>
            <t xml:space="preserve">COEFICIENTE</t>
          </r>
        </is>
      </c>
      <c r="F3638" s="21" t="inlineStr">
        <is>
          <r>
            <t xml:space="preserve">PREÇO UNITÁRIO</t>
          </r>
        </is>
      </c>
      <c r="G3638" s="21" t="inlineStr">
        <is>
          <r>
            <t xml:space="preserve">TOTAL</t>
          </r>
        </is>
      </c>
    </row>
    <row r="3639" customHeight="1" ht="29">
      <c r="A3639" s="22" t="inlineStr">
        <is>
          <r>
            <t xml:space="preserve">90582</t>
          </r>
        </is>
      </c>
      <c r="B3639" s="23" t="inlineStr">
        <is>
          <r>
            <t xml:space="preserve">VIBRADOR DE IMERSÃO, DIÂMETRO DE PONTEIRA 45MM, MOTOR ELÉTRICO TRIFÁSICO POTÊNCIA DE 2 CV - DEPRECIAÇÃO. AF_06/2015</t>
          </r>
        </is>
      </c>
      <c r="C3639" s="22" t="inlineStr">
        <is>
          <r>
            <t xml:space="preserve">SINAPI</t>
          </r>
        </is>
      </c>
      <c r="D3639" s="22" t="inlineStr">
        <is>
          <r>
            <t xml:space="preserve">H</t>
          </r>
        </is>
      </c>
      <c r="E3639" s="24" t="n">
        <v>1.0</v>
      </c>
      <c r="F3639" s="25" t="n">
        <v>0.37</v>
      </c>
      <c r="G3639" s="25" t="n">
        <f>TRUNC(TRUNC(E3639,8)*F3639,2)</f>
        <v>0.37</v>
      </c>
    </row>
    <row r="3640" customHeight="1" ht="29">
      <c r="A3640" s="22" t="inlineStr">
        <is>
          <r>
            <t xml:space="preserve">90583</t>
          </r>
        </is>
      </c>
      <c r="B3640" s="23" t="inlineStr">
        <is>
          <r>
            <t xml:space="preserve">VIBRADOR DE IMERSÃO, DIÂMETRO DE PONTEIRA 45MM, MOTOR ELÉTRICO TRIFÁSICO POTÊNCIA DE 2 CV - JUROS. AF_06/2015</t>
          </r>
        </is>
      </c>
      <c r="C3640" s="22" t="inlineStr">
        <is>
          <r>
            <t xml:space="preserve">SINAPI</t>
          </r>
        </is>
      </c>
      <c r="D3640" s="22" t="inlineStr">
        <is>
          <r>
            <t xml:space="preserve">H</t>
          </r>
        </is>
      </c>
      <c r="E3640" s="24" t="n">
        <v>1.0</v>
      </c>
      <c r="F3640" s="25" t="n">
        <v>0.08</v>
      </c>
      <c r="G3640" s="25" t="n">
        <f>TRUNC(TRUNC(E3640,8)*F3640,2)</f>
        <v>0.08</v>
      </c>
    </row>
    <row r="3641" customHeight="1" ht="15">
      <c r="A3641" s="2" t="inlineStr"/>
      <c r="B3641" s="2" t="inlineStr"/>
      <c r="C3641" s="2" t="inlineStr"/>
      <c r="D3641" s="2" t="inlineStr"/>
      <c r="E3641" s="26" t="inlineStr">
        <is>
          <r>
            <t xml:space="preserve">TOTAL Serviço:</t>
          </r>
        </is>
      </c>
      <c r="F3641" s="26" t="inlineStr"/>
      <c r="G3641" s="27" t="n">
        <f>SUM(G3639:G3640)</f>
        <v>0.45</v>
      </c>
    </row>
    <row r="3642" customHeight="1" ht="15">
      <c r="A3642" s="2" t="inlineStr"/>
      <c r="B3642" s="2" t="inlineStr"/>
      <c r="C3642" s="2" t="inlineStr"/>
      <c r="D3642" s="2" t="inlineStr"/>
      <c r="E3642" s="28" t="inlineStr">
        <is>
          <r>
            <t xml:space="preserve">VALOR:</t>
          </r>
        </is>
      </c>
      <c r="F3642" s="28" t="inlineStr"/>
      <c r="G3642" s="6" t="n">
        <f>SUM(G3641)</f>
        <v>0.45</v>
      </c>
    </row>
    <row r="3643" customHeight="1" ht="15">
      <c r="A3643" s="2" t="inlineStr"/>
      <c r="B3643" s="2" t="inlineStr"/>
      <c r="C3643" s="2" t="inlineStr"/>
      <c r="D3643" s="2" t="inlineStr"/>
      <c r="E3643" s="28" t="inlineStr">
        <is>
          <r>
            <t xml:space="preserve">VALOR BDI (22.23%):</t>
          </r>
        </is>
      </c>
      <c r="F3643" s="28" t="inlineStr"/>
      <c r="G3643" s="6" t="n">
        <f>ROUND(G3642*(22.23/100),2)</f>
        <v>0.1</v>
      </c>
    </row>
    <row r="3644" customHeight="1" ht="15">
      <c r="A3644" s="2" t="inlineStr"/>
      <c r="B3644" s="2" t="inlineStr"/>
      <c r="C3644" s="2" t="inlineStr"/>
      <c r="D3644" s="2" t="inlineStr"/>
      <c r="E3644" s="28" t="inlineStr">
        <is>
          <r>
            <t xml:space="preserve">VALOR COM BDI:</t>
          </r>
        </is>
      </c>
      <c r="F3644" s="28" t="inlineStr"/>
      <c r="G3644" s="6" t="n">
        <f>G3643+G3642</f>
        <v>0.55</v>
      </c>
    </row>
    <row r="3645" customHeight="1" ht="10">
      <c r="A3645" s="2" t="inlineStr"/>
      <c r="B3645" s="2" t="inlineStr"/>
      <c r="C3645" s="2" t="inlineStr"/>
      <c r="D3645" s="2" t="inlineStr"/>
      <c r="E3645" s="18" t="inlineStr"/>
      <c r="F3645" s="18" t="inlineStr"/>
      <c r="G3645" s="18" t="inlineStr"/>
    </row>
    <row r="3646" customHeight="1" ht="20">
      <c r="A3646" s="19" t="inlineStr">
        <is>
          <r>
            <t xml:space="preserve">90586 VIBRADOR DE IMERSÃO, DIÂMETRO DE PONTEIRA 45MM, MOTOR ELÉTRICO TRIFÁSICO POTÊNCIA DE 2 CV - CHP DIURNO. AF_06/2015 (CHP)</t>
          </r>
        </is>
      </c>
      <c r="B3646" s="19" t="inlineStr"/>
      <c r="C3646" s="19" t="inlineStr"/>
      <c r="D3646" s="19" t="inlineStr"/>
      <c r="E3646" s="19" t="inlineStr"/>
      <c r="F3646" s="19" t="inlineStr"/>
      <c r="G3646" s="19" t="inlineStr"/>
    </row>
    <row r="3647" customHeight="1" ht="15">
      <c r="A3647" s="20" t="inlineStr">
        <is>
          <r>
            <t xml:space="preserve">Serviço</t>
          </r>
        </is>
      </c>
      <c r="B3647" s="20" t="inlineStr"/>
      <c r="C3647" s="21" t="inlineStr">
        <is>
          <r>
            <t xml:space="preserve">FONTE</t>
          </r>
        </is>
      </c>
      <c r="D3647" s="21" t="inlineStr">
        <is>
          <r>
            <t xml:space="preserve">UNID</t>
          </r>
        </is>
      </c>
      <c r="E3647" s="21" t="inlineStr">
        <is>
          <r>
            <t xml:space="preserve">COEFICIENTE</t>
          </r>
        </is>
      </c>
      <c r="F3647" s="21" t="inlineStr">
        <is>
          <r>
            <t xml:space="preserve">PREÇO UNITÁRIO</t>
          </r>
        </is>
      </c>
      <c r="G3647" s="21" t="inlineStr">
        <is>
          <r>
            <t xml:space="preserve">TOTAL</t>
          </r>
        </is>
      </c>
    </row>
    <row r="3648" customHeight="1" ht="29">
      <c r="A3648" s="22" t="inlineStr">
        <is>
          <r>
            <t xml:space="preserve">90582</t>
          </r>
        </is>
      </c>
      <c r="B3648" s="23" t="inlineStr">
        <is>
          <r>
            <t xml:space="preserve">VIBRADOR DE IMERSÃO, DIÂMETRO DE PONTEIRA 45MM, MOTOR ELÉTRICO TRIFÁSICO POTÊNCIA DE 2 CV - DEPRECIAÇÃO. AF_06/2015</t>
          </r>
        </is>
      </c>
      <c r="C3648" s="22" t="inlineStr">
        <is>
          <r>
            <t xml:space="preserve">SINAPI</t>
          </r>
        </is>
      </c>
      <c r="D3648" s="22" t="inlineStr">
        <is>
          <r>
            <t xml:space="preserve">H</t>
          </r>
        </is>
      </c>
      <c r="E3648" s="24" t="n">
        <v>1.0</v>
      </c>
      <c r="F3648" s="25" t="n">
        <v>0.37</v>
      </c>
      <c r="G3648" s="25" t="n">
        <f>TRUNC(TRUNC(E3648,8)*F3648,2)</f>
        <v>0.37</v>
      </c>
    </row>
    <row r="3649" customHeight="1" ht="29">
      <c r="A3649" s="22" t="inlineStr">
        <is>
          <r>
            <t xml:space="preserve">90583</t>
          </r>
        </is>
      </c>
      <c r="B3649" s="23" t="inlineStr">
        <is>
          <r>
            <t xml:space="preserve">VIBRADOR DE IMERSÃO, DIÂMETRO DE PONTEIRA 45MM, MOTOR ELÉTRICO TRIFÁSICO POTÊNCIA DE 2 CV - JUROS. AF_06/2015</t>
          </r>
        </is>
      </c>
      <c r="C3649" s="22" t="inlineStr">
        <is>
          <r>
            <t xml:space="preserve">SINAPI</t>
          </r>
        </is>
      </c>
      <c r="D3649" s="22" t="inlineStr">
        <is>
          <r>
            <t xml:space="preserve">H</t>
          </r>
        </is>
      </c>
      <c r="E3649" s="24" t="n">
        <v>1.0</v>
      </c>
      <c r="F3649" s="25" t="n">
        <v>0.08</v>
      </c>
      <c r="G3649" s="25" t="n">
        <f>TRUNC(TRUNC(E3649,8)*F3649,2)</f>
        <v>0.08</v>
      </c>
    </row>
    <row r="3650" customHeight="1" ht="29">
      <c r="A3650" s="22" t="inlineStr">
        <is>
          <r>
            <t xml:space="preserve">90584</t>
          </r>
        </is>
      </c>
      <c r="B3650" s="23" t="inlineStr">
        <is>
          <r>
            <t xml:space="preserve">VIBRADOR DE IMERSÃO, DIÂMETRO DE PONTEIRA 45MM, MOTOR ELÉTRICO TRIFÁSICO POTÊNCIA DE 2 CV - MANUTENÇÃO. AF_06/2015</t>
          </r>
        </is>
      </c>
      <c r="C3650" s="22" t="inlineStr">
        <is>
          <r>
            <t xml:space="preserve">SINAPI</t>
          </r>
        </is>
      </c>
      <c r="D3650" s="22" t="inlineStr">
        <is>
          <r>
            <t xml:space="preserve">H</t>
          </r>
        </is>
      </c>
      <c r="E3650" s="24" t="n">
        <v>1.0</v>
      </c>
      <c r="F3650" s="25" t="n">
        <v>0.28</v>
      </c>
      <c r="G3650" s="25" t="n">
        <f>TRUNC(TRUNC(E3650,8)*F3650,2)</f>
        <v>0.28</v>
      </c>
    </row>
    <row r="3651" customHeight="1" ht="29">
      <c r="A3651" s="22" t="inlineStr">
        <is>
          <r>
            <t xml:space="preserve">90585</t>
          </r>
        </is>
      </c>
      <c r="B3651" s="23" t="inlineStr">
        <is>
          <r>
            <t xml:space="preserve">VIBRADOR DE IMERSÃO, DIÂMETRO DE PONTEIRA 45MM, MOTOR ELÉTRICO TRIFÁSICO POTÊNCIA DE 2 CV - MATERIAIS NA OPERAÇÃO. AF_06/2015</t>
          </r>
        </is>
      </c>
      <c r="C3651" s="22" t="inlineStr">
        <is>
          <r>
            <t xml:space="preserve">SINAPI</t>
          </r>
        </is>
      </c>
      <c r="D3651" s="22" t="inlineStr">
        <is>
          <r>
            <t xml:space="preserve">H</t>
          </r>
        </is>
      </c>
      <c r="E3651" s="24" t="n">
        <v>1.0</v>
      </c>
      <c r="F3651" s="25" t="n">
        <v>0.5</v>
      </c>
      <c r="G3651" s="25" t="n">
        <f>TRUNC(TRUNC(E3651,8)*F3651,2)</f>
        <v>0.5</v>
      </c>
    </row>
    <row r="3652" customHeight="1" ht="15">
      <c r="A3652" s="2" t="inlineStr"/>
      <c r="B3652" s="2" t="inlineStr"/>
      <c r="C3652" s="2" t="inlineStr"/>
      <c r="D3652" s="2" t="inlineStr"/>
      <c r="E3652" s="26" t="inlineStr">
        <is>
          <r>
            <t xml:space="preserve">TOTAL Serviço:</t>
          </r>
        </is>
      </c>
      <c r="F3652" s="26" t="inlineStr"/>
      <c r="G3652" s="27" t="n">
        <f>SUM(G3648:G3651)</f>
        <v>1.23</v>
      </c>
    </row>
    <row r="3653" customHeight="1" ht="15">
      <c r="A3653" s="2" t="inlineStr"/>
      <c r="B3653" s="2" t="inlineStr"/>
      <c r="C3653" s="2" t="inlineStr"/>
      <c r="D3653" s="2" t="inlineStr"/>
      <c r="E3653" s="28" t="inlineStr">
        <is>
          <r>
            <t xml:space="preserve">VALOR:</t>
          </r>
        </is>
      </c>
      <c r="F3653" s="28" t="inlineStr"/>
      <c r="G3653" s="6" t="n">
        <f>SUM(G3652)</f>
        <v>1.23</v>
      </c>
    </row>
    <row r="3654" customHeight="1" ht="15">
      <c r="A3654" s="2" t="inlineStr"/>
      <c r="B3654" s="2" t="inlineStr"/>
      <c r="C3654" s="2" t="inlineStr"/>
      <c r="D3654" s="2" t="inlineStr"/>
      <c r="E3654" s="28" t="inlineStr">
        <is>
          <r>
            <t xml:space="preserve">VALOR BDI (22.23%):</t>
          </r>
        </is>
      </c>
      <c r="F3654" s="28" t="inlineStr"/>
      <c r="G3654" s="6" t="n">
        <f>ROUND(G3653*(22.23/100),2)</f>
        <v>0.27</v>
      </c>
    </row>
    <row r="3655" customHeight="1" ht="15">
      <c r="A3655" s="2" t="inlineStr"/>
      <c r="B3655" s="2" t="inlineStr"/>
      <c r="C3655" s="2" t="inlineStr"/>
      <c r="D3655" s="2" t="inlineStr"/>
      <c r="E3655" s="28" t="inlineStr">
        <is>
          <r>
            <t xml:space="preserve">VALOR COM BDI:</t>
          </r>
        </is>
      </c>
      <c r="F3655" s="28" t="inlineStr"/>
      <c r="G3655" s="6" t="n">
        <f>G3654+G3653</f>
        <v>1.5</v>
      </c>
    </row>
    <row r="3656" customHeight="1" ht="10">
      <c r="A3656" s="2" t="inlineStr"/>
      <c r="B3656" s="2" t="inlineStr"/>
      <c r="C3656" s="2" t="inlineStr"/>
      <c r="D3656" s="2" t="inlineStr"/>
      <c r="E3656" s="18" t="inlineStr"/>
      <c r="F3656" s="18" t="inlineStr"/>
      <c r="G3656" s="18" t="inlineStr"/>
    </row>
    <row r="3657" customHeight="1" ht="20">
      <c r="A3657" s="19" t="inlineStr">
        <is>
          <r>
            <t xml:space="preserve">90582 VIBRADOR DE IMERSÃO, DIÂMETRO DE PONTEIRA 45MM, MOTOR ELÉTRICO TRIFÁSICO POTÊNCIA DE 2 CV - DEPRECIAÇÃO. AF_06/2015 (H)</t>
          </r>
        </is>
      </c>
      <c r="B3657" s="19" t="inlineStr"/>
      <c r="C3657" s="19" t="inlineStr"/>
      <c r="D3657" s="19" t="inlineStr"/>
      <c r="E3657" s="19" t="inlineStr"/>
      <c r="F3657" s="19" t="inlineStr"/>
      <c r="G3657" s="19" t="inlineStr"/>
    </row>
    <row r="3658" customHeight="1" ht="15">
      <c r="A3658" s="20" t="inlineStr">
        <is>
          <r>
            <t xml:space="preserve">Equipamento</t>
          </r>
        </is>
      </c>
      <c r="B3658" s="20" t="inlineStr"/>
      <c r="C3658" s="21" t="inlineStr">
        <is>
          <r>
            <t xml:space="preserve">FONTE</t>
          </r>
        </is>
      </c>
      <c r="D3658" s="21" t="inlineStr">
        <is>
          <r>
            <t xml:space="preserve">UNID</t>
          </r>
        </is>
      </c>
      <c r="E3658" s="21" t="inlineStr">
        <is>
          <r>
            <t xml:space="preserve">COEFICIENTE</t>
          </r>
        </is>
      </c>
      <c r="F3658" s="21" t="inlineStr">
        <is>
          <r>
            <t xml:space="preserve">PREÇO UNITÁRIO</t>
          </r>
        </is>
      </c>
      <c r="G3658" s="21" t="inlineStr">
        <is>
          <r>
            <t xml:space="preserve">TOTAL</t>
          </r>
        </is>
      </c>
    </row>
    <row r="3659" customHeight="1" ht="21">
      <c r="A3659" s="22" t="inlineStr">
        <is>
          <r>
            <t xml:space="preserve">00013896</t>
          </r>
        </is>
      </c>
      <c r="B3659" s="23" t="inlineStr">
        <is>
          <r>
            <t xml:space="preserve">VIBRADOR DE IMERSAO, DIAMETRO DA PONTEIRA DE *45* MM, COM MOTOR ELETRICO TRIFASICO DE 2 HP (2 CV)</t>
          </r>
        </is>
      </c>
      <c r="C3659" s="22" t="inlineStr">
        <is>
          <r>
            <t xml:space="preserve">SINAPI</t>
          </r>
        </is>
      </c>
      <c r="D3659" s="22" t="inlineStr">
        <is>
          <r>
            <t xml:space="preserve">UN</t>
          </r>
        </is>
      </c>
      <c r="E3659" s="24" t="n">
        <v>1.28E-4</v>
      </c>
      <c r="F3659" s="25" t="n">
        <v>2897.59</v>
      </c>
      <c r="G3659" s="25" t="n">
        <f>TRUNC(TRUNC(E3659,8)*F3659,2)</f>
        <v>0.37</v>
      </c>
    </row>
    <row r="3660" customHeight="1" ht="15">
      <c r="A3660" s="2" t="inlineStr"/>
      <c r="B3660" s="2" t="inlineStr"/>
      <c r="C3660" s="2" t="inlineStr"/>
      <c r="D3660" s="2" t="inlineStr"/>
      <c r="E3660" s="26" t="inlineStr">
        <is>
          <r>
            <t xml:space="preserve">TOTAL Equipamento:</t>
          </r>
        </is>
      </c>
      <c r="F3660" s="26" t="inlineStr"/>
      <c r="G3660" s="27" t="n">
        <f>SUM(G3659:G3659)</f>
        <v>0.37</v>
      </c>
    </row>
    <row r="3661" customHeight="1" ht="15">
      <c r="A3661" s="2" t="inlineStr"/>
      <c r="B3661" s="2" t="inlineStr"/>
      <c r="C3661" s="2" t="inlineStr"/>
      <c r="D3661" s="2" t="inlineStr"/>
      <c r="E3661" s="28" t="inlineStr">
        <is>
          <r>
            <t xml:space="preserve">VALOR:</t>
          </r>
        </is>
      </c>
      <c r="F3661" s="28" t="inlineStr"/>
      <c r="G3661" s="6" t="n">
        <f>SUM(G3660)</f>
        <v>0.37</v>
      </c>
    </row>
    <row r="3662" customHeight="1" ht="15">
      <c r="A3662" s="2" t="inlineStr"/>
      <c r="B3662" s="2" t="inlineStr"/>
      <c r="C3662" s="2" t="inlineStr"/>
      <c r="D3662" s="2" t="inlineStr"/>
      <c r="E3662" s="28" t="inlineStr">
        <is>
          <r>
            <t xml:space="preserve">VALOR BDI (22.23%):</t>
          </r>
        </is>
      </c>
      <c r="F3662" s="28" t="inlineStr"/>
      <c r="G3662" s="6" t="n">
        <f>ROUND(G3661*(22.23/100),2)</f>
        <v>0.08</v>
      </c>
    </row>
    <row r="3663" customHeight="1" ht="15">
      <c r="A3663" s="2" t="inlineStr"/>
      <c r="B3663" s="2" t="inlineStr"/>
      <c r="C3663" s="2" t="inlineStr"/>
      <c r="D3663" s="2" t="inlineStr"/>
      <c r="E3663" s="28" t="inlineStr">
        <is>
          <r>
            <t xml:space="preserve">VALOR COM BDI:</t>
          </r>
        </is>
      </c>
      <c r="F3663" s="28" t="inlineStr"/>
      <c r="G3663" s="6" t="n">
        <f>G3662+G3661</f>
        <v>0.45</v>
      </c>
    </row>
    <row r="3664" customHeight="1" ht="10">
      <c r="A3664" s="2" t="inlineStr"/>
      <c r="B3664" s="2" t="inlineStr"/>
      <c r="C3664" s="2" t="inlineStr"/>
      <c r="D3664" s="2" t="inlineStr"/>
      <c r="E3664" s="18" t="inlineStr"/>
      <c r="F3664" s="18" t="inlineStr"/>
      <c r="G3664" s="18" t="inlineStr"/>
    </row>
    <row r="3665" customHeight="1" ht="20">
      <c r="A3665" s="19" t="inlineStr">
        <is>
          <r>
            <t xml:space="preserve">90583 VIBRADOR DE IMERSÃO, DIÂMETRO DE PONTEIRA 45MM, MOTOR ELÉTRICO TRIFÁSICO POTÊNCIA DE 2 CV - JUROS. AF_06/2015 (H)</t>
          </r>
        </is>
      </c>
      <c r="B3665" s="19" t="inlineStr"/>
      <c r="C3665" s="19" t="inlineStr"/>
      <c r="D3665" s="19" t="inlineStr"/>
      <c r="E3665" s="19" t="inlineStr"/>
      <c r="F3665" s="19" t="inlineStr"/>
      <c r="G3665" s="19" t="inlineStr"/>
    </row>
    <row r="3666" customHeight="1" ht="15">
      <c r="A3666" s="20" t="inlineStr">
        <is>
          <r>
            <t xml:space="preserve">Equipamento</t>
          </r>
        </is>
      </c>
      <c r="B3666" s="20" t="inlineStr"/>
      <c r="C3666" s="21" t="inlineStr">
        <is>
          <r>
            <t xml:space="preserve">FONTE</t>
          </r>
        </is>
      </c>
      <c r="D3666" s="21" t="inlineStr">
        <is>
          <r>
            <t xml:space="preserve">UNID</t>
          </r>
        </is>
      </c>
      <c r="E3666" s="21" t="inlineStr">
        <is>
          <r>
            <t xml:space="preserve">COEFICIENTE</t>
          </r>
        </is>
      </c>
      <c r="F3666" s="21" t="inlineStr">
        <is>
          <r>
            <t xml:space="preserve">PREÇO UNITÁRIO</t>
          </r>
        </is>
      </c>
      <c r="G3666" s="21" t="inlineStr">
        <is>
          <r>
            <t xml:space="preserve">TOTAL</t>
          </r>
        </is>
      </c>
    </row>
    <row r="3667" customHeight="1" ht="21">
      <c r="A3667" s="22" t="inlineStr">
        <is>
          <r>
            <t xml:space="preserve">00013896</t>
          </r>
        </is>
      </c>
      <c r="B3667" s="23" t="inlineStr">
        <is>
          <r>
            <t xml:space="preserve">VIBRADOR DE IMERSAO, DIAMETRO DA PONTEIRA DE *45* MM, COM MOTOR ELETRICO TRIFASICO DE 2 HP (2 CV)</t>
          </r>
        </is>
      </c>
      <c r="C3667" s="22" t="inlineStr">
        <is>
          <r>
            <t xml:space="preserve">SINAPI</t>
          </r>
        </is>
      </c>
      <c r="D3667" s="22" t="inlineStr">
        <is>
          <r>
            <t xml:space="preserve">UN</t>
          </r>
        </is>
      </c>
      <c r="E3667" s="24" t="n">
        <v>2.96E-5</v>
      </c>
      <c r="F3667" s="25" t="n">
        <v>2897.59</v>
      </c>
      <c r="G3667" s="25" t="n">
        <f>TRUNC(TRUNC(E3667,8)*F3667,2)</f>
        <v>0.08</v>
      </c>
    </row>
    <row r="3668" customHeight="1" ht="15">
      <c r="A3668" s="2" t="inlineStr"/>
      <c r="B3668" s="2" t="inlineStr"/>
      <c r="C3668" s="2" t="inlineStr"/>
      <c r="D3668" s="2" t="inlineStr"/>
      <c r="E3668" s="26" t="inlineStr">
        <is>
          <r>
            <t xml:space="preserve">TOTAL Equipamento:</t>
          </r>
        </is>
      </c>
      <c r="F3668" s="26" t="inlineStr"/>
      <c r="G3668" s="27" t="n">
        <f>SUM(G3667:G3667)</f>
        <v>0.08</v>
      </c>
    </row>
    <row r="3669" customHeight="1" ht="15">
      <c r="A3669" s="2" t="inlineStr"/>
      <c r="B3669" s="2" t="inlineStr"/>
      <c r="C3669" s="2" t="inlineStr"/>
      <c r="D3669" s="2" t="inlineStr"/>
      <c r="E3669" s="28" t="inlineStr">
        <is>
          <r>
            <t xml:space="preserve">VALOR:</t>
          </r>
        </is>
      </c>
      <c r="F3669" s="28" t="inlineStr"/>
      <c r="G3669" s="6" t="n">
        <f>SUM(G3668)</f>
        <v>0.08</v>
      </c>
    </row>
    <row r="3670" customHeight="1" ht="15">
      <c r="A3670" s="2" t="inlineStr"/>
      <c r="B3670" s="2" t="inlineStr"/>
      <c r="C3670" s="2" t="inlineStr"/>
      <c r="D3670" s="2" t="inlineStr"/>
      <c r="E3670" s="28" t="inlineStr">
        <is>
          <r>
            <t xml:space="preserve">VALOR BDI (22.23%):</t>
          </r>
        </is>
      </c>
      <c r="F3670" s="28" t="inlineStr"/>
      <c r="G3670" s="6" t="n">
        <f>ROUND(G3669*(22.23/100),2)</f>
        <v>0.02</v>
      </c>
    </row>
    <row r="3671" customHeight="1" ht="15">
      <c r="A3671" s="2" t="inlineStr"/>
      <c r="B3671" s="2" t="inlineStr"/>
      <c r="C3671" s="2" t="inlineStr"/>
      <c r="D3671" s="2" t="inlineStr"/>
      <c r="E3671" s="28" t="inlineStr">
        <is>
          <r>
            <t xml:space="preserve">VALOR COM BDI:</t>
          </r>
        </is>
      </c>
      <c r="F3671" s="28" t="inlineStr"/>
      <c r="G3671" s="6" t="n">
        <f>G3670+G3669</f>
        <v>0.1</v>
      </c>
    </row>
    <row r="3672" customHeight="1" ht="10">
      <c r="A3672" s="2" t="inlineStr"/>
      <c r="B3672" s="2" t="inlineStr"/>
      <c r="C3672" s="2" t="inlineStr"/>
      <c r="D3672" s="2" t="inlineStr"/>
      <c r="E3672" s="18" t="inlineStr"/>
      <c r="F3672" s="18" t="inlineStr"/>
      <c r="G3672" s="18" t="inlineStr"/>
    </row>
    <row r="3673" customHeight="1" ht="20">
      <c r="A3673" s="19" t="inlineStr">
        <is>
          <r>
            <t xml:space="preserve">90584 VIBRADOR DE IMERSÃO, DIÂMETRO DE PONTEIRA 45MM, MOTOR ELÉTRICO TRIFÁSICO POTÊNCIA DE 2 CV - MANUTENÇÃO. AF_06/2015 (H)</t>
          </r>
        </is>
      </c>
      <c r="B3673" s="19" t="inlineStr"/>
      <c r="C3673" s="19" t="inlineStr"/>
      <c r="D3673" s="19" t="inlineStr"/>
      <c r="E3673" s="19" t="inlineStr"/>
      <c r="F3673" s="19" t="inlineStr"/>
      <c r="G3673" s="19" t="inlineStr"/>
    </row>
    <row r="3674" customHeight="1" ht="15">
      <c r="A3674" s="20" t="inlineStr">
        <is>
          <r>
            <t xml:space="preserve">Equipamento</t>
          </r>
        </is>
      </c>
      <c r="B3674" s="20" t="inlineStr"/>
      <c r="C3674" s="21" t="inlineStr">
        <is>
          <r>
            <t xml:space="preserve">FONTE</t>
          </r>
        </is>
      </c>
      <c r="D3674" s="21" t="inlineStr">
        <is>
          <r>
            <t xml:space="preserve">UNID</t>
          </r>
        </is>
      </c>
      <c r="E3674" s="21" t="inlineStr">
        <is>
          <r>
            <t xml:space="preserve">COEFICIENTE</t>
          </r>
        </is>
      </c>
      <c r="F3674" s="21" t="inlineStr">
        <is>
          <r>
            <t xml:space="preserve">PREÇO UNITÁRIO</t>
          </r>
        </is>
      </c>
      <c r="G3674" s="21" t="inlineStr">
        <is>
          <r>
            <t xml:space="preserve">TOTAL</t>
          </r>
        </is>
      </c>
    </row>
    <row r="3675" customHeight="1" ht="21">
      <c r="A3675" s="22" t="inlineStr">
        <is>
          <r>
            <t xml:space="preserve">00013896</t>
          </r>
        </is>
      </c>
      <c r="B3675" s="23" t="inlineStr">
        <is>
          <r>
            <t xml:space="preserve">VIBRADOR DE IMERSAO, DIAMETRO DA PONTEIRA DE *45* MM, COM MOTOR ELETRICO TRIFASICO DE 2 HP (2 CV)</t>
          </r>
        </is>
      </c>
      <c r="C3675" s="22" t="inlineStr">
        <is>
          <r>
            <t xml:space="preserve">SINAPI</t>
          </r>
        </is>
      </c>
      <c r="D3675" s="22" t="inlineStr">
        <is>
          <r>
            <t xml:space="preserve">UN</t>
          </r>
        </is>
      </c>
      <c r="E3675" s="24" t="n">
        <v>1.0E-4</v>
      </c>
      <c r="F3675" s="25" t="n">
        <v>2897.59</v>
      </c>
      <c r="G3675" s="25" t="n">
        <f>TRUNC(TRUNC(E3675,8)*F3675,2)</f>
        <v>0.28</v>
      </c>
    </row>
    <row r="3676" customHeight="1" ht="15">
      <c r="A3676" s="2" t="inlineStr"/>
      <c r="B3676" s="2" t="inlineStr"/>
      <c r="C3676" s="2" t="inlineStr"/>
      <c r="D3676" s="2" t="inlineStr"/>
      <c r="E3676" s="26" t="inlineStr">
        <is>
          <r>
            <t xml:space="preserve">TOTAL Equipamento:</t>
          </r>
        </is>
      </c>
      <c r="F3676" s="26" t="inlineStr"/>
      <c r="G3676" s="27" t="n">
        <f>SUM(G3675:G3675)</f>
        <v>0.28</v>
      </c>
    </row>
    <row r="3677" customHeight="1" ht="15">
      <c r="A3677" s="2" t="inlineStr"/>
      <c r="B3677" s="2" t="inlineStr"/>
      <c r="C3677" s="2" t="inlineStr"/>
      <c r="D3677" s="2" t="inlineStr"/>
      <c r="E3677" s="28" t="inlineStr">
        <is>
          <r>
            <t xml:space="preserve">VALOR:</t>
          </r>
        </is>
      </c>
      <c r="F3677" s="28" t="inlineStr"/>
      <c r="G3677" s="6" t="n">
        <f>SUM(G3676)</f>
        <v>0.28</v>
      </c>
    </row>
    <row r="3678" customHeight="1" ht="15">
      <c r="A3678" s="2" t="inlineStr"/>
      <c r="B3678" s="2" t="inlineStr"/>
      <c r="C3678" s="2" t="inlineStr"/>
      <c r="D3678" s="2" t="inlineStr"/>
      <c r="E3678" s="28" t="inlineStr">
        <is>
          <r>
            <t xml:space="preserve">VALOR BDI (22.23%):</t>
          </r>
        </is>
      </c>
      <c r="F3678" s="28" t="inlineStr"/>
      <c r="G3678" s="6" t="n">
        <f>ROUND(G3677*(22.23/100),2)</f>
        <v>0.06</v>
      </c>
    </row>
    <row r="3679" customHeight="1" ht="15">
      <c r="A3679" s="2" t="inlineStr"/>
      <c r="B3679" s="2" t="inlineStr"/>
      <c r="C3679" s="2" t="inlineStr"/>
      <c r="D3679" s="2" t="inlineStr"/>
      <c r="E3679" s="28" t="inlineStr">
        <is>
          <r>
            <t xml:space="preserve">VALOR COM BDI:</t>
          </r>
        </is>
      </c>
      <c r="F3679" s="28" t="inlineStr"/>
      <c r="G3679" s="6" t="n">
        <f>G3678+G3677</f>
        <v>0.34</v>
      </c>
    </row>
    <row r="3680" customHeight="1" ht="10">
      <c r="A3680" s="2" t="inlineStr"/>
      <c r="B3680" s="2" t="inlineStr"/>
      <c r="C3680" s="2" t="inlineStr"/>
      <c r="D3680" s="2" t="inlineStr"/>
      <c r="E3680" s="18" t="inlineStr"/>
      <c r="F3680" s="18" t="inlineStr"/>
      <c r="G3680" s="18" t="inlineStr"/>
    </row>
    <row r="3681" customHeight="1" ht="20">
      <c r="A3681" s="19" t="inlineStr">
        <is>
          <r>
            <t xml:space="preserve">90585 VIBRADOR DE IMERSÃO, DIÂMETRO DE PONTEIRA 45MM, MOTOR ELÉTRICO TRIFÁSICO POTÊNCIA DE 2 CV - MATERIAIS NA OPERAÇÃO. AF_06/2015 (H)</t>
          </r>
        </is>
      </c>
      <c r="B3681" s="19" t="inlineStr"/>
      <c r="C3681" s="19" t="inlineStr"/>
      <c r="D3681" s="19" t="inlineStr"/>
      <c r="E3681" s="19" t="inlineStr"/>
      <c r="F3681" s="19" t="inlineStr"/>
      <c r="G3681" s="19" t="inlineStr"/>
    </row>
    <row r="3682" customHeight="1" ht="15">
      <c r="A3682" s="20" t="inlineStr">
        <is>
          <r>
            <t xml:space="preserve">Especiais</t>
          </r>
        </is>
      </c>
      <c r="B3682" s="20" t="inlineStr"/>
      <c r="C3682" s="21" t="inlineStr">
        <is>
          <r>
            <t xml:space="preserve">FONTE</t>
          </r>
        </is>
      </c>
      <c r="D3682" s="21" t="inlineStr">
        <is>
          <r>
            <t xml:space="preserve">UNID</t>
          </r>
        </is>
      </c>
      <c r="E3682" s="21" t="inlineStr">
        <is>
          <r>
            <t xml:space="preserve">COEFICIENTE</t>
          </r>
        </is>
      </c>
      <c r="F3682" s="21" t="inlineStr">
        <is>
          <r>
            <t xml:space="preserve">PREÇO UNITÁRIO</t>
          </r>
        </is>
      </c>
      <c r="G3682" s="21" t="inlineStr">
        <is>
          <r>
            <t xml:space="preserve">TOTAL</t>
          </r>
        </is>
      </c>
    </row>
    <row r="3683" customHeight="1" ht="21">
      <c r="A3683" s="22" t="inlineStr">
        <is>
          <r>
            <t xml:space="preserve">00002705</t>
          </r>
        </is>
      </c>
      <c r="B3683" s="23" t="inlineStr">
        <is>
          <r>
            <t xml:space="preserve">ENERGIA ELETRICA ATE 2000 KWH INDUSTRIAL, SEM DEMANDA</t>
          </r>
        </is>
      </c>
      <c r="C3683" s="22" t="inlineStr">
        <is>
          <r>
            <t xml:space="preserve">SINAPI</t>
          </r>
        </is>
      </c>
      <c r="D3683" s="22" t="inlineStr">
        <is>
          <r>
            <t xml:space="preserve">KWH</t>
          </r>
        </is>
      </c>
      <c r="E3683" s="24" t="n">
        <v>0.52</v>
      </c>
      <c r="F3683" s="25" t="n">
        <v>0.97</v>
      </c>
      <c r="G3683" s="25" t="n">
        <f>TRUNC(TRUNC(E3683,8)*F3683,2)</f>
        <v>0.5</v>
      </c>
    </row>
    <row r="3684" customHeight="1" ht="15">
      <c r="A3684" s="2" t="inlineStr"/>
      <c r="B3684" s="2" t="inlineStr"/>
      <c r="C3684" s="2" t="inlineStr"/>
      <c r="D3684" s="2" t="inlineStr"/>
      <c r="E3684" s="26" t="inlineStr">
        <is>
          <r>
            <t xml:space="preserve">TOTAL Especiais:</t>
          </r>
        </is>
      </c>
      <c r="F3684" s="26" t="inlineStr"/>
      <c r="G3684" s="27" t="n">
        <f>SUM(G3683:G3683)</f>
        <v>0.5</v>
      </c>
    </row>
    <row r="3685" customHeight="1" ht="15">
      <c r="A3685" s="2" t="inlineStr"/>
      <c r="B3685" s="2" t="inlineStr"/>
      <c r="C3685" s="2" t="inlineStr"/>
      <c r="D3685" s="2" t="inlineStr"/>
      <c r="E3685" s="28" t="inlineStr">
        <is>
          <r>
            <t xml:space="preserve">VALOR:</t>
          </r>
        </is>
      </c>
      <c r="F3685" s="28" t="inlineStr"/>
      <c r="G3685" s="6" t="n">
        <f>SUM(G3684)</f>
        <v>0.5</v>
      </c>
    </row>
    <row r="3686" customHeight="1" ht="15">
      <c r="A3686" s="2" t="inlineStr"/>
      <c r="B3686" s="2" t="inlineStr"/>
      <c r="C3686" s="2" t="inlineStr"/>
      <c r="D3686" s="2" t="inlineStr"/>
      <c r="E3686" s="28" t="inlineStr">
        <is>
          <r>
            <t xml:space="preserve">VALOR BDI (22.23%):</t>
          </r>
        </is>
      </c>
      <c r="F3686" s="28" t="inlineStr"/>
      <c r="G3686" s="6" t="n">
        <f>ROUND(G3685*(22.23/100),2)</f>
        <v>0.11</v>
      </c>
    </row>
    <row r="3687" customHeight="1" ht="15">
      <c r="A3687" s="2" t="inlineStr"/>
      <c r="B3687" s="2" t="inlineStr"/>
      <c r="C3687" s="2" t="inlineStr"/>
      <c r="D3687" s="2" t="inlineStr"/>
      <c r="E3687" s="28" t="inlineStr">
        <is>
          <r>
            <t xml:space="preserve">VALOR COM BDI:</t>
          </r>
        </is>
      </c>
      <c r="F3687" s="28" t="inlineStr"/>
      <c r="G3687" s="6" t="n">
        <f>G3686+G3685</f>
        <v>0.61</v>
      </c>
    </row>
    <row r="3688" customHeight="1" ht="10">
      <c r="A3688" s="2" t="inlineStr"/>
      <c r="B3688" s="2" t="inlineStr"/>
      <c r="C3688" s="2" t="inlineStr"/>
      <c r="D3688" s="2" t="inlineStr"/>
      <c r="E3688" s="18" t="inlineStr"/>
      <c r="F3688" s="18" t="inlineStr"/>
      <c r="G3688" s="18" t="inlineStr"/>
    </row>
    <row r="3689" customHeight="1" ht="20">
      <c r="A3689" s="19" t="inlineStr">
        <is>
          <r>
            <t xml:space="preserve">86877 VÁLVULA EM METAL CROMADO 1.1/2" X 1.1/2" PARA TANQUE OU LAVATÓRIO, COM OU SEM LADRÃO - FORNECIMENTO E INSTALAÇÃO. AF_01/2020 (UN)</t>
          </r>
        </is>
      </c>
      <c r="B3689" s="19" t="inlineStr"/>
      <c r="C3689" s="19" t="inlineStr"/>
      <c r="D3689" s="19" t="inlineStr"/>
      <c r="E3689" s="19" t="inlineStr"/>
      <c r="F3689" s="19" t="inlineStr"/>
      <c r="G3689" s="19" t="inlineStr"/>
    </row>
    <row r="3690" customHeight="1" ht="15">
      <c r="A3690" s="20" t="inlineStr">
        <is>
          <r>
            <t xml:space="preserve">Material</t>
          </r>
        </is>
      </c>
      <c r="B3690" s="20" t="inlineStr"/>
      <c r="C3690" s="21" t="inlineStr">
        <is>
          <r>
            <t xml:space="preserve">FONTE</t>
          </r>
        </is>
      </c>
      <c r="D3690" s="21" t="inlineStr">
        <is>
          <r>
            <t xml:space="preserve">UNID</t>
          </r>
        </is>
      </c>
      <c r="E3690" s="21" t="inlineStr">
        <is>
          <r>
            <t xml:space="preserve">COEFICIENTE</t>
          </r>
        </is>
      </c>
      <c r="F3690" s="21" t="inlineStr">
        <is>
          <r>
            <t xml:space="preserve">PREÇO UNITÁRIO</t>
          </r>
        </is>
      </c>
      <c r="G3690" s="21" t="inlineStr">
        <is>
          <r>
            <t xml:space="preserve">TOTAL</t>
          </r>
        </is>
      </c>
    </row>
    <row r="3691" customHeight="1" ht="15">
      <c r="A3691" s="22" t="inlineStr">
        <is>
          <r>
            <t xml:space="preserve">00003146</t>
          </r>
        </is>
      </c>
      <c r="B3691" s="23" t="inlineStr">
        <is>
          <r>
            <t xml:space="preserve">FITA VEDA ROSCA EM ROLOS DE 18 MM X 10 M (L X C)</t>
          </r>
        </is>
      </c>
      <c r="C3691" s="22" t="inlineStr">
        <is>
          <r>
            <t xml:space="preserve">SINAPI</t>
          </r>
        </is>
      </c>
      <c r="D3691" s="22" t="inlineStr">
        <is>
          <r>
            <t xml:space="preserve">UN</t>
          </r>
        </is>
      </c>
      <c r="E3691" s="24" t="n">
        <v>0.048</v>
      </c>
      <c r="F3691" s="25" t="n">
        <v>3.95</v>
      </c>
      <c r="G3691" s="25" t="n">
        <f>TRUNC(TRUNC(E3691,8)*F3691,2)</f>
        <v>0.18</v>
      </c>
    </row>
    <row r="3692" customHeight="1" ht="21">
      <c r="A3692" s="22" t="inlineStr">
        <is>
          <r>
            <t xml:space="preserve">00037588</t>
          </r>
        </is>
      </c>
      <c r="B3692" s="23" t="inlineStr">
        <is>
          <r>
            <t xml:space="preserve">VALVULA DE ESCOAMENTO PARA TANQUE, EM METAL CROMADO, 1.1/2 ", SEM LADRAO, COM TAMPAO PLASTICO</t>
          </r>
        </is>
      </c>
      <c r="C3692" s="22" t="inlineStr">
        <is>
          <r>
            <t xml:space="preserve">SINAPI</t>
          </r>
        </is>
      </c>
      <c r="D3692" s="22" t="inlineStr">
        <is>
          <r>
            <t xml:space="preserve">UN</t>
          </r>
        </is>
      </c>
      <c r="E3692" s="24" t="n">
        <v>1.0</v>
      </c>
      <c r="F3692" s="25" t="n">
        <v>66.34</v>
      </c>
      <c r="G3692" s="25" t="n">
        <f>TRUNC(TRUNC(E3692,8)*F3692,2)</f>
        <v>66.34</v>
      </c>
    </row>
    <row r="3693" customHeight="1" ht="15">
      <c r="A3693" s="2" t="inlineStr"/>
      <c r="B3693" s="2" t="inlineStr"/>
      <c r="C3693" s="2" t="inlineStr"/>
      <c r="D3693" s="2" t="inlineStr"/>
      <c r="E3693" s="26" t="inlineStr">
        <is>
          <r>
            <t xml:space="preserve">TOTAL Material:</t>
          </r>
        </is>
      </c>
      <c r="F3693" s="26" t="inlineStr"/>
      <c r="G3693" s="27" t="n">
        <f>SUM(G3691:G3692)</f>
        <v>66.52</v>
      </c>
    </row>
    <row r="3694" customHeight="1" ht="15">
      <c r="A3694" s="20" t="inlineStr">
        <is>
          <r>
            <t xml:space="preserve">Mão de Obra com Encargos Complementares</t>
          </r>
        </is>
      </c>
      <c r="B3694" s="20" t="inlineStr"/>
      <c r="C3694" s="21" t="inlineStr">
        <is>
          <r>
            <t xml:space="preserve">FONTE</t>
          </r>
        </is>
      </c>
      <c r="D3694" s="21" t="inlineStr">
        <is>
          <r>
            <t xml:space="preserve">UNID</t>
          </r>
        </is>
      </c>
      <c r="E3694" s="21" t="inlineStr">
        <is>
          <r>
            <t xml:space="preserve">COEFICIENTE</t>
          </r>
        </is>
      </c>
      <c r="F3694" s="21" t="inlineStr">
        <is>
          <r>
            <t xml:space="preserve">PREÇO UNITÁRIO</t>
          </r>
        </is>
      </c>
      <c r="G3694" s="21" t="inlineStr">
        <is>
          <r>
            <t xml:space="preserve">TOTAL</t>
          </r>
        </is>
      </c>
    </row>
    <row r="3695" customHeight="1" ht="21">
      <c r="A3695" s="22" t="inlineStr">
        <is>
          <r>
            <t xml:space="preserve">88267</t>
          </r>
        </is>
      </c>
      <c r="B3695" s="23" t="inlineStr">
        <is>
          <r>
            <t xml:space="preserve">ENCANADOR OU BOMBEIRO HIDRÁULICO COM ENCARGOS COMPLEMENTARES</t>
          </r>
        </is>
      </c>
      <c r="C3695" s="22" t="inlineStr">
        <is>
          <r>
            <t xml:space="preserve">SINAPI</t>
          </r>
        </is>
      </c>
      <c r="D3695" s="22" t="inlineStr">
        <is>
          <r>
            <t xml:space="preserve">H</t>
          </r>
        </is>
      </c>
      <c r="E3695" s="24" t="n">
        <v>0.174</v>
      </c>
      <c r="F3695" s="25" t="n">
        <v>28.12</v>
      </c>
      <c r="G3695" s="25" t="n">
        <f>TRUNC(TRUNC(E3695,8)*F3695,2)</f>
        <v>4.89</v>
      </c>
    </row>
    <row r="3696" customHeight="1" ht="15">
      <c r="A3696" s="22" t="inlineStr">
        <is>
          <r>
            <t xml:space="preserve">88316</t>
          </r>
        </is>
      </c>
      <c r="B3696" s="23" t="inlineStr">
        <is>
          <r>
            <t xml:space="preserve">SERVENTE COM ENCARGOS COMPLEMENTARES</t>
          </r>
        </is>
      </c>
      <c r="C3696" s="22" t="inlineStr">
        <is>
          <r>
            <t xml:space="preserve">SINAPI</t>
          </r>
        </is>
      </c>
      <c r="D3696" s="22" t="inlineStr">
        <is>
          <r>
            <t xml:space="preserve">H</t>
          </r>
        </is>
      </c>
      <c r="E3696" s="24" t="n">
        <v>0.0548</v>
      </c>
      <c r="F3696" s="25" t="n">
        <v>22.1</v>
      </c>
      <c r="G3696" s="25" t="n">
        <f>TRUNC(TRUNC(E3696,8)*F3696,2)</f>
        <v>1.21</v>
      </c>
    </row>
    <row r="3697" customHeight="1" ht="18">
      <c r="A3697" s="2" t="inlineStr"/>
      <c r="B3697" s="2" t="inlineStr"/>
      <c r="C3697" s="2" t="inlineStr"/>
      <c r="D3697" s="2" t="inlineStr"/>
      <c r="E3697" s="26" t="inlineStr">
        <is>
          <r>
            <t xml:space="preserve">TOTAL Mão de Obra com Encargos Complementares:</t>
          </r>
        </is>
      </c>
      <c r="F3697" s="26" t="inlineStr"/>
      <c r="G3697" s="27" t="n">
        <f>SUM(G3695:G3696)</f>
        <v>6.1</v>
      </c>
    </row>
    <row r="3698" customHeight="1" ht="15">
      <c r="A3698" s="2" t="inlineStr"/>
      <c r="B3698" s="2" t="inlineStr"/>
      <c r="C3698" s="2" t="inlineStr"/>
      <c r="D3698" s="2" t="inlineStr"/>
      <c r="E3698" s="28" t="inlineStr">
        <is>
          <r>
            <t xml:space="preserve">VALOR:</t>
          </r>
        </is>
      </c>
      <c r="F3698" s="28" t="inlineStr"/>
      <c r="G3698" s="6" t="n">
        <f>SUM(G3693,G3697)</f>
        <v>72.62</v>
      </c>
    </row>
    <row r="3699" customHeight="1" ht="15">
      <c r="A3699" s="2" t="inlineStr"/>
      <c r="B3699" s="2" t="inlineStr"/>
      <c r="C3699" s="2" t="inlineStr"/>
      <c r="D3699" s="2" t="inlineStr"/>
      <c r="E3699" s="28" t="inlineStr">
        <is>
          <r>
            <t xml:space="preserve">VALOR BDI (22.23%):</t>
          </r>
        </is>
      </c>
      <c r="F3699" s="28" t="inlineStr"/>
      <c r="G3699" s="6" t="n">
        <f>ROUND(G3698*(22.23/100),2)</f>
        <v>16.14</v>
      </c>
    </row>
    <row r="3700" customHeight="1" ht="15">
      <c r="A3700" s="2" t="inlineStr"/>
      <c r="B3700" s="2" t="inlineStr"/>
      <c r="C3700" s="2" t="inlineStr"/>
      <c r="D3700" s="2" t="inlineStr"/>
      <c r="E3700" s="28" t="inlineStr">
        <is>
          <r>
            <t xml:space="preserve">VALOR COM BDI:</t>
          </r>
        </is>
      </c>
      <c r="F3700" s="28" t="inlineStr"/>
      <c r="G3700" s="6" t="n">
        <f>G3699+G3698</f>
        <v>88.76</v>
      </c>
    </row>
    <row r="3701" customHeight="1" ht="10">
      <c r="A3701" s="2" t="inlineStr"/>
      <c r="B3701" s="2" t="inlineStr"/>
      <c r="C3701" s="2" t="inlineStr"/>
      <c r="D3701" s="2" t="inlineStr"/>
      <c r="E3701" s="18" t="inlineStr"/>
      <c r="F3701" s="18" t="inlineStr"/>
      <c r="G3701" s="18" t="inlineStr"/>
    </row>
    <row r="3702" customHeight="1" ht="20">
      <c r="A3702" s="19" t="inlineStr">
        <is>
          <r>
            <t xml:space="preserve">86879 VÁLVULA EM PLÁSTICO 1" PARA PIA, TANQUE OU LAVATÓRIO, COM OU SEM LADRÃO - FORNECIMENTO E INSTALAÇÃO. AF_01/2020 (UN)</t>
          </r>
        </is>
      </c>
      <c r="B3702" s="19" t="inlineStr"/>
      <c r="C3702" s="19" t="inlineStr"/>
      <c r="D3702" s="19" t="inlineStr"/>
      <c r="E3702" s="19" t="inlineStr"/>
      <c r="F3702" s="19" t="inlineStr"/>
      <c r="G3702" s="19" t="inlineStr"/>
    </row>
    <row r="3703" customHeight="1" ht="15">
      <c r="A3703" s="20" t="inlineStr">
        <is>
          <r>
            <t xml:space="preserve">Material</t>
          </r>
        </is>
      </c>
      <c r="B3703" s="20" t="inlineStr"/>
      <c r="C3703" s="21" t="inlineStr">
        <is>
          <r>
            <t xml:space="preserve">FONTE</t>
          </r>
        </is>
      </c>
      <c r="D3703" s="21" t="inlineStr">
        <is>
          <r>
            <t xml:space="preserve">UNID</t>
          </r>
        </is>
      </c>
      <c r="E3703" s="21" t="inlineStr">
        <is>
          <r>
            <t xml:space="preserve">COEFICIENTE</t>
          </r>
        </is>
      </c>
      <c r="F3703" s="21" t="inlineStr">
        <is>
          <r>
            <t xml:space="preserve">PREÇO UNITÁRIO</t>
          </r>
        </is>
      </c>
      <c r="G3703" s="21" t="inlineStr">
        <is>
          <r>
            <t xml:space="preserve">TOTAL</t>
          </r>
        </is>
      </c>
    </row>
    <row r="3704" customHeight="1" ht="15">
      <c r="A3704" s="22" t="inlineStr">
        <is>
          <r>
            <t xml:space="preserve">00003146</t>
          </r>
        </is>
      </c>
      <c r="B3704" s="23" t="inlineStr">
        <is>
          <r>
            <t xml:space="preserve">FITA VEDA ROSCA EM ROLOS DE 18 MM X 10 M (L X C)</t>
          </r>
        </is>
      </c>
      <c r="C3704" s="22" t="inlineStr">
        <is>
          <r>
            <t xml:space="preserve">SINAPI</t>
          </r>
        </is>
      </c>
      <c r="D3704" s="22" t="inlineStr">
        <is>
          <r>
            <t xml:space="preserve">UN</t>
          </r>
        </is>
      </c>
      <c r="E3704" s="24" t="n">
        <v>0.0332</v>
      </c>
      <c r="F3704" s="25" t="n">
        <v>3.95</v>
      </c>
      <c r="G3704" s="25" t="n">
        <f>TRUNC(TRUNC(E3704,8)*F3704,2)</f>
        <v>0.13</v>
      </c>
    </row>
    <row r="3705" customHeight="1" ht="21">
      <c r="A3705" s="22" t="inlineStr">
        <is>
          <r>
            <t xml:space="preserve">00006153</t>
          </r>
        </is>
      </c>
      <c r="B3705" s="23" t="inlineStr">
        <is>
          <r>
            <t xml:space="preserve">VALVULA EM PLASTICO BRANCO PARA TANQUE OU LAVATORIO 1 ", SEM UNHO E SEM LADRAO</t>
          </r>
        </is>
      </c>
      <c r="C3705" s="22" t="inlineStr">
        <is>
          <r>
            <t xml:space="preserve">SINAPI</t>
          </r>
        </is>
      </c>
      <c r="D3705" s="22" t="inlineStr">
        <is>
          <r>
            <t xml:space="preserve">UN</t>
          </r>
        </is>
      </c>
      <c r="E3705" s="24" t="n">
        <v>1.0</v>
      </c>
      <c r="F3705" s="25" t="n">
        <v>5.88</v>
      </c>
      <c r="G3705" s="25" t="n">
        <f>TRUNC(TRUNC(E3705,8)*F3705,2)</f>
        <v>5.88</v>
      </c>
    </row>
    <row r="3706" customHeight="1" ht="15">
      <c r="A3706" s="2" t="inlineStr"/>
      <c r="B3706" s="2" t="inlineStr"/>
      <c r="C3706" s="2" t="inlineStr"/>
      <c r="D3706" s="2" t="inlineStr"/>
      <c r="E3706" s="26" t="inlineStr">
        <is>
          <r>
            <t xml:space="preserve">TOTAL Material:</t>
          </r>
        </is>
      </c>
      <c r="F3706" s="26" t="inlineStr"/>
      <c r="G3706" s="27" t="n">
        <f>SUM(G3704:G3705)</f>
        <v>6.01</v>
      </c>
    </row>
    <row r="3707" customHeight="1" ht="15">
      <c r="A3707" s="20" t="inlineStr">
        <is>
          <r>
            <t xml:space="preserve">Mão de Obra com Encargos Complementares</t>
          </r>
        </is>
      </c>
      <c r="B3707" s="20" t="inlineStr"/>
      <c r="C3707" s="21" t="inlineStr">
        <is>
          <r>
            <t xml:space="preserve">FONTE</t>
          </r>
        </is>
      </c>
      <c r="D3707" s="21" t="inlineStr">
        <is>
          <r>
            <t xml:space="preserve">UNID</t>
          </r>
        </is>
      </c>
      <c r="E3707" s="21" t="inlineStr">
        <is>
          <r>
            <t xml:space="preserve">COEFICIENTE</t>
          </r>
        </is>
      </c>
      <c r="F3707" s="21" t="inlineStr">
        <is>
          <r>
            <t xml:space="preserve">PREÇO UNITÁRIO</t>
          </r>
        </is>
      </c>
      <c r="G3707" s="21" t="inlineStr">
        <is>
          <r>
            <t xml:space="preserve">TOTAL</t>
          </r>
        </is>
      </c>
    </row>
    <row r="3708" customHeight="1" ht="21">
      <c r="A3708" s="22" t="inlineStr">
        <is>
          <r>
            <t xml:space="preserve">88267</t>
          </r>
        </is>
      </c>
      <c r="B3708" s="23" t="inlineStr">
        <is>
          <r>
            <t xml:space="preserve">ENCANADOR OU BOMBEIRO HIDRÁULICO COM ENCARGOS COMPLEMENTARES</t>
          </r>
        </is>
      </c>
      <c r="C3708" s="22" t="inlineStr">
        <is>
          <r>
            <t xml:space="preserve">SINAPI</t>
          </r>
        </is>
      </c>
      <c r="D3708" s="22" t="inlineStr">
        <is>
          <r>
            <t xml:space="preserve">H</t>
          </r>
        </is>
      </c>
      <c r="E3708" s="24" t="n">
        <v>0.1232</v>
      </c>
      <c r="F3708" s="25" t="n">
        <v>28.12</v>
      </c>
      <c r="G3708" s="25" t="n">
        <f>TRUNC(TRUNC(E3708,8)*F3708,2)</f>
        <v>3.46</v>
      </c>
    </row>
    <row r="3709" customHeight="1" ht="15">
      <c r="A3709" s="22" t="inlineStr">
        <is>
          <r>
            <t xml:space="preserve">88316</t>
          </r>
        </is>
      </c>
      <c r="B3709" s="23" t="inlineStr">
        <is>
          <r>
            <t xml:space="preserve">SERVENTE COM ENCARGOS COMPLEMENTARES</t>
          </r>
        </is>
      </c>
      <c r="C3709" s="22" t="inlineStr">
        <is>
          <r>
            <t xml:space="preserve">SINAPI</t>
          </r>
        </is>
      </c>
      <c r="D3709" s="22" t="inlineStr">
        <is>
          <r>
            <t xml:space="preserve">H</t>
          </r>
        </is>
      </c>
      <c r="E3709" s="24" t="n">
        <v>0.0388</v>
      </c>
      <c r="F3709" s="25" t="n">
        <v>22.1</v>
      </c>
      <c r="G3709" s="25" t="n">
        <f>TRUNC(TRUNC(E3709,8)*F3709,2)</f>
        <v>0.85</v>
      </c>
    </row>
    <row r="3710" customHeight="1" ht="18">
      <c r="A3710" s="2" t="inlineStr"/>
      <c r="B3710" s="2" t="inlineStr"/>
      <c r="C3710" s="2" t="inlineStr"/>
      <c r="D3710" s="2" t="inlineStr"/>
      <c r="E3710" s="26" t="inlineStr">
        <is>
          <r>
            <t xml:space="preserve">TOTAL Mão de Obra com Encargos Complementares:</t>
          </r>
        </is>
      </c>
      <c r="F3710" s="26" t="inlineStr"/>
      <c r="G3710" s="27" t="n">
        <f>SUM(G3708:G3709)</f>
        <v>4.31</v>
      </c>
    </row>
    <row r="3711" customHeight="1" ht="15">
      <c r="A3711" s="2" t="inlineStr"/>
      <c r="B3711" s="2" t="inlineStr"/>
      <c r="C3711" s="2" t="inlineStr"/>
      <c r="D3711" s="2" t="inlineStr"/>
      <c r="E3711" s="28" t="inlineStr">
        <is>
          <r>
            <t xml:space="preserve">VALOR:</t>
          </r>
        </is>
      </c>
      <c r="F3711" s="28" t="inlineStr"/>
      <c r="G3711" s="6" t="n">
        <f>SUM(G3706,G3710)</f>
        <v>10.32</v>
      </c>
    </row>
    <row r="3712" customHeight="1" ht="15">
      <c r="A3712" s="2" t="inlineStr"/>
      <c r="B3712" s="2" t="inlineStr"/>
      <c r="C3712" s="2" t="inlineStr"/>
      <c r="D3712" s="2" t="inlineStr"/>
      <c r="E3712" s="28" t="inlineStr">
        <is>
          <r>
            <t xml:space="preserve">VALOR BDI (22.23%):</t>
          </r>
        </is>
      </c>
      <c r="F3712" s="28" t="inlineStr"/>
      <c r="G3712" s="6" t="n">
        <f>ROUND(G3711*(22.23/100),2)</f>
        <v>2.29</v>
      </c>
    </row>
    <row r="3713" customHeight="1" ht="15">
      <c r="A3713" s="2" t="inlineStr"/>
      <c r="B3713" s="2" t="inlineStr"/>
      <c r="C3713" s="2" t="inlineStr"/>
      <c r="D3713" s="2" t="inlineStr"/>
      <c r="E3713" s="28" t="inlineStr">
        <is>
          <r>
            <t xml:space="preserve">VALOR COM BDI:</t>
          </r>
        </is>
      </c>
      <c r="F3713" s="28" t="inlineStr"/>
      <c r="G3713" s="6" t="n">
        <f>G3712+G3711</f>
        <v>12.61</v>
      </c>
    </row>
    <row r="3714" customHeight="1" ht="10">
      <c r="A3714" s="2" t="inlineStr"/>
      <c r="B3714" s="2" t="inlineStr"/>
      <c r="C3714" s="2" t="inlineStr"/>
      <c r="D3714" s="2" t="inlineStr"/>
      <c r="E3714" s="18" t="inlineStr"/>
      <c r="F3714" s="18" t="inlineStr"/>
      <c r="G3714" s="18" t="inlineStr"/>
    </row>
    <row r="3715" customHeight="1" ht="20">
      <c r="A3715" s="19" t="inlineStr">
        <is>
          <r>
            <t xml:space="preserve">86880 VÁLVULA EM PLÁSTICO CROMADO TIPO AMERICANA 3.1/2" X 1.1/2" SEM ADAPTADOR PARA PIA - FORNECIMENTO E INSTALAÇÃO. AF_01/2020 (UN)</t>
          </r>
        </is>
      </c>
      <c r="B3715" s="19" t="inlineStr"/>
      <c r="C3715" s="19" t="inlineStr"/>
      <c r="D3715" s="19" t="inlineStr"/>
      <c r="E3715" s="19" t="inlineStr"/>
      <c r="F3715" s="19" t="inlineStr"/>
      <c r="G3715" s="19" t="inlineStr"/>
    </row>
    <row r="3716" customHeight="1" ht="15">
      <c r="A3716" s="20" t="inlineStr">
        <is>
          <r>
            <t xml:space="preserve">Material</t>
          </r>
        </is>
      </c>
      <c r="B3716" s="20" t="inlineStr"/>
      <c r="C3716" s="21" t="inlineStr">
        <is>
          <r>
            <t xml:space="preserve">FONTE</t>
          </r>
        </is>
      </c>
      <c r="D3716" s="21" t="inlineStr">
        <is>
          <r>
            <t xml:space="preserve">UNID</t>
          </r>
        </is>
      </c>
      <c r="E3716" s="21" t="inlineStr">
        <is>
          <r>
            <t xml:space="preserve">COEFICIENTE</t>
          </r>
        </is>
      </c>
      <c r="F3716" s="21" t="inlineStr">
        <is>
          <r>
            <t xml:space="preserve">PREÇO UNITÁRIO</t>
          </r>
        </is>
      </c>
      <c r="G3716" s="21" t="inlineStr">
        <is>
          <r>
            <t xml:space="preserve">TOTAL</t>
          </r>
        </is>
      </c>
    </row>
    <row r="3717" customHeight="1" ht="15">
      <c r="A3717" s="22" t="inlineStr">
        <is>
          <r>
            <t xml:space="preserve">00003146</t>
          </r>
        </is>
      </c>
      <c r="B3717" s="23" t="inlineStr">
        <is>
          <r>
            <t xml:space="preserve">FITA VEDA ROSCA EM ROLOS DE 18 MM X 10 M (L X C)</t>
          </r>
        </is>
      </c>
      <c r="C3717" s="22" t="inlineStr">
        <is>
          <r>
            <t xml:space="preserve">SINAPI</t>
          </r>
        </is>
      </c>
      <c r="D3717" s="22" t="inlineStr">
        <is>
          <r>
            <t xml:space="preserve">UN</t>
          </r>
        </is>
      </c>
      <c r="E3717" s="24" t="n">
        <v>0.048</v>
      </c>
      <c r="F3717" s="25" t="n">
        <v>3.95</v>
      </c>
      <c r="G3717" s="25" t="n">
        <f>TRUNC(TRUNC(E3717,8)*F3717,2)</f>
        <v>0.18</v>
      </c>
    </row>
    <row r="3718" customHeight="1" ht="21">
      <c r="A3718" s="22" t="inlineStr">
        <is>
          <r>
            <t xml:space="preserve">00006155</t>
          </r>
        </is>
      </c>
      <c r="B3718" s="23" t="inlineStr">
        <is>
          <r>
            <t xml:space="preserve">VALVULA EM PLASTICO CROMADO TIPO AMERICANA PARA PIA DE COZINHA 3.1/2" X 1.1/2 ", SEM ADAPTADOR</t>
          </r>
        </is>
      </c>
      <c r="C3718" s="22" t="inlineStr">
        <is>
          <r>
            <t xml:space="preserve">SINAPI</t>
          </r>
        </is>
      </c>
      <c r="D3718" s="22" t="inlineStr">
        <is>
          <r>
            <t xml:space="preserve">UN</t>
          </r>
        </is>
      </c>
      <c r="E3718" s="24" t="n">
        <v>1.0</v>
      </c>
      <c r="F3718" s="25" t="n">
        <v>24.05</v>
      </c>
      <c r="G3718" s="25" t="n">
        <f>TRUNC(TRUNC(E3718,8)*F3718,2)</f>
        <v>24.05</v>
      </c>
    </row>
    <row r="3719" customHeight="1" ht="15">
      <c r="A3719" s="2" t="inlineStr"/>
      <c r="B3719" s="2" t="inlineStr"/>
      <c r="C3719" s="2" t="inlineStr"/>
      <c r="D3719" s="2" t="inlineStr"/>
      <c r="E3719" s="26" t="inlineStr">
        <is>
          <r>
            <t xml:space="preserve">TOTAL Material:</t>
          </r>
        </is>
      </c>
      <c r="F3719" s="26" t="inlineStr"/>
      <c r="G3719" s="27" t="n">
        <f>SUM(G3717:G3718)</f>
        <v>24.23</v>
      </c>
    </row>
    <row r="3720" customHeight="1" ht="15">
      <c r="A3720" s="20" t="inlineStr">
        <is>
          <r>
            <t xml:space="preserve">Mão de Obra com Encargos Complementares</t>
          </r>
        </is>
      </c>
      <c r="B3720" s="20" t="inlineStr"/>
      <c r="C3720" s="21" t="inlineStr">
        <is>
          <r>
            <t xml:space="preserve">FONTE</t>
          </r>
        </is>
      </c>
      <c r="D3720" s="21" t="inlineStr">
        <is>
          <r>
            <t xml:space="preserve">UNID</t>
          </r>
        </is>
      </c>
      <c r="E3720" s="21" t="inlineStr">
        <is>
          <r>
            <t xml:space="preserve">COEFICIENTE</t>
          </r>
        </is>
      </c>
      <c r="F3720" s="21" t="inlineStr">
        <is>
          <r>
            <t xml:space="preserve">PREÇO UNITÁRIO</t>
          </r>
        </is>
      </c>
      <c r="G3720" s="21" t="inlineStr">
        <is>
          <r>
            <t xml:space="preserve">TOTAL</t>
          </r>
        </is>
      </c>
    </row>
    <row r="3721" customHeight="1" ht="21">
      <c r="A3721" s="22" t="inlineStr">
        <is>
          <r>
            <t xml:space="preserve">88267</t>
          </r>
        </is>
      </c>
      <c r="B3721" s="23" t="inlineStr">
        <is>
          <r>
            <t xml:space="preserve">ENCANADOR OU BOMBEIRO HIDRÁULICO COM ENCARGOS COMPLEMENTARES</t>
          </r>
        </is>
      </c>
      <c r="C3721" s="22" t="inlineStr">
        <is>
          <r>
            <t xml:space="preserve">SINAPI</t>
          </r>
        </is>
      </c>
      <c r="D3721" s="22" t="inlineStr">
        <is>
          <r>
            <t xml:space="preserve">H</t>
          </r>
        </is>
      </c>
      <c r="E3721" s="24" t="n">
        <v>0.1232</v>
      </c>
      <c r="F3721" s="25" t="n">
        <v>28.12</v>
      </c>
      <c r="G3721" s="25" t="n">
        <f>TRUNC(TRUNC(E3721,8)*F3721,2)</f>
        <v>3.46</v>
      </c>
    </row>
    <row r="3722" customHeight="1" ht="15">
      <c r="A3722" s="22" t="inlineStr">
        <is>
          <r>
            <t xml:space="preserve">88316</t>
          </r>
        </is>
      </c>
      <c r="B3722" s="23" t="inlineStr">
        <is>
          <r>
            <t xml:space="preserve">SERVENTE COM ENCARGOS COMPLEMENTARES</t>
          </r>
        </is>
      </c>
      <c r="C3722" s="22" t="inlineStr">
        <is>
          <r>
            <t xml:space="preserve">SINAPI</t>
          </r>
        </is>
      </c>
      <c r="D3722" s="22" t="inlineStr">
        <is>
          <r>
            <t xml:space="preserve">H</t>
          </r>
        </is>
      </c>
      <c r="E3722" s="24" t="n">
        <v>0.0388</v>
      </c>
      <c r="F3722" s="25" t="n">
        <v>22.1</v>
      </c>
      <c r="G3722" s="25" t="n">
        <f>TRUNC(TRUNC(E3722,8)*F3722,2)</f>
        <v>0.85</v>
      </c>
    </row>
    <row r="3723" customHeight="1" ht="18">
      <c r="A3723" s="2" t="inlineStr"/>
      <c r="B3723" s="2" t="inlineStr"/>
      <c r="C3723" s="2" t="inlineStr"/>
      <c r="D3723" s="2" t="inlineStr"/>
      <c r="E3723" s="26" t="inlineStr">
        <is>
          <r>
            <t xml:space="preserve">TOTAL Mão de Obra com Encargos Complementares:</t>
          </r>
        </is>
      </c>
      <c r="F3723" s="26" t="inlineStr"/>
      <c r="G3723" s="27" t="n">
        <f>SUM(G3721:G3722)</f>
        <v>4.31</v>
      </c>
    </row>
    <row r="3724" customHeight="1" ht="15">
      <c r="A3724" s="2" t="inlineStr"/>
      <c r="B3724" s="2" t="inlineStr"/>
      <c r="C3724" s="2" t="inlineStr"/>
      <c r="D3724" s="2" t="inlineStr"/>
      <c r="E3724" s="28" t="inlineStr">
        <is>
          <r>
            <t xml:space="preserve">VALOR:</t>
          </r>
        </is>
      </c>
      <c r="F3724" s="28" t="inlineStr"/>
      <c r="G3724" s="6" t="n">
        <f>SUM(G3719,G3723)</f>
        <v>28.54</v>
      </c>
    </row>
    <row r="3725" customHeight="1" ht="15">
      <c r="A3725" s="2" t="inlineStr"/>
      <c r="B3725" s="2" t="inlineStr"/>
      <c r="C3725" s="2" t="inlineStr"/>
      <c r="D3725" s="2" t="inlineStr"/>
      <c r="E3725" s="28" t="inlineStr">
        <is>
          <r>
            <t xml:space="preserve">VALOR BDI (22.23%):</t>
          </r>
        </is>
      </c>
      <c r="F3725" s="28" t="inlineStr"/>
      <c r="G3725" s="6" t="n">
        <f>ROUND(G3724*(22.23/100),2)</f>
        <v>6.34</v>
      </c>
    </row>
    <row r="3726" customHeight="1" ht="15">
      <c r="A3726" s="2" t="inlineStr"/>
      <c r="B3726" s="2" t="inlineStr"/>
      <c r="C3726" s="2" t="inlineStr"/>
      <c r="D3726" s="2" t="inlineStr"/>
      <c r="E3726" s="28" t="inlineStr">
        <is>
          <r>
            <t xml:space="preserve">VALOR COM BDI:</t>
          </r>
        </is>
      </c>
      <c r="F3726" s="28" t="inlineStr"/>
      <c r="G3726" s="6" t="n">
        <f>G3725+G3724</f>
        <v>34.88</v>
      </c>
    </row>
  </sheetData>
  <mergeCells>
    <mergeCell ref="A1:G1"/>
    <mergeCell ref="E2:G2"/>
    <mergeCell ref="A3:G3"/>
    <mergeCell ref="A4:B4"/>
    <mergeCell ref="E11:F11"/>
    <mergeCell ref="A12:B12"/>
    <mergeCell ref="E14:F14"/>
    <mergeCell ref="A15:B15"/>
    <mergeCell ref="E17:F17"/>
    <mergeCell ref="E18:F18"/>
    <mergeCell ref="E19:F19"/>
    <mergeCell ref="E20:F20"/>
    <mergeCell ref="E21:G21"/>
    <mergeCell ref="A22:G22"/>
    <mergeCell ref="A23:B23"/>
    <mergeCell ref="E30:F30"/>
    <mergeCell ref="A31:B31"/>
    <mergeCell ref="E33:F33"/>
    <mergeCell ref="A34:B34"/>
    <mergeCell ref="E36:F36"/>
    <mergeCell ref="E37:F37"/>
    <mergeCell ref="E38:F38"/>
    <mergeCell ref="E39:F39"/>
    <mergeCell ref="E40:G40"/>
    <mergeCell ref="A41:G41"/>
    <mergeCell ref="A42:B42"/>
    <mergeCell ref="E49:F49"/>
    <mergeCell ref="A50:B50"/>
    <mergeCell ref="E52:F52"/>
    <mergeCell ref="A53:B53"/>
    <mergeCell ref="E55:F55"/>
    <mergeCell ref="E56:F56"/>
    <mergeCell ref="E57:F57"/>
    <mergeCell ref="E58:F58"/>
    <mergeCell ref="E59:G59"/>
    <mergeCell ref="A60:G60"/>
    <mergeCell ref="A61:B61"/>
    <mergeCell ref="E68:F68"/>
    <mergeCell ref="A69:B69"/>
    <mergeCell ref="E71:F71"/>
    <mergeCell ref="A72:B72"/>
    <mergeCell ref="E74:F74"/>
    <mergeCell ref="E75:F75"/>
    <mergeCell ref="E76:F76"/>
    <mergeCell ref="E77:F77"/>
    <mergeCell ref="E78:G78"/>
    <mergeCell ref="A79:G79"/>
    <mergeCell ref="A80:B80"/>
    <mergeCell ref="E82:F82"/>
    <mergeCell ref="A83:B83"/>
    <mergeCell ref="E86:F86"/>
    <mergeCell ref="A87:B87"/>
    <mergeCell ref="E89:F89"/>
    <mergeCell ref="E90:F90"/>
    <mergeCell ref="E91:F91"/>
    <mergeCell ref="E92:F92"/>
    <mergeCell ref="E93:G93"/>
    <mergeCell ref="A94:G94"/>
    <mergeCell ref="A95:B95"/>
    <mergeCell ref="E100:F100"/>
    <mergeCell ref="A101:B101"/>
    <mergeCell ref="E103:F103"/>
    <mergeCell ref="E104:F104"/>
    <mergeCell ref="E105:F105"/>
    <mergeCell ref="E106:F106"/>
    <mergeCell ref="E107:G107"/>
    <mergeCell ref="A108:G108"/>
    <mergeCell ref="A109:B109"/>
    <mergeCell ref="E112:F112"/>
    <mergeCell ref="A113:B113"/>
    <mergeCell ref="E115:F115"/>
    <mergeCell ref="E116:F116"/>
    <mergeCell ref="E117:F117"/>
    <mergeCell ref="E118:F118"/>
    <mergeCell ref="E119:G119"/>
    <mergeCell ref="A120:G120"/>
    <mergeCell ref="A121:B121"/>
    <mergeCell ref="E125:F125"/>
    <mergeCell ref="A126:B126"/>
    <mergeCell ref="E128:F128"/>
    <mergeCell ref="E129:F129"/>
    <mergeCell ref="E130:F130"/>
    <mergeCell ref="E131:F131"/>
    <mergeCell ref="E132:G132"/>
    <mergeCell ref="A133:G133"/>
    <mergeCell ref="A134:B134"/>
    <mergeCell ref="E138:F138"/>
    <mergeCell ref="A139:B139"/>
    <mergeCell ref="E141:F141"/>
    <mergeCell ref="E142:F142"/>
    <mergeCell ref="E143:F143"/>
    <mergeCell ref="E144:F144"/>
    <mergeCell ref="E145:G145"/>
    <mergeCell ref="A146:G146"/>
    <mergeCell ref="A147:B147"/>
    <mergeCell ref="E150:F150"/>
    <mergeCell ref="A151:B151"/>
    <mergeCell ref="E155:F155"/>
    <mergeCell ref="A156:B156"/>
    <mergeCell ref="E158:F158"/>
    <mergeCell ref="E159:F159"/>
    <mergeCell ref="E160:F160"/>
    <mergeCell ref="E161:F161"/>
    <mergeCell ref="E162:G162"/>
    <mergeCell ref="A163:G163"/>
    <mergeCell ref="A164:B164"/>
    <mergeCell ref="E167:F167"/>
    <mergeCell ref="A168:B168"/>
    <mergeCell ref="E172:F172"/>
    <mergeCell ref="A173:B173"/>
    <mergeCell ref="E175:F175"/>
    <mergeCell ref="E176:F176"/>
    <mergeCell ref="E177:F177"/>
    <mergeCell ref="E178:F178"/>
    <mergeCell ref="E179:G179"/>
    <mergeCell ref="A180:G180"/>
    <mergeCell ref="A181:B181"/>
    <mergeCell ref="E184:F184"/>
    <mergeCell ref="A185:B185"/>
    <mergeCell ref="E189:F189"/>
    <mergeCell ref="A190:B190"/>
    <mergeCell ref="E193:F193"/>
    <mergeCell ref="E194:F194"/>
    <mergeCell ref="E195:F195"/>
    <mergeCell ref="E196:F196"/>
    <mergeCell ref="E197:G197"/>
    <mergeCell ref="A198:G198"/>
    <mergeCell ref="A199:B199"/>
    <mergeCell ref="E202:F202"/>
    <mergeCell ref="A203:B203"/>
    <mergeCell ref="E205:F205"/>
    <mergeCell ref="E206:F206"/>
    <mergeCell ref="E207:F207"/>
    <mergeCell ref="E208:F208"/>
    <mergeCell ref="E209:G209"/>
    <mergeCell ref="A210:G210"/>
    <mergeCell ref="A211:B211"/>
    <mergeCell ref="E214:F214"/>
    <mergeCell ref="A215:B215"/>
    <mergeCell ref="E218:F218"/>
    <mergeCell ref="A219:B219"/>
    <mergeCell ref="E221:F221"/>
    <mergeCell ref="E222:F222"/>
    <mergeCell ref="E223:F223"/>
    <mergeCell ref="E224:F224"/>
    <mergeCell ref="E225:G225"/>
    <mergeCell ref="A226:G226"/>
    <mergeCell ref="A227:B227"/>
    <mergeCell ref="E230:F230"/>
    <mergeCell ref="A231:B231"/>
    <mergeCell ref="E235:F235"/>
    <mergeCell ref="A236:B236"/>
    <mergeCell ref="E238:F238"/>
    <mergeCell ref="E239:F239"/>
    <mergeCell ref="E240:F240"/>
    <mergeCell ref="E241:F241"/>
    <mergeCell ref="E242:G242"/>
    <mergeCell ref="A243:G243"/>
    <mergeCell ref="A244:B244"/>
    <mergeCell ref="E247:F247"/>
    <mergeCell ref="A248:B248"/>
    <mergeCell ref="E250:F250"/>
    <mergeCell ref="E251:F251"/>
    <mergeCell ref="E252:F252"/>
    <mergeCell ref="E253:F253"/>
    <mergeCell ref="E254:G254"/>
    <mergeCell ref="A255:G255"/>
    <mergeCell ref="A256:B256"/>
    <mergeCell ref="E259:F259"/>
    <mergeCell ref="A260:B260"/>
    <mergeCell ref="E262:F262"/>
    <mergeCell ref="E263:F263"/>
    <mergeCell ref="E264:F264"/>
    <mergeCell ref="E265:F265"/>
    <mergeCell ref="E266:G266"/>
    <mergeCell ref="A267:G267"/>
    <mergeCell ref="A268:B268"/>
    <mergeCell ref="E271:F271"/>
    <mergeCell ref="A272:B272"/>
    <mergeCell ref="E275:F275"/>
    <mergeCell ref="A276:B276"/>
    <mergeCell ref="E278:F278"/>
    <mergeCell ref="E279:F279"/>
    <mergeCell ref="E280:F280"/>
    <mergeCell ref="E281:F281"/>
    <mergeCell ref="E282:G282"/>
    <mergeCell ref="A283:G283"/>
    <mergeCell ref="A284:B284"/>
    <mergeCell ref="E287:F287"/>
    <mergeCell ref="A288:B288"/>
    <mergeCell ref="E290:F290"/>
    <mergeCell ref="E291:F291"/>
    <mergeCell ref="E292:F292"/>
    <mergeCell ref="E293:F293"/>
    <mergeCell ref="E294:G294"/>
    <mergeCell ref="A295:G295"/>
    <mergeCell ref="A296:B296"/>
    <mergeCell ref="E299:F299"/>
    <mergeCell ref="A300:B300"/>
    <mergeCell ref="E303:F303"/>
    <mergeCell ref="A304:B304"/>
    <mergeCell ref="E306:F306"/>
    <mergeCell ref="E307:F307"/>
    <mergeCell ref="E308:F308"/>
    <mergeCell ref="E309:F309"/>
    <mergeCell ref="E310:G310"/>
    <mergeCell ref="A311:G311"/>
    <mergeCell ref="A312:B312"/>
    <mergeCell ref="E319:F319"/>
    <mergeCell ref="A320:B320"/>
    <mergeCell ref="E322:F322"/>
    <mergeCell ref="A323:B323"/>
    <mergeCell ref="E325:F325"/>
    <mergeCell ref="E326:F326"/>
    <mergeCell ref="E327:F327"/>
    <mergeCell ref="E328:F328"/>
    <mergeCell ref="E329:G329"/>
    <mergeCell ref="A330:G330"/>
    <mergeCell ref="A331:B331"/>
    <mergeCell ref="E334:F334"/>
    <mergeCell ref="A335:B335"/>
    <mergeCell ref="E338:F338"/>
    <mergeCell ref="A339:B339"/>
    <mergeCell ref="E341:F341"/>
    <mergeCell ref="E342:F342"/>
    <mergeCell ref="E343:F343"/>
    <mergeCell ref="E344:F344"/>
    <mergeCell ref="E345:G345"/>
    <mergeCell ref="A346:G346"/>
    <mergeCell ref="A347:B347"/>
    <mergeCell ref="E349:F349"/>
    <mergeCell ref="A350:B350"/>
    <mergeCell ref="E352:F352"/>
    <mergeCell ref="A353:B353"/>
    <mergeCell ref="E356:F356"/>
    <mergeCell ref="E357:F357"/>
    <mergeCell ref="E358:F358"/>
    <mergeCell ref="E359:F359"/>
    <mergeCell ref="E360:G360"/>
    <mergeCell ref="A361:G361"/>
    <mergeCell ref="A362:B362"/>
    <mergeCell ref="E369:F369"/>
    <mergeCell ref="A370:B370"/>
    <mergeCell ref="E372:F372"/>
    <mergeCell ref="A373:B373"/>
    <mergeCell ref="E375:F375"/>
    <mergeCell ref="E376:F376"/>
    <mergeCell ref="E377:F377"/>
    <mergeCell ref="E378:F378"/>
    <mergeCell ref="E379:G379"/>
    <mergeCell ref="A380:G380"/>
    <mergeCell ref="A381:B381"/>
    <mergeCell ref="E388:F388"/>
    <mergeCell ref="A389:B389"/>
    <mergeCell ref="E391:F391"/>
    <mergeCell ref="A392:B392"/>
    <mergeCell ref="E394:F394"/>
    <mergeCell ref="E395:F395"/>
    <mergeCell ref="E396:F396"/>
    <mergeCell ref="E397:F397"/>
    <mergeCell ref="E398:G398"/>
    <mergeCell ref="A399:G399"/>
    <mergeCell ref="A400:B400"/>
    <mergeCell ref="E407:F407"/>
    <mergeCell ref="A408:B408"/>
    <mergeCell ref="E410:F410"/>
    <mergeCell ref="A411:B411"/>
    <mergeCell ref="E413:F413"/>
    <mergeCell ref="E414:F414"/>
    <mergeCell ref="E415:F415"/>
    <mergeCell ref="E416:F416"/>
    <mergeCell ref="E417:G417"/>
    <mergeCell ref="A418:G418"/>
    <mergeCell ref="A419:B419"/>
    <mergeCell ref="E424:F424"/>
    <mergeCell ref="E425:F425"/>
    <mergeCell ref="E426:F426"/>
    <mergeCell ref="E427:F427"/>
    <mergeCell ref="E428:G428"/>
    <mergeCell ref="A429:G429"/>
    <mergeCell ref="A430:B430"/>
    <mergeCell ref="E436:F436"/>
    <mergeCell ref="A437:B437"/>
    <mergeCell ref="E440:F440"/>
    <mergeCell ref="E441:F441"/>
    <mergeCell ref="E442:F442"/>
    <mergeCell ref="E443:F443"/>
    <mergeCell ref="E444:G444"/>
    <mergeCell ref="A445:G445"/>
    <mergeCell ref="A446:B446"/>
    <mergeCell ref="E449:F449"/>
    <mergeCell ref="E450:F450"/>
    <mergeCell ref="E451:F451"/>
    <mergeCell ref="E452:F452"/>
    <mergeCell ref="E453:G453"/>
    <mergeCell ref="A454:G454"/>
    <mergeCell ref="A455:B455"/>
    <mergeCell ref="E460:F460"/>
    <mergeCell ref="E461:F461"/>
    <mergeCell ref="E462:F462"/>
    <mergeCell ref="E463:F463"/>
    <mergeCell ref="E464:G464"/>
    <mergeCell ref="A465:G465"/>
    <mergeCell ref="A466:B466"/>
    <mergeCell ref="E468:F468"/>
    <mergeCell ref="E469:F469"/>
    <mergeCell ref="E470:F470"/>
    <mergeCell ref="E471:F471"/>
    <mergeCell ref="E472:G472"/>
    <mergeCell ref="A473:G473"/>
    <mergeCell ref="A474:B474"/>
    <mergeCell ref="E476:F476"/>
    <mergeCell ref="E477:F477"/>
    <mergeCell ref="E478:F478"/>
    <mergeCell ref="E479:F479"/>
    <mergeCell ref="E480:G480"/>
    <mergeCell ref="A481:G481"/>
    <mergeCell ref="A482:B482"/>
    <mergeCell ref="E484:F484"/>
    <mergeCell ref="E485:F485"/>
    <mergeCell ref="E486:F486"/>
    <mergeCell ref="E487:F487"/>
    <mergeCell ref="E488:G488"/>
    <mergeCell ref="A489:G489"/>
    <mergeCell ref="A490:B490"/>
    <mergeCell ref="E492:F492"/>
    <mergeCell ref="E493:F493"/>
    <mergeCell ref="E494:F494"/>
    <mergeCell ref="E495:F495"/>
    <mergeCell ref="E496:G496"/>
    <mergeCell ref="A497:G497"/>
    <mergeCell ref="A498:B498"/>
    <mergeCell ref="E501:F501"/>
    <mergeCell ref="E502:F502"/>
    <mergeCell ref="E503:F503"/>
    <mergeCell ref="E504:F504"/>
    <mergeCell ref="E505:G505"/>
    <mergeCell ref="A506:G506"/>
    <mergeCell ref="A507:B507"/>
    <mergeCell ref="E512:F512"/>
    <mergeCell ref="E513:F513"/>
    <mergeCell ref="E514:F514"/>
    <mergeCell ref="E515:F515"/>
    <mergeCell ref="E516:G516"/>
    <mergeCell ref="A517:G517"/>
    <mergeCell ref="A518:B518"/>
    <mergeCell ref="E520:F520"/>
    <mergeCell ref="E521:F521"/>
    <mergeCell ref="E522:F522"/>
    <mergeCell ref="E523:F523"/>
    <mergeCell ref="E524:G524"/>
    <mergeCell ref="A525:G525"/>
    <mergeCell ref="A526:B526"/>
    <mergeCell ref="E528:F528"/>
    <mergeCell ref="E529:F529"/>
    <mergeCell ref="E530:F530"/>
    <mergeCell ref="E531:F531"/>
    <mergeCell ref="E532:G532"/>
    <mergeCell ref="A533:G533"/>
    <mergeCell ref="A534:B534"/>
    <mergeCell ref="E536:F536"/>
    <mergeCell ref="E537:F537"/>
    <mergeCell ref="E538:F538"/>
    <mergeCell ref="E539:F539"/>
    <mergeCell ref="E540:G540"/>
    <mergeCell ref="A541:G541"/>
    <mergeCell ref="A542:B542"/>
    <mergeCell ref="E544:F544"/>
    <mergeCell ref="E545:F545"/>
    <mergeCell ref="E546:F546"/>
    <mergeCell ref="E547:F547"/>
    <mergeCell ref="E548:G548"/>
    <mergeCell ref="A549:G549"/>
    <mergeCell ref="A550:B550"/>
    <mergeCell ref="E553:F553"/>
    <mergeCell ref="A554:B554"/>
    <mergeCell ref="E557:F557"/>
    <mergeCell ref="E558:F558"/>
    <mergeCell ref="E559:F559"/>
    <mergeCell ref="E560:F560"/>
    <mergeCell ref="E561:G561"/>
    <mergeCell ref="A562:G562"/>
    <mergeCell ref="A563:B563"/>
    <mergeCell ref="E566:F566"/>
    <mergeCell ref="A567:B567"/>
    <mergeCell ref="E570:F570"/>
    <mergeCell ref="E571:F571"/>
    <mergeCell ref="E572:F572"/>
    <mergeCell ref="E573:F573"/>
    <mergeCell ref="E574:G574"/>
    <mergeCell ref="A575:G575"/>
    <mergeCell ref="A576:B576"/>
    <mergeCell ref="E579:F579"/>
    <mergeCell ref="A580:B580"/>
    <mergeCell ref="E583:F583"/>
    <mergeCell ref="E584:F584"/>
    <mergeCell ref="E585:F585"/>
    <mergeCell ref="E586:F586"/>
    <mergeCell ref="E587:G587"/>
    <mergeCell ref="A588:G588"/>
    <mergeCell ref="A589:B589"/>
    <mergeCell ref="E592:F592"/>
    <mergeCell ref="A593:B593"/>
    <mergeCell ref="E595:F595"/>
    <mergeCell ref="A596:B596"/>
    <mergeCell ref="E599:F599"/>
    <mergeCell ref="A600:B600"/>
    <mergeCell ref="E602:F602"/>
    <mergeCell ref="E603:F603"/>
    <mergeCell ref="E604:F604"/>
    <mergeCell ref="E605:F605"/>
    <mergeCell ref="E606:G606"/>
    <mergeCell ref="A607:G607"/>
    <mergeCell ref="A608:B608"/>
    <mergeCell ref="E611:F611"/>
    <mergeCell ref="A612:B612"/>
    <mergeCell ref="E619:F619"/>
    <mergeCell ref="A620:B620"/>
    <mergeCell ref="E623:F623"/>
    <mergeCell ref="A624:B624"/>
    <mergeCell ref="E630:F630"/>
    <mergeCell ref="E631:F631"/>
    <mergeCell ref="E632:F632"/>
    <mergeCell ref="E633:F633"/>
    <mergeCell ref="E634:G634"/>
    <mergeCell ref="A635:G635"/>
    <mergeCell ref="A636:B636"/>
    <mergeCell ref="E638:F638"/>
    <mergeCell ref="A639:B639"/>
    <mergeCell ref="E642:F642"/>
    <mergeCell ref="E643:F643"/>
    <mergeCell ref="E644:F644"/>
    <mergeCell ref="E645:F645"/>
    <mergeCell ref="E646:G646"/>
    <mergeCell ref="A647:G647"/>
    <mergeCell ref="A648:B648"/>
    <mergeCell ref="E650:F650"/>
    <mergeCell ref="A651:B651"/>
    <mergeCell ref="E655:F655"/>
    <mergeCell ref="E656:F656"/>
    <mergeCell ref="E657:F657"/>
    <mergeCell ref="E658:F658"/>
    <mergeCell ref="E659:G659"/>
    <mergeCell ref="A660:G660"/>
    <mergeCell ref="A661:B661"/>
    <mergeCell ref="E663:F663"/>
    <mergeCell ref="A664:B664"/>
    <mergeCell ref="E670:F670"/>
    <mergeCell ref="E671:F671"/>
    <mergeCell ref="E672:F672"/>
    <mergeCell ref="E673:F673"/>
    <mergeCell ref="E674:G674"/>
    <mergeCell ref="A675:G675"/>
    <mergeCell ref="A676:B676"/>
    <mergeCell ref="E679:F679"/>
    <mergeCell ref="E680:F680"/>
    <mergeCell ref="E681:F681"/>
    <mergeCell ref="E682:F682"/>
    <mergeCell ref="E683:G683"/>
    <mergeCell ref="A684:G684"/>
    <mergeCell ref="A685:B685"/>
    <mergeCell ref="E688:F688"/>
    <mergeCell ref="E689:F689"/>
    <mergeCell ref="E690:F690"/>
    <mergeCell ref="E691:F691"/>
    <mergeCell ref="E692:G692"/>
    <mergeCell ref="A693:G693"/>
    <mergeCell ref="A694:B694"/>
    <mergeCell ref="E697:F697"/>
    <mergeCell ref="E698:F698"/>
    <mergeCell ref="E699:F699"/>
    <mergeCell ref="E700:F700"/>
    <mergeCell ref="E701:G701"/>
    <mergeCell ref="A702:G702"/>
    <mergeCell ref="A703:B703"/>
    <mergeCell ref="E706:F706"/>
    <mergeCell ref="E707:F707"/>
    <mergeCell ref="E708:F708"/>
    <mergeCell ref="E709:F709"/>
    <mergeCell ref="E710:G710"/>
    <mergeCell ref="A711:G711"/>
    <mergeCell ref="A712:B712"/>
    <mergeCell ref="E714:F714"/>
    <mergeCell ref="E715:F715"/>
    <mergeCell ref="E716:F716"/>
    <mergeCell ref="E717:F717"/>
    <mergeCell ref="E718:G718"/>
    <mergeCell ref="A719:G719"/>
    <mergeCell ref="A720:B720"/>
    <mergeCell ref="E722:F722"/>
    <mergeCell ref="A723:B723"/>
    <mergeCell ref="E727:F727"/>
    <mergeCell ref="E728:F728"/>
    <mergeCell ref="E729:F729"/>
    <mergeCell ref="E730:F730"/>
    <mergeCell ref="E731:G731"/>
    <mergeCell ref="A732:G732"/>
    <mergeCell ref="A733:B733"/>
    <mergeCell ref="E735:F735"/>
    <mergeCell ref="A736:B736"/>
    <mergeCell ref="E742:F742"/>
    <mergeCell ref="E743:F743"/>
    <mergeCell ref="E744:F744"/>
    <mergeCell ref="E745:F745"/>
    <mergeCell ref="E746:G746"/>
    <mergeCell ref="A747:G747"/>
    <mergeCell ref="A748:B748"/>
    <mergeCell ref="E751:F751"/>
    <mergeCell ref="E752:F752"/>
    <mergeCell ref="E753:F753"/>
    <mergeCell ref="E754:F754"/>
    <mergeCell ref="E755:G755"/>
    <mergeCell ref="A756:G756"/>
    <mergeCell ref="A757:B757"/>
    <mergeCell ref="E760:F760"/>
    <mergeCell ref="E761:F761"/>
    <mergeCell ref="E762:F762"/>
    <mergeCell ref="E763:F763"/>
    <mergeCell ref="E764:G764"/>
    <mergeCell ref="A765:G765"/>
    <mergeCell ref="A766:B766"/>
    <mergeCell ref="E769:F769"/>
    <mergeCell ref="E770:F770"/>
    <mergeCell ref="E771:F771"/>
    <mergeCell ref="E772:F772"/>
    <mergeCell ref="E773:G773"/>
    <mergeCell ref="A774:G774"/>
    <mergeCell ref="A775:B775"/>
    <mergeCell ref="E778:F778"/>
    <mergeCell ref="E779:F779"/>
    <mergeCell ref="E780:F780"/>
    <mergeCell ref="E781:F781"/>
    <mergeCell ref="E782:G782"/>
    <mergeCell ref="A783:G783"/>
    <mergeCell ref="A784:B784"/>
    <mergeCell ref="E786:F786"/>
    <mergeCell ref="E787:F787"/>
    <mergeCell ref="E788:F788"/>
    <mergeCell ref="E789:F789"/>
    <mergeCell ref="E790:G790"/>
    <mergeCell ref="A791:G791"/>
    <mergeCell ref="A792:B792"/>
    <mergeCell ref="E799:F799"/>
    <mergeCell ref="A800:B800"/>
    <mergeCell ref="E802:F802"/>
    <mergeCell ref="A803:B803"/>
    <mergeCell ref="E805:F805"/>
    <mergeCell ref="E806:F806"/>
    <mergeCell ref="E807:F807"/>
    <mergeCell ref="E808:F808"/>
    <mergeCell ref="E809:G809"/>
    <mergeCell ref="A810:G810"/>
    <mergeCell ref="A811:B811"/>
    <mergeCell ref="E818:F818"/>
    <mergeCell ref="A819:B819"/>
    <mergeCell ref="E821:F821"/>
    <mergeCell ref="A822:B822"/>
    <mergeCell ref="E824:F824"/>
    <mergeCell ref="E825:F825"/>
    <mergeCell ref="E826:F826"/>
    <mergeCell ref="E827:F827"/>
    <mergeCell ref="E828:G828"/>
    <mergeCell ref="A829:G829"/>
    <mergeCell ref="A830:B830"/>
    <mergeCell ref="E833:F833"/>
    <mergeCell ref="A834:B834"/>
    <mergeCell ref="E836:F836"/>
    <mergeCell ref="E837:F837"/>
    <mergeCell ref="E838:F838"/>
    <mergeCell ref="E839:F839"/>
    <mergeCell ref="E840:G840"/>
    <mergeCell ref="A841:G841"/>
    <mergeCell ref="A842:B842"/>
    <mergeCell ref="E844:F844"/>
    <mergeCell ref="A845:B845"/>
    <mergeCell ref="E848:F848"/>
    <mergeCell ref="E849:F849"/>
    <mergeCell ref="E850:F850"/>
    <mergeCell ref="E851:F851"/>
    <mergeCell ref="E852:G852"/>
    <mergeCell ref="A853:G853"/>
    <mergeCell ref="A854:B854"/>
    <mergeCell ref="E856:F856"/>
    <mergeCell ref="A857:B857"/>
    <mergeCell ref="E862:F862"/>
    <mergeCell ref="E863:F863"/>
    <mergeCell ref="E864:F864"/>
    <mergeCell ref="E865:F865"/>
    <mergeCell ref="E866:G866"/>
    <mergeCell ref="A867:G867"/>
    <mergeCell ref="A868:B868"/>
    <mergeCell ref="E870:F870"/>
    <mergeCell ref="E871:F871"/>
    <mergeCell ref="E872:F872"/>
    <mergeCell ref="E873:F873"/>
    <mergeCell ref="E874:G874"/>
    <mergeCell ref="A875:G875"/>
    <mergeCell ref="A876:B876"/>
    <mergeCell ref="E878:F878"/>
    <mergeCell ref="E879:F879"/>
    <mergeCell ref="E880:F880"/>
    <mergeCell ref="E881:F881"/>
    <mergeCell ref="E882:G882"/>
    <mergeCell ref="A883:G883"/>
    <mergeCell ref="A884:B884"/>
    <mergeCell ref="E886:F886"/>
    <mergeCell ref="E887:F887"/>
    <mergeCell ref="E888:F888"/>
    <mergeCell ref="E889:F889"/>
    <mergeCell ref="E890:G890"/>
    <mergeCell ref="A891:G891"/>
    <mergeCell ref="A892:B892"/>
    <mergeCell ref="E894:F894"/>
    <mergeCell ref="E895:F895"/>
    <mergeCell ref="E896:F896"/>
    <mergeCell ref="E897:F897"/>
    <mergeCell ref="E898:G898"/>
    <mergeCell ref="A899:G899"/>
    <mergeCell ref="A900:B900"/>
    <mergeCell ref="E903:F903"/>
    <mergeCell ref="A904:B904"/>
    <mergeCell ref="E908:F908"/>
    <mergeCell ref="A909:B909"/>
    <mergeCell ref="E912:F912"/>
    <mergeCell ref="E913:F913"/>
    <mergeCell ref="E914:F914"/>
    <mergeCell ref="E915:F915"/>
    <mergeCell ref="E916:G916"/>
    <mergeCell ref="A917:G917"/>
    <mergeCell ref="A918:B918"/>
    <mergeCell ref="E921:F921"/>
    <mergeCell ref="A922:B922"/>
    <mergeCell ref="E926:F926"/>
    <mergeCell ref="A927:B927"/>
    <mergeCell ref="E930:F930"/>
    <mergeCell ref="E931:F931"/>
    <mergeCell ref="E932:F932"/>
    <mergeCell ref="E933:F933"/>
    <mergeCell ref="E934:G934"/>
    <mergeCell ref="A935:G935"/>
    <mergeCell ref="A936:B936"/>
    <mergeCell ref="E940:F940"/>
    <mergeCell ref="A941:B941"/>
    <mergeCell ref="E943:F943"/>
    <mergeCell ref="E944:F944"/>
    <mergeCell ref="E945:F945"/>
    <mergeCell ref="E946:F946"/>
    <mergeCell ref="E947:G947"/>
    <mergeCell ref="A948:G948"/>
    <mergeCell ref="A949:B949"/>
    <mergeCell ref="E952:F952"/>
    <mergeCell ref="A953:B953"/>
    <mergeCell ref="E957:F957"/>
    <mergeCell ref="A958:B958"/>
    <mergeCell ref="E961:F961"/>
    <mergeCell ref="E962:F962"/>
    <mergeCell ref="E963:F963"/>
    <mergeCell ref="E964:F964"/>
    <mergeCell ref="E965:G965"/>
    <mergeCell ref="A966:G966"/>
    <mergeCell ref="A967:B967"/>
    <mergeCell ref="E971:F971"/>
    <mergeCell ref="A972:B972"/>
    <mergeCell ref="E974:F974"/>
    <mergeCell ref="E975:F975"/>
    <mergeCell ref="E976:F976"/>
    <mergeCell ref="E977:F977"/>
    <mergeCell ref="E978:G978"/>
    <mergeCell ref="A979:G979"/>
    <mergeCell ref="A980:B980"/>
    <mergeCell ref="E983:F983"/>
    <mergeCell ref="A984:B984"/>
    <mergeCell ref="E987:F987"/>
    <mergeCell ref="E988:F988"/>
    <mergeCell ref="E989:F989"/>
    <mergeCell ref="E990:F990"/>
    <mergeCell ref="E991:G991"/>
    <mergeCell ref="A992:G992"/>
    <mergeCell ref="A993:B993"/>
    <mergeCell ref="E995:F995"/>
    <mergeCell ref="A996:B996"/>
    <mergeCell ref="E999:F999"/>
    <mergeCell ref="E1000:F1000"/>
    <mergeCell ref="E1001:F1001"/>
    <mergeCell ref="E1002:F1002"/>
    <mergeCell ref="E1003:G1003"/>
    <mergeCell ref="A1004:G1004"/>
    <mergeCell ref="A1005:B1005"/>
    <mergeCell ref="E1007:F1007"/>
    <mergeCell ref="A1008:B1008"/>
    <mergeCell ref="E1011:F1011"/>
    <mergeCell ref="E1012:F1012"/>
    <mergeCell ref="E1013:F1013"/>
    <mergeCell ref="E1014:F1014"/>
    <mergeCell ref="E1015:G1015"/>
    <mergeCell ref="A1016:G1016"/>
    <mergeCell ref="A1017:B1017"/>
    <mergeCell ref="E1019:F1019"/>
    <mergeCell ref="E1020:F1020"/>
    <mergeCell ref="E1021:F1021"/>
    <mergeCell ref="E1022:F1022"/>
    <mergeCell ref="E1023:G1023"/>
    <mergeCell ref="A1024:G1024"/>
    <mergeCell ref="A1025:B1025"/>
    <mergeCell ref="E1027:F1027"/>
    <mergeCell ref="A1028:B1028"/>
    <mergeCell ref="E1031:F1031"/>
    <mergeCell ref="E1032:F1032"/>
    <mergeCell ref="E1033:F1033"/>
    <mergeCell ref="E1034:F1034"/>
    <mergeCell ref="E1035:G1035"/>
    <mergeCell ref="A1036:G1036"/>
    <mergeCell ref="A1037:B1037"/>
    <mergeCell ref="E1039:F1039"/>
    <mergeCell ref="A1040:B1040"/>
    <mergeCell ref="E1043:F1043"/>
    <mergeCell ref="E1044:F1044"/>
    <mergeCell ref="E1045:F1045"/>
    <mergeCell ref="E1046:F1046"/>
    <mergeCell ref="E1047:G1047"/>
    <mergeCell ref="A1048:G1048"/>
    <mergeCell ref="A1049:B1049"/>
    <mergeCell ref="E1051:F1051"/>
    <mergeCell ref="A1052:B1052"/>
    <mergeCell ref="E1055:F1055"/>
    <mergeCell ref="E1056:F1056"/>
    <mergeCell ref="E1057:F1057"/>
    <mergeCell ref="E1058:F1058"/>
    <mergeCell ref="E1059:G1059"/>
    <mergeCell ref="A1060:G1060"/>
    <mergeCell ref="A1061:B1061"/>
    <mergeCell ref="E1063:F1063"/>
    <mergeCell ref="A1064:B1064"/>
    <mergeCell ref="E1067:F1067"/>
    <mergeCell ref="E1068:F1068"/>
    <mergeCell ref="E1069:F1069"/>
    <mergeCell ref="E1070:F1070"/>
    <mergeCell ref="E1071:G1071"/>
    <mergeCell ref="A1072:G1072"/>
    <mergeCell ref="A1073:B1073"/>
    <mergeCell ref="E1075:F1075"/>
    <mergeCell ref="A1076:B1076"/>
    <mergeCell ref="E1079:F1079"/>
    <mergeCell ref="E1080:F1080"/>
    <mergeCell ref="E1081:F1081"/>
    <mergeCell ref="E1082:F1082"/>
    <mergeCell ref="E1083:G1083"/>
    <mergeCell ref="A1084:G1084"/>
    <mergeCell ref="A1085:B1085"/>
    <mergeCell ref="E1088:F1088"/>
    <mergeCell ref="A1089:B1089"/>
    <mergeCell ref="E1092:F1092"/>
    <mergeCell ref="E1093:F1093"/>
    <mergeCell ref="E1094:F1094"/>
    <mergeCell ref="E1095:F1095"/>
    <mergeCell ref="E1096:G1096"/>
    <mergeCell ref="A1097:G1097"/>
    <mergeCell ref="A1098:B1098"/>
    <mergeCell ref="E1100:F1100"/>
    <mergeCell ref="E1101:F1101"/>
    <mergeCell ref="E1102:F1102"/>
    <mergeCell ref="E1103:F1103"/>
    <mergeCell ref="E1104:G1104"/>
    <mergeCell ref="A1105:G1105"/>
    <mergeCell ref="A1106:B1106"/>
    <mergeCell ref="E1108:F1108"/>
    <mergeCell ref="E1109:F1109"/>
    <mergeCell ref="E1110:F1110"/>
    <mergeCell ref="E1111:F1111"/>
    <mergeCell ref="E1112:G1112"/>
    <mergeCell ref="A1113:G1113"/>
    <mergeCell ref="A1114:B1114"/>
    <mergeCell ref="E1116:F1116"/>
    <mergeCell ref="E1117:F1117"/>
    <mergeCell ref="E1118:F1118"/>
    <mergeCell ref="E1119:F1119"/>
    <mergeCell ref="E1120:G1120"/>
    <mergeCell ref="A1121:G1121"/>
    <mergeCell ref="A1122:B1122"/>
    <mergeCell ref="E1124:F1124"/>
    <mergeCell ref="E1125:F1125"/>
    <mergeCell ref="E1126:F1126"/>
    <mergeCell ref="E1127:F1127"/>
    <mergeCell ref="E1128:G1128"/>
    <mergeCell ref="A1129:G1129"/>
    <mergeCell ref="A1130:B1130"/>
    <mergeCell ref="E1132:F1132"/>
    <mergeCell ref="E1133:F1133"/>
    <mergeCell ref="E1134:F1134"/>
    <mergeCell ref="E1135:F1135"/>
    <mergeCell ref="E1136:G1136"/>
    <mergeCell ref="A1137:G1137"/>
    <mergeCell ref="A1138:B1138"/>
    <mergeCell ref="E1140:F1140"/>
    <mergeCell ref="E1141:F1141"/>
    <mergeCell ref="E1142:F1142"/>
    <mergeCell ref="E1143:F1143"/>
    <mergeCell ref="E1144:G1144"/>
    <mergeCell ref="A1145:G1145"/>
    <mergeCell ref="A1146:B1146"/>
    <mergeCell ref="E1148:F1148"/>
    <mergeCell ref="E1149:F1149"/>
    <mergeCell ref="E1150:F1150"/>
    <mergeCell ref="E1151:F1151"/>
    <mergeCell ref="E1152:G1152"/>
    <mergeCell ref="A1153:G1153"/>
    <mergeCell ref="A1154:B1154"/>
    <mergeCell ref="E1156:F1156"/>
    <mergeCell ref="E1157:F1157"/>
    <mergeCell ref="E1158:F1158"/>
    <mergeCell ref="E1159:F1159"/>
    <mergeCell ref="E1160:G1160"/>
    <mergeCell ref="A1161:G1161"/>
    <mergeCell ref="A1162:B1162"/>
    <mergeCell ref="E1164:F1164"/>
    <mergeCell ref="E1165:F1165"/>
    <mergeCell ref="E1166:F1166"/>
    <mergeCell ref="E1167:F1167"/>
    <mergeCell ref="E1168:G1168"/>
    <mergeCell ref="A1169:G1169"/>
    <mergeCell ref="A1170:B1170"/>
    <mergeCell ref="E1172:F1172"/>
    <mergeCell ref="E1173:F1173"/>
    <mergeCell ref="E1174:F1174"/>
    <mergeCell ref="E1175:F1175"/>
    <mergeCell ref="E1176:G1176"/>
    <mergeCell ref="A1177:G1177"/>
    <mergeCell ref="A1178:B1178"/>
    <mergeCell ref="E1180:F1180"/>
    <mergeCell ref="E1181:F1181"/>
    <mergeCell ref="E1182:F1182"/>
    <mergeCell ref="E1183:F1183"/>
    <mergeCell ref="E1184:G1184"/>
    <mergeCell ref="A1185:G1185"/>
    <mergeCell ref="A1186:B1186"/>
    <mergeCell ref="E1188:F1188"/>
    <mergeCell ref="E1189:F1189"/>
    <mergeCell ref="E1190:F1190"/>
    <mergeCell ref="E1191:F1191"/>
    <mergeCell ref="E1192:G1192"/>
    <mergeCell ref="A1193:G1193"/>
    <mergeCell ref="A1194:B1194"/>
    <mergeCell ref="E1196:F1196"/>
    <mergeCell ref="E1197:F1197"/>
    <mergeCell ref="E1198:F1198"/>
    <mergeCell ref="E1199:F1199"/>
    <mergeCell ref="E1200:G1200"/>
    <mergeCell ref="A1201:G1201"/>
    <mergeCell ref="A1202:B1202"/>
    <mergeCell ref="E1204:F1204"/>
    <mergeCell ref="E1205:F1205"/>
    <mergeCell ref="E1206:F1206"/>
    <mergeCell ref="E1207:F1207"/>
    <mergeCell ref="E1208:G1208"/>
    <mergeCell ref="A1209:G1209"/>
    <mergeCell ref="A1210:B1210"/>
    <mergeCell ref="E1212:F1212"/>
    <mergeCell ref="E1213:F1213"/>
    <mergeCell ref="E1214:F1214"/>
    <mergeCell ref="E1215:F1215"/>
    <mergeCell ref="E1216:G1216"/>
    <mergeCell ref="A1217:G1217"/>
    <mergeCell ref="A1218:B1218"/>
    <mergeCell ref="E1220:F1220"/>
    <mergeCell ref="E1221:F1221"/>
    <mergeCell ref="E1222:F1222"/>
    <mergeCell ref="E1223:F1223"/>
    <mergeCell ref="E1224:G1224"/>
    <mergeCell ref="A1225:G1225"/>
    <mergeCell ref="A1226:B1226"/>
    <mergeCell ref="E1228:F1228"/>
    <mergeCell ref="E1229:F1229"/>
    <mergeCell ref="E1230:F1230"/>
    <mergeCell ref="E1231:F1231"/>
    <mergeCell ref="E1232:G1232"/>
    <mergeCell ref="A1233:G1233"/>
    <mergeCell ref="A1234:B1234"/>
    <mergeCell ref="E1236:F1236"/>
    <mergeCell ref="E1237:F1237"/>
    <mergeCell ref="E1238:F1238"/>
    <mergeCell ref="E1239:F1239"/>
    <mergeCell ref="E1240:G1240"/>
    <mergeCell ref="A1241:G1241"/>
    <mergeCell ref="A1242:B1242"/>
    <mergeCell ref="E1244:F1244"/>
    <mergeCell ref="E1245:F1245"/>
    <mergeCell ref="E1246:F1246"/>
    <mergeCell ref="E1247:F1247"/>
    <mergeCell ref="E1248:G1248"/>
    <mergeCell ref="A1249:G1249"/>
    <mergeCell ref="A1250:B1250"/>
    <mergeCell ref="E1252:F1252"/>
    <mergeCell ref="E1253:F1253"/>
    <mergeCell ref="E1254:F1254"/>
    <mergeCell ref="E1255:F1255"/>
    <mergeCell ref="E1256:G1256"/>
    <mergeCell ref="A1257:G1257"/>
    <mergeCell ref="A1258:B1258"/>
    <mergeCell ref="E1260:F1260"/>
    <mergeCell ref="E1261:F1261"/>
    <mergeCell ref="E1262:F1262"/>
    <mergeCell ref="E1263:F1263"/>
    <mergeCell ref="E1264:G1264"/>
    <mergeCell ref="A1265:G1265"/>
    <mergeCell ref="A1266:B1266"/>
    <mergeCell ref="E1268:F1268"/>
    <mergeCell ref="E1269:F1269"/>
    <mergeCell ref="E1270:F1270"/>
    <mergeCell ref="E1271:F1271"/>
    <mergeCell ref="E1272:G1272"/>
    <mergeCell ref="A1273:G1273"/>
    <mergeCell ref="A1274:B1274"/>
    <mergeCell ref="E1276:F1276"/>
    <mergeCell ref="E1277:F1277"/>
    <mergeCell ref="E1278:F1278"/>
    <mergeCell ref="E1279:F1279"/>
    <mergeCell ref="E1280:G1280"/>
    <mergeCell ref="A1281:G1281"/>
    <mergeCell ref="A1282:B1282"/>
    <mergeCell ref="E1284:F1284"/>
    <mergeCell ref="E1285:F1285"/>
    <mergeCell ref="E1286:F1286"/>
    <mergeCell ref="E1287:F1287"/>
    <mergeCell ref="E1288:G1288"/>
    <mergeCell ref="A1289:G1289"/>
    <mergeCell ref="A1290:B1290"/>
    <mergeCell ref="E1292:F1292"/>
    <mergeCell ref="E1293:F1293"/>
    <mergeCell ref="E1294:F1294"/>
    <mergeCell ref="E1295:F1295"/>
    <mergeCell ref="E1296:G1296"/>
    <mergeCell ref="A1297:G1297"/>
    <mergeCell ref="A1298:B1298"/>
    <mergeCell ref="E1300:F1300"/>
    <mergeCell ref="E1301:F1301"/>
    <mergeCell ref="E1302:F1302"/>
    <mergeCell ref="E1303:F1303"/>
    <mergeCell ref="E1304:G1304"/>
    <mergeCell ref="A1305:G1305"/>
    <mergeCell ref="A1306:B1306"/>
    <mergeCell ref="E1308:F1308"/>
    <mergeCell ref="E1309:F1309"/>
    <mergeCell ref="E1310:F1310"/>
    <mergeCell ref="E1311:F1311"/>
    <mergeCell ref="E1312:G1312"/>
    <mergeCell ref="A1313:G1313"/>
    <mergeCell ref="A1314:B1314"/>
    <mergeCell ref="E1316:F1316"/>
    <mergeCell ref="E1317:F1317"/>
    <mergeCell ref="E1318:F1318"/>
    <mergeCell ref="E1319:F1319"/>
    <mergeCell ref="E1320:G1320"/>
    <mergeCell ref="A1321:G1321"/>
    <mergeCell ref="A1322:B1322"/>
    <mergeCell ref="E1324:F1324"/>
    <mergeCell ref="E1325:F1325"/>
    <mergeCell ref="E1326:F1326"/>
    <mergeCell ref="E1327:F1327"/>
    <mergeCell ref="E1328:G1328"/>
    <mergeCell ref="A1329:G1329"/>
    <mergeCell ref="A1330:B1330"/>
    <mergeCell ref="E1332:F1332"/>
    <mergeCell ref="E1333:F1333"/>
    <mergeCell ref="E1334:F1334"/>
    <mergeCell ref="E1335:F1335"/>
    <mergeCell ref="E1336:G1336"/>
    <mergeCell ref="A1337:G1337"/>
    <mergeCell ref="A1338:B1338"/>
    <mergeCell ref="E1340:F1340"/>
    <mergeCell ref="E1341:F1341"/>
    <mergeCell ref="E1342:F1342"/>
    <mergeCell ref="E1343:F1343"/>
    <mergeCell ref="E1344:G1344"/>
    <mergeCell ref="A1345:G1345"/>
    <mergeCell ref="A1346:B1346"/>
    <mergeCell ref="E1348:F1348"/>
    <mergeCell ref="E1349:F1349"/>
    <mergeCell ref="E1350:F1350"/>
    <mergeCell ref="E1351:F1351"/>
    <mergeCell ref="E1352:G1352"/>
    <mergeCell ref="A1353:G1353"/>
    <mergeCell ref="A1354:B1354"/>
    <mergeCell ref="E1356:F1356"/>
    <mergeCell ref="E1357:F1357"/>
    <mergeCell ref="E1358:F1358"/>
    <mergeCell ref="E1359:F1359"/>
    <mergeCell ref="E1360:G1360"/>
    <mergeCell ref="A1361:G1361"/>
    <mergeCell ref="A1362:B1362"/>
    <mergeCell ref="E1364:F1364"/>
    <mergeCell ref="E1365:F1365"/>
    <mergeCell ref="E1366:F1366"/>
    <mergeCell ref="E1367:F1367"/>
    <mergeCell ref="E1368:G1368"/>
    <mergeCell ref="A1369:G1369"/>
    <mergeCell ref="A1370:B1370"/>
    <mergeCell ref="E1372:F1372"/>
    <mergeCell ref="E1373:F1373"/>
    <mergeCell ref="E1374:F1374"/>
    <mergeCell ref="E1375:F1375"/>
    <mergeCell ref="E1376:G1376"/>
    <mergeCell ref="A1377:G1377"/>
    <mergeCell ref="A1378:B1378"/>
    <mergeCell ref="E1380:F1380"/>
    <mergeCell ref="E1381:F1381"/>
    <mergeCell ref="E1382:F1382"/>
    <mergeCell ref="E1383:F1383"/>
    <mergeCell ref="E1384:G1384"/>
    <mergeCell ref="A1385:G1385"/>
    <mergeCell ref="A1386:B1386"/>
    <mergeCell ref="E1388:F1388"/>
    <mergeCell ref="E1389:F1389"/>
    <mergeCell ref="E1390:F1390"/>
    <mergeCell ref="E1391:F1391"/>
    <mergeCell ref="E1392:G1392"/>
    <mergeCell ref="A1393:G1393"/>
    <mergeCell ref="A1394:B1394"/>
    <mergeCell ref="E1396:F1396"/>
    <mergeCell ref="E1397:F1397"/>
    <mergeCell ref="E1398:F1398"/>
    <mergeCell ref="E1399:F1399"/>
    <mergeCell ref="E1400:G1400"/>
    <mergeCell ref="A1401:G1401"/>
    <mergeCell ref="A1402:B1402"/>
    <mergeCell ref="E1404:F1404"/>
    <mergeCell ref="E1405:F1405"/>
    <mergeCell ref="E1406:F1406"/>
    <mergeCell ref="E1407:F1407"/>
    <mergeCell ref="E1408:G1408"/>
    <mergeCell ref="A1409:G1409"/>
    <mergeCell ref="A1410:B1410"/>
    <mergeCell ref="E1412:F1412"/>
    <mergeCell ref="A1413:B1413"/>
    <mergeCell ref="E1416:F1416"/>
    <mergeCell ref="E1417:F1417"/>
    <mergeCell ref="E1418:F1418"/>
    <mergeCell ref="E1419:F1419"/>
    <mergeCell ref="E1420:G1420"/>
    <mergeCell ref="A1421:G1421"/>
    <mergeCell ref="A1422:B1422"/>
    <mergeCell ref="E1424:F1424"/>
    <mergeCell ref="A1425:B1425"/>
    <mergeCell ref="E1428:F1428"/>
    <mergeCell ref="E1429:F1429"/>
    <mergeCell ref="E1430:F1430"/>
    <mergeCell ref="E1431:F1431"/>
    <mergeCell ref="E1432:G1432"/>
    <mergeCell ref="A1433:G1433"/>
    <mergeCell ref="A1434:B1434"/>
    <mergeCell ref="E1436:F1436"/>
    <mergeCell ref="A1437:B1437"/>
    <mergeCell ref="E1440:F1440"/>
    <mergeCell ref="E1441:F1441"/>
    <mergeCell ref="E1442:F1442"/>
    <mergeCell ref="E1443:F1443"/>
    <mergeCell ref="E1444:G1444"/>
    <mergeCell ref="A1445:G1445"/>
    <mergeCell ref="A1446:B1446"/>
    <mergeCell ref="E1448:F1448"/>
    <mergeCell ref="A1449:B1449"/>
    <mergeCell ref="E1451:F1451"/>
    <mergeCell ref="A1452:B1452"/>
    <mergeCell ref="E1454:F1454"/>
    <mergeCell ref="E1455:F1455"/>
    <mergeCell ref="E1456:F1456"/>
    <mergeCell ref="E1457:F1457"/>
    <mergeCell ref="E1458:G1458"/>
    <mergeCell ref="A1459:G1459"/>
    <mergeCell ref="A1460:B1460"/>
    <mergeCell ref="E1465:F1465"/>
    <mergeCell ref="A1466:B1466"/>
    <mergeCell ref="E1468:F1468"/>
    <mergeCell ref="A1469:B1469"/>
    <mergeCell ref="E1471:F1471"/>
    <mergeCell ref="E1472:F1472"/>
    <mergeCell ref="E1473:F1473"/>
    <mergeCell ref="E1474:F1474"/>
    <mergeCell ref="E1475:G1475"/>
    <mergeCell ref="A1476:G1476"/>
    <mergeCell ref="A1477:B1477"/>
    <mergeCell ref="E1480:F1480"/>
    <mergeCell ref="A1481:B1481"/>
    <mergeCell ref="E1484:F1484"/>
    <mergeCell ref="E1485:F1485"/>
    <mergeCell ref="E1486:F1486"/>
    <mergeCell ref="E1487:F1487"/>
    <mergeCell ref="E1488:G1488"/>
    <mergeCell ref="A1489:G1489"/>
    <mergeCell ref="A1490:B1490"/>
    <mergeCell ref="E1493:F1493"/>
    <mergeCell ref="A1494:B1494"/>
    <mergeCell ref="E1497:F1497"/>
    <mergeCell ref="E1498:F1498"/>
    <mergeCell ref="E1499:F1499"/>
    <mergeCell ref="E1500:F1500"/>
    <mergeCell ref="E1501:G1501"/>
    <mergeCell ref="A1502:G1502"/>
    <mergeCell ref="A1503:B1503"/>
    <mergeCell ref="E1510:F1510"/>
    <mergeCell ref="A1511:B1511"/>
    <mergeCell ref="E1513:F1513"/>
    <mergeCell ref="A1514:B1514"/>
    <mergeCell ref="E1516:F1516"/>
    <mergeCell ref="E1517:F1517"/>
    <mergeCell ref="E1518:F1518"/>
    <mergeCell ref="E1519:F1519"/>
    <mergeCell ref="E1520:G1520"/>
    <mergeCell ref="A1521:G1521"/>
    <mergeCell ref="A1522:B1522"/>
    <mergeCell ref="E1524:F1524"/>
    <mergeCell ref="A1525:B1525"/>
    <mergeCell ref="E1528:F1528"/>
    <mergeCell ref="E1529:F1529"/>
    <mergeCell ref="E1530:F1530"/>
    <mergeCell ref="E1531:F1531"/>
    <mergeCell ref="E1532:G1532"/>
    <mergeCell ref="A1533:G1533"/>
    <mergeCell ref="A1534:B1534"/>
    <mergeCell ref="E1536:F1536"/>
    <mergeCell ref="A1537:B1537"/>
    <mergeCell ref="E1540:F1540"/>
    <mergeCell ref="E1541:F1541"/>
    <mergeCell ref="E1542:F1542"/>
    <mergeCell ref="E1543:F1543"/>
    <mergeCell ref="E1544:G1544"/>
    <mergeCell ref="A1545:G1545"/>
    <mergeCell ref="A1546:B1546"/>
    <mergeCell ref="E1548:F1548"/>
    <mergeCell ref="A1549:B1549"/>
    <mergeCell ref="E1552:F1552"/>
    <mergeCell ref="E1553:F1553"/>
    <mergeCell ref="E1554:F1554"/>
    <mergeCell ref="E1555:F1555"/>
    <mergeCell ref="E1556:G1556"/>
    <mergeCell ref="A1557:G1557"/>
    <mergeCell ref="A1558:B1558"/>
    <mergeCell ref="E1565:F1565"/>
    <mergeCell ref="A1566:B1566"/>
    <mergeCell ref="E1568:F1568"/>
    <mergeCell ref="A1569:B1569"/>
    <mergeCell ref="E1571:F1571"/>
    <mergeCell ref="E1572:F1572"/>
    <mergeCell ref="E1573:F1573"/>
    <mergeCell ref="E1574:F1574"/>
    <mergeCell ref="E1575:G1575"/>
    <mergeCell ref="A1576:G1576"/>
    <mergeCell ref="A1577:B1577"/>
    <mergeCell ref="E1580:F1580"/>
    <mergeCell ref="A1581:B1581"/>
    <mergeCell ref="E1584:F1584"/>
    <mergeCell ref="E1585:F1585"/>
    <mergeCell ref="E1586:F1586"/>
    <mergeCell ref="E1587:F1587"/>
    <mergeCell ref="E1588:G1588"/>
    <mergeCell ref="A1589:G1589"/>
    <mergeCell ref="A1590:B1590"/>
    <mergeCell ref="E1595:F1595"/>
    <mergeCell ref="A1596:B1596"/>
    <mergeCell ref="E1598:F1598"/>
    <mergeCell ref="A1599:B1599"/>
    <mergeCell ref="E1601:F1601"/>
    <mergeCell ref="E1602:F1602"/>
    <mergeCell ref="E1603:F1603"/>
    <mergeCell ref="E1604:F1604"/>
    <mergeCell ref="E1605:G1605"/>
    <mergeCell ref="A1606:G1606"/>
    <mergeCell ref="A1607:B1607"/>
    <mergeCell ref="E1612:F1612"/>
    <mergeCell ref="A1613:B1613"/>
    <mergeCell ref="E1615:F1615"/>
    <mergeCell ref="A1616:B1616"/>
    <mergeCell ref="E1618:F1618"/>
    <mergeCell ref="E1619:F1619"/>
    <mergeCell ref="E1620:F1620"/>
    <mergeCell ref="E1621:F1621"/>
    <mergeCell ref="E1622:G1622"/>
    <mergeCell ref="A1623:G1623"/>
    <mergeCell ref="A1624:B1624"/>
    <mergeCell ref="E1629:F1629"/>
    <mergeCell ref="A1630:B1630"/>
    <mergeCell ref="E1632:F1632"/>
    <mergeCell ref="A1633:B1633"/>
    <mergeCell ref="E1635:F1635"/>
    <mergeCell ref="E1636:F1636"/>
    <mergeCell ref="E1637:F1637"/>
    <mergeCell ref="E1638:F1638"/>
    <mergeCell ref="E1639:G1639"/>
    <mergeCell ref="A1640:G1640"/>
    <mergeCell ref="A1641:B1641"/>
    <mergeCell ref="E1643:F1643"/>
    <mergeCell ref="A1644:B1644"/>
    <mergeCell ref="E1647:F1647"/>
    <mergeCell ref="E1648:F1648"/>
    <mergeCell ref="E1649:F1649"/>
    <mergeCell ref="E1650:F1650"/>
    <mergeCell ref="E1651:G1651"/>
    <mergeCell ref="A1652:G1652"/>
    <mergeCell ref="A1653:B1653"/>
    <mergeCell ref="E1655:F1655"/>
    <mergeCell ref="A1656:B1656"/>
    <mergeCell ref="E1661:F1661"/>
    <mergeCell ref="E1662:F1662"/>
    <mergeCell ref="E1663:F1663"/>
    <mergeCell ref="E1664:F1664"/>
    <mergeCell ref="E1665:G1665"/>
    <mergeCell ref="A1666:G1666"/>
    <mergeCell ref="A1667:B1667"/>
    <mergeCell ref="E1669:F1669"/>
    <mergeCell ref="E1670:F1670"/>
    <mergeCell ref="E1671:F1671"/>
    <mergeCell ref="E1672:F1672"/>
    <mergeCell ref="E1673:G1673"/>
    <mergeCell ref="A1674:G1674"/>
    <mergeCell ref="A1675:B1675"/>
    <mergeCell ref="E1677:F1677"/>
    <mergeCell ref="E1678:F1678"/>
    <mergeCell ref="E1679:F1679"/>
    <mergeCell ref="E1680:F1680"/>
    <mergeCell ref="E1681:G1681"/>
    <mergeCell ref="A1682:G1682"/>
    <mergeCell ref="A1683:B1683"/>
    <mergeCell ref="E1685:F1685"/>
    <mergeCell ref="E1686:F1686"/>
    <mergeCell ref="E1687:F1687"/>
    <mergeCell ref="E1688:F1688"/>
    <mergeCell ref="E1689:G1689"/>
    <mergeCell ref="A1690:G1690"/>
    <mergeCell ref="A1691:B1691"/>
    <mergeCell ref="E1693:F1693"/>
    <mergeCell ref="E1694:F1694"/>
    <mergeCell ref="E1695:F1695"/>
    <mergeCell ref="E1696:F1696"/>
    <mergeCell ref="E1697:G1697"/>
    <mergeCell ref="A1698:G1698"/>
    <mergeCell ref="A1699:B1699"/>
    <mergeCell ref="E1701:F1701"/>
    <mergeCell ref="E1702:F1702"/>
    <mergeCell ref="E1703:F1703"/>
    <mergeCell ref="E1704:F1704"/>
    <mergeCell ref="E1705:G1705"/>
    <mergeCell ref="A1706:G1706"/>
    <mergeCell ref="A1707:B1707"/>
    <mergeCell ref="E1710:F1710"/>
    <mergeCell ref="A1711:B1711"/>
    <mergeCell ref="E1714:F1714"/>
    <mergeCell ref="A1715:B1715"/>
    <mergeCell ref="E1718:F1718"/>
    <mergeCell ref="E1719:F1719"/>
    <mergeCell ref="E1720:F1720"/>
    <mergeCell ref="E1721:F1721"/>
    <mergeCell ref="E1722:G1722"/>
    <mergeCell ref="A1723:G1723"/>
    <mergeCell ref="A1724:B1724"/>
    <mergeCell ref="E1745:F1745"/>
    <mergeCell ref="E1746:F1746"/>
    <mergeCell ref="E1747:F1747"/>
    <mergeCell ref="E1748:F1748"/>
    <mergeCell ref="E1749:G1749"/>
    <mergeCell ref="A1750:G1750"/>
    <mergeCell ref="A1751:B1751"/>
    <mergeCell ref="E1777:F1777"/>
    <mergeCell ref="E1778:F1778"/>
    <mergeCell ref="E1779:F1779"/>
    <mergeCell ref="E1780:F1780"/>
    <mergeCell ref="E1781:G1781"/>
    <mergeCell ref="A1782:G1782"/>
    <mergeCell ref="A1783:B1783"/>
    <mergeCell ref="E1804:F1804"/>
    <mergeCell ref="E1805:F1805"/>
    <mergeCell ref="E1806:F1806"/>
    <mergeCell ref="E1807:F1807"/>
    <mergeCell ref="E1808:G1808"/>
    <mergeCell ref="A1809:G1809"/>
    <mergeCell ref="A1810:B1810"/>
    <mergeCell ref="E1829:F1829"/>
    <mergeCell ref="E1830:F1830"/>
    <mergeCell ref="E1831:F1831"/>
    <mergeCell ref="E1832:F1832"/>
    <mergeCell ref="E1833:G1833"/>
    <mergeCell ref="A1834:G1834"/>
    <mergeCell ref="A1835:B1835"/>
    <mergeCell ref="E1838:F1838"/>
    <mergeCell ref="A1839:B1839"/>
    <mergeCell ref="E1843:F1843"/>
    <mergeCell ref="A1844:B1844"/>
    <mergeCell ref="E1847:F1847"/>
    <mergeCell ref="E1848:F1848"/>
    <mergeCell ref="E1849:F1849"/>
    <mergeCell ref="E1850:F1850"/>
    <mergeCell ref="E1851:G1851"/>
    <mergeCell ref="A1852:G1852"/>
    <mergeCell ref="A1853:B1853"/>
    <mergeCell ref="E1856:F1856"/>
    <mergeCell ref="A1857:B1857"/>
    <mergeCell ref="E1862:F1862"/>
    <mergeCell ref="A1863:B1863"/>
    <mergeCell ref="E1866:F1866"/>
    <mergeCell ref="E1867:F1867"/>
    <mergeCell ref="E1868:F1868"/>
    <mergeCell ref="E1869:F1869"/>
    <mergeCell ref="E1870:G1870"/>
    <mergeCell ref="A1871:G1871"/>
    <mergeCell ref="A1872:B1872"/>
    <mergeCell ref="E1875:F1875"/>
    <mergeCell ref="A1876:B1876"/>
    <mergeCell ref="E1881:F1881"/>
    <mergeCell ref="A1882:B1882"/>
    <mergeCell ref="E1885:F1885"/>
    <mergeCell ref="E1886:F1886"/>
    <mergeCell ref="E1887:F1887"/>
    <mergeCell ref="E1888:F1888"/>
    <mergeCell ref="E1889:G1889"/>
    <mergeCell ref="A1890:G1890"/>
    <mergeCell ref="A1891:B1891"/>
    <mergeCell ref="E1894:F1894"/>
    <mergeCell ref="A1895:B1895"/>
    <mergeCell ref="E1900:F1900"/>
    <mergeCell ref="A1901:B1901"/>
    <mergeCell ref="E1904:F1904"/>
    <mergeCell ref="E1905:F1905"/>
    <mergeCell ref="E1906:F1906"/>
    <mergeCell ref="E1907:F1907"/>
    <mergeCell ref="E1908:G1908"/>
    <mergeCell ref="A1909:G1909"/>
    <mergeCell ref="A1910:B1910"/>
    <mergeCell ref="E1912:F1912"/>
    <mergeCell ref="A1913:B1913"/>
    <mergeCell ref="E1916:F1916"/>
    <mergeCell ref="E1917:F1917"/>
    <mergeCell ref="E1918:F1918"/>
    <mergeCell ref="E1919:F1919"/>
    <mergeCell ref="E1920:G1920"/>
    <mergeCell ref="A1921:G1921"/>
    <mergeCell ref="A1922:B1922"/>
    <mergeCell ref="E1924:F1924"/>
    <mergeCell ref="A1925:B1925"/>
    <mergeCell ref="E1928:F1928"/>
    <mergeCell ref="E1929:F1929"/>
    <mergeCell ref="E1930:F1930"/>
    <mergeCell ref="E1931:F1931"/>
    <mergeCell ref="E1932:G1932"/>
    <mergeCell ref="A1933:G1933"/>
    <mergeCell ref="A1934:B1934"/>
    <mergeCell ref="E1943:F1943"/>
    <mergeCell ref="A1944:B1944"/>
    <mergeCell ref="E1947:F1947"/>
    <mergeCell ref="E1948:F1948"/>
    <mergeCell ref="E1949:F1949"/>
    <mergeCell ref="E1950:F1950"/>
    <mergeCell ref="E1951:G1951"/>
    <mergeCell ref="A1952:G1952"/>
    <mergeCell ref="A1953:B1953"/>
    <mergeCell ref="E1956:F1956"/>
    <mergeCell ref="A1957:B1957"/>
    <mergeCell ref="E1963:F1963"/>
    <mergeCell ref="A1964:B1964"/>
    <mergeCell ref="E1967:F1967"/>
    <mergeCell ref="E1968:F1968"/>
    <mergeCell ref="E1969:F1969"/>
    <mergeCell ref="E1970:F1970"/>
    <mergeCell ref="E1971:G1971"/>
    <mergeCell ref="A1972:G1972"/>
    <mergeCell ref="A1973:B1973"/>
    <mergeCell ref="E1976:F1976"/>
    <mergeCell ref="A1977:B1977"/>
    <mergeCell ref="E1982:F1982"/>
    <mergeCell ref="A1983:B1983"/>
    <mergeCell ref="E1986:F1986"/>
    <mergeCell ref="E1987:F1987"/>
    <mergeCell ref="E1988:F1988"/>
    <mergeCell ref="E1989:F1989"/>
    <mergeCell ref="E1990:G1990"/>
    <mergeCell ref="A1991:G1991"/>
    <mergeCell ref="A1992:B1992"/>
    <mergeCell ref="E1994:F1994"/>
    <mergeCell ref="A1995:B1995"/>
    <mergeCell ref="E1998:F1998"/>
    <mergeCell ref="E1999:F1999"/>
    <mergeCell ref="E2000:F2000"/>
    <mergeCell ref="E2001:F2001"/>
    <mergeCell ref="E2002:G2002"/>
    <mergeCell ref="A2003:G2003"/>
    <mergeCell ref="A2004:B2004"/>
    <mergeCell ref="E2006:F2006"/>
    <mergeCell ref="A2007:B2007"/>
    <mergeCell ref="E2012:F2012"/>
    <mergeCell ref="E2013:F2013"/>
    <mergeCell ref="E2014:F2014"/>
    <mergeCell ref="E2015:F2015"/>
    <mergeCell ref="E2016:G2016"/>
    <mergeCell ref="A2017:G2017"/>
    <mergeCell ref="A2018:B2018"/>
    <mergeCell ref="E2020:F2020"/>
    <mergeCell ref="E2021:F2021"/>
    <mergeCell ref="E2022:F2022"/>
    <mergeCell ref="E2023:F2023"/>
    <mergeCell ref="E2024:G2024"/>
    <mergeCell ref="A2025:G2025"/>
    <mergeCell ref="A2026:B2026"/>
    <mergeCell ref="E2028:F2028"/>
    <mergeCell ref="E2029:F2029"/>
    <mergeCell ref="E2030:F2030"/>
    <mergeCell ref="E2031:F2031"/>
    <mergeCell ref="E2032:G2032"/>
    <mergeCell ref="A2033:G2033"/>
    <mergeCell ref="A2034:B2034"/>
    <mergeCell ref="E2036:F2036"/>
    <mergeCell ref="E2037:F2037"/>
    <mergeCell ref="E2038:F2038"/>
    <mergeCell ref="E2039:F2039"/>
    <mergeCell ref="E2040:G2040"/>
    <mergeCell ref="A2041:G2041"/>
    <mergeCell ref="A2042:B2042"/>
    <mergeCell ref="E2044:F2044"/>
    <mergeCell ref="E2045:F2045"/>
    <mergeCell ref="E2046:F2046"/>
    <mergeCell ref="E2047:F2047"/>
    <mergeCell ref="E2048:G2048"/>
    <mergeCell ref="A2049:G2049"/>
    <mergeCell ref="A2050:B2050"/>
    <mergeCell ref="E2052:F2052"/>
    <mergeCell ref="A2053:B2053"/>
    <mergeCell ref="E2057:F2057"/>
    <mergeCell ref="E2058:F2058"/>
    <mergeCell ref="E2059:F2059"/>
    <mergeCell ref="E2060:F2060"/>
    <mergeCell ref="E2061:G2061"/>
    <mergeCell ref="A2062:G2062"/>
    <mergeCell ref="A2063:B2063"/>
    <mergeCell ref="E2065:F2065"/>
    <mergeCell ref="A2066:B2066"/>
    <mergeCell ref="E2072:F2072"/>
    <mergeCell ref="E2073:F2073"/>
    <mergeCell ref="E2074:F2074"/>
    <mergeCell ref="E2075:F2075"/>
    <mergeCell ref="E2076:G2076"/>
    <mergeCell ref="A2077:G2077"/>
    <mergeCell ref="A2078:B2078"/>
    <mergeCell ref="E2080:F2080"/>
    <mergeCell ref="E2081:F2081"/>
    <mergeCell ref="E2082:F2082"/>
    <mergeCell ref="E2083:F2083"/>
    <mergeCell ref="E2084:G2084"/>
    <mergeCell ref="A2085:G2085"/>
    <mergeCell ref="A2086:B2086"/>
    <mergeCell ref="E2088:F2088"/>
    <mergeCell ref="E2089:F2089"/>
    <mergeCell ref="E2090:F2090"/>
    <mergeCell ref="E2091:F2091"/>
    <mergeCell ref="E2092:G2092"/>
    <mergeCell ref="A2093:G2093"/>
    <mergeCell ref="A2094:B2094"/>
    <mergeCell ref="E2096:F2096"/>
    <mergeCell ref="E2097:F2097"/>
    <mergeCell ref="E2098:F2098"/>
    <mergeCell ref="E2099:F2099"/>
    <mergeCell ref="E2100:G2100"/>
    <mergeCell ref="A2101:G2101"/>
    <mergeCell ref="A2102:B2102"/>
    <mergeCell ref="E2104:F2104"/>
    <mergeCell ref="E2105:F2105"/>
    <mergeCell ref="E2106:F2106"/>
    <mergeCell ref="E2107:F2107"/>
    <mergeCell ref="E2108:G2108"/>
    <mergeCell ref="A2109:G2109"/>
    <mergeCell ref="A2110:B2110"/>
    <mergeCell ref="E2112:F2112"/>
    <mergeCell ref="E2113:F2113"/>
    <mergeCell ref="E2114:F2114"/>
    <mergeCell ref="E2115:F2115"/>
    <mergeCell ref="E2116:G2116"/>
    <mergeCell ref="A2117:G2117"/>
    <mergeCell ref="A2118:B2118"/>
    <mergeCell ref="E2120:F2120"/>
    <mergeCell ref="A2121:B2121"/>
    <mergeCell ref="E2127:F2127"/>
    <mergeCell ref="E2128:F2128"/>
    <mergeCell ref="E2129:F2129"/>
    <mergeCell ref="E2130:F2130"/>
    <mergeCell ref="E2131:G2131"/>
    <mergeCell ref="A2132:G2132"/>
    <mergeCell ref="A2133:B2133"/>
    <mergeCell ref="E2136:F2136"/>
    <mergeCell ref="E2137:F2137"/>
    <mergeCell ref="E2138:F2138"/>
    <mergeCell ref="E2139:F2139"/>
    <mergeCell ref="E2140:G2140"/>
    <mergeCell ref="A2141:G2141"/>
    <mergeCell ref="A2142:B2142"/>
    <mergeCell ref="E2145:F2145"/>
    <mergeCell ref="E2146:F2146"/>
    <mergeCell ref="E2147:F2147"/>
    <mergeCell ref="E2148:F2148"/>
    <mergeCell ref="E2149:G2149"/>
    <mergeCell ref="A2150:G2150"/>
    <mergeCell ref="A2151:B2151"/>
    <mergeCell ref="E2154:F2154"/>
    <mergeCell ref="E2155:F2155"/>
    <mergeCell ref="E2156:F2156"/>
    <mergeCell ref="E2157:F2157"/>
    <mergeCell ref="E2158:G2158"/>
    <mergeCell ref="A2159:G2159"/>
    <mergeCell ref="A2160:B2160"/>
    <mergeCell ref="E2163:F2163"/>
    <mergeCell ref="E2164:F2164"/>
    <mergeCell ref="E2165:F2165"/>
    <mergeCell ref="E2166:F2166"/>
    <mergeCell ref="E2167:G2167"/>
    <mergeCell ref="A2168:G2168"/>
    <mergeCell ref="A2169:B2169"/>
    <mergeCell ref="E2171:F2171"/>
    <mergeCell ref="E2172:F2172"/>
    <mergeCell ref="E2173:F2173"/>
    <mergeCell ref="E2174:F2174"/>
    <mergeCell ref="E2175:G2175"/>
    <mergeCell ref="A2176:G2176"/>
    <mergeCell ref="A2177:B2177"/>
    <mergeCell ref="E2179:F2179"/>
    <mergeCell ref="A2180:B2180"/>
    <mergeCell ref="E2183:F2183"/>
    <mergeCell ref="E2184:F2184"/>
    <mergeCell ref="E2185:F2185"/>
    <mergeCell ref="E2186:F2186"/>
    <mergeCell ref="E2187:G2187"/>
    <mergeCell ref="A2188:G2188"/>
    <mergeCell ref="A2189:B2189"/>
    <mergeCell ref="E2196:F2196"/>
    <mergeCell ref="A2197:B2197"/>
    <mergeCell ref="E2199:F2199"/>
    <mergeCell ref="A2200:B2200"/>
    <mergeCell ref="E2202:F2202"/>
    <mergeCell ref="E2203:F2203"/>
    <mergeCell ref="E2204:F2204"/>
    <mergeCell ref="E2205:F2205"/>
    <mergeCell ref="E2206:G2206"/>
    <mergeCell ref="A2207:G2207"/>
    <mergeCell ref="A2208:B2208"/>
    <mergeCell ref="E2211:F2211"/>
    <mergeCell ref="E2212:F2212"/>
    <mergeCell ref="E2213:F2213"/>
    <mergeCell ref="E2214:F2214"/>
    <mergeCell ref="E2215:G2215"/>
    <mergeCell ref="A2216:G2216"/>
    <mergeCell ref="A2217:B2217"/>
    <mergeCell ref="E2220:F2220"/>
    <mergeCell ref="A2221:B2221"/>
    <mergeCell ref="E2224:F2224"/>
    <mergeCell ref="E2225:F2225"/>
    <mergeCell ref="E2226:F2226"/>
    <mergeCell ref="E2227:F2227"/>
    <mergeCell ref="E2228:G2228"/>
    <mergeCell ref="A2229:G2229"/>
    <mergeCell ref="A2230:B2230"/>
    <mergeCell ref="E2233:F2233"/>
    <mergeCell ref="E2234:F2234"/>
    <mergeCell ref="E2235:F2235"/>
    <mergeCell ref="E2236:F2236"/>
    <mergeCell ref="E2237:G2237"/>
    <mergeCell ref="A2238:G2238"/>
    <mergeCell ref="A2239:B2239"/>
    <mergeCell ref="E2242:F2242"/>
    <mergeCell ref="A2243:B2243"/>
    <mergeCell ref="E2246:F2246"/>
    <mergeCell ref="E2247:F2247"/>
    <mergeCell ref="E2248:F2248"/>
    <mergeCell ref="E2249:F2249"/>
    <mergeCell ref="E2250:G2250"/>
    <mergeCell ref="A2251:G2251"/>
    <mergeCell ref="A2252:B2252"/>
    <mergeCell ref="E2254:F2254"/>
    <mergeCell ref="A2255:B2255"/>
    <mergeCell ref="E2258:F2258"/>
    <mergeCell ref="A2259:B2259"/>
    <mergeCell ref="E2261:F2261"/>
    <mergeCell ref="E2262:F2262"/>
    <mergeCell ref="E2263:F2263"/>
    <mergeCell ref="E2264:F2264"/>
    <mergeCell ref="E2265:G2265"/>
    <mergeCell ref="A2266:G2266"/>
    <mergeCell ref="A2267:B2267"/>
    <mergeCell ref="E2272:F2272"/>
    <mergeCell ref="A2273:B2273"/>
    <mergeCell ref="E2276:F2276"/>
    <mergeCell ref="E2277:F2277"/>
    <mergeCell ref="E2278:F2278"/>
    <mergeCell ref="E2279:F2279"/>
    <mergeCell ref="E2280:G2280"/>
    <mergeCell ref="A2281:G2281"/>
    <mergeCell ref="A2282:B2282"/>
    <mergeCell ref="E2287:F2287"/>
    <mergeCell ref="A2288:B2288"/>
    <mergeCell ref="E2291:F2291"/>
    <mergeCell ref="E2292:F2292"/>
    <mergeCell ref="E2293:F2293"/>
    <mergeCell ref="E2294:F2294"/>
    <mergeCell ref="E2295:G2295"/>
    <mergeCell ref="A2296:G2296"/>
    <mergeCell ref="A2297:B2297"/>
    <mergeCell ref="E2302:F2302"/>
    <mergeCell ref="A2303:B2303"/>
    <mergeCell ref="E2306:F2306"/>
    <mergeCell ref="E2307:F2307"/>
    <mergeCell ref="E2308:F2308"/>
    <mergeCell ref="E2309:F2309"/>
    <mergeCell ref="E2310:G2310"/>
    <mergeCell ref="A2311:G2311"/>
    <mergeCell ref="A2312:B2312"/>
    <mergeCell ref="E2315:F2315"/>
    <mergeCell ref="A2316:B2316"/>
    <mergeCell ref="E2318:F2318"/>
    <mergeCell ref="E2319:F2319"/>
    <mergeCell ref="E2320:F2320"/>
    <mergeCell ref="E2321:F2321"/>
    <mergeCell ref="E2322:G2322"/>
    <mergeCell ref="A2323:G2323"/>
    <mergeCell ref="A2324:B2324"/>
    <mergeCell ref="E2327:F2327"/>
    <mergeCell ref="A2328:B2328"/>
    <mergeCell ref="E2330:F2330"/>
    <mergeCell ref="E2331:F2331"/>
    <mergeCell ref="E2332:F2332"/>
    <mergeCell ref="E2333:F2333"/>
    <mergeCell ref="E2334:G2334"/>
    <mergeCell ref="A2335:G2335"/>
    <mergeCell ref="A2336:B2336"/>
    <mergeCell ref="E2341:F2341"/>
    <mergeCell ref="E2342:F2342"/>
    <mergeCell ref="E2343:F2343"/>
    <mergeCell ref="E2344:F2344"/>
    <mergeCell ref="E2345:G2345"/>
    <mergeCell ref="A2346:G2346"/>
    <mergeCell ref="A2347:B2347"/>
    <mergeCell ref="E2349:F2349"/>
    <mergeCell ref="E2350:F2350"/>
    <mergeCell ref="E2351:F2351"/>
    <mergeCell ref="E2352:F2352"/>
    <mergeCell ref="E2353:G2353"/>
    <mergeCell ref="A2354:G2354"/>
    <mergeCell ref="A2355:B2355"/>
    <mergeCell ref="E2357:F2357"/>
    <mergeCell ref="E2358:F2358"/>
    <mergeCell ref="E2359:F2359"/>
    <mergeCell ref="E2360:F2360"/>
    <mergeCell ref="E2361:G2361"/>
    <mergeCell ref="A2362:G2362"/>
    <mergeCell ref="A2363:B2363"/>
    <mergeCell ref="E2365:F2365"/>
    <mergeCell ref="E2366:F2366"/>
    <mergeCell ref="E2367:F2367"/>
    <mergeCell ref="E2368:F2368"/>
    <mergeCell ref="E2369:G2369"/>
    <mergeCell ref="A2370:G2370"/>
    <mergeCell ref="A2371:B2371"/>
    <mergeCell ref="E2373:F2373"/>
    <mergeCell ref="E2374:F2374"/>
    <mergeCell ref="E2375:F2375"/>
    <mergeCell ref="E2376:F2376"/>
    <mergeCell ref="E2377:G2377"/>
    <mergeCell ref="A2378:G2378"/>
    <mergeCell ref="A2379:B2379"/>
    <mergeCell ref="E2383:F2383"/>
    <mergeCell ref="A2384:B2384"/>
    <mergeCell ref="E2387:F2387"/>
    <mergeCell ref="E2388:F2388"/>
    <mergeCell ref="E2389:F2389"/>
    <mergeCell ref="E2390:F2390"/>
    <mergeCell ref="E2391:G2391"/>
    <mergeCell ref="A2392:G2392"/>
    <mergeCell ref="A2393:B2393"/>
    <mergeCell ref="E2399:F2399"/>
    <mergeCell ref="E2400:F2400"/>
    <mergeCell ref="E2401:F2401"/>
    <mergeCell ref="E2402:F2402"/>
    <mergeCell ref="E2403:G2403"/>
    <mergeCell ref="A2404:G2404"/>
    <mergeCell ref="A2405:B2405"/>
    <mergeCell ref="E2407:F2407"/>
    <mergeCell ref="A2408:B2408"/>
    <mergeCell ref="E2411:F2411"/>
    <mergeCell ref="E2412:F2412"/>
    <mergeCell ref="E2413:F2413"/>
    <mergeCell ref="E2414:F2414"/>
    <mergeCell ref="E2415:G2415"/>
    <mergeCell ref="A2416:G2416"/>
    <mergeCell ref="A2417:B2417"/>
    <mergeCell ref="E2420:F2420"/>
    <mergeCell ref="A2421:B2421"/>
    <mergeCell ref="E2424:F2424"/>
    <mergeCell ref="E2425:F2425"/>
    <mergeCell ref="E2426:F2426"/>
    <mergeCell ref="E2427:F2427"/>
    <mergeCell ref="E2428:G2428"/>
    <mergeCell ref="A2429:G2429"/>
    <mergeCell ref="A2430:B2430"/>
    <mergeCell ref="E2432:F2432"/>
    <mergeCell ref="A2433:B2433"/>
    <mergeCell ref="E2436:F2436"/>
    <mergeCell ref="E2437:F2437"/>
    <mergeCell ref="E2438:F2438"/>
    <mergeCell ref="E2439:F2439"/>
    <mergeCell ref="E2440:G2440"/>
    <mergeCell ref="A2441:G2441"/>
    <mergeCell ref="A2442:B2442"/>
    <mergeCell ref="E2447:F2447"/>
    <mergeCell ref="E2448:F2448"/>
    <mergeCell ref="E2449:F2449"/>
    <mergeCell ref="E2450:F2450"/>
    <mergeCell ref="E2451:G2451"/>
    <mergeCell ref="A2452:G2452"/>
    <mergeCell ref="A2453:B2453"/>
    <mergeCell ref="E2456:F2456"/>
    <mergeCell ref="A2457:B2457"/>
    <mergeCell ref="E2460:F2460"/>
    <mergeCell ref="E2461:F2461"/>
    <mergeCell ref="E2462:F2462"/>
    <mergeCell ref="E2463:F2463"/>
    <mergeCell ref="E2464:G2464"/>
    <mergeCell ref="A2465:G2465"/>
    <mergeCell ref="A2466:B2466"/>
    <mergeCell ref="E2473:F2473"/>
    <mergeCell ref="A2474:B2474"/>
    <mergeCell ref="E2476:F2476"/>
    <mergeCell ref="A2477:B2477"/>
    <mergeCell ref="E2479:F2479"/>
    <mergeCell ref="E2480:F2480"/>
    <mergeCell ref="E2481:F2481"/>
    <mergeCell ref="E2482:F2482"/>
    <mergeCell ref="E2483:G2483"/>
    <mergeCell ref="A2484:G2484"/>
    <mergeCell ref="A2485:B2485"/>
    <mergeCell ref="E2492:F2492"/>
    <mergeCell ref="A2493:B2493"/>
    <mergeCell ref="E2495:F2495"/>
    <mergeCell ref="A2496:B2496"/>
    <mergeCell ref="E2498:F2498"/>
    <mergeCell ref="E2499:F2499"/>
    <mergeCell ref="E2500:F2500"/>
    <mergeCell ref="E2501:F2501"/>
    <mergeCell ref="E2502:G2502"/>
    <mergeCell ref="A2503:G2503"/>
    <mergeCell ref="A2504:B2504"/>
    <mergeCell ref="E2506:F2506"/>
    <mergeCell ref="A2507:B2507"/>
    <mergeCell ref="E2510:F2510"/>
    <mergeCell ref="E2511:F2511"/>
    <mergeCell ref="E2512:F2512"/>
    <mergeCell ref="E2513:F2513"/>
    <mergeCell ref="E2514:G2514"/>
    <mergeCell ref="A2515:G2515"/>
    <mergeCell ref="A2516:B2516"/>
    <mergeCell ref="E2518:F2518"/>
    <mergeCell ref="A2519:B2519"/>
    <mergeCell ref="E2524:F2524"/>
    <mergeCell ref="E2525:F2525"/>
    <mergeCell ref="E2526:F2526"/>
    <mergeCell ref="E2527:F2527"/>
    <mergeCell ref="E2528:G2528"/>
    <mergeCell ref="A2529:G2529"/>
    <mergeCell ref="A2530:B2530"/>
    <mergeCell ref="E2532:F2532"/>
    <mergeCell ref="E2533:F2533"/>
    <mergeCell ref="E2534:F2534"/>
    <mergeCell ref="E2535:F2535"/>
    <mergeCell ref="E2536:G2536"/>
    <mergeCell ref="A2537:G2537"/>
    <mergeCell ref="A2538:B2538"/>
    <mergeCell ref="E2540:F2540"/>
    <mergeCell ref="E2541:F2541"/>
    <mergeCell ref="E2542:F2542"/>
    <mergeCell ref="E2543:F2543"/>
    <mergeCell ref="E2544:G2544"/>
    <mergeCell ref="A2545:G2545"/>
    <mergeCell ref="A2546:B2546"/>
    <mergeCell ref="E2548:F2548"/>
    <mergeCell ref="E2549:F2549"/>
    <mergeCell ref="E2550:F2550"/>
    <mergeCell ref="E2551:F2551"/>
    <mergeCell ref="E2552:G2552"/>
    <mergeCell ref="A2553:G2553"/>
    <mergeCell ref="A2554:B2554"/>
    <mergeCell ref="E2556:F2556"/>
    <mergeCell ref="E2557:F2557"/>
    <mergeCell ref="E2558:F2558"/>
    <mergeCell ref="E2559:F2559"/>
    <mergeCell ref="E2560:G2560"/>
    <mergeCell ref="A2561:G2561"/>
    <mergeCell ref="A2562:B2562"/>
    <mergeCell ref="E2567:F2567"/>
    <mergeCell ref="A2568:B2568"/>
    <mergeCell ref="E2570:F2570"/>
    <mergeCell ref="A2571:B2571"/>
    <mergeCell ref="E2573:F2573"/>
    <mergeCell ref="E2574:F2574"/>
    <mergeCell ref="E2575:F2575"/>
    <mergeCell ref="E2576:F2576"/>
    <mergeCell ref="E2577:G2577"/>
    <mergeCell ref="A2578:G2578"/>
    <mergeCell ref="A2579:B2579"/>
    <mergeCell ref="E2586:F2586"/>
    <mergeCell ref="A2587:B2587"/>
    <mergeCell ref="E2589:F2589"/>
    <mergeCell ref="A2590:B2590"/>
    <mergeCell ref="E2592:F2592"/>
    <mergeCell ref="E2593:F2593"/>
    <mergeCell ref="E2594:F2594"/>
    <mergeCell ref="E2595:F2595"/>
    <mergeCell ref="E2596:G2596"/>
    <mergeCell ref="A2597:G2597"/>
    <mergeCell ref="A2598:B2598"/>
    <mergeCell ref="E2605:F2605"/>
    <mergeCell ref="A2606:B2606"/>
    <mergeCell ref="E2608:F2608"/>
    <mergeCell ref="A2609:B2609"/>
    <mergeCell ref="E2611:F2611"/>
    <mergeCell ref="E2612:F2612"/>
    <mergeCell ref="E2613:F2613"/>
    <mergeCell ref="E2614:F2614"/>
    <mergeCell ref="E2615:G2615"/>
    <mergeCell ref="A2616:G2616"/>
    <mergeCell ref="A2617:B2617"/>
    <mergeCell ref="E2624:F2624"/>
    <mergeCell ref="A2625:B2625"/>
    <mergeCell ref="E2627:F2627"/>
    <mergeCell ref="A2628:B2628"/>
    <mergeCell ref="E2630:F2630"/>
    <mergeCell ref="E2631:F2631"/>
    <mergeCell ref="E2632:F2632"/>
    <mergeCell ref="E2633:F2633"/>
    <mergeCell ref="E2634:G2634"/>
    <mergeCell ref="A2635:G2635"/>
    <mergeCell ref="A2636:B2636"/>
    <mergeCell ref="E2643:F2643"/>
    <mergeCell ref="A2644:B2644"/>
    <mergeCell ref="E2646:F2646"/>
    <mergeCell ref="A2647:B2647"/>
    <mergeCell ref="E2649:F2649"/>
    <mergeCell ref="E2650:F2650"/>
    <mergeCell ref="E2651:F2651"/>
    <mergeCell ref="E2652:F2652"/>
    <mergeCell ref="E2653:G2653"/>
    <mergeCell ref="A2654:G2654"/>
    <mergeCell ref="A2655:B2655"/>
    <mergeCell ref="E2662:F2662"/>
    <mergeCell ref="A2663:B2663"/>
    <mergeCell ref="E2665:F2665"/>
    <mergeCell ref="A2666:B2666"/>
    <mergeCell ref="E2668:F2668"/>
    <mergeCell ref="E2669:F2669"/>
    <mergeCell ref="E2670:F2670"/>
    <mergeCell ref="E2671:F2671"/>
    <mergeCell ref="E2672:G2672"/>
    <mergeCell ref="A2673:G2673"/>
    <mergeCell ref="A2674:B2674"/>
    <mergeCell ref="E2681:F2681"/>
    <mergeCell ref="A2682:B2682"/>
    <mergeCell ref="E2684:F2684"/>
    <mergeCell ref="A2685:B2685"/>
    <mergeCell ref="E2687:F2687"/>
    <mergeCell ref="E2688:F2688"/>
    <mergeCell ref="E2689:F2689"/>
    <mergeCell ref="E2690:F2690"/>
    <mergeCell ref="E2691:G2691"/>
    <mergeCell ref="A2692:G2692"/>
    <mergeCell ref="A2693:B2693"/>
    <mergeCell ref="E2700:F2700"/>
    <mergeCell ref="A2701:B2701"/>
    <mergeCell ref="E2703:F2703"/>
    <mergeCell ref="A2704:B2704"/>
    <mergeCell ref="E2706:F2706"/>
    <mergeCell ref="E2707:F2707"/>
    <mergeCell ref="E2708:F2708"/>
    <mergeCell ref="E2709:F2709"/>
    <mergeCell ref="E2710:G2710"/>
    <mergeCell ref="A2711:G2711"/>
    <mergeCell ref="A2712:B2712"/>
    <mergeCell ref="E2719:F2719"/>
    <mergeCell ref="A2720:B2720"/>
    <mergeCell ref="E2722:F2722"/>
    <mergeCell ref="A2723:B2723"/>
    <mergeCell ref="E2725:F2725"/>
    <mergeCell ref="E2726:F2726"/>
    <mergeCell ref="E2727:F2727"/>
    <mergeCell ref="E2728:F2728"/>
    <mergeCell ref="E2729:G2729"/>
    <mergeCell ref="A2730:G2730"/>
    <mergeCell ref="A2731:B2731"/>
    <mergeCell ref="E2738:F2738"/>
    <mergeCell ref="A2739:B2739"/>
    <mergeCell ref="E2741:F2741"/>
    <mergeCell ref="A2742:B2742"/>
    <mergeCell ref="E2744:F2744"/>
    <mergeCell ref="E2745:F2745"/>
    <mergeCell ref="E2746:F2746"/>
    <mergeCell ref="E2747:F2747"/>
    <mergeCell ref="E2748:G2748"/>
    <mergeCell ref="A2749:G2749"/>
    <mergeCell ref="A2750:B2750"/>
    <mergeCell ref="E2757:F2757"/>
    <mergeCell ref="A2758:B2758"/>
    <mergeCell ref="E2760:F2760"/>
    <mergeCell ref="A2761:B2761"/>
    <mergeCell ref="E2763:F2763"/>
    <mergeCell ref="E2764:F2764"/>
    <mergeCell ref="E2765:F2765"/>
    <mergeCell ref="E2766:F2766"/>
    <mergeCell ref="E2767:G2767"/>
    <mergeCell ref="A2768:G2768"/>
    <mergeCell ref="A2769:B2769"/>
    <mergeCell ref="E2776:F2776"/>
    <mergeCell ref="A2777:B2777"/>
    <mergeCell ref="E2779:F2779"/>
    <mergeCell ref="A2780:B2780"/>
    <mergeCell ref="E2782:F2782"/>
    <mergeCell ref="E2783:F2783"/>
    <mergeCell ref="E2784:F2784"/>
    <mergeCell ref="E2785:F2785"/>
    <mergeCell ref="E2786:G2786"/>
    <mergeCell ref="A2787:G2787"/>
    <mergeCell ref="A2788:B2788"/>
    <mergeCell ref="E2791:F2791"/>
    <mergeCell ref="A2792:B2792"/>
    <mergeCell ref="E2797:F2797"/>
    <mergeCell ref="A2798:B2798"/>
    <mergeCell ref="E2801:F2801"/>
    <mergeCell ref="A2802:B2802"/>
    <mergeCell ref="E2804:F2804"/>
    <mergeCell ref="E2805:F2805"/>
    <mergeCell ref="E2806:F2806"/>
    <mergeCell ref="E2807:F2807"/>
    <mergeCell ref="E2808:G2808"/>
    <mergeCell ref="A2809:G2809"/>
    <mergeCell ref="A2810:B2810"/>
    <mergeCell ref="E2813:F2813"/>
    <mergeCell ref="A2814:B2814"/>
    <mergeCell ref="E2819:F2819"/>
    <mergeCell ref="A2820:B2820"/>
    <mergeCell ref="E2823:F2823"/>
    <mergeCell ref="A2824:B2824"/>
    <mergeCell ref="E2826:F2826"/>
    <mergeCell ref="E2827:F2827"/>
    <mergeCell ref="E2828:F2828"/>
    <mergeCell ref="E2829:F2829"/>
    <mergeCell ref="E2830:G2830"/>
    <mergeCell ref="A2831:G2831"/>
    <mergeCell ref="A2832:B2832"/>
    <mergeCell ref="E2835:F2835"/>
    <mergeCell ref="A2836:B2836"/>
    <mergeCell ref="E2841:F2841"/>
    <mergeCell ref="A2842:B2842"/>
    <mergeCell ref="E2845:F2845"/>
    <mergeCell ref="A2846:B2846"/>
    <mergeCell ref="E2848:F2848"/>
    <mergeCell ref="E2849:F2849"/>
    <mergeCell ref="E2850:F2850"/>
    <mergeCell ref="E2851:F2851"/>
    <mergeCell ref="E2852:G2852"/>
    <mergeCell ref="A2853:G2853"/>
    <mergeCell ref="A2854:B2854"/>
    <mergeCell ref="E2857:F2857"/>
    <mergeCell ref="A2858:B2858"/>
    <mergeCell ref="E2863:F2863"/>
    <mergeCell ref="A2864:B2864"/>
    <mergeCell ref="E2867:F2867"/>
    <mergeCell ref="A2868:B2868"/>
    <mergeCell ref="E2870:F2870"/>
    <mergeCell ref="E2871:F2871"/>
    <mergeCell ref="E2872:F2872"/>
    <mergeCell ref="E2873:F2873"/>
    <mergeCell ref="E2874:G2874"/>
    <mergeCell ref="A2875:G2875"/>
    <mergeCell ref="A2876:B2876"/>
    <mergeCell ref="E2879:F2879"/>
    <mergeCell ref="A2880:B2880"/>
    <mergeCell ref="E2885:F2885"/>
    <mergeCell ref="A2886:B2886"/>
    <mergeCell ref="E2889:F2889"/>
    <mergeCell ref="E2890:F2890"/>
    <mergeCell ref="E2891:F2891"/>
    <mergeCell ref="E2892:F2892"/>
    <mergeCell ref="E2893:G2893"/>
    <mergeCell ref="A2894:G2894"/>
    <mergeCell ref="A2895:B2895"/>
    <mergeCell ref="E2898:F2898"/>
    <mergeCell ref="A2899:B2899"/>
    <mergeCell ref="E2904:F2904"/>
    <mergeCell ref="A2905:B2905"/>
    <mergeCell ref="E2908:F2908"/>
    <mergeCell ref="E2909:F2909"/>
    <mergeCell ref="E2910:F2910"/>
    <mergeCell ref="E2911:F2911"/>
    <mergeCell ref="E2912:G2912"/>
    <mergeCell ref="A2913:G2913"/>
    <mergeCell ref="A2914:B2914"/>
    <mergeCell ref="E2917:F2917"/>
    <mergeCell ref="A2918:B2918"/>
    <mergeCell ref="E2923:F2923"/>
    <mergeCell ref="A2924:B2924"/>
    <mergeCell ref="E2927:F2927"/>
    <mergeCell ref="E2928:F2928"/>
    <mergeCell ref="E2929:F2929"/>
    <mergeCell ref="E2930:F2930"/>
    <mergeCell ref="E2931:G2931"/>
    <mergeCell ref="A2932:G2932"/>
    <mergeCell ref="A2933:B2933"/>
    <mergeCell ref="E2936:F2936"/>
    <mergeCell ref="A2937:B2937"/>
    <mergeCell ref="E2942:F2942"/>
    <mergeCell ref="A2943:B2943"/>
    <mergeCell ref="E2946:F2946"/>
    <mergeCell ref="E2947:F2947"/>
    <mergeCell ref="E2948:F2948"/>
    <mergeCell ref="E2949:F2949"/>
    <mergeCell ref="E2950:G2950"/>
    <mergeCell ref="A2951:G2951"/>
    <mergeCell ref="A2952:B2952"/>
    <mergeCell ref="E2959:F2959"/>
    <mergeCell ref="A2960:B2960"/>
    <mergeCell ref="E2962:F2962"/>
    <mergeCell ref="A2963:B2963"/>
    <mergeCell ref="E2965:F2965"/>
    <mergeCell ref="E2966:F2966"/>
    <mergeCell ref="E2967:F2967"/>
    <mergeCell ref="E2968:F2968"/>
    <mergeCell ref="E2969:G2969"/>
    <mergeCell ref="A2970:G2970"/>
    <mergeCell ref="A2971:B2971"/>
    <mergeCell ref="E2976:F2976"/>
    <mergeCell ref="A2977:B2977"/>
    <mergeCell ref="E2982:F2982"/>
    <mergeCell ref="A2983:B2983"/>
    <mergeCell ref="E2988:F2988"/>
    <mergeCell ref="A2989:B2989"/>
    <mergeCell ref="E2992:F2992"/>
    <mergeCell ref="E2993:F2993"/>
    <mergeCell ref="E2994:F2994"/>
    <mergeCell ref="E2995:F2995"/>
    <mergeCell ref="E2996:G2996"/>
    <mergeCell ref="A2997:G2997"/>
    <mergeCell ref="A2998:B2998"/>
    <mergeCell ref="E3005:F3005"/>
    <mergeCell ref="A3006:B3006"/>
    <mergeCell ref="E3008:F3008"/>
    <mergeCell ref="A3009:B3009"/>
    <mergeCell ref="E3011:F3011"/>
    <mergeCell ref="E3012:F3012"/>
    <mergeCell ref="E3013:F3013"/>
    <mergeCell ref="E3014:F3014"/>
    <mergeCell ref="E3015:G3015"/>
    <mergeCell ref="A3016:G3016"/>
    <mergeCell ref="A3017:B3017"/>
    <mergeCell ref="E3019:F3019"/>
    <mergeCell ref="A3020:B3020"/>
    <mergeCell ref="E3022:F3022"/>
    <mergeCell ref="E3023:F3023"/>
    <mergeCell ref="E3024:F3024"/>
    <mergeCell ref="E3025:F3025"/>
    <mergeCell ref="E3026:G3026"/>
    <mergeCell ref="A3027:G3027"/>
    <mergeCell ref="A3028:B3028"/>
    <mergeCell ref="E3030:F3030"/>
    <mergeCell ref="A3031:B3031"/>
    <mergeCell ref="E3034:F3034"/>
    <mergeCell ref="E3035:F3035"/>
    <mergeCell ref="E3036:F3036"/>
    <mergeCell ref="E3037:F3037"/>
    <mergeCell ref="E3038:G3038"/>
    <mergeCell ref="A3039:G3039"/>
    <mergeCell ref="A3040:B3040"/>
    <mergeCell ref="E3047:F3047"/>
    <mergeCell ref="E3048:F3048"/>
    <mergeCell ref="E3049:F3049"/>
    <mergeCell ref="E3050:F3050"/>
    <mergeCell ref="E3051:G3051"/>
    <mergeCell ref="A3052:G3052"/>
    <mergeCell ref="A3053:B3053"/>
    <mergeCell ref="E3057:F3057"/>
    <mergeCell ref="A3058:B3058"/>
    <mergeCell ref="E3061:F3061"/>
    <mergeCell ref="E3062:F3062"/>
    <mergeCell ref="E3063:F3063"/>
    <mergeCell ref="E3064:F3064"/>
    <mergeCell ref="E3065:G3065"/>
    <mergeCell ref="A3066:G3066"/>
    <mergeCell ref="A3067:B3067"/>
    <mergeCell ref="E3072:F3072"/>
    <mergeCell ref="A3073:B3073"/>
    <mergeCell ref="E3076:F3076"/>
    <mergeCell ref="E3077:F3077"/>
    <mergeCell ref="E3078:F3078"/>
    <mergeCell ref="E3079:F3079"/>
    <mergeCell ref="E3080:G3080"/>
    <mergeCell ref="A3081:G3081"/>
    <mergeCell ref="A3082:B3082"/>
    <mergeCell ref="E3085:F3085"/>
    <mergeCell ref="A3086:B3086"/>
    <mergeCell ref="E3089:F3089"/>
    <mergeCell ref="E3090:F3090"/>
    <mergeCell ref="E3091:F3091"/>
    <mergeCell ref="E3092:F3092"/>
    <mergeCell ref="E3093:G3093"/>
    <mergeCell ref="A3094:G3094"/>
    <mergeCell ref="A3095:B3095"/>
    <mergeCell ref="E3098:F3098"/>
    <mergeCell ref="A3099:B3099"/>
    <mergeCell ref="E3101:F3101"/>
    <mergeCell ref="A3102:B3102"/>
    <mergeCell ref="E3105:F3105"/>
    <mergeCell ref="E3106:F3106"/>
    <mergeCell ref="E3107:F3107"/>
    <mergeCell ref="E3108:F3108"/>
    <mergeCell ref="E3109:G3109"/>
    <mergeCell ref="A3110:G3110"/>
    <mergeCell ref="A3111:B3111"/>
    <mergeCell ref="E3113:F3113"/>
    <mergeCell ref="E3114:F3114"/>
    <mergeCell ref="E3115:F3115"/>
    <mergeCell ref="E3116:F3116"/>
    <mergeCell ref="E3117:G3117"/>
    <mergeCell ref="A3118:G3118"/>
    <mergeCell ref="A3119:B3119"/>
    <mergeCell ref="E3121:F3121"/>
    <mergeCell ref="E3122:F3122"/>
    <mergeCell ref="E3123:F3123"/>
    <mergeCell ref="E3124:F3124"/>
    <mergeCell ref="E3125:G3125"/>
    <mergeCell ref="A3126:G3126"/>
    <mergeCell ref="A3127:B3127"/>
    <mergeCell ref="E3130:F3130"/>
    <mergeCell ref="A3131:B3131"/>
    <mergeCell ref="E3133:F3133"/>
    <mergeCell ref="A3134:B3134"/>
    <mergeCell ref="E3137:F3137"/>
    <mergeCell ref="E3138:F3138"/>
    <mergeCell ref="E3139:F3139"/>
    <mergeCell ref="E3140:F3140"/>
    <mergeCell ref="E3141:G3141"/>
    <mergeCell ref="A3142:G3142"/>
    <mergeCell ref="A3143:B3143"/>
    <mergeCell ref="E3146:F3146"/>
    <mergeCell ref="A3147:B3147"/>
    <mergeCell ref="E3150:F3150"/>
    <mergeCell ref="A3151:B3151"/>
    <mergeCell ref="E3154:F3154"/>
    <mergeCell ref="E3155:F3155"/>
    <mergeCell ref="E3156:F3156"/>
    <mergeCell ref="E3157:F3157"/>
    <mergeCell ref="E3158:G3158"/>
    <mergeCell ref="A3159:G3159"/>
    <mergeCell ref="A3160:B3160"/>
    <mergeCell ref="E3162:F3162"/>
    <mergeCell ref="A3163:B3163"/>
    <mergeCell ref="E3166:F3166"/>
    <mergeCell ref="E3167:F3167"/>
    <mergeCell ref="E3168:F3168"/>
    <mergeCell ref="E3169:F3169"/>
    <mergeCell ref="E3170:G3170"/>
    <mergeCell ref="A3171:G3171"/>
    <mergeCell ref="A3172:B3172"/>
    <mergeCell ref="E3174:F3174"/>
    <mergeCell ref="A3175:B3175"/>
    <mergeCell ref="E3180:F3180"/>
    <mergeCell ref="E3181:F3181"/>
    <mergeCell ref="E3182:F3182"/>
    <mergeCell ref="E3183:F3183"/>
    <mergeCell ref="E3184:G3184"/>
    <mergeCell ref="A3185:G3185"/>
    <mergeCell ref="A3186:B3186"/>
    <mergeCell ref="E3188:F3188"/>
    <mergeCell ref="E3189:F3189"/>
    <mergeCell ref="E3190:F3190"/>
    <mergeCell ref="E3191:F3191"/>
    <mergeCell ref="E3192:G3192"/>
    <mergeCell ref="A3193:G3193"/>
    <mergeCell ref="A3194:B3194"/>
    <mergeCell ref="E3196:F3196"/>
    <mergeCell ref="E3197:F3197"/>
    <mergeCell ref="E3198:F3198"/>
    <mergeCell ref="E3199:F3199"/>
    <mergeCell ref="E3200:G3200"/>
    <mergeCell ref="A3201:G3201"/>
    <mergeCell ref="A3202:B3202"/>
    <mergeCell ref="E3204:F3204"/>
    <mergeCell ref="E3205:F3205"/>
    <mergeCell ref="E3206:F3206"/>
    <mergeCell ref="E3207:F3207"/>
    <mergeCell ref="E3208:G3208"/>
    <mergeCell ref="A3209:G3209"/>
    <mergeCell ref="A3210:B3210"/>
    <mergeCell ref="E3212:F3212"/>
    <mergeCell ref="E3213:F3213"/>
    <mergeCell ref="E3214:F3214"/>
    <mergeCell ref="E3215:F3215"/>
    <mergeCell ref="E3216:G3216"/>
    <mergeCell ref="A3217:G3217"/>
    <mergeCell ref="A3218:B3218"/>
    <mergeCell ref="E3220:F3220"/>
    <mergeCell ref="A3221:B3221"/>
    <mergeCell ref="E3224:F3224"/>
    <mergeCell ref="A3225:B3225"/>
    <mergeCell ref="E3227:F3227"/>
    <mergeCell ref="E3228:F3228"/>
    <mergeCell ref="E3229:F3229"/>
    <mergeCell ref="E3230:F3230"/>
    <mergeCell ref="E3231:G3231"/>
    <mergeCell ref="A3232:G3232"/>
    <mergeCell ref="A3233:B3233"/>
    <mergeCell ref="E3236:F3236"/>
    <mergeCell ref="E3237:F3237"/>
    <mergeCell ref="E3238:F3238"/>
    <mergeCell ref="E3239:F3239"/>
    <mergeCell ref="E3240:G3240"/>
    <mergeCell ref="A3241:G3241"/>
    <mergeCell ref="A3242:B3242"/>
    <mergeCell ref="E3246:F3246"/>
    <mergeCell ref="A3247:B3247"/>
    <mergeCell ref="E3249:F3249"/>
    <mergeCell ref="E3250:F3250"/>
    <mergeCell ref="E3251:F3251"/>
    <mergeCell ref="E3252:F3252"/>
    <mergeCell ref="E3253:G3253"/>
    <mergeCell ref="A3254:G3254"/>
    <mergeCell ref="A3255:B3255"/>
    <mergeCell ref="E3257:F3257"/>
    <mergeCell ref="A3258:B3258"/>
    <mergeCell ref="E3261:F3261"/>
    <mergeCell ref="E3262:F3262"/>
    <mergeCell ref="E3263:F3263"/>
    <mergeCell ref="E3264:F3264"/>
    <mergeCell ref="E3265:G3265"/>
    <mergeCell ref="A3266:G3266"/>
    <mergeCell ref="A3267:B3267"/>
    <mergeCell ref="E3269:F3269"/>
    <mergeCell ref="A3270:B3270"/>
    <mergeCell ref="E3275:F3275"/>
    <mergeCell ref="E3276:F3276"/>
    <mergeCell ref="E3277:F3277"/>
    <mergeCell ref="E3278:F3278"/>
    <mergeCell ref="E3279:G3279"/>
    <mergeCell ref="A3280:G3280"/>
    <mergeCell ref="A3281:B3281"/>
    <mergeCell ref="E3283:F3283"/>
    <mergeCell ref="E3284:F3284"/>
    <mergeCell ref="E3285:F3285"/>
    <mergeCell ref="E3286:F3286"/>
    <mergeCell ref="E3287:G3287"/>
    <mergeCell ref="A3288:G3288"/>
    <mergeCell ref="A3289:B3289"/>
    <mergeCell ref="E3291:F3291"/>
    <mergeCell ref="E3292:F3292"/>
    <mergeCell ref="E3293:F3293"/>
    <mergeCell ref="E3294:F3294"/>
    <mergeCell ref="E3295:G3295"/>
    <mergeCell ref="A3296:G3296"/>
    <mergeCell ref="A3297:B3297"/>
    <mergeCell ref="E3299:F3299"/>
    <mergeCell ref="E3300:F3300"/>
    <mergeCell ref="E3301:F3301"/>
    <mergeCell ref="E3302:F3302"/>
    <mergeCell ref="E3303:G3303"/>
    <mergeCell ref="A3304:G3304"/>
    <mergeCell ref="A3305:B3305"/>
    <mergeCell ref="E3307:F3307"/>
    <mergeCell ref="E3308:F3308"/>
    <mergeCell ref="E3309:F3309"/>
    <mergeCell ref="E3310:F3310"/>
    <mergeCell ref="E3311:G3311"/>
    <mergeCell ref="A3312:G3312"/>
    <mergeCell ref="A3313:B3313"/>
    <mergeCell ref="E3315:F3315"/>
    <mergeCell ref="A3316:B3316"/>
    <mergeCell ref="E3319:F3319"/>
    <mergeCell ref="E3320:F3320"/>
    <mergeCell ref="E3321:F3321"/>
    <mergeCell ref="E3322:F3322"/>
    <mergeCell ref="E3323:G3323"/>
    <mergeCell ref="A3324:G3324"/>
    <mergeCell ref="A3325:B3325"/>
    <mergeCell ref="E3327:F3327"/>
    <mergeCell ref="A3328:B3328"/>
    <mergeCell ref="E3333:F3333"/>
    <mergeCell ref="E3334:F3334"/>
    <mergeCell ref="E3335:F3335"/>
    <mergeCell ref="E3336:F3336"/>
    <mergeCell ref="E3337:G3337"/>
    <mergeCell ref="A3338:G3338"/>
    <mergeCell ref="A3339:B3339"/>
    <mergeCell ref="E3341:F3341"/>
    <mergeCell ref="E3342:F3342"/>
    <mergeCell ref="E3343:F3343"/>
    <mergeCell ref="E3344:F3344"/>
    <mergeCell ref="E3345:G3345"/>
    <mergeCell ref="A3346:G3346"/>
    <mergeCell ref="A3347:B3347"/>
    <mergeCell ref="E3349:F3349"/>
    <mergeCell ref="E3350:F3350"/>
    <mergeCell ref="E3351:F3351"/>
    <mergeCell ref="E3352:F3352"/>
    <mergeCell ref="E3353:G3353"/>
    <mergeCell ref="A3354:G3354"/>
    <mergeCell ref="A3355:B3355"/>
    <mergeCell ref="E3357:F3357"/>
    <mergeCell ref="E3358:F3358"/>
    <mergeCell ref="E3359:F3359"/>
    <mergeCell ref="E3360:F3360"/>
    <mergeCell ref="E3361:G3361"/>
    <mergeCell ref="A3362:G3362"/>
    <mergeCell ref="A3363:B3363"/>
    <mergeCell ref="E3365:F3365"/>
    <mergeCell ref="E3366:F3366"/>
    <mergeCell ref="E3367:F3367"/>
    <mergeCell ref="E3368:F3368"/>
    <mergeCell ref="E3369:G3369"/>
    <mergeCell ref="A3370:G3370"/>
    <mergeCell ref="A3371:B3371"/>
    <mergeCell ref="E3378:F3378"/>
    <mergeCell ref="A3379:B3379"/>
    <mergeCell ref="E3381:F3381"/>
    <mergeCell ref="A3382:B3382"/>
    <mergeCell ref="E3384:F3384"/>
    <mergeCell ref="E3385:F3385"/>
    <mergeCell ref="E3386:F3386"/>
    <mergeCell ref="E3387:F3387"/>
    <mergeCell ref="E3388:G3388"/>
    <mergeCell ref="A3389:G3389"/>
    <mergeCell ref="A3390:B3390"/>
    <mergeCell ref="E3393:F3393"/>
    <mergeCell ref="A3394:B3394"/>
    <mergeCell ref="E3397:F3397"/>
    <mergeCell ref="E3398:F3398"/>
    <mergeCell ref="E3399:F3399"/>
    <mergeCell ref="E3400:F3400"/>
    <mergeCell ref="E3401:G3401"/>
    <mergeCell ref="A3402:G3402"/>
    <mergeCell ref="A3403:B3403"/>
    <mergeCell ref="E3406:F3406"/>
    <mergeCell ref="A3407:B3407"/>
    <mergeCell ref="E3410:F3410"/>
    <mergeCell ref="E3411:F3411"/>
    <mergeCell ref="E3412:F3412"/>
    <mergeCell ref="E3413:F3413"/>
    <mergeCell ref="E3414:G3414"/>
    <mergeCell ref="A3415:G3415"/>
    <mergeCell ref="A3416:B3416"/>
    <mergeCell ref="E3419:F3419"/>
    <mergeCell ref="A3420:B3420"/>
    <mergeCell ref="E3423:F3423"/>
    <mergeCell ref="E3424:F3424"/>
    <mergeCell ref="E3425:F3425"/>
    <mergeCell ref="E3426:F3426"/>
    <mergeCell ref="E3427:G3427"/>
    <mergeCell ref="A3428:G3428"/>
    <mergeCell ref="A3429:B3429"/>
    <mergeCell ref="E3434:F3434"/>
    <mergeCell ref="A3435:B3435"/>
    <mergeCell ref="E3438:F3438"/>
    <mergeCell ref="E3439:F3439"/>
    <mergeCell ref="E3440:F3440"/>
    <mergeCell ref="E3441:F3441"/>
    <mergeCell ref="E3442:G3442"/>
    <mergeCell ref="A3443:G3443"/>
    <mergeCell ref="A3444:B3444"/>
    <mergeCell ref="E3449:F3449"/>
    <mergeCell ref="A3450:B3450"/>
    <mergeCell ref="E3452:F3452"/>
    <mergeCell ref="A3453:B3453"/>
    <mergeCell ref="E3455:F3455"/>
    <mergeCell ref="E3456:F3456"/>
    <mergeCell ref="E3457:F3457"/>
    <mergeCell ref="E3458:F3458"/>
    <mergeCell ref="E3459:G3459"/>
    <mergeCell ref="A3460:G3460"/>
    <mergeCell ref="A3461:B3461"/>
    <mergeCell ref="E3468:F3468"/>
    <mergeCell ref="A3469:B3469"/>
    <mergeCell ref="E3471:F3471"/>
    <mergeCell ref="A3472:B3472"/>
    <mergeCell ref="E3474:F3474"/>
    <mergeCell ref="E3475:F3475"/>
    <mergeCell ref="E3476:F3476"/>
    <mergeCell ref="E3477:F3477"/>
    <mergeCell ref="E3478:G3478"/>
    <mergeCell ref="A3479:G3479"/>
    <mergeCell ref="A3480:B3480"/>
    <mergeCell ref="E3483:F3483"/>
    <mergeCell ref="A3484:B3484"/>
    <mergeCell ref="E3488:F3488"/>
    <mergeCell ref="A3489:B3489"/>
    <mergeCell ref="E3492:F3492"/>
    <mergeCell ref="E3493:F3493"/>
    <mergeCell ref="E3494:F3494"/>
    <mergeCell ref="E3495:F3495"/>
    <mergeCell ref="E3496:G3496"/>
    <mergeCell ref="A3497:G3497"/>
    <mergeCell ref="A3498:B3498"/>
    <mergeCell ref="E3501:F3501"/>
    <mergeCell ref="E3502:F3502"/>
    <mergeCell ref="E3503:F3503"/>
    <mergeCell ref="E3504:F3504"/>
    <mergeCell ref="E3505:G3505"/>
    <mergeCell ref="A3506:G3506"/>
    <mergeCell ref="A3507:B3507"/>
    <mergeCell ref="E3509:F3509"/>
    <mergeCell ref="A3510:B3510"/>
    <mergeCell ref="E3513:F3513"/>
    <mergeCell ref="E3514:F3514"/>
    <mergeCell ref="E3515:F3515"/>
    <mergeCell ref="E3516:F3516"/>
    <mergeCell ref="E3517:G3517"/>
    <mergeCell ref="A3518:G3518"/>
    <mergeCell ref="A3519:B3519"/>
    <mergeCell ref="E3522:F3522"/>
    <mergeCell ref="E3523:F3523"/>
    <mergeCell ref="E3524:F3524"/>
    <mergeCell ref="E3525:F3525"/>
    <mergeCell ref="E3526:G3526"/>
    <mergeCell ref="A3527:G3527"/>
    <mergeCell ref="A3528:B3528"/>
    <mergeCell ref="E3530:F3530"/>
    <mergeCell ref="A3531:B3531"/>
    <mergeCell ref="E3534:F3534"/>
    <mergeCell ref="E3535:F3535"/>
    <mergeCell ref="E3536:F3536"/>
    <mergeCell ref="E3537:F3537"/>
    <mergeCell ref="E3538:G3538"/>
    <mergeCell ref="A3539:G3539"/>
    <mergeCell ref="A3540:B3540"/>
    <mergeCell ref="E3543:F3543"/>
    <mergeCell ref="A3544:B3544"/>
    <mergeCell ref="E3547:F3547"/>
    <mergeCell ref="E3548:F3548"/>
    <mergeCell ref="E3549:F3549"/>
    <mergeCell ref="E3550:F3550"/>
    <mergeCell ref="E3551:G3551"/>
    <mergeCell ref="A3552:G3552"/>
    <mergeCell ref="A3553:B3553"/>
    <mergeCell ref="E3556:F3556"/>
    <mergeCell ref="A3557:B3557"/>
    <mergeCell ref="E3560:F3560"/>
    <mergeCell ref="E3561:F3561"/>
    <mergeCell ref="E3562:F3562"/>
    <mergeCell ref="E3563:F3563"/>
    <mergeCell ref="E3564:G3564"/>
    <mergeCell ref="A3565:G3565"/>
    <mergeCell ref="A3566:B3566"/>
    <mergeCell ref="E3569:F3569"/>
    <mergeCell ref="A3570:B3570"/>
    <mergeCell ref="E3573:F3573"/>
    <mergeCell ref="A3574:B3574"/>
    <mergeCell ref="E3577:F3577"/>
    <mergeCell ref="E3578:F3578"/>
    <mergeCell ref="E3579:F3579"/>
    <mergeCell ref="E3580:F3580"/>
    <mergeCell ref="E3581:G3581"/>
    <mergeCell ref="A3582:G3582"/>
    <mergeCell ref="A3583:B3583"/>
    <mergeCell ref="E3585:F3585"/>
    <mergeCell ref="E3586:F3586"/>
    <mergeCell ref="E3587:F3587"/>
    <mergeCell ref="E3588:F3588"/>
    <mergeCell ref="E3589:G3589"/>
    <mergeCell ref="A3590:G3590"/>
    <mergeCell ref="A3591:B3591"/>
    <mergeCell ref="E3593:F3593"/>
    <mergeCell ref="E3594:F3594"/>
    <mergeCell ref="E3595:F3595"/>
    <mergeCell ref="E3596:F3596"/>
    <mergeCell ref="E3597:G3597"/>
    <mergeCell ref="A3598:G3598"/>
    <mergeCell ref="A3599:B3599"/>
    <mergeCell ref="E3602:F3602"/>
    <mergeCell ref="A3603:B3603"/>
    <mergeCell ref="E3606:F3606"/>
    <mergeCell ref="E3607:F3607"/>
    <mergeCell ref="E3608:F3608"/>
    <mergeCell ref="E3609:F3609"/>
    <mergeCell ref="E3610:G3610"/>
    <mergeCell ref="A3611:G3611"/>
    <mergeCell ref="A3612:B3612"/>
    <mergeCell ref="E3615:F3615"/>
    <mergeCell ref="A3616:B3616"/>
    <mergeCell ref="E3619:F3619"/>
    <mergeCell ref="E3620:F3620"/>
    <mergeCell ref="E3621:F3621"/>
    <mergeCell ref="E3622:F3622"/>
    <mergeCell ref="E3623:G3623"/>
    <mergeCell ref="A3624:G3624"/>
    <mergeCell ref="A3625:B3625"/>
    <mergeCell ref="E3628:F3628"/>
    <mergeCell ref="A3629:B3629"/>
    <mergeCell ref="E3632:F3632"/>
    <mergeCell ref="E3633:F3633"/>
    <mergeCell ref="E3634:F3634"/>
    <mergeCell ref="E3635:F3635"/>
    <mergeCell ref="E3636:G3636"/>
    <mergeCell ref="A3637:G3637"/>
    <mergeCell ref="A3638:B3638"/>
    <mergeCell ref="E3641:F3641"/>
    <mergeCell ref="E3642:F3642"/>
    <mergeCell ref="E3643:F3643"/>
    <mergeCell ref="E3644:F3644"/>
    <mergeCell ref="E3645:G3645"/>
    <mergeCell ref="A3646:G3646"/>
    <mergeCell ref="A3647:B3647"/>
    <mergeCell ref="E3652:F3652"/>
    <mergeCell ref="E3653:F3653"/>
    <mergeCell ref="E3654:F3654"/>
    <mergeCell ref="E3655:F3655"/>
    <mergeCell ref="E3656:G3656"/>
    <mergeCell ref="A3657:G3657"/>
    <mergeCell ref="A3658:B3658"/>
    <mergeCell ref="E3660:F3660"/>
    <mergeCell ref="E3661:F3661"/>
    <mergeCell ref="E3662:F3662"/>
    <mergeCell ref="E3663:F3663"/>
    <mergeCell ref="E3664:G3664"/>
    <mergeCell ref="A3665:G3665"/>
    <mergeCell ref="A3666:B3666"/>
    <mergeCell ref="E3668:F3668"/>
    <mergeCell ref="E3669:F3669"/>
    <mergeCell ref="E3670:F3670"/>
    <mergeCell ref="E3671:F3671"/>
    <mergeCell ref="E3672:G3672"/>
    <mergeCell ref="A3673:G3673"/>
    <mergeCell ref="A3674:B3674"/>
    <mergeCell ref="E3676:F3676"/>
    <mergeCell ref="E3677:F3677"/>
    <mergeCell ref="E3678:F3678"/>
    <mergeCell ref="E3679:F3679"/>
    <mergeCell ref="E3680:G3680"/>
    <mergeCell ref="A3681:G3681"/>
    <mergeCell ref="A3682:B3682"/>
    <mergeCell ref="E3684:F3684"/>
    <mergeCell ref="E3685:F3685"/>
    <mergeCell ref="E3686:F3686"/>
    <mergeCell ref="E3687:F3687"/>
    <mergeCell ref="E3688:G3688"/>
    <mergeCell ref="A3689:G3689"/>
    <mergeCell ref="A3690:B3690"/>
    <mergeCell ref="E3693:F3693"/>
    <mergeCell ref="A3694:B3694"/>
    <mergeCell ref="E3697:F3697"/>
    <mergeCell ref="E3698:F3698"/>
    <mergeCell ref="E3699:F3699"/>
    <mergeCell ref="E3700:F3700"/>
    <mergeCell ref="E3701:G3701"/>
    <mergeCell ref="A3702:G3702"/>
    <mergeCell ref="A3703:B3703"/>
    <mergeCell ref="E3706:F3706"/>
    <mergeCell ref="A3707:B3707"/>
    <mergeCell ref="E3710:F3710"/>
    <mergeCell ref="E3711:F3711"/>
    <mergeCell ref="E3712:F3712"/>
    <mergeCell ref="E3713:F3713"/>
    <mergeCell ref="E3714:G3714"/>
    <mergeCell ref="A3715:G3715"/>
    <mergeCell ref="A3716:B3716"/>
    <mergeCell ref="E3719:F3719"/>
    <mergeCell ref="A3720:B3720"/>
    <mergeCell ref="E3723:F3723"/>
    <mergeCell ref="E3724:F3724"/>
    <mergeCell ref="E3725:F3725"/>
    <mergeCell ref="E3726:F3726"/>
  </mergeCells>
  <pageMargins left="0.5" right="0.5" top="0.5" bottom="0.5" header="0.0" footer="0.0"/>
  <pageSetup orientation="portrait" scale="85" paperSize="9"/>
  <drawing r:id="rIdDr4"/>
</worksheet>
</file>

<file path=xl/worksheets/sheet5.xml><?xml version="1.0" encoding="utf-8"?>
<worksheet xmlns="http://schemas.openxmlformats.org/spreadsheetml/2006/main" xmlns:r="http://schemas.openxmlformats.org/officeDocument/2006/relationships">
  <sheetPr>
    <outlinePr summaryBelow="0"/>
  </sheetPr>
  <dimension ref="A1:K132"/>
  <sheetViews>
    <sheetView workbookViewId="0"/>
  </sheetViews>
  <sheetFormatPr defaultRowHeight="15"/>
  <cols>
    <col min="1" max="1" customWidth="true" width="9.333333"/>
    <col min="2" max="2" customWidth="true" width="68.666664"/>
    <col min="3" max="3" customWidth="true" width="9.333333"/>
    <col min="4" max="4" customWidth="true" width="10.333333"/>
    <col min="5" max="5" customWidth="true" width="9.333333"/>
    <col min="6" max="6" customWidth="true" width="12.5"/>
    <col min="7" max="7" customWidth="true" width="12.5"/>
    <col min="8" max="8" customWidth="true" width="12.5"/>
    <col min="9" max="9" customWidth="true" width="8.666667"/>
    <col min="10" max="10" customWidth="true" width="8.666667"/>
    <col min="11" max="11" customWidth="true" width="4.6666665"/>
  </cols>
  <sheetData>
    <row r="1" customHeight="1" ht="99">
      <c r="A1" s="1" t="inlineStr"/>
      <c r="B1" s="1" t="inlineStr"/>
      <c r="C1" s="1" t="inlineStr"/>
      <c r="D1" s="1" t="inlineStr"/>
      <c r="E1" s="1" t="inlineStr"/>
      <c r="F1" s="1" t="inlineStr"/>
      <c r="G1" s="1" t="inlineStr"/>
      <c r="H1" s="1" t="inlineStr"/>
      <c r="I1" s="1" t="inlineStr"/>
      <c r="J1" s="1" t="inlineStr"/>
      <c r="K1" s="1" t="inlineStr"/>
    </row>
    <row r="2" customHeight="1" ht="10">
      <c r="A2" s="2" t="inlineStr"/>
      <c r="B2" s="3" t="inlineStr">
        <is>
          <r>
            <t xml:space="preserve">
</t>
          </r>
        </is>
      </c>
      <c r="C2" s="3" t="inlineStr"/>
      <c r="D2" s="2" t="inlineStr"/>
      <c r="E2" s="2" t="inlineStr"/>
      <c r="F2" s="2" t="inlineStr"/>
      <c r="G2" s="2" t="inlineStr"/>
      <c r="H2" s="2" t="inlineStr"/>
      <c r="I2" s="2" t="inlineStr"/>
      <c r="J2" s="2" t="inlineStr"/>
      <c r="K2" s="2" t="inlineStr"/>
    </row>
    <row r="3" customHeight="1" ht="22">
      <c r="A3" s="32" t="inlineStr">
        <is>
          <r>
            <t xml:space="preserve">CÓDIGO</t>
          </r>
        </is>
      </c>
      <c r="B3" s="33" t="inlineStr">
        <is>
          <r>
            <t xml:space="preserve">DESCRIÇÃO</t>
          </r>
        </is>
      </c>
      <c r="C3" s="32" t="inlineStr">
        <is>
          <r>
            <t xml:space="preserve">FONTE</t>
          </r>
        </is>
      </c>
      <c r="D3" s="32" t="inlineStr">
        <is>
          <r>
            <t xml:space="preserve">TIPO</t>
          </r>
        </is>
      </c>
      <c r="E3" s="32" t="inlineStr">
        <is>
          <r>
            <t xml:space="preserve">UNIDADE</t>
          </r>
        </is>
      </c>
      <c r="F3" s="32" t="inlineStr">
        <is>
          <r>
            <t xml:space="preserve">QUANTIDADE</t>
          </r>
        </is>
      </c>
      <c r="G3" s="32" t="inlineStr">
        <is>
          <r>
            <t xml:space="preserve">PREÇO UNITÁRIO</t>
          </r>
        </is>
      </c>
      <c r="H3" s="32" t="inlineStr">
        <is>
          <r>
            <t xml:space="preserve">PREÇO TOTAL</t>
          </r>
        </is>
      </c>
      <c r="I3" s="32" t="inlineStr">
        <is>
          <r>
            <t xml:space="preserve">%</t>
          </r>
        </is>
      </c>
      <c r="J3" s="32" t="inlineStr">
        <is>
          <r>
            <t xml:space="preserve">ACUMUL. %</t>
          </r>
        </is>
      </c>
      <c r="K3" s="32" t="inlineStr">
        <is>
          <r>
            <t xml:space="preserve">CL</t>
          </r>
        </is>
      </c>
    </row>
    <row r="4" customHeight="1" ht="20">
      <c r="A4" s="34" t="inlineStr">
        <is>
          <r>
            <t xml:space="preserve">CP ADAP. 064</t>
          </r>
        </is>
      </c>
      <c r="B4" s="35" t="inlineStr">
        <is>
          <r>
            <t xml:space="preserve">TELHAMENTO COM TELHA TERMO ACÚSTICA EM ALUMÍNIO ONDULADA COM 30MM DE PREENCHIMENTO / POLIURETANO RÍGIDO</t>
          </r>
        </is>
      </c>
      <c r="C4" s="34" t="inlineStr">
        <is>
          <r>
            <t xml:space="preserve">SINAPI AJUSTADA</t>
          </r>
        </is>
      </c>
      <c r="D4" s="34" t="inlineStr">
        <is>
          <r>
            <t xml:space="preserve">Não cadastrado</t>
          </r>
        </is>
      </c>
      <c r="E4" s="34" t="inlineStr">
        <is>
          <r>
            <t xml:space="preserve">M2</t>
          </r>
        </is>
      </c>
      <c r="F4" s="36" t="n">
        <v>1315.28</v>
      </c>
      <c r="G4" s="37" t="n">
        <v>360.79</v>
      </c>
      <c r="H4" s="37" t="n">
        <f>ROUND(F4*G4,2)</f>
        <v>474539.8712</v>
      </c>
      <c r="I4" s="38" t="n">
        <f>H4/VALOR_TOTAL*100</f>
        <v>15.606298247733932</v>
      </c>
      <c r="J4" s="38" t="n">
        <f>I4</f>
        <v>15.606298247733932</v>
      </c>
      <c r="K4" s="34" t="inlineStr">
        <f>IF(J4&lt;=50,"A",IF(J4&lt;=80,"B","C"))</f>
        <is>
          <r>
            <t xml:space="preserve">A</t>
          </r>
        </is>
      </c>
    </row>
    <row r="5" customHeight="1" ht="20">
      <c r="A5" s="34" t="inlineStr">
        <is>
          <r>
            <t xml:space="preserve">CP ADAP. 023</t>
          </r>
        </is>
      </c>
      <c r="B5" s="35" t="inlineStr">
        <is>
          <r>
            <t xml:space="preserve">FORNECIMENTO E INSTALAÇÃO DE BRISES EM PVC E MONTANTES EM ALUMÍNIO</t>
          </r>
        </is>
      </c>
      <c r="C5" s="34" t="inlineStr">
        <is>
          <r>
            <t xml:space="preserve">SINAPI AJUSTADA</t>
          </r>
        </is>
      </c>
      <c r="D5" s="34" t="inlineStr">
        <is>
          <r>
            <t xml:space="preserve">Não cadastrado</t>
          </r>
        </is>
      </c>
      <c r="E5" s="34" t="inlineStr">
        <is>
          <r>
            <t xml:space="preserve">M2</t>
          </r>
        </is>
      </c>
      <c r="F5" s="36" t="n">
        <v>340.0</v>
      </c>
      <c r="G5" s="37" t="n">
        <v>776.1</v>
      </c>
      <c r="H5" s="37" t="n">
        <f>ROUND(F5*G5,2)</f>
        <v>263874.0</v>
      </c>
      <c r="I5" s="38" t="n">
        <f>H5/VALOR_TOTAL*100</f>
        <v>8.678082904622629</v>
      </c>
      <c r="J5" s="38" t="n">
        <f>I5+J4</f>
        <v>24.284381112891896</v>
      </c>
      <c r="K5" s="34" t="inlineStr">
        <f>IF(J5&lt;=50,"A",IF(J5&lt;=80,"B","C"))</f>
        <is>
          <r>
            <t xml:space="preserve">A</t>
          </r>
        </is>
      </c>
    </row>
    <row r="6" customHeight="1" ht="20">
      <c r="A6" s="34" t="inlineStr">
        <is>
          <r>
            <t xml:space="preserve">CP ADAP. 027</t>
          </r>
        </is>
      </c>
      <c r="B6" s="35" t="inlineStr">
        <is>
          <r>
            <t xml:space="preserve">REVESTIMENTO CERÂMICO 10x10CM, COR AZUL ESCURO (Fachadas Norte/Sul/Leste/Oeste)</t>
          </r>
        </is>
      </c>
      <c r="C6" s="34" t="inlineStr">
        <is>
          <r>
            <t xml:space="preserve">SINAPI AJUSTADA</t>
          </r>
        </is>
      </c>
      <c r="D6" s="34" t="inlineStr">
        <is>
          <r>
            <t xml:space="preserve">Não cadastrado</t>
          </r>
        </is>
      </c>
      <c r="E6" s="34" t="inlineStr">
        <is>
          <r>
            <t xml:space="preserve">M2</t>
          </r>
        </is>
      </c>
      <c r="F6" s="36" t="n">
        <v>1269.65</v>
      </c>
      <c r="G6" s="37" t="n">
        <v>171.64</v>
      </c>
      <c r="H6" s="37" t="n">
        <f>ROUND(F6*G6,2)</f>
        <v>217922.726</v>
      </c>
      <c r="I6" s="38" t="n">
        <f>H6/VALOR_TOTAL*100</f>
        <v>7.166873140322127</v>
      </c>
      <c r="J6" s="38" t="n">
        <f>I6+J5</f>
        <v>31.451254384762912</v>
      </c>
      <c r="K6" s="34" t="inlineStr">
        <f>IF(J6&lt;=50,"A",IF(J6&lt;=80,"B","C"))</f>
        <is>
          <r>
            <t xml:space="preserve">A</t>
          </r>
        </is>
      </c>
    </row>
    <row r="7" customHeight="1" ht="20">
      <c r="A7" s="34" t="inlineStr">
        <is>
          <r>
            <t xml:space="preserve">CP ADAP. 018</t>
          </r>
        </is>
      </c>
      <c r="B7" s="35" t="inlineStr">
        <is>
          <r>
            <t xml:space="preserve">REJUNTAMENTO P/CERÂMICA C/ EPOXI (PAREDE/PISO)</t>
          </r>
        </is>
      </c>
      <c r="C7" s="34" t="inlineStr">
        <is>
          <r>
            <t xml:space="preserve">SINAPI AJUSTADA</t>
          </r>
        </is>
      </c>
      <c r="D7" s="34" t="inlineStr">
        <is>
          <r>
            <t xml:space="preserve">Não cadastrado</t>
          </r>
        </is>
      </c>
      <c r="E7" s="34" t="inlineStr">
        <is>
          <r>
            <t xml:space="preserve">M2</t>
          </r>
        </is>
      </c>
      <c r="F7" s="36" t="n">
        <v>2573.67</v>
      </c>
      <c r="G7" s="37" t="n">
        <v>61.69</v>
      </c>
      <c r="H7" s="37" t="n">
        <f>ROUND(F7*G7,2)</f>
        <v>158769.7023</v>
      </c>
      <c r="I7" s="38" t="n">
        <f>H7/VALOR_TOTAL*100</f>
        <v>5.221494498516921</v>
      </c>
      <c r="J7" s="38" t="n">
        <f>I7+J6</f>
        <v>36.67274880763922</v>
      </c>
      <c r="K7" s="34" t="inlineStr">
        <f>IF(J7&lt;=50,"A",IF(J7&lt;=80,"B","C"))</f>
        <is>
          <r>
            <t xml:space="preserve">A</t>
          </r>
        </is>
      </c>
    </row>
    <row r="8" customHeight="1" ht="28">
      <c r="A8" s="34" t="inlineStr">
        <is>
          <r>
            <t xml:space="preserve">104237</t>
          </r>
        </is>
      </c>
      <c r="B8" s="35" t="inlineStr">
        <is>
          <r>
            <t xml:space="preserve">EMBOÇO OU MASSA ÚNICA EM ARGAMASSA TRAÇO 1:2:8, PREPARO MECÂNICA COM BETONEIRA 400 L, APLICADA MANUALMENTE EM PANOS DE FACHADA SEM PRESENÇA DE VÃOS, ESPESSURA DE 35 MM, ACESSO POR ANDAIME. AF_08/2022</t>
          </r>
        </is>
      </c>
      <c r="C8" s="34" t="inlineStr">
        <is>
          <r>
            <t xml:space="preserve">SINAPI</t>
          </r>
        </is>
      </c>
      <c r="D8" s="34" t="inlineStr">
        <is>
          <r>
            <t xml:space="preserve">Serviço</t>
          </r>
        </is>
      </c>
      <c r="E8" s="34" t="inlineStr">
        <is>
          <r>
            <t xml:space="preserve">M2</t>
          </r>
        </is>
      </c>
      <c r="F8" s="36" t="n">
        <v>1791.44</v>
      </c>
      <c r="G8" s="37" t="n">
        <v>65.7</v>
      </c>
      <c r="H8" s="37" t="n">
        <f>ROUND(F8*G8,2)</f>
        <v>117697.608</v>
      </c>
      <c r="I8" s="38" t="n">
        <f>H8/VALOR_TOTAL*100</f>
        <v>3.870747401789397</v>
      </c>
      <c r="J8" s="38" t="n">
        <f>I8+J7</f>
        <v>40.54349627520306</v>
      </c>
      <c r="K8" s="34" t="inlineStr">
        <f>IF(J8&lt;=50,"A",IF(J8&lt;=80,"B","C"))</f>
        <is>
          <r>
            <t xml:space="preserve">A</t>
          </r>
        </is>
      </c>
    </row>
    <row r="9" customHeight="1" ht="20">
      <c r="A9" s="34" t="inlineStr">
        <is>
          <r>
            <t xml:space="preserve">CP ADAP. 059</t>
          </r>
        </is>
      </c>
      <c r="B9" s="35" t="inlineStr">
        <is>
          <r>
            <t xml:space="preserve">Divisória em granito branco Itaúnas, polido dos 2 lados</t>
          </r>
        </is>
      </c>
      <c r="C9" s="34" t="inlineStr">
        <is>
          <r>
            <t xml:space="preserve">SINAPI AJUSTADA</t>
          </r>
        </is>
      </c>
      <c r="D9" s="34" t="inlineStr">
        <is>
          <r>
            <t xml:space="preserve">Não cadastrado</t>
          </r>
        </is>
      </c>
      <c r="E9" s="34" t="inlineStr">
        <is>
          <r>
            <t xml:space="preserve">M2</t>
          </r>
        </is>
      </c>
      <c r="F9" s="36" t="n">
        <v>106.02</v>
      </c>
      <c r="G9" s="37" t="n">
        <v>874.57</v>
      </c>
      <c r="H9" s="37" t="n">
        <f>ROUND(F9*G9,2)</f>
        <v>92721.9114</v>
      </c>
      <c r="I9" s="38" t="n">
        <f>H9/VALOR_TOTAL*100</f>
        <v>3.049366114904364</v>
      </c>
      <c r="J9" s="38" t="n">
        <f>I9+J8</f>
        <v>43.59286234406532</v>
      </c>
      <c r="K9" s="34" t="inlineStr">
        <f>IF(J9&lt;=50,"A",IF(J9&lt;=80,"B","C"))</f>
        <is>
          <r>
            <t xml:space="preserve">A</t>
          </r>
        </is>
      </c>
    </row>
    <row r="10" customHeight="1" ht="20">
      <c r="A10" s="34" t="inlineStr">
        <is>
          <r>
            <t xml:space="preserve">CP ADAP. 005</t>
          </r>
        </is>
      </c>
      <c r="B10" s="35" t="inlineStr">
        <is>
          <r>
            <t xml:space="preserve">RECUPERAÇÃO CONCRETO COM ARGAMASSA POLIMÉRICA ESP.=25MM</t>
          </r>
        </is>
      </c>
      <c r="C10" s="34" t="inlineStr">
        <is>
          <r>
            <t xml:space="preserve">SEINFRA AJUSTADA</t>
          </r>
        </is>
      </c>
      <c r="D10" s="34" t="inlineStr">
        <is>
          <r>
            <t xml:space="preserve">Não cadastrado</t>
          </r>
        </is>
      </c>
      <c r="E10" s="34" t="inlineStr">
        <is>
          <r>
            <t xml:space="preserve">M2</t>
          </r>
        </is>
      </c>
      <c r="F10" s="36" t="n">
        <v>186.85</v>
      </c>
      <c r="G10" s="37" t="n">
        <v>479.75</v>
      </c>
      <c r="H10" s="37" t="n">
        <f>ROUND(F10*G10,2)</f>
        <v>89641.2875</v>
      </c>
      <c r="I10" s="38" t="n">
        <f>H10/VALOR_TOTAL*100</f>
        <v>2.9480529517956</v>
      </c>
      <c r="J10" s="38" t="n">
        <f>I10+J9</f>
        <v>46.54091537807897</v>
      </c>
      <c r="K10" s="34" t="inlineStr">
        <f>IF(J10&lt;=50,"A",IF(J10&lt;=80,"B","C"))</f>
        <is>
          <r>
            <t xml:space="preserve">A</t>
          </r>
        </is>
      </c>
    </row>
    <row r="11" customHeight="1" ht="20">
      <c r="A11" s="34" t="inlineStr">
        <is>
          <r>
            <t xml:space="preserve">CP ADAP. 51</t>
          </r>
        </is>
      </c>
      <c r="B11" s="35" t="inlineStr">
        <is>
          <r>
            <t xml:space="preserve">IMPERMEABILIZAÇÃO DE SUPERFÍCIE COM MANTA ASFÁLTICA, UMA CAMADA, INCLUSIVE APLICAÇÃO DE PRIMER ASFÁLTICO, E=4MM</t>
          </r>
        </is>
      </c>
      <c r="C11" s="34" t="inlineStr">
        <is>
          <r>
            <t xml:space="preserve">SINAPI AJUSTADA</t>
          </r>
        </is>
      </c>
      <c r="D11" s="34" t="inlineStr">
        <is>
          <r>
            <t xml:space="preserve">Não cadastrado</t>
          </r>
        </is>
      </c>
      <c r="E11" s="34" t="inlineStr">
        <is>
          <r>
            <t xml:space="preserve">M2</t>
          </r>
        </is>
      </c>
      <c r="F11" s="36" t="n">
        <v>454.41</v>
      </c>
      <c r="G11" s="37" t="n">
        <v>179.26</v>
      </c>
      <c r="H11" s="37" t="n">
        <f>ROUND(F11*G11,2)</f>
        <v>81457.5366</v>
      </c>
      <c r="I11" s="38" t="n">
        <f>H11/VALOR_TOTAL*100</f>
        <v>2.678912116468967</v>
      </c>
      <c r="J11" s="38" t="n">
        <f>I11+J10</f>
        <v>49.2198276063645</v>
      </c>
      <c r="K11" s="34" t="inlineStr">
        <f>IF(J11&lt;=50,"A",IF(J11&lt;=80,"B","C"))</f>
        <is>
          <r>
            <t xml:space="preserve">A</t>
          </r>
        </is>
      </c>
    </row>
    <row r="12" customHeight="1" ht="28">
      <c r="A12" s="34" t="inlineStr">
        <is>
          <r>
            <t xml:space="preserve">00020193</t>
          </r>
        </is>
      </c>
      <c r="B12" s="35" t="inlineStr">
        <is>
          <r>
            <t xml:space="preserve">LOCACAO DE ANDAIME METALICO TIPO FACHADEIRO, PECAS COM APROXIMADAMENTE 1,20 M DE LARGURA E 2,0 M DE ALTURA, INCLUINDO DIAGONAIS EM X, BARRAS DE LIGACAO, SAPATAS E DEMAIS ITENS NECESSARIOS A MONTAGEM (NAO INCLUI INSTALACAO)</t>
          </r>
        </is>
      </c>
      <c r="C12" s="34" t="inlineStr">
        <is>
          <r>
            <t xml:space="preserve">SINAPI</t>
          </r>
        </is>
      </c>
      <c r="D12" s="34" t="inlineStr">
        <is>
          <r>
            <t xml:space="preserve">Equipamento</t>
          </r>
        </is>
      </c>
      <c r="E12" s="34" t="inlineStr">
        <is>
          <r>
            <t xml:space="preserve">M2XMES</t>
          </r>
        </is>
      </c>
      <c r="F12" s="36" t="n">
        <v>3112.25</v>
      </c>
      <c r="G12" s="37" t="n">
        <v>23.74</v>
      </c>
      <c r="H12" s="37" t="n">
        <f>ROUND(F12*G12,2)</f>
        <v>73884.815</v>
      </c>
      <c r="I12" s="38" t="n">
        <f>H12/VALOR_TOTAL*100</f>
        <v>2.429866337580457</v>
      </c>
      <c r="J12" s="38" t="n">
        <f>I12+J11</f>
        <v>51.64969410838106</v>
      </c>
      <c r="K12" s="34" t="inlineStr">
        <f>IF(J12&lt;=50,"A",IF(J12&lt;=80,"B","C"))</f>
        <is>
          <r>
            <t xml:space="preserve">B</t>
          </r>
        </is>
      </c>
    </row>
    <row r="13" customHeight="1" ht="36">
      <c r="A13" s="34" t="inlineStr">
        <is>
          <r>
            <t xml:space="preserve">93572</t>
          </r>
        </is>
      </c>
      <c r="B13" s="35" t="inlineStr">
        <is>
          <r>
            <t xml:space="preserve">ENCARREGADO GERAL DE OBRAS COM ENCARGOS COMPLEMENTARES</t>
          </r>
        </is>
      </c>
      <c r="C13" s="34" t="inlineStr">
        <is>
          <r>
            <t xml:space="preserve">SINAPI</t>
          </r>
        </is>
      </c>
      <c r="D13" s="34" t="inlineStr">
        <is>
          <r>
            <t xml:space="preserve">Mão de Obra com Encargos Complementares</t>
          </r>
        </is>
      </c>
      <c r="E13" s="34" t="inlineStr">
        <is>
          <r>
            <t xml:space="preserve">MES</t>
          </r>
        </is>
      </c>
      <c r="F13" s="36" t="n">
        <v>12.0</v>
      </c>
      <c r="G13" s="37" t="n">
        <v>5888.26</v>
      </c>
      <c r="H13" s="37" t="n">
        <f>ROUND(F13*G13,2)</f>
        <v>70659.12</v>
      </c>
      <c r="I13" s="38" t="n">
        <f>H13/VALOR_TOTAL*100</f>
        <v>2.323782188952602</v>
      </c>
      <c r="J13" s="38" t="n">
        <f>I13+J12</f>
        <v>53.97347629733366</v>
      </c>
      <c r="K13" s="34" t="inlineStr">
        <f>IF(J13&lt;=50,"A",IF(J13&lt;=80,"B","C"))</f>
        <is>
          <r>
            <t xml:space="preserve">B</t>
          </r>
        </is>
      </c>
    </row>
    <row r="14" customHeight="1" ht="20">
      <c r="A14" s="34" t="inlineStr">
        <is>
          <r>
            <t xml:space="preserve">87263</t>
          </r>
        </is>
      </c>
      <c r="B14" s="35" t="inlineStr">
        <is>
          <r>
            <t xml:space="preserve">REVESTIMENTO CERÂMICO PARA PISO COM PLACAS TIPO PORCELANATO DE DIMENSÕES 60X60 CM APLICADA EM AMBIENTES DE ÁREA MAIOR QUE 10 M². AF_02/2023_PE</t>
          </r>
        </is>
      </c>
      <c r="C14" s="34" t="inlineStr">
        <is>
          <r>
            <t xml:space="preserve">SINAPI</t>
          </r>
        </is>
      </c>
      <c r="D14" s="34" t="inlineStr">
        <is>
          <r>
            <t xml:space="preserve">Serviço</t>
          </r>
        </is>
      </c>
      <c r="E14" s="34" t="inlineStr">
        <is>
          <r>
            <t xml:space="preserve">M2</t>
          </r>
        </is>
      </c>
      <c r="F14" s="36" t="n">
        <v>416.73</v>
      </c>
      <c r="G14" s="37" t="n">
        <v>168.76</v>
      </c>
      <c r="H14" s="37" t="n">
        <f>ROUND(F14*G14,2)</f>
        <v>70327.3548</v>
      </c>
      <c r="I14" s="38" t="n">
        <f>H14/VALOR_TOTAL*100</f>
        <v>2.312871353059453</v>
      </c>
      <c r="J14" s="38" t="n">
        <f>I14+J13</f>
        <v>56.28634749253445</v>
      </c>
      <c r="K14" s="34" t="inlineStr">
        <f>IF(J14&lt;=50,"A",IF(J14&lt;=80,"B","C"))</f>
        <is>
          <r>
            <t xml:space="preserve">B</t>
          </r>
        </is>
      </c>
    </row>
    <row r="15" customHeight="1" ht="20">
      <c r="A15" s="34" t="inlineStr">
        <is>
          <r>
            <t xml:space="preserve">97633</t>
          </r>
        </is>
      </c>
      <c r="B15" s="35" t="inlineStr">
        <is>
          <r>
            <t xml:space="preserve">DEMOLIÇÃO DE REVESTIMENTO CERÂMICO, DE FORMA MANUAL, SEM REAPROVEITAMENTO. AF_09/2023</t>
          </r>
        </is>
      </c>
      <c r="C15" s="34" t="inlineStr">
        <is>
          <r>
            <t xml:space="preserve">SINAPI</t>
          </r>
        </is>
      </c>
      <c r="D15" s="34" t="inlineStr">
        <is>
          <r>
            <t xml:space="preserve">Serviço</t>
          </r>
        </is>
      </c>
      <c r="E15" s="34" t="inlineStr">
        <is>
          <r>
            <t xml:space="preserve">M2</t>
          </r>
        </is>
      </c>
      <c r="F15" s="36" t="n">
        <v>2183.17</v>
      </c>
      <c r="G15" s="37" t="n">
        <v>28.98</v>
      </c>
      <c r="H15" s="37" t="n">
        <f>ROUND(F15*G15,2)</f>
        <v>63268.2666</v>
      </c>
      <c r="I15" s="38" t="n">
        <f>H15/VALOR_TOTAL*100</f>
        <v>2.080717549991916</v>
      </c>
      <c r="J15" s="38" t="n">
        <f>I15+J14</f>
        <v>58.367065154342924</v>
      </c>
      <c r="K15" s="34" t="inlineStr">
        <f>IF(J15&lt;=50,"A",IF(J15&lt;=80,"B","C"))</f>
        <is>
          <r>
            <t xml:space="preserve">B</t>
          </r>
        </is>
      </c>
    </row>
    <row r="16" customHeight="1" ht="20">
      <c r="A16" s="34" t="inlineStr">
        <is>
          <r>
            <t xml:space="preserve">92762</t>
          </r>
        </is>
      </c>
      <c r="B16" s="35" t="inlineStr">
        <is>
          <r>
            <t xml:space="preserve">ARMAÇÃO DE PILAR OU VIGA DE ESTRUTURA CONVENCIONAL DE CONCRETO ARMADO UTILIZANDO AÇO CA-50 DE 10,0 MM - MONTAGEM. AF_06/2022</t>
          </r>
        </is>
      </c>
      <c r="C16" s="34" t="inlineStr">
        <is>
          <r>
            <t xml:space="preserve">SINAPI</t>
          </r>
        </is>
      </c>
      <c r="D16" s="34" t="inlineStr">
        <is>
          <r>
            <t xml:space="preserve">Serviço</t>
          </r>
        </is>
      </c>
      <c r="E16" s="34" t="inlineStr">
        <is>
          <r>
            <t xml:space="preserve">KG</t>
          </r>
        </is>
      </c>
      <c r="F16" s="36" t="n">
        <v>756.83</v>
      </c>
      <c r="G16" s="37" t="n">
        <v>80.48</v>
      </c>
      <c r="H16" s="37" t="n">
        <f>ROUND(F16*G16,2)</f>
        <v>60909.6784</v>
      </c>
      <c r="I16" s="38" t="n">
        <f>H16/VALOR_TOTAL*100</f>
        <v>2.0031501354779255</v>
      </c>
      <c r="J16" s="38" t="n">
        <f>I16+J15</f>
        <v>60.3702153424404</v>
      </c>
      <c r="K16" s="34" t="inlineStr">
        <f>IF(J16&lt;=50,"A",IF(J16&lt;=80,"B","C"))</f>
        <is>
          <r>
            <t xml:space="preserve">B</t>
          </r>
        </is>
      </c>
    </row>
    <row r="17" customHeight="1" ht="28">
      <c r="A17" s="34" t="inlineStr">
        <is>
          <r>
            <t xml:space="preserve">97063</t>
          </r>
        </is>
      </c>
      <c r="B17" s="35" t="inlineStr">
        <is>
          <r>
            <t xml:space="preserve">MONTAGEM E DESMONTAGEM DE ANDAIME MODULAR FACHADEIRO, COM PISO METÁLICO, PARA EDIFICAÇÕES COM MÚLTIPLOS PAVIMENTOS (EXCLUSIVE ANDAIME E LIMPEZA). AF_11/2017</t>
          </r>
        </is>
      </c>
      <c r="C17" s="34" t="inlineStr">
        <is>
          <r>
            <t xml:space="preserve">SINAPI</t>
          </r>
        </is>
      </c>
      <c r="D17" s="34" t="inlineStr">
        <is>
          <r>
            <t xml:space="preserve">Serviço</t>
          </r>
        </is>
      </c>
      <c r="E17" s="34" t="inlineStr">
        <is>
          <r>
            <t xml:space="preserve">M2</t>
          </r>
        </is>
      </c>
      <c r="F17" s="36" t="n">
        <v>2489.8</v>
      </c>
      <c r="G17" s="37" t="n">
        <v>22.58</v>
      </c>
      <c r="H17" s="37" t="n">
        <f>ROUND(F17*G17,2)</f>
        <v>56219.684</v>
      </c>
      <c r="I17" s="38" t="n">
        <f>H17/VALOR_TOTAL*100</f>
        <v>1.8489092469272697</v>
      </c>
      <c r="J17" s="38" t="n">
        <f>I17+J16</f>
        <v>62.219124457818786</v>
      </c>
      <c r="K17" s="34" t="inlineStr">
        <f>IF(J17&lt;=50,"A",IF(J17&lt;=80,"B","C"))</f>
        <is>
          <r>
            <t xml:space="preserve">B</t>
          </r>
        </is>
      </c>
    </row>
    <row r="18" customHeight="1" ht="20">
      <c r="A18" s="34" t="inlineStr">
        <is>
          <r>
            <t xml:space="preserve">CP ADAP. 029</t>
          </r>
        </is>
      </c>
      <c r="B18" s="35" t="inlineStr">
        <is>
          <r>
            <t xml:space="preserve">REVESTIMENTO CERÂMICO 10x10CM, COR CINZA ESCURO (FACHADAS Norte/Sul/Leste/Oeste)</t>
          </r>
        </is>
      </c>
      <c r="C18" s="34" t="inlineStr">
        <is>
          <r>
            <t xml:space="preserve">SINAPI AJUSTADA</t>
          </r>
        </is>
      </c>
      <c r="D18" s="34" t="inlineStr">
        <is>
          <r>
            <t xml:space="preserve">Não cadastrado</t>
          </r>
        </is>
      </c>
      <c r="E18" s="34" t="inlineStr">
        <is>
          <r>
            <t xml:space="preserve">M2</t>
          </r>
        </is>
      </c>
      <c r="F18" s="36" t="n">
        <v>283.3</v>
      </c>
      <c r="G18" s="37" t="n">
        <v>163.63</v>
      </c>
      <c r="H18" s="37" t="n">
        <f>ROUND(F18*G18,2)</f>
        <v>46356.379</v>
      </c>
      <c r="I18" s="38" t="n">
        <f>H18/VALOR_TOTAL*100</f>
        <v>1.5245325425017524</v>
      </c>
      <c r="J18" s="38" t="n">
        <f>I18+J17</f>
        <v>63.74365703320776</v>
      </c>
      <c r="K18" s="34" t="inlineStr">
        <f>IF(J18&lt;=50,"A",IF(J18&lt;=80,"B","C"))</f>
        <is>
          <r>
            <t xml:space="preserve">B</t>
          </r>
        </is>
      </c>
    </row>
    <row r="19" customHeight="1" ht="36">
      <c r="A19" s="34" t="inlineStr">
        <is>
          <r>
            <t xml:space="preserve">90778</t>
          </r>
        </is>
      </c>
      <c r="B19" s="35" t="inlineStr">
        <is>
          <r>
            <t xml:space="preserve">ENGENHEIRO CIVIL DE OBRA PLENO COM ENCARGOS COMPLEMENTARES</t>
          </r>
        </is>
      </c>
      <c r="C19" s="34" t="inlineStr">
        <is>
          <r>
            <t xml:space="preserve">SINAPI</t>
          </r>
        </is>
      </c>
      <c r="D19" s="34" t="inlineStr">
        <is>
          <r>
            <t xml:space="preserve">Mão de Obra com Encargos Complementares</t>
          </r>
        </is>
      </c>
      <c r="E19" s="34" t="inlineStr">
        <is>
          <r>
            <t xml:space="preserve">H</t>
          </r>
        </is>
      </c>
      <c r="F19" s="36" t="n">
        <v>264.0</v>
      </c>
      <c r="G19" s="37" t="n">
        <v>161.2</v>
      </c>
      <c r="H19" s="37" t="n">
        <f>ROUND(F19*G19,2)</f>
        <v>42556.8</v>
      </c>
      <c r="I19" s="38" t="n">
        <f>H19/VALOR_TOTAL*100</f>
        <v>1.3995749431753195</v>
      </c>
      <c r="J19" s="38" t="n">
        <f>I19+J18</f>
        <v>65.14323197638308</v>
      </c>
      <c r="K19" s="34" t="inlineStr">
        <f>IF(J19&lt;=50,"A",IF(J19&lt;=80,"B","C"))</f>
        <is>
          <r>
            <t xml:space="preserve">B</t>
          </r>
        </is>
      </c>
    </row>
    <row r="20" customHeight="1" ht="20">
      <c r="A20" s="34" t="inlineStr">
        <is>
          <r>
            <t xml:space="preserve">CP ADAP. 020</t>
          </r>
        </is>
      </c>
      <c r="B20" s="35" t="inlineStr">
        <is>
          <r>
            <t xml:space="preserve">IMPERMEABILIZAÇÃO COM REVESTIMENTO MINERAL MONOCOMPONENTE (ARGAMASSA POLIMÉRICA)</t>
          </r>
        </is>
      </c>
      <c r="C20" s="34" t="inlineStr">
        <is>
          <r>
            <t xml:space="preserve">SINAPI AJUSTADA</t>
          </r>
        </is>
      </c>
      <c r="D20" s="34" t="inlineStr">
        <is>
          <r>
            <t xml:space="preserve">Não cadastrado</t>
          </r>
        </is>
      </c>
      <c r="E20" s="34" t="inlineStr">
        <is>
          <r>
            <t xml:space="preserve">M2</t>
          </r>
        </is>
      </c>
      <c r="F20" s="36" t="n">
        <v>408.0</v>
      </c>
      <c r="G20" s="37" t="n">
        <v>98.75</v>
      </c>
      <c r="H20" s="37" t="n">
        <f>ROUND(F20*G20,2)</f>
        <v>40290.0</v>
      </c>
      <c r="I20" s="38" t="n">
        <f>H20/VALOR_TOTAL*100</f>
        <v>1.3250261876018314</v>
      </c>
      <c r="J20" s="38" t="n">
        <f>I20+J19</f>
        <v>66.46825816398491</v>
      </c>
      <c r="K20" s="34" t="inlineStr">
        <f>IF(J20&lt;=50,"A",IF(J20&lt;=80,"B","C"))</f>
        <is>
          <r>
            <t xml:space="preserve">B</t>
          </r>
        </is>
      </c>
    </row>
    <row r="21" customHeight="1" ht="20">
      <c r="A21" s="34" t="inlineStr">
        <is>
          <r>
            <t xml:space="preserve">CP ADAP. 50</t>
          </r>
        </is>
      </c>
      <c r="B21" s="35" t="inlineStr">
        <is>
          <r>
            <t xml:space="preserve">IMPERMEABILIZAÇÃO COM MANTA ASFÁLTICA ALUMINIZADA, E=3MM TIPO II CLASSE B</t>
          </r>
        </is>
      </c>
      <c r="C21" s="34" t="inlineStr">
        <is>
          <r>
            <t xml:space="preserve">SINAPI AJUSTADA</t>
          </r>
        </is>
      </c>
      <c r="D21" s="34" t="inlineStr">
        <is>
          <r>
            <t xml:space="preserve">Não cadastrado</t>
          </r>
        </is>
      </c>
      <c r="E21" s="34" t="inlineStr">
        <is>
          <r>
            <t xml:space="preserve">M2</t>
          </r>
        </is>
      </c>
      <c r="F21" s="36" t="n">
        <v>262.7</v>
      </c>
      <c r="G21" s="37" t="n">
        <v>153.33</v>
      </c>
      <c r="H21" s="37" t="n">
        <f>ROUND(F21*G21,2)</f>
        <v>40279.791</v>
      </c>
      <c r="I21" s="38" t="n">
        <f>H21/VALOR_TOTAL*100</f>
        <v>1.3246904419490833</v>
      </c>
      <c r="J21" s="38" t="n">
        <f>I21+J20</f>
        <v>67.79294857304677</v>
      </c>
      <c r="K21" s="34" t="inlineStr">
        <f>IF(J21&lt;=50,"A",IF(J21&lt;=80,"B","C"))</f>
        <is>
          <r>
            <t xml:space="preserve">B</t>
          </r>
        </is>
      </c>
    </row>
    <row r="22" customHeight="1" ht="28">
      <c r="A22" s="34" t="inlineStr">
        <is>
          <r>
            <t xml:space="preserve">87630</t>
          </r>
        </is>
      </c>
      <c r="B22" s="35" t="inlineStr">
        <is>
          <r>
            <t xml:space="preserve">CONTRAPISO EM ARGAMASSA TRAÇO 1:4 (CIMENTO E AREIA), PREPARO MECÂNICO COM BETONEIRA 400 L, APLICADO EM ÁREAS SECAS SOBRE LAJE, ADERIDO, ACABAMENTO NÃO REFORÇADO, ESPESSURA 3CM. AF_07/2021</t>
          </r>
        </is>
      </c>
      <c r="C22" s="34" t="inlineStr">
        <is>
          <r>
            <t xml:space="preserve">SINAPI</t>
          </r>
        </is>
      </c>
      <c r="D22" s="34" t="inlineStr">
        <is>
          <r>
            <t xml:space="preserve">Serviço</t>
          </r>
        </is>
      </c>
      <c r="E22" s="34" t="inlineStr">
        <is>
          <r>
            <t xml:space="preserve">M2</t>
          </r>
        </is>
      </c>
      <c r="F22" s="36" t="n">
        <v>760.76</v>
      </c>
      <c r="G22" s="37" t="n">
        <v>50.4</v>
      </c>
      <c r="H22" s="37" t="n">
        <f>ROUND(F22*G22,2)</f>
        <v>38342.304</v>
      </c>
      <c r="I22" s="38" t="n">
        <f>H22/VALOR_TOTAL*100</f>
        <v>1.2609718762221507</v>
      </c>
      <c r="J22" s="38" t="n">
        <f>I22+J21</f>
        <v>69.05392031772003</v>
      </c>
      <c r="K22" s="34" t="inlineStr">
        <f>IF(J22&lt;=50,"A",IF(J22&lt;=80,"B","C"))</f>
        <is>
          <r>
            <t xml:space="preserve">B</t>
          </r>
        </is>
      </c>
    </row>
    <row r="23" customHeight="1" ht="20">
      <c r="A23" s="34" t="inlineStr">
        <is>
          <r>
            <t xml:space="preserve">S08637</t>
          </r>
        </is>
      </c>
      <c r="B23" s="35" t="inlineStr">
        <is>
          <r>
            <t xml:space="preserve">Chapim de concreto pré-moldado</t>
          </r>
        </is>
      </c>
      <c r="C23" s="34" t="inlineStr">
        <is>
          <r>
            <t xml:space="preserve">ORSE AJUSTADA</t>
          </r>
        </is>
      </c>
      <c r="D23" s="34" t="inlineStr">
        <is>
          <r>
            <t xml:space="preserve">Não cadastrado</t>
          </r>
        </is>
      </c>
      <c r="E23" s="34" t="inlineStr">
        <is>
          <r>
            <t xml:space="preserve">m</t>
          </r>
        </is>
      </c>
      <c r="F23" s="36" t="n">
        <v>142.0</v>
      </c>
      <c r="G23" s="37" t="n">
        <v>243.98</v>
      </c>
      <c r="H23" s="37" t="n">
        <f>ROUND(F23*G23,2)</f>
        <v>34645.16</v>
      </c>
      <c r="I23" s="38" t="n">
        <f>H23/VALOR_TOTAL*100</f>
        <v>1.1393830795149038</v>
      </c>
      <c r="J23" s="38" t="n">
        <f>I23+J22</f>
        <v>70.19330339723494</v>
      </c>
      <c r="K23" s="34" t="inlineStr">
        <f>IF(J23&lt;=50,"A",IF(J23&lt;=80,"B","C"))</f>
        <is>
          <r>
            <t xml:space="preserve">B</t>
          </r>
        </is>
      </c>
    </row>
    <row r="24" customHeight="1" ht="15">
      <c r="A24" s="34" t="inlineStr">
        <is>
          <r>
            <t xml:space="preserve">C4827</t>
          </r>
        </is>
      </c>
      <c r="B24" s="35" t="inlineStr">
        <is>
          <r>
            <t xml:space="preserve">TELHA DE ALUMÍNIO ONDULADA, ESP.=0,7MM (Fechamento Lateral)</t>
          </r>
        </is>
      </c>
      <c r="C24" s="34" t="inlineStr">
        <is>
          <r>
            <t xml:space="preserve">SEINFRA</t>
          </r>
        </is>
      </c>
      <c r="D24" s="34" t="inlineStr">
        <is>
          <r>
            <t xml:space="preserve">Serviço</t>
          </r>
        </is>
      </c>
      <c r="E24" s="34" t="inlineStr">
        <is>
          <r>
            <t xml:space="preserve">M2</t>
          </r>
        </is>
      </c>
      <c r="F24" s="36" t="n">
        <v>360.72</v>
      </c>
      <c r="G24" s="37" t="n">
        <v>95.16</v>
      </c>
      <c r="H24" s="37" t="n">
        <f>ROUND(F24*G24,2)</f>
        <v>34326.1152</v>
      </c>
      <c r="I24" s="38" t="n">
        <f>H24/VALOR_TOTAL*100</f>
        <v>1.1288905822446582</v>
      </c>
      <c r="J24" s="38" t="n">
        <f>I24+J23</f>
        <v>71.32219413733826</v>
      </c>
      <c r="K24" s="34" t="inlineStr">
        <f>IF(J24&lt;=50,"A",IF(J24&lt;=80,"B","C"))</f>
        <is>
          <r>
            <t xml:space="preserve">B</t>
          </r>
        </is>
      </c>
    </row>
    <row r="25" customHeight="1" ht="20">
      <c r="A25" s="34" t="inlineStr">
        <is>
          <r>
            <t xml:space="preserve">93208</t>
          </r>
        </is>
      </c>
      <c r="B25" s="35" t="inlineStr">
        <is>
          <r>
            <t xml:space="preserve">EXECUÇÃO DE ALMOXARIFADO EM CANTEIRO DE OBRA EM CHAPA DE MADEIRA COMPENSADA, INCLUSO PRATELEIRAS. AF_02/2016</t>
          </r>
        </is>
      </c>
      <c r="C25" s="34" t="inlineStr">
        <is>
          <r>
            <t xml:space="preserve">SINAPI</t>
          </r>
        </is>
      </c>
      <c r="D25" s="34" t="inlineStr">
        <is>
          <r>
            <t xml:space="preserve">Não cadastrado</t>
          </r>
        </is>
      </c>
      <c r="E25" s="34" t="inlineStr">
        <is>
          <r>
            <t xml:space="preserve">M2</t>
          </r>
        </is>
      </c>
      <c r="F25" s="36" t="n">
        <v>30.0</v>
      </c>
      <c r="G25" s="37" t="n">
        <v>1075.7</v>
      </c>
      <c r="H25" s="37" t="n">
        <f>ROUND(F25*G25,2)</f>
        <v>32271.0</v>
      </c>
      <c r="I25" s="38" t="n">
        <f>H25/VALOR_TOTAL*100</f>
        <v>1.0613035517522638</v>
      </c>
      <c r="J25" s="38" t="n">
        <f>I25+J24</f>
        <v>72.38349768909052</v>
      </c>
      <c r="K25" s="34" t="inlineStr">
        <f>IF(J25&lt;=50,"A",IF(J25&lt;=80,"B","C"))</f>
        <is>
          <r>
            <t xml:space="preserve">B</t>
          </r>
        </is>
      </c>
    </row>
    <row r="26" customHeight="1" ht="20">
      <c r="A26" s="34" t="inlineStr">
        <is>
          <r>
            <t xml:space="preserve">89470</t>
          </r>
        </is>
      </c>
      <c r="B26" s="35" t="inlineStr">
        <is>
          <r>
            <t xml:space="preserve">ALVENARIA DE BLOCOS DE CONCRETO ESTRUTURAL 14X19X39 CM (ESPESSURA 14 CM), FBK = 4,5 MPA, UTILIZANDO COLHER DE PEDREIRO. AF_10/2022</t>
          </r>
        </is>
      </c>
      <c r="C26" s="34" t="inlineStr">
        <is>
          <r>
            <t xml:space="preserve">SINAPI</t>
          </r>
        </is>
      </c>
      <c r="D26" s="34" t="inlineStr">
        <is>
          <r>
            <t xml:space="preserve">Serviço</t>
          </r>
        </is>
      </c>
      <c r="E26" s="34" t="inlineStr">
        <is>
          <r>
            <t xml:space="preserve">M2</t>
          </r>
        </is>
      </c>
      <c r="F26" s="36" t="n">
        <v>242.0</v>
      </c>
      <c r="G26" s="37" t="n">
        <v>130.41</v>
      </c>
      <c r="H26" s="37" t="n">
        <f>ROUND(F26*G26,2)</f>
        <v>31559.22</v>
      </c>
      <c r="I26" s="38" t="n">
        <f>H26/VALOR_TOTAL*100</f>
        <v>1.0378950846435213</v>
      </c>
      <c r="J26" s="38" t="n">
        <f>I26+J25</f>
        <v>73.42139277373404</v>
      </c>
      <c r="K26" s="34" t="inlineStr">
        <f>IF(J26&lt;=50,"A",IF(J26&lt;=80,"B","C"))</f>
        <is>
          <r>
            <t xml:space="preserve">B</t>
          </r>
        </is>
      </c>
    </row>
    <row r="27" customHeight="1" ht="20">
      <c r="A27" s="34" t="inlineStr">
        <is>
          <r>
            <t xml:space="preserve">CP ADAP. 031</t>
          </r>
        </is>
      </c>
      <c r="B27" s="35" t="inlineStr">
        <is>
          <r>
            <t xml:space="preserve">APLICAÇÃO DE JUNTA DE DILATAÇÃO ELÁSTICA PARA CONCRETO (FUGENBAND)</t>
          </r>
        </is>
      </c>
      <c r="C27" s="34" t="inlineStr">
        <is>
          <r>
            <t xml:space="preserve">SINAPI AJUSTADA</t>
          </r>
        </is>
      </c>
      <c r="D27" s="34" t="inlineStr">
        <is>
          <r>
            <t xml:space="preserve">Não cadastrado</t>
          </r>
        </is>
      </c>
      <c r="E27" s="34" t="inlineStr">
        <is>
          <r>
            <t xml:space="preserve">M</t>
          </r>
        </is>
      </c>
      <c r="F27" s="36" t="n">
        <v>234.0</v>
      </c>
      <c r="G27" s="37" t="n">
        <v>131.79</v>
      </c>
      <c r="H27" s="37" t="n">
        <f>ROUND(F27*G27,2)</f>
        <v>30838.86</v>
      </c>
      <c r="I27" s="38" t="n">
        <f>H27/VALOR_TOTAL*100</f>
        <v>1.0142044451672032</v>
      </c>
      <c r="J27" s="38" t="n">
        <f>I27+J26</f>
        <v>74.43559721890126</v>
      </c>
      <c r="K27" s="34" t="inlineStr">
        <f>IF(J27&lt;=50,"A",IF(J27&lt;=80,"B","C"))</f>
        <is>
          <r>
            <t xml:space="preserve">B</t>
          </r>
        </is>
      </c>
    </row>
    <row r="28" customHeight="1" ht="20">
      <c r="A28" s="34" t="inlineStr">
        <is>
          <r>
            <t xml:space="preserve">100878</t>
          </r>
        </is>
      </c>
      <c r="B28" s="35" t="inlineStr">
        <is>
          <r>
            <t xml:space="preserve">VASO SANITÁRIO SIFONADO COM CAIXA ACOPLADA, LOUÇA BRANCA - PADRÃO ALTO - FORNECIMENTO E INSTALAÇÃO. AF_01/2020</t>
          </r>
        </is>
      </c>
      <c r="C28" s="34" t="inlineStr">
        <is>
          <r>
            <t xml:space="preserve">SINAPI</t>
          </r>
        </is>
      </c>
      <c r="D28" s="34" t="inlineStr">
        <is>
          <r>
            <t xml:space="preserve">Serviço</t>
          </r>
        </is>
      </c>
      <c r="E28" s="34" t="inlineStr">
        <is>
          <r>
            <t xml:space="preserve">UN</t>
          </r>
        </is>
      </c>
      <c r="F28" s="36" t="n">
        <v>33.0</v>
      </c>
      <c r="G28" s="37" t="n">
        <v>812.83</v>
      </c>
      <c r="H28" s="37" t="n">
        <f>ROUND(F28*G28,2)</f>
        <v>26823.39</v>
      </c>
      <c r="I28" s="38" t="n">
        <f>H28/VALOR_TOTAL*100</f>
        <v>0.8821467905251201</v>
      </c>
      <c r="J28" s="38" t="n">
        <f>I28+J27</f>
        <v>75.31774400942636</v>
      </c>
      <c r="K28" s="34" t="inlineStr">
        <f>IF(J28&lt;=50,"A",IF(J28&lt;=80,"B","C"))</f>
        <is>
          <r>
            <t xml:space="preserve">B</t>
          </r>
        </is>
      </c>
    </row>
    <row r="29" customHeight="1" ht="15">
      <c r="A29" s="34" t="inlineStr">
        <is>
          <r>
            <t xml:space="preserve">97631</t>
          </r>
        </is>
      </c>
      <c r="B29" s="35" t="inlineStr">
        <is>
          <r>
            <t xml:space="preserve">DEMOLIÇÃO DE ARGAMASSAS, DE FORMA MANUAL, SEM REAPROVEITAMENTO. AF_09/2023</t>
          </r>
        </is>
      </c>
      <c r="C29" s="34" t="inlineStr">
        <is>
          <r>
            <t xml:space="preserve">SINAPI</t>
          </r>
        </is>
      </c>
      <c r="D29" s="34" t="inlineStr">
        <is>
          <r>
            <t xml:space="preserve">Serviço</t>
          </r>
        </is>
      </c>
      <c r="E29" s="34" t="inlineStr">
        <is>
          <r>
            <t xml:space="preserve">M2</t>
          </r>
        </is>
      </c>
      <c r="F29" s="36" t="n">
        <v>1812.9</v>
      </c>
      <c r="G29" s="37" t="n">
        <v>14.51</v>
      </c>
      <c r="H29" s="37" t="n">
        <f>ROUND(F29*G29,2)</f>
        <v>26305.179</v>
      </c>
      <c r="I29" s="38" t="n">
        <f>H29/VALOR_TOTAL*100</f>
        <v>0.8651042701552186</v>
      </c>
      <c r="J29" s="38" t="n">
        <f>I29+J28</f>
        <v>76.1828483124688</v>
      </c>
      <c r="K29" s="34" t="inlineStr">
        <f>IF(J29&lt;=50,"A",IF(J29&lt;=80,"B","C"))</f>
        <is>
          <r>
            <t xml:space="preserve">B</t>
          </r>
        </is>
      </c>
    </row>
    <row r="30" customHeight="1" ht="20">
      <c r="A30" s="34" t="inlineStr">
        <is>
          <r>
            <t xml:space="preserve">CP ADAP. 028</t>
          </r>
        </is>
      </c>
      <c r="B30" s="35" t="inlineStr">
        <is>
          <r>
            <t xml:space="preserve">REVESTIMENTO CERÂMICO 10x10CM, COR BRANCA (Fachadas Norte/Sul)</t>
          </r>
        </is>
      </c>
      <c r="C30" s="34" t="inlineStr">
        <is>
          <r>
            <t xml:space="preserve">SINAPI AJUSTADA</t>
          </r>
        </is>
      </c>
      <c r="D30" s="34" t="inlineStr">
        <is>
          <r>
            <t xml:space="preserve">Não cadastrado</t>
          </r>
        </is>
      </c>
      <c r="E30" s="34" t="inlineStr">
        <is>
          <r>
            <t xml:space="preserve">M2</t>
          </r>
        </is>
      </c>
      <c r="F30" s="36" t="n">
        <v>168.7</v>
      </c>
      <c r="G30" s="37" t="n">
        <v>155.07</v>
      </c>
      <c r="H30" s="37" t="n">
        <f>ROUND(F30*G30,2)</f>
        <v>26160.309</v>
      </c>
      <c r="I30" s="38" t="n">
        <f>H30/VALOR_TOTAL*100</f>
        <v>0.8603398982565371</v>
      </c>
      <c r="J30" s="38" t="n">
        <f>I30+J29</f>
        <v>77.04318824361258</v>
      </c>
      <c r="K30" s="34" t="inlineStr">
        <f>IF(J30&lt;=50,"A",IF(J30&lt;=80,"B","C"))</f>
        <is>
          <r>
            <t xml:space="preserve">B</t>
          </r>
        </is>
      </c>
    </row>
    <row r="31" customHeight="1" ht="15">
      <c r="A31" s="34" t="inlineStr">
        <is>
          <r>
            <t xml:space="preserve">S08637</t>
          </r>
        </is>
      </c>
      <c r="B31" s="35" t="inlineStr">
        <is>
          <r>
            <t xml:space="preserve">Chapim de concreto pré-moldado</t>
          </r>
        </is>
      </c>
      <c r="C31" s="34" t="inlineStr">
        <is>
          <r>
            <t xml:space="preserve">ORSE</t>
          </r>
        </is>
      </c>
      <c r="D31" s="34" t="inlineStr">
        <is>
          <r>
            <t xml:space="preserve">Serviço</t>
          </r>
        </is>
      </c>
      <c r="E31" s="34" t="inlineStr">
        <is>
          <r>
            <t xml:space="preserve">m</t>
          </r>
        </is>
      </c>
      <c r="F31" s="36" t="n">
        <v>371.0</v>
      </c>
      <c r="G31" s="37" t="n">
        <v>70.47</v>
      </c>
      <c r="H31" s="37" t="n">
        <f>ROUND(F31*G31,2)</f>
        <v>26144.37</v>
      </c>
      <c r="I31" s="38" t="n">
        <f>H31/VALOR_TOTAL*100</f>
        <v>0.8598157088198485</v>
      </c>
      <c r="J31" s="38" t="n">
        <f>I31+J30</f>
        <v>77.90300395243243</v>
      </c>
      <c r="K31" s="34" t="inlineStr">
        <f>IF(J31&lt;=50,"A",IF(J31&lt;=80,"B","C"))</f>
        <is>
          <r>
            <t xml:space="preserve">B</t>
          </r>
        </is>
      </c>
    </row>
    <row r="32" customHeight="1" ht="20">
      <c r="A32" s="34" t="inlineStr">
        <is>
          <r>
            <t xml:space="preserve">00010779</t>
          </r>
        </is>
      </c>
      <c r="B32" s="35" t="inlineStr">
        <is>
          <r>
            <t xml:space="preserve">LOCACAO DE CONTAINER 2,30 X 4,30 M, ALT. 2,50 M, P/ SANITARIO, C/ 5 BACIAS, 1 LAVATORIO E 4 MICTORIOS (NAO INCLUI MOBILIZACAO/DESMOBILIZACAO)</t>
          </r>
        </is>
      </c>
      <c r="C32" s="34" t="inlineStr">
        <is>
          <r>
            <t xml:space="preserve">SINAPI</t>
          </r>
        </is>
      </c>
      <c r="D32" s="34" t="inlineStr">
        <is>
          <r>
            <t xml:space="preserve">Equipamento</t>
          </r>
        </is>
      </c>
      <c r="E32" s="34" t="inlineStr">
        <is>
          <r>
            <t xml:space="preserve">MES</t>
          </r>
        </is>
      </c>
      <c r="F32" s="36" t="n">
        <v>12.0</v>
      </c>
      <c r="G32" s="37" t="n">
        <v>2177.22</v>
      </c>
      <c r="H32" s="37" t="n">
        <f>ROUND(F32*G32,2)</f>
        <v>26126.64</v>
      </c>
      <c r="I32" s="38" t="n">
        <f>H32/VALOR_TOTAL*100</f>
        <v>0.8592326183679702</v>
      </c>
      <c r="J32" s="38" t="n">
        <f>I32+J31</f>
        <v>78.76223657080038</v>
      </c>
      <c r="K32" s="34" t="inlineStr">
        <f>IF(J32&lt;=50,"A",IF(J32&lt;=80,"B","C"))</f>
        <is>
          <r>
            <t xml:space="preserve">B</t>
          </r>
        </is>
      </c>
    </row>
    <row r="33" customHeight="1" ht="20">
      <c r="A33" s="34" t="inlineStr">
        <is>
          <r>
            <t xml:space="preserve">91338</t>
          </r>
        </is>
      </c>
      <c r="B33" s="35" t="inlineStr">
        <is>
          <r>
            <t xml:space="preserve">PORTA DE ALUMÍNIO DE ABRIR COM LAMBRI, COM GUARNIÇÃO, FIXAÇÃO COM PARAFUSOS - FORNECIMENTO E INSTALAÇÃO. AF_12/2019</t>
          </r>
        </is>
      </c>
      <c r="C33" s="34" t="inlineStr">
        <is>
          <r>
            <t xml:space="preserve">SINAPI</t>
          </r>
        </is>
      </c>
      <c r="D33" s="34" t="inlineStr">
        <is>
          <r>
            <t xml:space="preserve">Serviço</t>
          </r>
        </is>
      </c>
      <c r="E33" s="34" t="inlineStr">
        <is>
          <r>
            <t xml:space="preserve">M2</t>
          </r>
        </is>
      </c>
      <c r="F33" s="36" t="n">
        <v>29.92</v>
      </c>
      <c r="G33" s="37" t="n">
        <v>836.15</v>
      </c>
      <c r="H33" s="37" t="n">
        <f>ROUND(F33*G33,2)</f>
        <v>25017.608</v>
      </c>
      <c r="I33" s="38" t="n">
        <f>H33/VALOR_TOTAL*100</f>
        <v>0.8227596364149188</v>
      </c>
      <c r="J33" s="38" t="n">
        <f>I33+J32</f>
        <v>79.58499627298976</v>
      </c>
      <c r="K33" s="34" t="inlineStr">
        <f>IF(J33&lt;=50,"A",IF(J33&lt;=80,"B","C"))</f>
        <is>
          <r>
            <t xml:space="preserve">B</t>
          </r>
        </is>
      </c>
    </row>
    <row r="34" customHeight="1" ht="15">
      <c r="A34" s="34" t="inlineStr">
        <is>
          <r>
            <t xml:space="preserve">S09718</t>
          </r>
        </is>
      </c>
      <c r="B34" s="35" t="inlineStr">
        <is>
          <r>
            <t xml:space="preserve">Espelho de cristal 4mm com moldura de alumínio</t>
          </r>
        </is>
      </c>
      <c r="C34" s="34" t="inlineStr">
        <is>
          <r>
            <t xml:space="preserve">ORSE</t>
          </r>
        </is>
      </c>
      <c r="D34" s="34" t="inlineStr">
        <is>
          <r>
            <t xml:space="preserve">Serviço</t>
          </r>
        </is>
      </c>
      <c r="E34" s="34" t="inlineStr">
        <is>
          <r>
            <t xml:space="preserve">m2</t>
          </r>
        </is>
      </c>
      <c r="F34" s="36" t="n">
        <v>29.8</v>
      </c>
      <c r="G34" s="37" t="n">
        <v>702.5</v>
      </c>
      <c r="H34" s="37" t="n">
        <f>ROUND(F34*G34,2)</f>
        <v>20934.5</v>
      </c>
      <c r="I34" s="38" t="n">
        <f>H34/VALOR_TOTAL*100</f>
        <v>0.6884775558290033</v>
      </c>
      <c r="J34" s="38" t="n">
        <f>I34+J33</f>
        <v>80.27347382881877</v>
      </c>
      <c r="K34" s="34" t="inlineStr">
        <f>IF(J34&lt;=50,"A",IF(J34&lt;=80,"B","C"))</f>
        <is>
          <r>
            <t xml:space="preserve">C</t>
          </r>
        </is>
      </c>
    </row>
    <row r="35" customHeight="1" ht="20">
      <c r="A35" s="34" t="inlineStr">
        <is>
          <r>
            <t xml:space="preserve">CP ADAP. 001</t>
          </r>
        </is>
      </c>
      <c r="B35" s="35" t="inlineStr">
        <is>
          <r>
            <t xml:space="preserve">SELAGEM DE FISSURAS COM INJEÇÃO DE RESINA EPÓXI</t>
          </r>
        </is>
      </c>
      <c r="C35" s="34" t="inlineStr">
        <is>
          <r>
            <t xml:space="preserve">SEINFRA AJUSTADA</t>
          </r>
        </is>
      </c>
      <c r="D35" s="34" t="inlineStr">
        <is>
          <r>
            <t xml:space="preserve">Não cadastrado</t>
          </r>
        </is>
      </c>
      <c r="E35" s="34" t="inlineStr">
        <is>
          <r>
            <t xml:space="preserve">KG</t>
          </r>
        </is>
      </c>
      <c r="F35" s="36" t="n">
        <v>51.39</v>
      </c>
      <c r="G35" s="37" t="n">
        <v>385.68</v>
      </c>
      <c r="H35" s="37" t="n">
        <f>ROUND(F35*G35,2)</f>
        <v>19820.0952</v>
      </c>
      <c r="I35" s="38" t="n">
        <f>H35/VALOR_TOTAL*100</f>
        <v>0.6518278774078273</v>
      </c>
      <c r="J35" s="38" t="n">
        <f>I35+J34</f>
        <v>80.92530186408524</v>
      </c>
      <c r="K35" s="34" t="inlineStr">
        <f>IF(J35&lt;=50,"A",IF(J35&lt;=80,"B","C"))</f>
        <is>
          <r>
            <t xml:space="preserve">C</t>
          </r>
        </is>
      </c>
    </row>
    <row r="36" customHeight="1" ht="20">
      <c r="A36" s="34" t="inlineStr">
        <is>
          <r>
            <t xml:space="preserve">98567</t>
          </r>
        </is>
      </c>
      <c r="B36" s="35" t="inlineStr">
        <is>
          <r>
            <t xml:space="preserve">PROTEÇÃO MECÂNICA DE SUPERFICIE HORIZONTAL COM ARGAMASSA DE CIMENTO E AREIA, TRAÇO 1:3, E=4CM. AF_09/2023</t>
          </r>
        </is>
      </c>
      <c r="C36" s="34" t="inlineStr">
        <is>
          <r>
            <t xml:space="preserve">SINAPI</t>
          </r>
        </is>
      </c>
      <c r="D36" s="34" t="inlineStr">
        <is>
          <r>
            <t xml:space="preserve">Serviço</t>
          </r>
        </is>
      </c>
      <c r="E36" s="34" t="inlineStr">
        <is>
          <r>
            <t xml:space="preserve">M2</t>
          </r>
        </is>
      </c>
      <c r="F36" s="36" t="n">
        <v>229.45</v>
      </c>
      <c r="G36" s="37" t="n">
        <v>86.27</v>
      </c>
      <c r="H36" s="37" t="n">
        <f>ROUND(F36*G36,2)</f>
        <v>19794.6515</v>
      </c>
      <c r="I36" s="38" t="n">
        <f>H36/VALOR_TOTAL*100</f>
        <v>0.6509911047890761</v>
      </c>
      <c r="J36" s="38" t="n">
        <f>I36+J35</f>
        <v>81.5762929195435</v>
      </c>
      <c r="K36" s="34" t="inlineStr">
        <f>IF(J36&lt;=50,"A",IF(J36&lt;=80,"B","C"))</f>
        <is>
          <r>
            <t xml:space="preserve">C</t>
          </r>
        </is>
      </c>
    </row>
    <row r="37" customHeight="1" ht="20">
      <c r="A37" s="34" t="inlineStr">
        <is>
          <r>
            <t xml:space="preserve">CP ADAP. 007</t>
          </r>
        </is>
      </c>
      <c r="B37" s="35" t="inlineStr">
        <is>
          <r>
            <t xml:space="preserve">APLICAÇÃO DE ADESIVO ESTRUTURAL - KG</t>
          </r>
        </is>
      </c>
      <c r="C37" s="34" t="inlineStr">
        <is>
          <r>
            <t xml:space="preserve">ORSE AJUSTADA</t>
          </r>
        </is>
      </c>
      <c r="D37" s="34" t="inlineStr">
        <is>
          <r>
            <t xml:space="preserve">Não cadastrado</t>
          </r>
        </is>
      </c>
      <c r="E37" s="34" t="inlineStr">
        <is>
          <r>
            <t xml:space="preserve">KG</t>
          </r>
        </is>
      </c>
      <c r="F37" s="36" t="n">
        <v>186.85</v>
      </c>
      <c r="G37" s="37" t="n">
        <v>101.56</v>
      </c>
      <c r="H37" s="37" t="n">
        <f>ROUND(F37*G37,2)</f>
        <v>18976.486</v>
      </c>
      <c r="I37" s="38" t="n">
        <f>H37/VALOR_TOTAL*100</f>
        <v>0.6240839140893406</v>
      </c>
      <c r="J37" s="38" t="n">
        <f>I37+J36</f>
        <v>82.20037696518172</v>
      </c>
      <c r="K37" s="34" t="inlineStr">
        <f>IF(J37&lt;=50,"A",IF(J37&lt;=80,"B","C"))</f>
        <is>
          <r>
            <t xml:space="preserve">C</t>
          </r>
        </is>
      </c>
    </row>
    <row r="38" customHeight="1" ht="20">
      <c r="A38" s="34" t="inlineStr">
        <is>
          <r>
            <t xml:space="preserve">CP ADAP. 019</t>
          </r>
        </is>
      </c>
      <c r="B38" s="35" t="inlineStr">
        <is>
          <r>
            <t xml:space="preserve">IMPERMEABILIZAÇÃO DE SUPERFÍCIE C/ CRISTALIZANTE , 2 DEMÃOS</t>
          </r>
        </is>
      </c>
      <c r="C38" s="34" t="inlineStr">
        <is>
          <r>
            <t xml:space="preserve">SINAPI AJUSTADA</t>
          </r>
        </is>
      </c>
      <c r="D38" s="34" t="inlineStr">
        <is>
          <r>
            <t xml:space="preserve">Não cadastrado</t>
          </r>
        </is>
      </c>
      <c r="E38" s="34" t="inlineStr">
        <is>
          <r>
            <t xml:space="preserve">M2</t>
          </r>
        </is>
      </c>
      <c r="F38" s="36" t="n">
        <v>161.22</v>
      </c>
      <c r="G38" s="37" t="n">
        <v>116.79</v>
      </c>
      <c r="H38" s="37" t="n">
        <f>ROUND(F38*G38,2)</f>
        <v>18828.8838</v>
      </c>
      <c r="I38" s="38" t="n">
        <f>H38/VALOR_TOTAL*100</f>
        <v>0.619229687721814</v>
      </c>
      <c r="J38" s="38" t="n">
        <f>I38+J37</f>
        <v>82.81960652793208</v>
      </c>
      <c r="K38" s="34" t="inlineStr">
        <f>IF(J38&lt;=50,"A",IF(J38&lt;=80,"B","C"))</f>
        <is>
          <r>
            <t xml:space="preserve">C</t>
          </r>
        </is>
      </c>
    </row>
    <row r="39" customHeight="1" ht="15">
      <c r="A39" s="34" t="inlineStr">
        <is>
          <r>
            <t xml:space="preserve">97062</t>
          </r>
        </is>
      </c>
      <c r="B39" s="35" t="inlineStr">
        <is>
          <r>
            <t xml:space="preserve">COLOCAÇÃO DE TELA EM ANDAIME FACHADEIRO. AF_11/2017</t>
          </r>
        </is>
      </c>
      <c r="C39" s="34" t="inlineStr">
        <is>
          <r>
            <t xml:space="preserve">SINAPI</t>
          </r>
        </is>
      </c>
      <c r="D39" s="34" t="inlineStr">
        <is>
          <r>
            <t xml:space="preserve">Serviço</t>
          </r>
        </is>
      </c>
      <c r="E39" s="34" t="inlineStr">
        <is>
          <r>
            <t xml:space="preserve">M2</t>
          </r>
        </is>
      </c>
      <c r="F39" s="36" t="n">
        <v>2489.8</v>
      </c>
      <c r="G39" s="37" t="n">
        <v>6.93</v>
      </c>
      <c r="H39" s="37" t="n">
        <f>ROUND(F39*G39,2)</f>
        <v>17254.314</v>
      </c>
      <c r="I39" s="38" t="n">
        <f>H39/VALOR_TOTAL*100</f>
        <v>0.5674464606379972</v>
      </c>
      <c r="J39" s="38" t="n">
        <f>I39+J38</f>
        <v>83.3870528570212</v>
      </c>
      <c r="K39" s="34" t="inlineStr">
        <f>IF(J39&lt;=50,"A",IF(J39&lt;=80,"B","C"))</f>
        <is>
          <r>
            <t xml:space="preserve">C</t>
          </r>
        </is>
      </c>
    </row>
    <row r="40" customHeight="1" ht="20">
      <c r="A40" s="34" t="inlineStr">
        <is>
          <r>
            <t xml:space="preserve">120412</t>
          </r>
        </is>
      </c>
      <c r="B40" s="35" t="inlineStr">
        <is>
          <r>
            <t xml:space="preserve">FORRO MODULAR DE PVC MAGIORE 625 x 1250mm VIPAL</t>
          </r>
        </is>
      </c>
      <c r="C40" s="34" t="inlineStr">
        <is>
          <r>
            <t xml:space="preserve">SBC</t>
          </r>
        </is>
      </c>
      <c r="D40" s="34" t="inlineStr">
        <is>
          <r>
            <t xml:space="preserve">Não cadastrado</t>
          </r>
        </is>
      </c>
      <c r="E40" s="34" t="inlineStr">
        <is>
          <r>
            <t xml:space="preserve">M2</t>
          </r>
        </is>
      </c>
      <c r="F40" s="36" t="n">
        <v>123.31</v>
      </c>
      <c r="G40" s="37" t="n">
        <v>139.32</v>
      </c>
      <c r="H40" s="37" t="n">
        <f>ROUND(F40*G40,2)</f>
        <v>17179.5492</v>
      </c>
      <c r="I40" s="38" t="n">
        <f>H40/VALOR_TOTAL*100</f>
        <v>0.5649876540380764</v>
      </c>
      <c r="J40" s="38" t="n">
        <f>I40+J39</f>
        <v>83.95204053736906</v>
      </c>
      <c r="K40" s="34" t="inlineStr">
        <f>IF(J40&lt;=50,"A",IF(J40&lt;=80,"B","C"))</f>
        <is>
          <r>
            <t xml:space="preserve">C</t>
          </r>
        </is>
      </c>
    </row>
    <row r="41" customHeight="1" ht="20">
      <c r="A41" s="34" t="inlineStr">
        <is>
          <r>
            <t xml:space="preserve">86938</t>
          </r>
        </is>
      </c>
      <c r="B41" s="35" t="inlineStr">
        <is>
          <r>
            <t xml:space="preserve">CUBA DE EMBUTIR OVAL EM LOUÇA BRANCA, 35 X 50CM OU EQUIVALENTE, INCLUSO VÁLVULA E SIFÃO TIPO GARRAFA EM METAL CROMADO - FORNECIMENTO E INSTALAÇÃO. AF_01/2020</t>
          </r>
        </is>
      </c>
      <c r="C41" s="34" t="inlineStr">
        <is>
          <r>
            <t xml:space="preserve">SINAPI</t>
          </r>
        </is>
      </c>
      <c r="D41" s="34" t="inlineStr">
        <is>
          <r>
            <t xml:space="preserve">Serviço</t>
          </r>
        </is>
      </c>
      <c r="E41" s="34" t="inlineStr">
        <is>
          <r>
            <t xml:space="preserve">UN</t>
          </r>
        </is>
      </c>
      <c r="F41" s="36" t="n">
        <v>30.0</v>
      </c>
      <c r="G41" s="37" t="n">
        <v>545.19</v>
      </c>
      <c r="H41" s="37" t="n">
        <f>ROUND(F41*G41,2)</f>
        <v>16355.7</v>
      </c>
      <c r="I41" s="38" t="n">
        <f>H41/VALOR_TOTAL*100</f>
        <v>0.5378935422327942</v>
      </c>
      <c r="J41" s="38" t="n">
        <f>I41+J40</f>
        <v>84.48993407960185</v>
      </c>
      <c r="K41" s="34" t="inlineStr">
        <f>IF(J41&lt;=50,"A",IF(J41&lt;=80,"B","C"))</f>
        <is>
          <r>
            <t xml:space="preserve">C</t>
          </r>
        </is>
      </c>
    </row>
    <row r="42" customHeight="1" ht="28">
      <c r="A42" s="34" t="inlineStr">
        <is>
          <r>
            <t xml:space="preserve">C4997</t>
          </r>
        </is>
      </c>
      <c r="B42" s="35" t="inlineStr">
        <is>
          <r>
            <t xml:space="preserve">LOCAÇÃO DE CONTÊINER ESCRITÓRIO COM BANHEIRO (01 VASO SANITÁRIO, 01 LAVATÓRIO E 01 CHUVEIRO), JANELA EM VIDRO, PORTAS, LUMINÁRIAS, TOMADAS, FORRO EM PVC, AR CONDICIONADO E ISOLAMENTO TERMO-ACÚSTICO EM ISOPOR - 6,00 X 2,35M</t>
          </r>
        </is>
      </c>
      <c r="C42" s="34" t="inlineStr">
        <is>
          <r>
            <t xml:space="preserve">SEINFRA</t>
          </r>
        </is>
      </c>
      <c r="D42" s="34" t="inlineStr">
        <is>
          <r>
            <t xml:space="preserve">Serviço</t>
          </r>
        </is>
      </c>
      <c r="E42" s="34" t="inlineStr">
        <is>
          <r>
            <t xml:space="preserve">MÊS</t>
          </r>
        </is>
      </c>
      <c r="F42" s="36" t="n">
        <v>12.0</v>
      </c>
      <c r="G42" s="37" t="n">
        <v>1342.07</v>
      </c>
      <c r="H42" s="37" t="n">
        <f>ROUND(F42*G42,2)</f>
        <v>16104.84</v>
      </c>
      <c r="I42" s="38" t="n">
        <f>H42/VALOR_TOTAL*100</f>
        <v>0.5296434536395502</v>
      </c>
      <c r="J42" s="38" t="n">
        <f>I42+J41</f>
        <v>85.0195775332414</v>
      </c>
      <c r="K42" s="34" t="inlineStr">
        <f>IF(J42&lt;=50,"A",IF(J42&lt;=80,"B","C"))</f>
        <is>
          <r>
            <t xml:space="preserve">C</t>
          </r>
        </is>
      </c>
    </row>
    <row r="43" customHeight="1" ht="20">
      <c r="A43" s="34" t="inlineStr">
        <is>
          <r>
            <t xml:space="preserve">CP ADAP. 060</t>
          </r>
        </is>
      </c>
      <c r="B43" s="35" t="inlineStr">
        <is>
          <r>
            <t xml:space="preserve">Bancada em granito branco Itaúnas</t>
          </r>
        </is>
      </c>
      <c r="C43" s="34" t="inlineStr">
        <is>
          <r>
            <t xml:space="preserve">SINAPI AJUSTADA</t>
          </r>
        </is>
      </c>
      <c r="D43" s="34" t="inlineStr">
        <is>
          <r>
            <t xml:space="preserve">Não cadastrado</t>
          </r>
        </is>
      </c>
      <c r="E43" s="34" t="inlineStr">
        <is>
          <r>
            <t xml:space="preserve">M2</t>
          </r>
        </is>
      </c>
      <c r="F43" s="36" t="n">
        <v>20.66</v>
      </c>
      <c r="G43" s="37" t="n">
        <v>766.6</v>
      </c>
      <c r="H43" s="37" t="n">
        <f>ROUND(F43*G43,2)</f>
        <v>15837.956</v>
      </c>
      <c r="I43" s="38" t="n">
        <f>H43/VALOR_TOTAL*100</f>
        <v>0.5208663801957198</v>
      </c>
      <c r="J43" s="38" t="n">
        <f>I43+J42</f>
        <v>85.54044404498602</v>
      </c>
      <c r="K43" s="34" t="inlineStr">
        <f>IF(J43&lt;=50,"A",IF(J43&lt;=80,"B","C"))</f>
        <is>
          <r>
            <t xml:space="preserve">C</t>
          </r>
        </is>
      </c>
    </row>
    <row r="44" customHeight="1" ht="28">
      <c r="A44" s="34" t="inlineStr">
        <is>
          <r>
            <t xml:space="preserve">87894</t>
          </r>
        </is>
      </c>
      <c r="B44" s="35" t="inlineStr">
        <is>
          <r>
            <t xml:space="preserve">CHAPISCO APLICADO EM ALVENARIA (SEM PRESENÇA DE VÃOS) E ESTRUTURAS DE CONCRETO DE FACHADA, COM COLHER DE PEDREIRO. ARGAMASSA TRAÇO 1:3 COM PREPARO EM BETONEIRA 400L. AF_10/2022</t>
          </r>
        </is>
      </c>
      <c r="C44" s="34" t="inlineStr">
        <is>
          <r>
            <t xml:space="preserve">SINAPI</t>
          </r>
        </is>
      </c>
      <c r="D44" s="34" t="inlineStr">
        <is>
          <r>
            <t xml:space="preserve">Serviço</t>
          </r>
        </is>
      </c>
      <c r="E44" s="34" t="inlineStr">
        <is>
          <r>
            <t xml:space="preserve">M2</t>
          </r>
        </is>
      </c>
      <c r="F44" s="36" t="n">
        <v>1791.44</v>
      </c>
      <c r="G44" s="37" t="n">
        <v>8.64</v>
      </c>
      <c r="H44" s="37" t="n">
        <f>ROUND(F44*G44,2)</f>
        <v>15478.0416</v>
      </c>
      <c r="I44" s="38" t="n">
        <f>H44/VALOR_TOTAL*100</f>
        <v>0.5090297953038112</v>
      </c>
      <c r="J44" s="38" t="n">
        <f>I44+J43</f>
        <v>86.04947378767027</v>
      </c>
      <c r="K44" s="34" t="inlineStr">
        <f>IF(J44&lt;=50,"A",IF(J44&lt;=80,"B","C"))</f>
        <is>
          <r>
            <t xml:space="preserve">C</t>
          </r>
        </is>
      </c>
    </row>
    <row r="45" customHeight="1" ht="20">
      <c r="A45" s="34" t="inlineStr">
        <is>
          <r>
            <t xml:space="preserve">CP ADAP. 009</t>
          </r>
        </is>
      </c>
      <c r="B45" s="35" t="inlineStr">
        <is>
          <r>
            <t xml:space="preserve">PINTURA PROTEÇÃO C/INIBIDOR MIGRATÓRIO CORROSÃO, 2 DEMÃOS - M2</t>
          </r>
        </is>
      </c>
      <c r="C45" s="34" t="inlineStr">
        <is>
          <r>
            <t xml:space="preserve">SEINFRA AJUSTADA</t>
          </r>
        </is>
      </c>
      <c r="D45" s="34" t="inlineStr">
        <is>
          <r>
            <t xml:space="preserve">Não cadastrado</t>
          </r>
        </is>
      </c>
      <c r="E45" s="34" t="inlineStr">
        <is>
          <r>
            <t xml:space="preserve">M2</t>
          </r>
        </is>
      </c>
      <c r="F45" s="36" t="n">
        <v>186.85</v>
      </c>
      <c r="G45" s="37" t="n">
        <v>82.77</v>
      </c>
      <c r="H45" s="37" t="n">
        <f>ROUND(F45*G45,2)</f>
        <v>15465.5745</v>
      </c>
      <c r="I45" s="38" t="n">
        <f>H45/VALOR_TOTAL*100</f>
        <v>0.5086197870143236</v>
      </c>
      <c r="J45" s="38" t="n">
        <f>I45+J44</f>
        <v>86.55809342669208</v>
      </c>
      <c r="K45" s="34" t="inlineStr">
        <f>IF(J45&lt;=50,"A",IF(J45&lt;=80,"B","C"))</f>
        <is>
          <r>
            <t xml:space="preserve">C</t>
          </r>
        </is>
      </c>
    </row>
    <row r="46" customHeight="1" ht="36">
      <c r="A46" s="34" t="inlineStr">
        <is>
          <r>
            <t xml:space="preserve">100309</t>
          </r>
        </is>
      </c>
      <c r="B46" s="35" t="inlineStr">
        <is>
          <r>
            <t xml:space="preserve">TÉCNICO EM SEGURANÇA DO TRABALHO COM ENCARGOS COMPLEMENTARES</t>
          </r>
        </is>
      </c>
      <c r="C46" s="34" t="inlineStr">
        <is>
          <r>
            <t xml:space="preserve">SINAPI</t>
          </r>
        </is>
      </c>
      <c r="D46" s="34" t="inlineStr">
        <is>
          <r>
            <t xml:space="preserve">Mão de Obra com Encargos Complementares</t>
          </r>
        </is>
      </c>
      <c r="E46" s="34" t="inlineStr">
        <is>
          <r>
            <t xml:space="preserve">H</t>
          </r>
        </is>
      </c>
      <c r="F46" s="36" t="n">
        <v>396.0</v>
      </c>
      <c r="G46" s="37" t="n">
        <v>38.64</v>
      </c>
      <c r="H46" s="37" t="n">
        <f>ROUND(F46*G46,2)</f>
        <v>15301.44</v>
      </c>
      <c r="I46" s="38" t="n">
        <f>H46/VALOR_TOTAL*100</f>
        <v>0.5032218592211013</v>
      </c>
      <c r="J46" s="38" t="n">
        <f>I46+J45</f>
        <v>87.06131528591318</v>
      </c>
      <c r="K46" s="34" t="inlineStr">
        <f>IF(J46&lt;=50,"A",IF(J46&lt;=80,"B","C"))</f>
        <is>
          <r>
            <t xml:space="preserve">C</t>
          </r>
        </is>
      </c>
    </row>
    <row r="47" customHeight="1" ht="20">
      <c r="A47" s="34" t="inlineStr">
        <is>
          <r>
            <t xml:space="preserve">CP ADAP. 038</t>
          </r>
        </is>
      </c>
      <c r="B47" s="35" t="inlineStr">
        <is>
          <r>
            <t xml:space="preserve">REMOÇÃO, ARMAZENAMENTO E REEINSTALAÇÃO DE SPDA COM EMISSÃO DE LAUDO</t>
          </r>
        </is>
      </c>
      <c r="C47" s="34" t="inlineStr">
        <is>
          <r>
            <t xml:space="preserve">SINAPI AJUSTADA</t>
          </r>
        </is>
      </c>
      <c r="D47" s="34" t="inlineStr">
        <is>
          <r>
            <t xml:space="preserve">Não cadastrado</t>
          </r>
        </is>
      </c>
      <c r="E47" s="34" t="inlineStr">
        <is>
          <r>
            <t xml:space="preserve">UN</t>
          </r>
        </is>
      </c>
      <c r="F47" s="36" t="n">
        <v>2.0</v>
      </c>
      <c r="G47" s="37" t="n">
        <v>7331.16</v>
      </c>
      <c r="H47" s="37" t="n">
        <f>ROUND(F47*G47,2)</f>
        <v>14662.32</v>
      </c>
      <c r="I47" s="38" t="n">
        <f>H47/VALOR_TOTAL*100</f>
        <v>0.48220297768672343</v>
      </c>
      <c r="J47" s="38" t="n">
        <f>I47+J46</f>
        <v>87.5435182635999</v>
      </c>
      <c r="K47" s="34" t="inlineStr">
        <f>IF(J47&lt;=50,"A",IF(J47&lt;=80,"B","C"))</f>
        <is>
          <r>
            <t xml:space="preserve">C</t>
          </r>
        </is>
      </c>
    </row>
    <row r="48" customHeight="1" ht="36">
      <c r="A48" s="34" t="inlineStr">
        <is>
          <r>
            <t xml:space="preserve">88255</t>
          </r>
        </is>
      </c>
      <c r="B48" s="35" t="inlineStr">
        <is>
          <r>
            <t xml:space="preserve">AUXILIAR TÉCNICO DE ENGENHARIA COM ENCARGOS COMPLEMENTARES</t>
          </r>
        </is>
      </c>
      <c r="C48" s="34" t="inlineStr">
        <is>
          <r>
            <t xml:space="preserve">SINAPI</t>
          </r>
        </is>
      </c>
      <c r="D48" s="34" t="inlineStr">
        <is>
          <r>
            <t xml:space="preserve">Mão de Obra com Encargos Complementares</t>
          </r>
        </is>
      </c>
      <c r="E48" s="34" t="inlineStr">
        <is>
          <r>
            <t xml:space="preserve">H</t>
          </r>
        </is>
      </c>
      <c r="F48" s="36" t="n">
        <v>396.0</v>
      </c>
      <c r="G48" s="37" t="n">
        <v>36.72</v>
      </c>
      <c r="H48" s="37" t="n">
        <f>ROUND(F48*G48,2)</f>
        <v>14541.12</v>
      </c>
      <c r="I48" s="38" t="n">
        <f>H48/VALOR_TOTAL*100</f>
        <v>0.4782170463405496</v>
      </c>
      <c r="J48" s="38" t="n">
        <f>I48+J47</f>
        <v>88.02173530994045</v>
      </c>
      <c r="K48" s="34" t="inlineStr">
        <f>IF(J48&lt;=50,"A",IF(J48&lt;=80,"B","C"))</f>
        <is>
          <r>
            <t xml:space="preserve">C</t>
          </r>
        </is>
      </c>
    </row>
    <row r="49" customHeight="1" ht="20">
      <c r="A49" s="34" t="inlineStr">
        <is>
          <r>
            <t xml:space="preserve">CP ADAP. 011</t>
          </r>
        </is>
      </c>
      <c r="B49" s="35" t="inlineStr">
        <is>
          <r>
            <t xml:space="preserve">DEMOLIÇÃO DE PISO CIMENTADO SOBRE LASTRO DE CONCRETO</t>
          </r>
        </is>
      </c>
      <c r="C49" s="34" t="inlineStr">
        <is>
          <r>
            <t xml:space="preserve">SEINFRA</t>
          </r>
        </is>
      </c>
      <c r="D49" s="34" t="inlineStr">
        <is>
          <r>
            <t xml:space="preserve">Não cadastrado</t>
          </r>
        </is>
      </c>
      <c r="E49" s="34" t="inlineStr">
        <is>
          <r>
            <t xml:space="preserve">M2</t>
          </r>
        </is>
      </c>
      <c r="F49" s="36" t="n">
        <v>352.76</v>
      </c>
      <c r="G49" s="37" t="n">
        <v>39.7</v>
      </c>
      <c r="H49" s="37" t="n">
        <f>ROUND(F49*G49,2)</f>
        <v>14004.572</v>
      </c>
      <c r="I49" s="38" t="n">
        <f>H49/VALOR_TOTAL*100</f>
        <v>0.4605714729748165</v>
      </c>
      <c r="J49" s="38" t="n">
        <f>I49+J48</f>
        <v>88.48230671714083</v>
      </c>
      <c r="K49" s="34" t="inlineStr">
        <f>IF(J49&lt;=50,"A",IF(J49&lt;=80,"B","C"))</f>
        <is>
          <r>
            <t xml:space="preserve">C</t>
          </r>
        </is>
      </c>
    </row>
    <row r="50" customHeight="1" ht="20">
      <c r="A50" s="34" t="inlineStr">
        <is>
          <r>
            <t xml:space="preserve">PROJ. 01</t>
          </r>
        </is>
      </c>
      <c r="B50" s="35" t="inlineStr">
        <is>
          <r>
            <t xml:space="preserve">PROJETO EXECUTIVO COMPLETO</t>
          </r>
        </is>
      </c>
      <c r="C50" s="34" t="inlineStr">
        <is>
          <r>
            <t xml:space="preserve">SINAPI AJUSTADA</t>
          </r>
        </is>
      </c>
      <c r="D50" s="34" t="inlineStr">
        <is>
          <r>
            <t xml:space="preserve">Não cadastrado</t>
          </r>
        </is>
      </c>
      <c r="E50" s="34" t="inlineStr">
        <is>
          <r>
            <t xml:space="preserve">UN</t>
          </r>
        </is>
      </c>
      <c r="F50" s="36" t="n">
        <v>1.0</v>
      </c>
      <c r="G50" s="37" t="n">
        <v>13251.03</v>
      </c>
      <c r="H50" s="37" t="n">
        <f>ROUND(F50*G50,2)</f>
        <v>13251.03</v>
      </c>
      <c r="I50" s="38" t="n">
        <f>H50/VALOR_TOTAL*100</f>
        <v>0.4357895696872052</v>
      </c>
      <c r="J50" s="38" t="n">
        <f>I50+J49</f>
        <v>88.91809628682803</v>
      </c>
      <c r="K50" s="34" t="inlineStr">
        <f>IF(J50&lt;=50,"A",IF(J50&lt;=80,"B","C"))</f>
        <is>
          <r>
            <t xml:space="preserve">C</t>
          </r>
        </is>
      </c>
    </row>
    <row r="51" customHeight="1" ht="20">
      <c r="A51" s="34" t="inlineStr">
        <is>
          <r>
            <t xml:space="preserve">CP ADAP. 036</t>
          </r>
        </is>
      </c>
      <c r="B51" s="35" t="inlineStr">
        <is>
          <r>
            <t xml:space="preserve">REVESTIMENTO CERÂMICO 5 X 5, COR AZUL DANÚBIO FOSCO (GALPÃO DMA)</t>
          </r>
        </is>
      </c>
      <c r="C51" s="34" t="inlineStr">
        <is>
          <r>
            <t xml:space="preserve">SINAPI AJUSTADA</t>
          </r>
        </is>
      </c>
      <c r="D51" s="34" t="inlineStr">
        <is>
          <r>
            <t xml:space="preserve">Não cadastrado</t>
          </r>
        </is>
      </c>
      <c r="E51" s="34" t="inlineStr">
        <is>
          <r>
            <t xml:space="preserve">M2</t>
          </r>
        </is>
      </c>
      <c r="F51" s="36" t="n">
        <v>42.68</v>
      </c>
      <c r="G51" s="37" t="n">
        <v>305.28</v>
      </c>
      <c r="H51" s="37" t="n">
        <f>ROUND(F51*G51,2)</f>
        <v>13029.3504</v>
      </c>
      <c r="I51" s="38" t="n">
        <f>H51/VALOR_TOTAL*100</f>
        <v>0.4284991433963862</v>
      </c>
      <c r="J51" s="38" t="n">
        <f>I51+J50</f>
        <v>89.34659541706954</v>
      </c>
      <c r="K51" s="34" t="inlineStr">
        <f>IF(J51&lt;=50,"A",IF(J51&lt;=80,"B","C"))</f>
        <is>
          <r>
            <t xml:space="preserve">C</t>
          </r>
        </is>
      </c>
    </row>
    <row r="52" customHeight="1" ht="28">
      <c r="A52" s="34" t="inlineStr">
        <is>
          <r>
            <t xml:space="preserve">CP ADAP - SUDECAP 62.24.14</t>
          </r>
        </is>
      </c>
      <c r="B52" s="35" t="inlineStr">
        <is>
          <r>
            <t xml:space="preserve">RELATÓRIO TÉCNICO DE PLANEJAMENTO DE EXECUÇÃO DE OBRAS - MÉDIO PORTE</t>
          </r>
        </is>
      </c>
      <c r="C52" s="34" t="inlineStr">
        <is>
          <r>
            <t xml:space="preserve">SUDECAP AJUSTADA</t>
          </r>
        </is>
      </c>
      <c r="D52" s="34" t="inlineStr">
        <is>
          <r>
            <t xml:space="preserve">Não cadastrado</t>
          </r>
        </is>
      </c>
      <c r="E52" s="34" t="inlineStr">
        <is>
          <r>
            <t xml:space="preserve">UN.</t>
          </r>
        </is>
      </c>
      <c r="F52" s="36" t="n">
        <v>1.0</v>
      </c>
      <c r="G52" s="37" t="n">
        <v>12831.29</v>
      </c>
      <c r="H52" s="37" t="n">
        <f>ROUND(F52*G52,2)</f>
        <v>12831.29</v>
      </c>
      <c r="I52" s="38" t="n">
        <f>H52/VALOR_TOTAL*100</f>
        <v>0.4219854869871806</v>
      </c>
      <c r="J52" s="38" t="n">
        <f>I52+J51</f>
        <v>89.76858090405672</v>
      </c>
      <c r="K52" s="34" t="inlineStr">
        <f>IF(J52&lt;=50,"A",IF(J52&lt;=80,"B","C"))</f>
        <is>
          <r>
            <t xml:space="preserve">C</t>
          </r>
        </is>
      </c>
    </row>
    <row r="53" customHeight="1" ht="15">
      <c r="A53" s="34" t="inlineStr">
        <is>
          <r>
            <t xml:space="preserve">100853</t>
          </r>
        </is>
      </c>
      <c r="B53" s="35" t="inlineStr">
        <is>
          <r>
            <t xml:space="preserve">TORNEIRA CROMADA DE MESA PARA LAVATORIO, TIPO MONOCOMANDO. AF_01/2020</t>
          </r>
        </is>
      </c>
      <c r="C53" s="34" t="inlineStr">
        <is>
          <r>
            <t xml:space="preserve">SINAPI</t>
          </r>
        </is>
      </c>
      <c r="D53" s="34" t="inlineStr">
        <is>
          <r>
            <t xml:space="preserve">Serviço</t>
          </r>
        </is>
      </c>
      <c r="E53" s="34" t="inlineStr">
        <is>
          <r>
            <t xml:space="preserve">UN</t>
          </r>
        </is>
      </c>
      <c r="F53" s="36" t="n">
        <v>30.0</v>
      </c>
      <c r="G53" s="37" t="n">
        <v>390.01</v>
      </c>
      <c r="H53" s="37" t="n">
        <f>ROUND(F53*G53,2)</f>
        <v>11700.3</v>
      </c>
      <c r="I53" s="38" t="n">
        <f>H53/VALOR_TOTAL*100</f>
        <v>0.38479036740624745</v>
      </c>
      <c r="J53" s="38" t="n">
        <f>I53+J52</f>
        <v>90.15337127146296</v>
      </c>
      <c r="K53" s="34" t="inlineStr">
        <f>IF(J53&lt;=50,"A",IF(J53&lt;=80,"B","C"))</f>
        <is>
          <r>
            <t xml:space="preserve">C</t>
          </r>
        </is>
      </c>
    </row>
    <row r="54" customHeight="1" ht="20">
      <c r="A54" s="34" t="inlineStr">
        <is>
          <r>
            <t xml:space="preserve">100858</t>
          </r>
        </is>
      </c>
      <c r="B54" s="35" t="inlineStr">
        <is>
          <r>
            <t xml:space="preserve">MICTÓRIO SIFONADO LOUÇA BRANCA - PADRÃO MÉDIO - FORNECIMENTO E INSTALAÇÃO. AF_01/2020</t>
          </r>
        </is>
      </c>
      <c r="C54" s="34" t="inlineStr">
        <is>
          <r>
            <t xml:space="preserve">SINAPI</t>
          </r>
        </is>
      </c>
      <c r="D54" s="34" t="inlineStr">
        <is>
          <r>
            <t xml:space="preserve">Serviço</t>
          </r>
        </is>
      </c>
      <c r="E54" s="34" t="inlineStr">
        <is>
          <r>
            <t xml:space="preserve">UN</t>
          </r>
        </is>
      </c>
      <c r="F54" s="36" t="n">
        <v>11.0</v>
      </c>
      <c r="G54" s="37" t="n">
        <v>1042.1</v>
      </c>
      <c r="H54" s="37" t="n">
        <f>ROUND(F54*G54,2)</f>
        <v>11463.1</v>
      </c>
      <c r="I54" s="38" t="n">
        <f>H54/VALOR_TOTAL*100</f>
        <v>0.3769895182700063</v>
      </c>
      <c r="J54" s="38" t="n">
        <f>I54+J53</f>
        <v>90.53036078973297</v>
      </c>
      <c r="K54" s="34" t="inlineStr">
        <f>IF(J54&lt;=50,"A",IF(J54&lt;=80,"B","C"))</f>
        <is>
          <r>
            <t xml:space="preserve">C</t>
          </r>
        </is>
      </c>
    </row>
    <row r="55" customHeight="1" ht="20">
      <c r="A55" s="34" t="inlineStr">
        <is>
          <r>
            <t xml:space="preserve">93205</t>
          </r>
        </is>
      </c>
      <c r="B55" s="35" t="inlineStr">
        <is>
          <r>
            <t xml:space="preserve">CINTA DE AMARRAÇÃO DE ALVENARIA MOLDADA IN LOCO COM UTILIZAÇÃO DE BLOCOS CANALETA. AF_03/2016</t>
          </r>
        </is>
      </c>
      <c r="C55" s="34" t="inlineStr">
        <is>
          <r>
            <t xml:space="preserve">SINAPI</t>
          </r>
        </is>
      </c>
      <c r="D55" s="34" t="inlineStr">
        <is>
          <r>
            <t xml:space="preserve">Serviço</t>
          </r>
        </is>
      </c>
      <c r="E55" s="34" t="inlineStr">
        <is>
          <r>
            <t xml:space="preserve">M</t>
          </r>
        </is>
      </c>
      <c r="F55" s="36" t="n">
        <v>220.0</v>
      </c>
      <c r="G55" s="37" t="n">
        <v>51.53</v>
      </c>
      <c r="H55" s="37" t="n">
        <f>ROUND(F55*G55,2)</f>
        <v>11336.6</v>
      </c>
      <c r="I55" s="38" t="n">
        <f>H55/VALOR_TOTAL*100</f>
        <v>0.37282928464549325</v>
      </c>
      <c r="J55" s="38" t="n">
        <f>I55+J54</f>
        <v>90.90319007437846</v>
      </c>
      <c r="K55" s="34" t="inlineStr">
        <f>IF(J55&lt;=50,"A",IF(J55&lt;=80,"B","C"))</f>
        <is>
          <r>
            <t xml:space="preserve">C</t>
          </r>
        </is>
      </c>
    </row>
    <row r="56" customHeight="1" ht="20">
      <c r="A56" s="34" t="inlineStr">
        <is>
          <r>
            <t xml:space="preserve">CP ADAP. - SBC 012710</t>
          </r>
        </is>
      </c>
      <c r="B56" s="35" t="inlineStr">
        <is>
          <r>
            <t xml:space="preserve">DESPESAS GERAIS DE MANUTENCAO CANTEIRO DE OBRAS</t>
          </r>
        </is>
      </c>
      <c r="C56" s="34" t="inlineStr">
        <is>
          <r>
            <t xml:space="preserve">SBC AJUSTADA</t>
          </r>
        </is>
      </c>
      <c r="D56" s="34" t="inlineStr">
        <is>
          <r>
            <t xml:space="preserve">Não cadastrado</t>
          </r>
        </is>
      </c>
      <c r="E56" s="34" t="inlineStr">
        <is>
          <r>
            <t xml:space="preserve">MÊS</t>
          </r>
        </is>
      </c>
      <c r="F56" s="36" t="n">
        <v>12.0</v>
      </c>
      <c r="G56" s="37" t="n">
        <v>894.5</v>
      </c>
      <c r="H56" s="37" t="n">
        <f>ROUND(F56*G56,2)</f>
        <v>10734.0</v>
      </c>
      <c r="I56" s="38" t="n">
        <f>H56/VALOR_TOTAL*100</f>
        <v>0.35301144447054006</v>
      </c>
      <c r="J56" s="38" t="n">
        <f>I56+J55</f>
        <v>91.256201518849</v>
      </c>
      <c r="K56" s="34" t="inlineStr">
        <f>IF(J56&lt;=50,"A",IF(J56&lt;=80,"B","C"))</f>
        <is>
          <r>
            <t xml:space="preserve">C</t>
          </r>
        </is>
      </c>
    </row>
    <row r="57" customHeight="1" ht="20">
      <c r="A57" s="34" t="inlineStr">
        <is>
          <r>
            <t xml:space="preserve">00009537</t>
          </r>
        </is>
      </c>
      <c r="B57" s="35" t="inlineStr">
        <is>
          <r>
            <t xml:space="preserve">LIMPEZA FINAL DA OBRA</t>
          </r>
        </is>
      </c>
      <c r="C57" s="34" t="inlineStr">
        <is>
          <r>
            <t xml:space="preserve">SINAPI</t>
          </r>
        </is>
      </c>
      <c r="D57" s="34" t="inlineStr">
        <is>
          <r>
            <t xml:space="preserve">Não cadastrado</t>
          </r>
        </is>
      </c>
      <c r="E57" s="34" t="inlineStr">
        <is>
          <r>
            <t xml:space="preserve">M2</t>
          </r>
        </is>
      </c>
      <c r="F57" s="36" t="n">
        <v>2211.0</v>
      </c>
      <c r="G57" s="37" t="n">
        <v>4.75</v>
      </c>
      <c r="H57" s="37" t="n">
        <f>ROUND(F57*G57,2)</f>
        <v>10502.25</v>
      </c>
      <c r="I57" s="38" t="n">
        <f>H57/VALOR_TOTAL*100</f>
        <v>0.3453898306959875</v>
      </c>
      <c r="J57" s="38" t="n">
        <f>I57+J56</f>
        <v>91.60159134954499</v>
      </c>
      <c r="K57" s="34" t="inlineStr">
        <f>IF(J57&lt;=50,"A",IF(J57&lt;=80,"B","C"))</f>
        <is>
          <r>
            <t xml:space="preserve">C</t>
          </r>
        </is>
      </c>
    </row>
    <row r="58" customHeight="1" ht="20">
      <c r="A58" s="34" t="inlineStr">
        <is>
          <r>
            <t xml:space="preserve">93210</t>
          </r>
        </is>
      </c>
      <c r="B58" s="35" t="inlineStr">
        <is>
          <r>
            <t xml:space="preserve">EXECUÇÃO DE REFEITÓRIO EM CANTEIRO DE OBRA EM CHAPA DE MADEIRA COMPENSADA, NÃO INCLUSO MOBILIÁRIO E EQUIPAMENTOS. AF_02/2016</t>
          </r>
        </is>
      </c>
      <c r="C58" s="34" t="inlineStr">
        <is>
          <r>
            <t xml:space="preserve">SINAPI</t>
          </r>
        </is>
      </c>
      <c r="D58" s="34" t="inlineStr">
        <is>
          <r>
            <t xml:space="preserve">Não cadastrado</t>
          </r>
        </is>
      </c>
      <c r="E58" s="34" t="inlineStr">
        <is>
          <r>
            <t xml:space="preserve">M2</t>
          </r>
        </is>
      </c>
      <c r="F58" s="36" t="n">
        <v>14.0</v>
      </c>
      <c r="G58" s="37" t="n">
        <v>736.68</v>
      </c>
      <c r="H58" s="37" t="n">
        <f>ROUND(F58*G58,2)</f>
        <v>10313.52</v>
      </c>
      <c r="I58" s="38" t="n">
        <f>H58/VALOR_TOTAL*100</f>
        <v>0.3391830252259926</v>
      </c>
      <c r="J58" s="38" t="n">
        <f>I58+J57</f>
        <v>91.94077437477098</v>
      </c>
      <c r="K58" s="34" t="inlineStr">
        <f>IF(J58&lt;=50,"A",IF(J58&lt;=80,"B","C"))</f>
        <is>
          <r>
            <t xml:space="preserve">C</t>
          </r>
        </is>
      </c>
    </row>
    <row r="59" customHeight="1" ht="20">
      <c r="A59" s="34" t="inlineStr">
        <is>
          <r>
            <t xml:space="preserve">CP ADAP. 010</t>
          </r>
        </is>
      </c>
      <c r="B59" s="35" t="inlineStr">
        <is>
          <r>
            <t xml:space="preserve">APICOAMENTO EM CONCRETO/PREPARO DA SUPERFÍCIE</t>
          </r>
        </is>
      </c>
      <c r="C59" s="34" t="inlineStr">
        <is>
          <r>
            <t xml:space="preserve">SEINFRA AJUSTADA</t>
          </r>
        </is>
      </c>
      <c r="D59" s="34" t="inlineStr">
        <is>
          <r>
            <t xml:space="preserve">Não cadastrado</t>
          </r>
        </is>
      </c>
      <c r="E59" s="34" t="inlineStr">
        <is>
          <r>
            <t xml:space="preserve">M2</t>
          </r>
        </is>
      </c>
      <c r="F59" s="36" t="n">
        <v>186.85</v>
      </c>
      <c r="G59" s="37" t="n">
        <v>54.03</v>
      </c>
      <c r="H59" s="37" t="n">
        <f>ROUND(F59*G59,2)</f>
        <v>10095.5055</v>
      </c>
      <c r="I59" s="38" t="n">
        <f>H59/VALOR_TOTAL*100</f>
        <v>0.3320131338937285</v>
      </c>
      <c r="J59" s="38" t="n">
        <f>I59+J58</f>
        <v>92.27278765665721</v>
      </c>
      <c r="K59" s="34" t="inlineStr">
        <f>IF(J59&lt;=50,"A",IF(J59&lt;=80,"B","C"))</f>
        <is>
          <r>
            <t xml:space="preserve">C</t>
          </r>
        </is>
      </c>
    </row>
    <row r="60" customHeight="1" ht="15">
      <c r="A60" s="34" t="inlineStr">
        <is>
          <r>
            <t xml:space="preserve">S07755</t>
          </r>
        </is>
      </c>
      <c r="B60" s="35" t="inlineStr">
        <is>
          <r>
            <t xml:space="preserve">Painel para shaft de 1,00 x 0,65 sem visita e com acessórios</t>
          </r>
        </is>
      </c>
      <c r="C60" s="34" t="inlineStr">
        <is>
          <r>
            <t xml:space="preserve">ORSE</t>
          </r>
        </is>
      </c>
      <c r="D60" s="34" t="inlineStr">
        <is>
          <r>
            <t xml:space="preserve">Serviço</t>
          </r>
        </is>
      </c>
      <c r="E60" s="34" t="inlineStr">
        <is>
          <r>
            <t xml:space="preserve">un</t>
          </r>
        </is>
      </c>
      <c r="F60" s="36" t="n">
        <v>34.72</v>
      </c>
      <c r="G60" s="37" t="n">
        <v>288.29</v>
      </c>
      <c r="H60" s="37" t="n">
        <f>ROUND(F60*G60,2)</f>
        <v>10009.4288</v>
      </c>
      <c r="I60" s="38" t="n">
        <f>H60/VALOR_TOTAL*100</f>
        <v>0.3291823103235536</v>
      </c>
      <c r="J60" s="38" t="n">
        <f>I60+J59</f>
        <v>92.60197000644543</v>
      </c>
      <c r="K60" s="34" t="inlineStr">
        <f>IF(J60&lt;=50,"A",IF(J60&lt;=80,"B","C"))</f>
        <is>
          <r>
            <t xml:space="preserve">C</t>
          </r>
        </is>
      </c>
    </row>
    <row r="61" customHeight="1" ht="20">
      <c r="A61" s="34" t="inlineStr">
        <is>
          <r>
            <t xml:space="preserve">CP ADAP. 054</t>
          </r>
        </is>
      </c>
      <c r="B61" s="35" t="inlineStr">
        <is>
          <r>
            <t xml:space="preserve">RUFO EM CHAPA DE AÇO GALVANIZADO NÚMERO 24, CORTE DE 50 CM, INCLUSO TRANSPORTE VERTICAL</t>
          </r>
        </is>
      </c>
      <c r="C61" s="34" t="inlineStr">
        <is>
          <r>
            <t xml:space="preserve">SINAPI AJUSTADA</t>
          </r>
        </is>
      </c>
      <c r="D61" s="34" t="inlineStr">
        <is>
          <r>
            <t xml:space="preserve">Não cadastrado</t>
          </r>
        </is>
      </c>
      <c r="E61" s="34" t="inlineStr">
        <is>
          <r>
            <t xml:space="preserve">M</t>
          </r>
        </is>
      </c>
      <c r="F61" s="36" t="n">
        <v>91.0</v>
      </c>
      <c r="G61" s="37" t="n">
        <v>108.64</v>
      </c>
      <c r="H61" s="37" t="n">
        <f>ROUND(F61*G61,2)</f>
        <v>9886.24</v>
      </c>
      <c r="I61" s="38" t="n">
        <f>H61/VALOR_TOTAL*100</f>
        <v>0.32513097286961357</v>
      </c>
      <c r="J61" s="38" t="n">
        <f>I61+J60</f>
        <v>92.92710097931504</v>
      </c>
      <c r="K61" s="34" t="inlineStr">
        <f>IF(J61&lt;=50,"A",IF(J61&lt;=80,"B","C"))</f>
        <is>
          <r>
            <t xml:space="preserve">C</t>
          </r>
        </is>
      </c>
    </row>
    <row r="62" customHeight="1" ht="15">
      <c r="A62" s="34" t="inlineStr">
        <is>
          <r>
            <t xml:space="preserve">S09541</t>
          </r>
        </is>
      </c>
      <c r="B62" s="35" t="inlineStr">
        <is>
          <r>
            <t xml:space="preserve">Fornecimento e instalação de exaustor eólico ref. LM-60 master turbo, da luftmaxi ou similar</t>
          </r>
        </is>
      </c>
      <c r="C62" s="34" t="inlineStr">
        <is>
          <r>
            <t xml:space="preserve">ORSE</t>
          </r>
        </is>
      </c>
      <c r="D62" s="34" t="inlineStr">
        <is>
          <r>
            <t xml:space="preserve">Serviço</t>
          </r>
        </is>
      </c>
      <c r="E62" s="34" t="inlineStr">
        <is>
          <r>
            <t xml:space="preserve">un</t>
          </r>
        </is>
      </c>
      <c r="F62" s="36" t="n">
        <v>18.0</v>
      </c>
      <c r="G62" s="37" t="n">
        <v>516.62</v>
      </c>
      <c r="H62" s="37" t="n">
        <f>ROUND(F62*G62,2)</f>
        <v>9299.16</v>
      </c>
      <c r="I62" s="38" t="n">
        <f>H62/VALOR_TOTAL*100</f>
        <v>0.30582354238519355</v>
      </c>
      <c r="J62" s="38" t="n">
        <f>I62+J61</f>
        <v>93.23292452170024</v>
      </c>
      <c r="K62" s="34" t="inlineStr">
        <f>IF(J62&lt;=50,"A",IF(J62&lt;=80,"B","C"))</f>
        <is>
          <r>
            <t xml:space="preserve">C</t>
          </r>
        </is>
      </c>
    </row>
    <row r="63" customHeight="1" ht="20">
      <c r="A63" s="34" t="inlineStr">
        <is>
          <r>
            <t xml:space="preserve">CP ADAP. 022</t>
          </r>
        </is>
      </c>
      <c r="B63" s="35" t="inlineStr">
        <is>
          <r>
            <t xml:space="preserve">REMOÇÃO DE BRISES DE VIDRO E ESTRUTURA PORTANTE</t>
          </r>
        </is>
      </c>
      <c r="C63" s="34" t="inlineStr">
        <is>
          <r>
            <t xml:space="preserve">SEINFRA AJUSTADA</t>
          </r>
        </is>
      </c>
      <c r="D63" s="34" t="inlineStr">
        <is>
          <r>
            <t xml:space="preserve">Não cadastrado</t>
          </r>
        </is>
      </c>
      <c r="E63" s="34" t="inlineStr">
        <is>
          <r>
            <t xml:space="preserve">M2</t>
          </r>
        </is>
      </c>
      <c r="F63" s="36" t="n">
        <v>340.0</v>
      </c>
      <c r="G63" s="37" t="n">
        <v>26.27</v>
      </c>
      <c r="H63" s="37" t="n">
        <f>ROUND(F63*G63,2)</f>
        <v>8931.8</v>
      </c>
      <c r="I63" s="38" t="n">
        <f>H63/VALOR_TOTAL*100</f>
        <v>0.29374209239071825</v>
      </c>
      <c r="J63" s="38" t="n">
        <f>I63+J62</f>
        <v>93.52666661409096</v>
      </c>
      <c r="K63" s="34" t="inlineStr">
        <f>IF(J63&lt;=50,"A",IF(J63&lt;=80,"B","C"))</f>
        <is>
          <r>
            <t xml:space="preserve">C</t>
          </r>
        </is>
      </c>
    </row>
    <row r="64" customHeight="1" ht="28">
      <c r="A64" s="34" t="inlineStr">
        <is>
          <r>
            <t xml:space="preserve">87682</t>
          </r>
        </is>
      </c>
      <c r="B64" s="35" t="inlineStr">
        <is>
          <r>
            <t xml:space="preserve">CONTRAPISO EM ARGAMASSA TRAÇO 1:4 (CIMENTO E AREIA), PREPARO MANUAL, APLICADO EM ÁREAS SECAS SOBRE LAJE, NÃO ADERIDO, ACABAMENTO NÃO REFORÇADO, ESPESSURA 4CM. AF_07/2021</t>
          </r>
        </is>
      </c>
      <c r="C64" s="34" t="inlineStr">
        <is>
          <r>
            <t xml:space="preserve">SINAPI</t>
          </r>
        </is>
      </c>
      <c r="D64" s="34" t="inlineStr">
        <is>
          <r>
            <t xml:space="preserve">Serviço</t>
          </r>
        </is>
      </c>
      <c r="E64" s="34" t="inlineStr">
        <is>
          <r>
            <t xml:space="preserve">M2</t>
          </r>
        </is>
      </c>
      <c r="F64" s="36" t="n">
        <v>142.0</v>
      </c>
      <c r="G64" s="37" t="n">
        <v>60.44</v>
      </c>
      <c r="H64" s="37" t="n">
        <f>ROUND(F64*G64,2)</f>
        <v>8582.48</v>
      </c>
      <c r="I64" s="38" t="n">
        <f>H64/VALOR_TOTAL*100</f>
        <v>0.2822539278870431</v>
      </c>
      <c r="J64" s="38" t="n">
        <f>I64+J63</f>
        <v>93.808920541978</v>
      </c>
      <c r="K64" s="34" t="inlineStr">
        <f>IF(J64&lt;=50,"A",IF(J64&lt;=80,"B","C"))</f>
        <is>
          <r>
            <t xml:space="preserve">C</t>
          </r>
        </is>
      </c>
    </row>
    <row r="65" customHeight="1" ht="20">
      <c r="A65" s="34" t="inlineStr">
        <is>
          <r>
            <t xml:space="preserve">SBC190183</t>
          </r>
        </is>
      </c>
      <c r="B65" s="35" t="inlineStr">
        <is>
          <r>
            <t xml:space="preserve">DUCHA HIGIENICA ACQUA JET 2195 AQUARIUS FABRIMAR CR Data 08/2024</t>
          </r>
        </is>
      </c>
      <c r="C65" s="34" t="inlineStr">
        <is>
          <r>
            <t xml:space="preserve">SBC AJUSTADA</t>
          </r>
        </is>
      </c>
      <c r="D65" s="34" t="inlineStr">
        <is>
          <r>
            <t xml:space="preserve">Não cadastrado</t>
          </r>
        </is>
      </c>
      <c r="E65" s="34" t="inlineStr">
        <is>
          <r>
            <t xml:space="preserve">un</t>
          </r>
        </is>
      </c>
      <c r="F65" s="36" t="n">
        <v>33.0</v>
      </c>
      <c r="G65" s="37" t="n">
        <v>252.07</v>
      </c>
      <c r="H65" s="37" t="n">
        <f>ROUND(F65*G65,2)</f>
        <v>8318.31</v>
      </c>
      <c r="I65" s="38" t="n">
        <f>H65/VALOR_TOTAL*100</f>
        <v>0.27356611036461137</v>
      </c>
      <c r="J65" s="38" t="n">
        <f>I65+J64</f>
        <v>94.08248665234261</v>
      </c>
      <c r="K65" s="34" t="inlineStr">
        <f>IF(J65&lt;=50,"A",IF(J65&lt;=80,"B","C"))</f>
        <is>
          <r>
            <t xml:space="preserve">C</t>
          </r>
        </is>
      </c>
    </row>
    <row r="66" customHeight="1" ht="20">
      <c r="A66" s="34" t="inlineStr">
        <is>
          <r>
            <t xml:space="preserve">98565</t>
          </r>
        </is>
      </c>
      <c r="B66" s="35" t="inlineStr">
        <is>
          <r>
            <t xml:space="preserve">PROTEÇÃO MECÂNICA DE SUPERFICIE HORIZONTAL COM ARGAMASSA DE CIMENTO E AREIA, TRAÇO 1:3, E=3CM. AF_09/2023</t>
          </r>
        </is>
      </c>
      <c r="C66" s="34" t="inlineStr">
        <is>
          <r>
            <t xml:space="preserve">SINAPI</t>
          </r>
        </is>
      </c>
      <c r="D66" s="34" t="inlineStr">
        <is>
          <r>
            <t xml:space="preserve">Serviço</t>
          </r>
        </is>
      </c>
      <c r="E66" s="34" t="inlineStr">
        <is>
          <r>
            <t xml:space="preserve">M2</t>
          </r>
        </is>
      </c>
      <c r="F66" s="36" t="n">
        <v>123.31</v>
      </c>
      <c r="G66" s="37" t="n">
        <v>67.39</v>
      </c>
      <c r="H66" s="37" t="n">
        <f>ROUND(F66*G66,2)</f>
        <v>8309.8609</v>
      </c>
      <c r="I66" s="38" t="n">
        <f>H66/VALOR_TOTAL*100</f>
        <v>0.27328824293443843</v>
      </c>
      <c r="J66" s="38" t="n">
        <f>I66+J65</f>
        <v>94.35577486567855</v>
      </c>
      <c r="K66" s="34" t="inlineStr">
        <f>IF(J66&lt;=50,"A",IF(J66&lt;=80,"B","C"))</f>
        <is>
          <r>
            <t xml:space="preserve">C</t>
          </r>
        </is>
      </c>
    </row>
    <row r="67" customHeight="1" ht="20">
      <c r="A67" s="34" t="inlineStr">
        <is>
          <r>
            <t xml:space="preserve">PE.EST.99814.</t>
          </r>
        </is>
      </c>
      <c r="B67" s="35" t="inlineStr">
        <is>
          <r>
            <t xml:space="preserve">LIMPEZA DE SUPERFÍCIE COM JATO DE ALTA PRESSÃO, EM HORÁRIO EXTRAORDINÁRIO_50%.</t>
          </r>
        </is>
      </c>
      <c r="C67" s="34" t="inlineStr">
        <is>
          <r>
            <t xml:space="preserve">SINAPI AJUSTADA</t>
          </r>
        </is>
      </c>
      <c r="D67" s="34" t="inlineStr">
        <is>
          <r>
            <t xml:space="preserve">Não cadastrado</t>
          </r>
        </is>
      </c>
      <c r="E67" s="34" t="inlineStr">
        <is>
          <r>
            <t xml:space="preserve">m²</t>
          </r>
        </is>
      </c>
      <c r="F67" s="36" t="n">
        <v>2668.72</v>
      </c>
      <c r="G67" s="37" t="n">
        <v>3.1</v>
      </c>
      <c r="H67" s="37" t="n">
        <f>ROUND(F67*G67,2)</f>
        <v>8273.032</v>
      </c>
      <c r="I67" s="38" t="n">
        <f>H67/VALOR_TOTAL*100</f>
        <v>0.2720770427120366</v>
      </c>
      <c r="J67" s="38" t="n">
        <f>I67+J66</f>
        <v>94.62785184261614</v>
      </c>
      <c r="K67" s="34" t="inlineStr">
        <f>IF(J67&lt;=50,"A",IF(J67&lt;=80,"B","C"))</f>
        <is>
          <r>
            <t xml:space="preserve">C</t>
          </r>
        </is>
      </c>
    </row>
    <row r="68" customHeight="1" ht="20">
      <c r="A68" s="34" t="inlineStr">
        <is>
          <r>
            <t xml:space="preserve">PROJ. 02</t>
          </r>
        </is>
      </c>
      <c r="B68" s="35" t="inlineStr">
        <is>
          <r>
            <t xml:space="preserve">AS BUILT - ATUALIZAÇÃO DO PROJETO EXECUTIVO CONFORME CONSTRUÍDO</t>
          </r>
        </is>
      </c>
      <c r="C68" s="34" t="inlineStr">
        <is>
          <r>
            <t xml:space="preserve">SINAPI AJUSTADA</t>
          </r>
        </is>
      </c>
      <c r="D68" s="34" t="inlineStr">
        <is>
          <r>
            <t xml:space="preserve">Não cadastrado</t>
          </r>
        </is>
      </c>
      <c r="E68" s="34" t="inlineStr">
        <is>
          <r>
            <t xml:space="preserve">UN</t>
          </r>
        </is>
      </c>
      <c r="F68" s="36" t="n">
        <v>1.0</v>
      </c>
      <c r="G68" s="37" t="n">
        <v>8014.96</v>
      </c>
      <c r="H68" s="37" t="n">
        <f>ROUND(F68*G68,2)</f>
        <v>8014.96</v>
      </c>
      <c r="I68" s="38" t="n">
        <f>H68/VALOR_TOTAL*100</f>
        <v>0.26358977147136203</v>
      </c>
      <c r="J68" s="38" t="n">
        <f>I68+J67</f>
        <v>94.8914416140875</v>
      </c>
      <c r="K68" s="34" t="inlineStr">
        <f>IF(J68&lt;=50,"A",IF(J68&lt;=80,"B","C"))</f>
        <is>
          <r>
            <t xml:space="preserve">C</t>
          </r>
        </is>
      </c>
    </row>
    <row r="69" customHeight="1" ht="15">
      <c r="A69" s="34" t="inlineStr">
        <is>
          <r>
            <t xml:space="preserve">C2216</t>
          </r>
        </is>
      </c>
      <c r="B69" s="35" t="inlineStr">
        <is>
          <r>
            <t xml:space="preserve">REVESTIMENTO C/LAMINADO MELAMÍNICO COLADO</t>
          </r>
        </is>
      </c>
      <c r="C69" s="34" t="inlineStr">
        <is>
          <r>
            <t xml:space="preserve">SEINFRA</t>
          </r>
        </is>
      </c>
      <c r="D69" s="34" t="inlineStr">
        <is>
          <r>
            <t xml:space="preserve">Serviço</t>
          </r>
        </is>
      </c>
      <c r="E69" s="34" t="inlineStr">
        <is>
          <r>
            <t xml:space="preserve">M2</t>
          </r>
        </is>
      </c>
      <c r="F69" s="36" t="n">
        <v>45.45</v>
      </c>
      <c r="G69" s="37" t="n">
        <v>172.96</v>
      </c>
      <c r="H69" s="37" t="n">
        <f>ROUND(F69*G69,2)</f>
        <v>7861.032</v>
      </c>
      <c r="I69" s="38" t="n">
        <f>H69/VALOR_TOTAL*100</f>
        <v>0.258527507112832</v>
      </c>
      <c r="J69" s="38" t="n">
        <f>I69+J68</f>
        <v>95.14996905542588</v>
      </c>
      <c r="K69" s="34" t="inlineStr">
        <f>IF(J69&lt;=50,"A",IF(J69&lt;=80,"B","C"))</f>
        <is>
          <r>
            <t xml:space="preserve">C</t>
          </r>
        </is>
      </c>
    </row>
    <row r="70" customHeight="1" ht="20">
      <c r="A70" s="34" t="inlineStr">
        <is>
          <r>
            <t xml:space="preserve">90439</t>
          </r>
        </is>
      </c>
      <c r="B70" s="35" t="inlineStr">
        <is>
          <r>
            <t xml:space="preserve">FURO MECANIZADO EM CONCRETO, COM MARTELO DEMOLIDOR, PARA INSTALAÇÕES HIDRÁULICAS, DIÂMETROS MENORES OU IGUAIS A 40 MM. AF_09/2023</t>
          </r>
        </is>
      </c>
      <c r="C70" s="34" t="inlineStr">
        <is>
          <r>
            <t xml:space="preserve">SINAPI</t>
          </r>
        </is>
      </c>
      <c r="D70" s="34" t="inlineStr">
        <is>
          <r>
            <t xml:space="preserve">Serviço</t>
          </r>
        </is>
      </c>
      <c r="E70" s="34" t="inlineStr">
        <is>
          <r>
            <t xml:space="preserve">UN</t>
          </r>
        </is>
      </c>
      <c r="F70" s="36" t="n">
        <v>622.93</v>
      </c>
      <c r="G70" s="37" t="n">
        <v>12.44</v>
      </c>
      <c r="H70" s="37" t="n">
        <f>ROUND(F70*G70,2)</f>
        <v>7749.2492</v>
      </c>
      <c r="I70" s="38" t="n">
        <f>H70/VALOR_TOTAL*100</f>
        <v>0.25485128131676704</v>
      </c>
      <c r="J70" s="38" t="n">
        <f>I70+J69</f>
        <v>95.40482036305244</v>
      </c>
      <c r="K70" s="34" t="inlineStr">
        <f>IF(J70&lt;=50,"A",IF(J70&lt;=80,"B","C"))</f>
        <is>
          <r>
            <t xml:space="preserve">C</t>
          </r>
        </is>
      </c>
    </row>
    <row r="71" customHeight="1" ht="20">
      <c r="A71" s="34" t="inlineStr">
        <is>
          <r>
            <t xml:space="preserve">S09465</t>
          </r>
        </is>
      </c>
      <c r="B71" s="35" t="inlineStr">
        <is>
          <r>
            <t xml:space="preserve">Luminária tipo plafon (sobrepor), quadrada, 24x24cm, em aluminio pintado na cor branca, c/difusor em vidro, Aladin ou similar</t>
          </r>
        </is>
      </c>
      <c r="C71" s="34" t="inlineStr">
        <is>
          <r>
            <t xml:space="preserve">ORSE</t>
          </r>
        </is>
      </c>
      <c r="D71" s="34" t="inlineStr">
        <is>
          <r>
            <t xml:space="preserve">Serviço</t>
          </r>
        </is>
      </c>
      <c r="E71" s="34" t="inlineStr">
        <is>
          <r>
            <t xml:space="preserve">un</t>
          </r>
        </is>
      </c>
      <c r="F71" s="36" t="n">
        <v>47.0</v>
      </c>
      <c r="G71" s="37" t="n">
        <v>150.72</v>
      </c>
      <c r="H71" s="37" t="n">
        <f>ROUND(F71*G71,2)</f>
        <v>7083.84</v>
      </c>
      <c r="I71" s="38" t="n">
        <f>H71/VALOR_TOTAL*100</f>
        <v>0.23296782101715954</v>
      </c>
      <c r="J71" s="38" t="n">
        <f>I71+J70</f>
        <v>95.63778818406959</v>
      </c>
      <c r="K71" s="34" t="inlineStr">
        <f>IF(J71&lt;=50,"A",IF(J71&lt;=80,"B","C"))</f>
        <is>
          <r>
            <t xml:space="preserve">C</t>
          </r>
        </is>
      </c>
    </row>
    <row r="72" customHeight="1" ht="20">
      <c r="A72" s="34" t="inlineStr">
        <is>
          <r>
            <t xml:space="preserve">CP-95467-90315369</t>
          </r>
        </is>
      </c>
      <c r="B72" s="35" t="inlineStr">
        <is>
          <r>
            <t xml:space="preserve">EMBASAMENTO C/PEDRA ARGAMASSADA UTILIZANDO ARG.CIM/AREIA 1:6 (M3)</t>
          </r>
        </is>
      </c>
      <c r="C72" s="34" t="inlineStr">
        <is>
          <r>
            <t xml:space="preserve">SINAPI AJUSTADA</t>
          </r>
        </is>
      </c>
      <c r="D72" s="34" t="inlineStr">
        <is>
          <r>
            <t xml:space="preserve">Não cadastrado</t>
          </r>
        </is>
      </c>
      <c r="E72" s="34" t="inlineStr">
        <is>
          <r>
            <t xml:space="preserve">M3</t>
          </r>
        </is>
      </c>
      <c r="F72" s="36" t="n">
        <v>9.9</v>
      </c>
      <c r="G72" s="37" t="n">
        <v>706.59</v>
      </c>
      <c r="H72" s="37" t="n">
        <f>ROUND(F72*G72,2)</f>
        <v>6995.241</v>
      </c>
      <c r="I72" s="38" t="n">
        <f>H72/VALOR_TOTAL*100</f>
        <v>0.23005404600610632</v>
      </c>
      <c r="J72" s="38" t="n">
        <f>I72+J71</f>
        <v>95.86784219718848</v>
      </c>
      <c r="K72" s="34" t="inlineStr">
        <f>IF(J72&lt;=50,"A",IF(J72&lt;=80,"B","C"))</f>
        <is>
          <r>
            <t xml:space="preserve">C</t>
          </r>
        </is>
      </c>
    </row>
    <row r="73" customHeight="1" ht="28">
      <c r="A73" s="34" t="inlineStr">
        <is>
          <r>
            <t xml:space="preserve">92423</t>
          </r>
        </is>
      </c>
      <c r="B73" s="35" t="inlineStr">
        <is>
          <r>
            <t xml:space="preserve">MONTAGEM E DESMONTAGEM DE FÔRMA DE PILARES RETANGULARES E ESTRUTURAS SIMILARES, PÉ-DIREITO SIMPLES, EM CHAPA DE MADEIRA COMPENSADA RESINADA, 6 UTILIZAÇÕES. AF_09/2020</t>
          </r>
        </is>
      </c>
      <c r="C73" s="34" t="inlineStr">
        <is>
          <r>
            <t xml:space="preserve">SINAPI</t>
          </r>
        </is>
      </c>
      <c r="D73" s="34" t="inlineStr">
        <is>
          <r>
            <t xml:space="preserve">Serviço</t>
          </r>
        </is>
      </c>
      <c r="E73" s="34" t="inlineStr">
        <is>
          <r>
            <t xml:space="preserve">M2</t>
          </r>
        </is>
      </c>
      <c r="F73" s="36" t="n">
        <v>72.0</v>
      </c>
      <c r="G73" s="37" t="n">
        <v>96.81</v>
      </c>
      <c r="H73" s="37" t="n">
        <f>ROUND(F73*G73,2)</f>
        <v>6970.32</v>
      </c>
      <c r="I73" s="38" t="n">
        <f>H73/VALOR_TOTAL*100</f>
        <v>0.22923446353846608</v>
      </c>
      <c r="J73" s="38" t="n">
        <f>I73+J72</f>
        <v>96.09707666072694</v>
      </c>
      <c r="K73" s="34" t="inlineStr">
        <f>IF(J73&lt;=50,"A",IF(J73&lt;=80,"B","C"))</f>
        <is>
          <r>
            <t xml:space="preserve">C</t>
          </r>
        </is>
      </c>
    </row>
    <row r="74" customHeight="1" ht="20">
      <c r="A74" s="34" t="inlineStr">
        <is>
          <r>
            <t xml:space="preserve">CP ADAP. 024</t>
          </r>
        </is>
      </c>
      <c r="B74" s="35" t="inlineStr">
        <is>
          <r>
            <t xml:space="preserve">REMOÇÃO / RECOMPOSIÇÃO DE CERCA ELÉTRICA</t>
          </r>
        </is>
      </c>
      <c r="C74" s="34" t="inlineStr">
        <is>
          <r>
            <t xml:space="preserve">SINAPI AJUSTADA</t>
          </r>
        </is>
      </c>
      <c r="D74" s="34" t="inlineStr">
        <is>
          <r>
            <t xml:space="preserve">Não cadastrado</t>
          </r>
        </is>
      </c>
      <c r="E74" s="34" t="inlineStr">
        <is>
          <r>
            <t xml:space="preserve">M</t>
          </r>
        </is>
      </c>
      <c r="F74" s="36" t="n">
        <v>110.0</v>
      </c>
      <c r="G74" s="37" t="n">
        <v>60.89</v>
      </c>
      <c r="H74" s="37" t="n">
        <f>ROUND(F74*G74,2)</f>
        <v>6697.9</v>
      </c>
      <c r="I74" s="38" t="n">
        <f>H74/VALOR_TOTAL*100</f>
        <v>0.22027532643182693</v>
      </c>
      <c r="J74" s="38" t="n">
        <f>I74+J73</f>
        <v>96.31735198715877</v>
      </c>
      <c r="K74" s="34" t="inlineStr">
        <f>IF(J74&lt;=50,"A",IF(J74&lt;=80,"B","C"))</f>
        <is>
          <r>
            <t xml:space="preserve">C</t>
          </r>
        </is>
      </c>
    </row>
    <row r="75" customHeight="1" ht="20">
      <c r="A75" s="34" t="inlineStr">
        <is>
          <r>
            <t xml:space="preserve">98564</t>
          </r>
        </is>
      </c>
      <c r="B75" s="35" t="inlineStr">
        <is>
          <r>
            <t xml:space="preserve">PROTEÇÃO MECÂNICA DE SUPERFÍCIE VERTICAL COM ARGAMASSA DE CIMENTO E AREIA, TRAÇO 1:3, E=2CM. AF_09/2023</t>
          </r>
        </is>
      </c>
      <c r="C75" s="34" t="inlineStr">
        <is>
          <r>
            <t xml:space="preserve">SINAPI</t>
          </r>
        </is>
      </c>
      <c r="D75" s="34" t="inlineStr">
        <is>
          <r>
            <t xml:space="preserve">Serviço</t>
          </r>
        </is>
      </c>
      <c r="E75" s="34" t="inlineStr">
        <is>
          <r>
            <t xml:space="preserve">M2</t>
          </r>
        </is>
      </c>
      <c r="F75" s="36" t="n">
        <v>101.64</v>
      </c>
      <c r="G75" s="37" t="n">
        <v>62.56</v>
      </c>
      <c r="H75" s="37" t="n">
        <f>ROUND(F75*G75,2)</f>
        <v>6358.5984</v>
      </c>
      <c r="I75" s="38" t="n">
        <f>H75/VALOR_TOTAL*100</f>
        <v>0.2091166392763243</v>
      </c>
      <c r="J75" s="38" t="n">
        <f>I75+J74</f>
        <v>96.52646867905466</v>
      </c>
      <c r="K75" s="34" t="inlineStr">
        <f>IF(J75&lt;=50,"A",IF(J75&lt;=80,"B","C"))</f>
        <is>
          <r>
            <t xml:space="preserve">C</t>
          </r>
        </is>
      </c>
    </row>
    <row r="76" customHeight="1" ht="20">
      <c r="A76" s="34" t="inlineStr">
        <is>
          <r>
            <t xml:space="preserve">88423</t>
          </r>
        </is>
      </c>
      <c r="B76" s="35" t="inlineStr">
        <is>
          <r>
            <t xml:space="preserve">APLICAÇÃO MANUAL DE PINTURA COM TINTA TEXTURIZADA ACRÍLICA EM PAREDES EXTERNAS DE CASAS, UMA COR. AF_06/2014</t>
          </r>
        </is>
      </c>
      <c r="C76" s="34" t="inlineStr">
        <is>
          <r>
            <t xml:space="preserve">SINAPI</t>
          </r>
        </is>
      </c>
      <c r="D76" s="34" t="inlineStr">
        <is>
          <r>
            <t xml:space="preserve">Serviço</t>
          </r>
        </is>
      </c>
      <c r="E76" s="34" t="inlineStr">
        <is>
          <r>
            <t xml:space="preserve">M2</t>
          </r>
        </is>
      </c>
      <c r="F76" s="36" t="n">
        <v>226.29</v>
      </c>
      <c r="G76" s="37" t="n">
        <v>25.83</v>
      </c>
      <c r="H76" s="37" t="n">
        <f>ROUND(F76*G76,2)</f>
        <v>5845.0707</v>
      </c>
      <c r="I76" s="38" t="n">
        <f>H76/VALOR_TOTAL*100</f>
        <v>0.1922281396347523</v>
      </c>
      <c r="J76" s="38" t="n">
        <f>I76+J75</f>
        <v>96.71869679566835</v>
      </c>
      <c r="K76" s="34" t="inlineStr">
        <f>IF(J76&lt;=50,"A",IF(J76&lt;=80,"B","C"))</f>
        <is>
          <r>
            <t xml:space="preserve">C</t>
          </r>
        </is>
      </c>
    </row>
    <row r="77" customHeight="1" ht="20">
      <c r="A77" s="34" t="inlineStr">
        <is>
          <r>
            <t xml:space="preserve">97647</t>
          </r>
        </is>
      </c>
      <c r="B77" s="35" t="inlineStr">
        <is>
          <r>
            <t xml:space="preserve">REMOÇÃO DE TELHAS DE FIBROCIMENTO METÁLICA E CERÂMICA, DE FORMA MANUAL, SEM REAPROVEITAMENTO. AF_09/2023</t>
          </r>
        </is>
      </c>
      <c r="C77" s="34" t="inlineStr">
        <is>
          <r>
            <t xml:space="preserve">SINAPI</t>
          </r>
        </is>
      </c>
      <c r="D77" s="34" t="inlineStr">
        <is>
          <r>
            <t xml:space="preserve">Serviço</t>
          </r>
        </is>
      </c>
      <c r="E77" s="34" t="inlineStr">
        <is>
          <r>
            <t xml:space="preserve">M2</t>
          </r>
        </is>
      </c>
      <c r="F77" s="36" t="n">
        <v>1217.0</v>
      </c>
      <c r="G77" s="37" t="n">
        <v>4.51</v>
      </c>
      <c r="H77" s="37" t="n">
        <f>ROUND(F77*G77,2)</f>
        <v>5488.67</v>
      </c>
      <c r="I77" s="38" t="n">
        <f>H77/VALOR_TOTAL*100</f>
        <v>0.18050711057593807</v>
      </c>
      <c r="J77" s="38" t="n">
        <f>I77+J76</f>
        <v>96.89920390624428</v>
      </c>
      <c r="K77" s="34" t="inlineStr">
        <f>IF(J77&lt;=50,"A",IF(J77&lt;=80,"B","C"))</f>
        <is>
          <r>
            <t xml:space="preserve">C</t>
          </r>
        </is>
      </c>
    </row>
    <row r="78" customHeight="1" ht="20">
      <c r="A78" s="34" t="inlineStr">
        <is>
          <r>
            <t xml:space="preserve">HID. 1</t>
          </r>
        </is>
      </c>
      <c r="B78" s="35" t="inlineStr">
        <is>
          <r>
            <t xml:space="preserve">PROJETO HIDROSSANITÁRIO</t>
          </r>
        </is>
      </c>
      <c r="C78" s="34" t="inlineStr">
        <is>
          <r>
            <t xml:space="preserve">SINAPI AJUSTADA</t>
          </r>
        </is>
      </c>
      <c r="D78" s="34" t="inlineStr">
        <is>
          <r>
            <t xml:space="preserve">Não cadastrado</t>
          </r>
        </is>
      </c>
      <c r="E78" s="34" t="inlineStr">
        <is>
          <r>
            <t xml:space="preserve">UN</t>
          </r>
        </is>
      </c>
      <c r="F78" s="36" t="n">
        <v>1.0</v>
      </c>
      <c r="G78" s="37" t="n">
        <v>5412.63</v>
      </c>
      <c r="H78" s="37" t="n">
        <f>ROUND(F78*G78,2)</f>
        <v>5412.63</v>
      </c>
      <c r="I78" s="38" t="n">
        <f>H78/VALOR_TOTAL*100</f>
        <v>0.1780063661901043</v>
      </c>
      <c r="J78" s="38" t="n">
        <f>I78+J77</f>
        <v>97.07721027243439</v>
      </c>
      <c r="K78" s="34" t="inlineStr">
        <f>IF(J78&lt;=50,"A",IF(J78&lt;=80,"B","C"))</f>
        <is>
          <r>
            <t xml:space="preserve">C</t>
          </r>
        </is>
      </c>
    </row>
    <row r="79" customHeight="1" ht="15">
      <c r="A79" s="34" t="inlineStr">
        <is>
          <r>
            <t xml:space="preserve">C4427</t>
          </r>
        </is>
      </c>
      <c r="B79" s="35" t="inlineStr">
        <is>
          <r>
            <t xml:space="preserve">PORTA TIPO PARANÁ (0,80 x 2,10 m), C/ FERRAGENS</t>
          </r>
        </is>
      </c>
      <c r="C79" s="34" t="inlineStr">
        <is>
          <r>
            <t xml:space="preserve">SEINFRA</t>
          </r>
        </is>
      </c>
      <c r="D79" s="34" t="inlineStr">
        <is>
          <r>
            <t xml:space="preserve">Serviço</t>
          </r>
        </is>
      </c>
      <c r="E79" s="34" t="inlineStr">
        <is>
          <r>
            <t xml:space="preserve">UN</t>
          </r>
        </is>
      </c>
      <c r="F79" s="36" t="n">
        <v>10.0</v>
      </c>
      <c r="G79" s="37" t="n">
        <v>503.92</v>
      </c>
      <c r="H79" s="37" t="n">
        <f>ROUND(F79*G79,2)</f>
        <v>5039.2</v>
      </c>
      <c r="I79" s="38" t="n">
        <f>H79/VALOR_TOTAL*100</f>
        <v>0.16572529075609704</v>
      </c>
      <c r="J79" s="38" t="n">
        <f>I79+J78</f>
        <v>97.24293556319049</v>
      </c>
      <c r="K79" s="34" t="inlineStr">
        <f>IF(J79&lt;=50,"A",IF(J79&lt;=80,"B","C"))</f>
        <is>
          <r>
            <t xml:space="preserve">C</t>
          </r>
        </is>
      </c>
    </row>
    <row r="80" customHeight="1" ht="20">
      <c r="A80" s="34" t="inlineStr">
        <is>
          <r>
            <t xml:space="preserve">92762.</t>
          </r>
        </is>
      </c>
      <c r="B80" s="35" t="inlineStr">
        <is>
          <r>
            <t xml:space="preserve">ARMAÇÃO DE PILAR OU VIGA DE ESTRUTURA CONVENCIONAL DE CONCRETO ARMADO UTILIZANDO AÇO CA-50 DE 10,0 MM - MONTAGEM. AF_06/2022 (KG)</t>
          </r>
        </is>
      </c>
      <c r="C80" s="34" t="inlineStr">
        <is>
          <r>
            <t xml:space="preserve">Composições Próprias</t>
          </r>
        </is>
      </c>
      <c r="D80" s="34" t="inlineStr">
        <is>
          <r>
            <t xml:space="preserve">Serviço</t>
          </r>
        </is>
      </c>
      <c r="E80" s="34" t="inlineStr">
        <is>
          <r>
            <t xml:space="preserve">KG</t>
          </r>
        </is>
      </c>
      <c r="F80" s="36" t="n">
        <v>346.18</v>
      </c>
      <c r="G80" s="37" t="n">
        <v>13.42</v>
      </c>
      <c r="H80" s="37" t="n">
        <f>ROUND(F80*G80,2)</f>
        <v>4645.7356</v>
      </c>
      <c r="I80" s="38" t="n">
        <f>H80/VALOR_TOTAL*100</f>
        <v>0.15278533955507836</v>
      </c>
      <c r="J80" s="38" t="n">
        <f>I80+J79</f>
        <v>97.39572104744934</v>
      </c>
      <c r="K80" s="34" t="inlineStr">
        <f>IF(J80&lt;=50,"A",IF(J80&lt;=80,"B","C"))</f>
        <is>
          <r>
            <t xml:space="preserve">C</t>
          </r>
        </is>
      </c>
    </row>
    <row r="81" customHeight="1" ht="15">
      <c r="A81" s="34" t="inlineStr">
        <is>
          <r>
            <t xml:space="preserve">86887</t>
          </r>
        </is>
      </c>
      <c r="B81" s="35" t="inlineStr">
        <is>
          <r>
            <t xml:space="preserve">ENGATE FLEXÍVEL EM INOX, 1/2 X 40CM - FORNECIMENTO E INSTALAÇÃO. AF_01/2020</t>
          </r>
        </is>
      </c>
      <c r="C81" s="34" t="inlineStr">
        <is>
          <r>
            <t xml:space="preserve">SINAPI</t>
          </r>
        </is>
      </c>
      <c r="D81" s="34" t="inlineStr">
        <is>
          <r>
            <t xml:space="preserve">Serviço</t>
          </r>
        </is>
      </c>
      <c r="E81" s="34" t="inlineStr">
        <is>
          <r>
            <t xml:space="preserve">UN</t>
          </r>
        </is>
      </c>
      <c r="F81" s="36" t="n">
        <v>63.0</v>
      </c>
      <c r="G81" s="37" t="n">
        <v>71.33</v>
      </c>
      <c r="H81" s="37" t="n">
        <f>ROUND(F81*G81,2)</f>
        <v>4493.79</v>
      </c>
      <c r="I81" s="38" t="n">
        <f>H81/VALOR_TOTAL*100</f>
        <v>0.1477882708260917</v>
      </c>
      <c r="J81" s="38" t="n">
        <f>I81+J80</f>
        <v>97.54350931827544</v>
      </c>
      <c r="K81" s="34" t="inlineStr">
        <f>IF(J81&lt;=50,"A",IF(J81&lt;=80,"B","C"))</f>
        <is>
          <r>
            <t xml:space="preserve">C</t>
          </r>
        </is>
      </c>
    </row>
    <row r="82" customHeight="1" ht="20">
      <c r="A82" s="34" t="inlineStr">
        <is>
          <r>
            <t xml:space="preserve">103669</t>
          </r>
        </is>
      </c>
      <c r="B82" s="35" t="inlineStr">
        <is>
          <r>
            <t xml:space="preserve">CONCRETAGEM DE PILARES, FCK = 25 MPA, COM USO DE BALDES - LANÇAMENTO, ADENSAMENTO E ACABAMENTO. AF_02/2022</t>
          </r>
        </is>
      </c>
      <c r="C82" s="34" t="inlineStr">
        <is>
          <r>
            <t xml:space="preserve">SINAPI</t>
          </r>
        </is>
      </c>
      <c r="D82" s="34" t="inlineStr">
        <is>
          <r>
            <t xml:space="preserve">Serviço</t>
          </r>
        </is>
      </c>
      <c r="E82" s="34" t="inlineStr">
        <is>
          <r>
            <t xml:space="preserve">M3</t>
          </r>
        </is>
      </c>
      <c r="F82" s="36" t="n">
        <v>3.63</v>
      </c>
      <c r="G82" s="37" t="n">
        <v>1146.93</v>
      </c>
      <c r="H82" s="37" t="n">
        <f>ROUND(F82*G82,2)</f>
        <v>4163.3559</v>
      </c>
      <c r="I82" s="38" t="n">
        <f>H82/VALOR_TOTAL*100</f>
        <v>0.13692121111458405</v>
      </c>
      <c r="J82" s="38" t="n">
        <f>I82+J81</f>
        <v>97.68043066422763</v>
      </c>
      <c r="K82" s="34" t="inlineStr">
        <f>IF(J82&lt;=50,"A",IF(J82&lt;=80,"B","C"))</f>
        <is>
          <r>
            <t xml:space="preserve">C</t>
          </r>
        </is>
      </c>
    </row>
    <row r="83" customHeight="1" ht="28">
      <c r="A83" s="34" t="inlineStr">
        <is>
          <r>
            <t xml:space="preserve">100982</t>
          </r>
        </is>
      </c>
      <c r="B83" s="35" t="inlineStr">
        <is>
          <r>
            <t xml:space="preserve">CARGA, MANOBRA E DESCARGA DE ENTULHO EM CAMINHÃO BASCULANTE 10 M³ - CARGA COM ESCAVADEIRA HIDRÁULICA (CAÇAMBA DE 0,80 M³ / 111 HP) E DESCARGA LIVRE (UNIDADE: M3). AF_07/2020</t>
          </r>
        </is>
      </c>
      <c r="C83" s="34" t="inlineStr">
        <is>
          <r>
            <t xml:space="preserve">SINAPI</t>
          </r>
        </is>
      </c>
      <c r="D83" s="34" t="inlineStr">
        <is>
          <r>
            <t xml:space="preserve">Serviço</t>
          </r>
        </is>
      </c>
      <c r="E83" s="34" t="inlineStr">
        <is>
          <r>
            <t xml:space="preserve">M3</t>
          </r>
        </is>
      </c>
      <c r="F83" s="36" t="n">
        <v>355.22</v>
      </c>
      <c r="G83" s="37" t="n">
        <v>11.45</v>
      </c>
      <c r="H83" s="37" t="n">
        <f>ROUND(F83*G83,2)</f>
        <v>4067.269</v>
      </c>
      <c r="I83" s="38" t="n">
        <f>H83/VALOR_TOTAL*100</f>
        <v>0.13376117987145975</v>
      </c>
      <c r="J83" s="38" t="n">
        <f>I83+J82</f>
        <v>97.81419187698631</v>
      </c>
      <c r="K83" s="34" t="inlineStr">
        <f>IF(J83&lt;=50,"A",IF(J83&lt;=80,"B","C"))</f>
        <is>
          <r>
            <t xml:space="preserve">C</t>
          </r>
        </is>
      </c>
    </row>
    <row r="84" customHeight="1" ht="20">
      <c r="A84" s="34" t="inlineStr">
        <is>
          <r>
            <t xml:space="preserve">96556</t>
          </r>
        </is>
      </c>
      <c r="B84" s="35" t="inlineStr">
        <is>
          <r>
            <t xml:space="preserve">CONCRETAGEM DE SAPATAS, FCK 30 MPA, COM USO DE JERICA ? LANÇAMENTO, ADENSAMENTO E ACABAMENTO. AF_06/2017</t>
          </r>
        </is>
      </c>
      <c r="C84" s="34" t="inlineStr">
        <is>
          <r>
            <t xml:space="preserve">SINAPI</t>
          </r>
        </is>
      </c>
      <c r="D84" s="34" t="inlineStr">
        <is>
          <r>
            <t xml:space="preserve">Serviço</t>
          </r>
        </is>
      </c>
      <c r="E84" s="34" t="inlineStr">
        <is>
          <r>
            <t xml:space="preserve">M3</t>
          </r>
        </is>
      </c>
      <c r="F84" s="36" t="n">
        <v>3.89</v>
      </c>
      <c r="G84" s="37" t="n">
        <v>999.19</v>
      </c>
      <c r="H84" s="37" t="n">
        <f>ROUND(F84*G84,2)</f>
        <v>3886.8491</v>
      </c>
      <c r="I84" s="38" t="n">
        <f>H84/VALOR_TOTAL*100</f>
        <v>0.12782767050773416</v>
      </c>
      <c r="J84" s="38" t="n">
        <f>I84+J83</f>
        <v>97.94201957709255</v>
      </c>
      <c r="K84" s="34" t="inlineStr">
        <f>IF(J84&lt;=50,"A",IF(J84&lt;=80,"B","C"))</f>
        <is>
          <r>
            <t xml:space="preserve">C</t>
          </r>
        </is>
      </c>
    </row>
    <row r="85" customHeight="1" ht="20">
      <c r="A85" s="34" t="inlineStr">
        <is>
          <r>
            <t xml:space="preserve">97625</t>
          </r>
        </is>
      </c>
      <c r="B85" s="35" t="inlineStr">
        <is>
          <r>
            <t xml:space="preserve">DEMOLIÇÃO DE ALVENARIA PARA QUALQUER TIPO DE BLOCO, DE FORMA MECANIZADA, SEM REAPROVEITAMENTO. AF_09/2023</t>
          </r>
        </is>
      </c>
      <c r="C85" s="34" t="inlineStr">
        <is>
          <r>
            <t xml:space="preserve">SINAPI</t>
          </r>
        </is>
      </c>
      <c r="D85" s="34" t="inlineStr">
        <is>
          <r>
            <t xml:space="preserve">Serviço</t>
          </r>
        </is>
      </c>
      <c r="E85" s="34" t="inlineStr">
        <is>
          <r>
            <t xml:space="preserve">M3</t>
          </r>
        </is>
      </c>
      <c r="F85" s="36" t="n">
        <v>53.24</v>
      </c>
      <c r="G85" s="37" t="n">
        <v>72.45</v>
      </c>
      <c r="H85" s="37" t="n">
        <f>ROUND(F85*G85,2)</f>
        <v>3857.238</v>
      </c>
      <c r="I85" s="38" t="n">
        <f>H85/VALOR_TOTAL*100</f>
        <v>0.1268538436786526</v>
      </c>
      <c r="J85" s="38" t="n">
        <f>I85+J84</f>
        <v>98.06887348654564</v>
      </c>
      <c r="K85" s="34" t="inlineStr">
        <f>IF(J85&lt;=50,"A",IF(J85&lt;=80,"B","C"))</f>
        <is>
          <r>
            <t xml:space="preserve">C</t>
          </r>
        </is>
      </c>
    </row>
    <row r="86" customHeight="1" ht="20">
      <c r="A86" s="34" t="inlineStr">
        <is>
          <r>
            <t xml:space="preserve">CP ADAP. 055</t>
          </r>
        </is>
      </c>
      <c r="B86" s="35" t="inlineStr">
        <is>
          <r>
            <t xml:space="preserve">CUMEEIRA EM CHAPA DE AÇO GALVANIZADO NÚMERO 24, CORTE DE 100 CM, INCLUSO TRANSPORTE VERTICAL</t>
          </r>
        </is>
      </c>
      <c r="C86" s="34" t="inlineStr">
        <is>
          <r>
            <t xml:space="preserve">SINAPI AJUSTADA</t>
          </r>
        </is>
      </c>
      <c r="D86" s="34" t="inlineStr">
        <is>
          <r>
            <t xml:space="preserve">Não cadastrado</t>
          </r>
        </is>
      </c>
      <c r="E86" s="34" t="inlineStr">
        <is>
          <r>
            <t xml:space="preserve">M</t>
          </r>
        </is>
      </c>
      <c r="F86" s="36" t="n">
        <v>30.0</v>
      </c>
      <c r="G86" s="37" t="n">
        <v>108.64</v>
      </c>
      <c r="H86" s="37" t="n">
        <f>ROUND(F86*G86,2)</f>
        <v>3259.2</v>
      </c>
      <c r="I86" s="38" t="n">
        <f>H86/VALOR_TOTAL*100</f>
        <v>0.10718603501196051</v>
      </c>
      <c r="J86" s="38" t="n">
        <f>I86+J85</f>
        <v>98.1760595215576</v>
      </c>
      <c r="K86" s="34" t="inlineStr">
        <f>IF(J86&lt;=50,"A",IF(J86&lt;=80,"B","C"))</f>
        <is>
          <r>
            <t xml:space="preserve">C</t>
          </r>
        </is>
      </c>
    </row>
    <row r="87" customHeight="1" ht="20">
      <c r="A87" s="34" t="inlineStr">
        <is>
          <r>
            <t xml:space="preserve">CP ADAP. 017</t>
          </r>
        </is>
      </c>
      <c r="B87" s="35" t="inlineStr">
        <is>
          <r>
            <t xml:space="preserve">SINALIZAÇÃO COM FITA FIXADA EM CONE PLÁSTICO, INCLUINDO CONE</t>
          </r>
        </is>
      </c>
      <c r="C87" s="34" t="inlineStr">
        <is>
          <r>
            <t xml:space="preserve">SINAPI AJUSTADA</t>
          </r>
        </is>
      </c>
      <c r="D87" s="34" t="inlineStr">
        <is>
          <r>
            <t xml:space="preserve">Não cadastrado</t>
          </r>
        </is>
      </c>
      <c r="E87" s="34" t="inlineStr">
        <is>
          <r>
            <t xml:space="preserve">M</t>
          </r>
        </is>
      </c>
      <c r="F87" s="36" t="n">
        <v>278.53</v>
      </c>
      <c r="G87" s="37" t="n">
        <v>11.21</v>
      </c>
      <c r="H87" s="37" t="n">
        <f>ROUND(F87*G87,2)</f>
        <v>3122.3213</v>
      </c>
      <c r="I87" s="38" t="n">
        <f>H87/VALOR_TOTAL*100</f>
        <v>0.1026844747730701</v>
      </c>
      <c r="J87" s="38" t="n">
        <f>I87+J86</f>
        <v>98.27874395357729</v>
      </c>
      <c r="K87" s="34" t="inlineStr">
        <f>IF(J87&lt;=50,"A",IF(J87&lt;=80,"B","C"))</f>
        <is>
          <r>
            <t xml:space="preserve">C</t>
          </r>
        </is>
      </c>
    </row>
    <row r="88" customHeight="1" ht="15">
      <c r="A88" s="34" t="inlineStr">
        <is>
          <r>
            <t xml:space="preserve">S07218</t>
          </r>
        </is>
      </c>
      <c r="B88" s="35" t="inlineStr">
        <is>
          <r>
            <t xml:space="preserve">Remoção de impermeabilização com manta asfaltica</t>
          </r>
        </is>
      </c>
      <c r="C88" s="34" t="inlineStr">
        <is>
          <r>
            <t xml:space="preserve">ORSE</t>
          </r>
        </is>
      </c>
      <c r="D88" s="34" t="inlineStr">
        <is>
          <r>
            <t xml:space="preserve">Serviço</t>
          </r>
        </is>
      </c>
      <c r="E88" s="34" t="inlineStr">
        <is>
          <r>
            <t xml:space="preserve">m2</t>
          </r>
        </is>
      </c>
      <c r="F88" s="36" t="n">
        <v>262.7</v>
      </c>
      <c r="G88" s="37" t="n">
        <v>10.56</v>
      </c>
      <c r="H88" s="37" t="n">
        <f>ROUND(F88*G88,2)</f>
        <v>2774.112</v>
      </c>
      <c r="I88" s="38" t="n">
        <f>H88/VALOR_TOTAL*100</f>
        <v>0.09123283810723486</v>
      </c>
      <c r="J88" s="38" t="n">
        <f>I88+J87</f>
        <v>98.36997672591008</v>
      </c>
      <c r="K88" s="34" t="inlineStr">
        <f>IF(J88&lt;=50,"A",IF(J88&lt;=80,"B","C"))</f>
        <is>
          <r>
            <t xml:space="preserve">C</t>
          </r>
        </is>
      </c>
    </row>
    <row r="89" customHeight="1" ht="20">
      <c r="A89" s="34" t="inlineStr">
        <is>
          <r>
            <t xml:space="preserve">CP ADAP. 004</t>
          </r>
        </is>
      </c>
      <c r="B89" s="35" t="inlineStr">
        <is>
          <r>
            <t xml:space="preserve">LIMPEZA DE SUPERFÍCIE C/ ESCOVA DE AÇO</t>
          </r>
        </is>
      </c>
      <c r="C89" s="34" t="inlineStr">
        <is>
          <r>
            <t xml:space="preserve">SEINFRA AJUSTADA</t>
          </r>
        </is>
      </c>
      <c r="D89" s="34" t="inlineStr">
        <is>
          <r>
            <t xml:space="preserve">Não cadastrado</t>
          </r>
        </is>
      </c>
      <c r="E89" s="34" t="inlineStr">
        <is>
          <r>
            <t xml:space="preserve">M2</t>
          </r>
        </is>
      </c>
      <c r="F89" s="36" t="n">
        <v>186.85</v>
      </c>
      <c r="G89" s="37" t="n">
        <v>14.47</v>
      </c>
      <c r="H89" s="37" t="n">
        <f>ROUND(F89*G89,2)</f>
        <v>2703.7195</v>
      </c>
      <c r="I89" s="38" t="n">
        <f>H89/VALOR_TOTAL*100</f>
        <v>0.08891782430949939</v>
      </c>
      <c r="J89" s="38" t="n">
        <f>I89+J88</f>
        <v>98.45889456666319</v>
      </c>
      <c r="K89" s="34" t="inlineStr">
        <f>IF(J89&lt;=50,"A",IF(J89&lt;=80,"B","C"))</f>
        <is>
          <r>
            <t xml:space="preserve">C</t>
          </r>
        </is>
      </c>
    </row>
    <row r="90" customHeight="1" ht="20">
      <c r="A90" s="34" t="inlineStr">
        <is>
          <r>
            <t xml:space="preserve">97649</t>
          </r>
        </is>
      </c>
      <c r="B90" s="35" t="inlineStr">
        <is>
          <r>
            <t xml:space="preserve">REMOÇÃO DE TELHAS DE FIBROCIMENTO, METÁLICA E CERÂMICA, DE FORMA MECANIZADA, COM USO DE GUINDASTE, SEM REAPROVEITAMENTO. AF_09/2023</t>
          </r>
        </is>
      </c>
      <c r="C90" s="34" t="inlineStr">
        <is>
          <r>
            <t xml:space="preserve">SINAPI</t>
          </r>
        </is>
      </c>
      <c r="D90" s="34" t="inlineStr">
        <is>
          <r>
            <t xml:space="preserve">Serviço</t>
          </r>
        </is>
      </c>
      <c r="E90" s="34" t="inlineStr">
        <is>
          <r>
            <t xml:space="preserve">M2</t>
          </r>
        </is>
      </c>
      <c r="F90" s="36" t="n">
        <v>459.0</v>
      </c>
      <c r="G90" s="37" t="n">
        <v>5.79</v>
      </c>
      <c r="H90" s="37" t="n">
        <f>ROUND(F90*G90,2)</f>
        <v>2657.61</v>
      </c>
      <c r="I90" s="38" t="n">
        <f>H90/VALOR_TOTAL*100</f>
        <v>0.08740141093155879</v>
      </c>
      <c r="J90" s="38" t="n">
        <f>I90+J89</f>
        <v>98.54629597759475</v>
      </c>
      <c r="K90" s="34" t="inlineStr">
        <f>IF(J90&lt;=50,"A",IF(J90&lt;=80,"B","C"))</f>
        <is>
          <r>
            <t xml:space="preserve">C</t>
          </r>
        </is>
      </c>
    </row>
    <row r="91" customHeight="1" ht="20">
      <c r="A91" s="34" t="inlineStr">
        <is>
          <r>
            <t xml:space="preserve">97626SINAPI_ HE50%_1</t>
          </r>
        </is>
      </c>
      <c r="B91" s="35" t="inlineStr">
        <is>
          <r>
            <t xml:space="preserve">DEMOLIÇÃO DE PILARES E VIGAS CONCRETO ARMADO, DE FORMA MANUAL, SEM REAPROVEITAMENTO_HORÁRIO EXTRAORDINÁRIO 50%.</t>
          </r>
        </is>
      </c>
      <c r="C91" s="34" t="inlineStr">
        <is>
          <r>
            <t xml:space="preserve">SINAPI AJUSTADA</t>
          </r>
        </is>
      </c>
      <c r="D91" s="34" t="inlineStr">
        <is>
          <r>
            <t xml:space="preserve">Não cadastrado</t>
          </r>
        </is>
      </c>
      <c r="E91" s="34" t="inlineStr">
        <is>
          <r>
            <t xml:space="preserve">m³</t>
          </r>
        </is>
      </c>
      <c r="F91" s="36" t="n">
        <v>3.89</v>
      </c>
      <c r="G91" s="37" t="n">
        <v>673.08</v>
      </c>
      <c r="H91" s="37" t="n">
        <f>ROUND(F91*G91,2)</f>
        <v>2618.2812</v>
      </c>
      <c r="I91" s="38" t="n">
        <f>H91/VALOR_TOTAL*100</f>
        <v>0.08610799594205878</v>
      </c>
      <c r="J91" s="38" t="n">
        <f>I91+J90</f>
        <v>98.63240393407214</v>
      </c>
      <c r="K91" s="34" t="inlineStr">
        <f>IF(J91&lt;=50,"A",IF(J91&lt;=80,"B","C"))</f>
        <is>
          <r>
            <t xml:space="preserve">C</t>
          </r>
        </is>
      </c>
    </row>
    <row r="92" customHeight="1" ht="20">
      <c r="A92" s="34" t="inlineStr">
        <is>
          <r>
            <t xml:space="preserve">92455</t>
          </r>
        </is>
      </c>
      <c r="B92" s="35" t="inlineStr">
        <is>
          <r>
            <t xml:space="preserve">MONTAGEM E DESMONTAGEM DE FÔRMA DE VIGA, ESCORAMENTO COM GARFO DE MADEIRA, PÉ-DIREITO SIMPLES, EM CHAPA DE MADEIRA RESINADA, 4 UTILIZAÇÕES. AF_09/2020</t>
          </r>
        </is>
      </c>
      <c r="C92" s="34" t="inlineStr">
        <is>
          <r>
            <t xml:space="preserve">SINAPI</t>
          </r>
        </is>
      </c>
      <c r="D92" s="34" t="inlineStr">
        <is>
          <r>
            <t xml:space="preserve">Serviço</t>
          </r>
        </is>
      </c>
      <c r="E92" s="34" t="inlineStr">
        <is>
          <r>
            <t xml:space="preserve">M2</t>
          </r>
        </is>
      </c>
      <c r="F92" s="36" t="n">
        <v>12.0</v>
      </c>
      <c r="G92" s="37" t="n">
        <v>217.79</v>
      </c>
      <c r="H92" s="37" t="n">
        <f>ROUND(F92*G92,2)</f>
        <v>2613.48</v>
      </c>
      <c r="I92" s="38" t="n">
        <f>H92/VALOR_TOTAL*100</f>
        <v>0.0859500978102168</v>
      </c>
      <c r="J92" s="38" t="n">
        <f>I92+J91</f>
        <v>98.71835403188236</v>
      </c>
      <c r="K92" s="34" t="inlineStr">
        <f>IF(J92&lt;=50,"A",IF(J92&lt;=80,"B","C"))</f>
        <is>
          <r>
            <t xml:space="preserve">C</t>
          </r>
        </is>
      </c>
    </row>
    <row r="93" customHeight="1" ht="20">
      <c r="A93" s="34" t="inlineStr">
        <is>
          <r>
            <t xml:space="preserve">CP ADAP. 025</t>
          </r>
        </is>
      </c>
      <c r="B93" s="35" t="inlineStr">
        <is>
          <r>
            <t xml:space="preserve">REMOÇÃO DE DIVISÓRIA DE GRANITO</t>
          </r>
        </is>
      </c>
      <c r="C93" s="34" t="inlineStr">
        <is>
          <r>
            <t xml:space="preserve">SINAPI</t>
          </r>
        </is>
      </c>
      <c r="D93" s="34" t="inlineStr">
        <is>
          <r>
            <t xml:space="preserve">Não cadastrado</t>
          </r>
        </is>
      </c>
      <c r="E93" s="34" t="inlineStr">
        <is>
          <r>
            <t xml:space="preserve">M2</t>
          </r>
        </is>
      </c>
      <c r="F93" s="36" t="n">
        <v>106.02</v>
      </c>
      <c r="G93" s="37" t="n">
        <v>21.38</v>
      </c>
      <c r="H93" s="37" t="n">
        <f>ROUND(F93*G93,2)</f>
        <v>2266.7076</v>
      </c>
      <c r="I93" s="38" t="n">
        <f>H93/VALOR_TOTAL*100</f>
        <v>0.07454571679414489</v>
      </c>
      <c r="J93" s="38" t="n">
        <f>I93+J92</f>
        <v>98.79289982760584</v>
      </c>
      <c r="K93" s="34" t="inlineStr">
        <f>IF(J93&lt;=50,"A",IF(J93&lt;=80,"B","C"))</f>
        <is>
          <r>
            <t xml:space="preserve">C</t>
          </r>
        </is>
      </c>
    </row>
    <row r="94" customHeight="1" ht="15">
      <c r="A94" s="34" t="inlineStr">
        <is>
          <r>
            <t xml:space="preserve">99814</t>
          </r>
        </is>
      </c>
      <c r="B94" s="35" t="inlineStr">
        <is>
          <r>
            <t xml:space="preserve">LIMPEZA DE SUPERFÍCIE COM JATO DE ALTA PRESSÃO. AF_04/2019</t>
          </r>
        </is>
      </c>
      <c r="C94" s="34" t="inlineStr">
        <is>
          <r>
            <t xml:space="preserve">SINAPI</t>
          </r>
        </is>
      </c>
      <c r="D94" s="34" t="inlineStr">
        <is>
          <r>
            <t xml:space="preserve">Serviço</t>
          </r>
        </is>
      </c>
      <c r="E94" s="34" t="inlineStr">
        <is>
          <r>
            <t xml:space="preserve">M2</t>
          </r>
        </is>
      </c>
      <c r="F94" s="36" t="n">
        <v>923.72</v>
      </c>
      <c r="G94" s="37" t="n">
        <v>2.42</v>
      </c>
      <c r="H94" s="37" t="n">
        <f>ROUND(F94*G94,2)</f>
        <v>2235.4024</v>
      </c>
      <c r="I94" s="38" t="n">
        <f>H94/VALOR_TOTAL*100</f>
        <v>0.07351617572171716</v>
      </c>
      <c r="J94" s="38" t="n">
        <f>I94+J93</f>
        <v>98.86641592439821</v>
      </c>
      <c r="K94" s="34" t="inlineStr">
        <f>IF(J94&lt;=50,"A",IF(J94&lt;=80,"B","C"))</f>
        <is>
          <r>
            <t xml:space="preserve">C</t>
          </r>
        </is>
      </c>
    </row>
    <row r="95" customHeight="1" ht="20">
      <c r="A95" s="34" t="inlineStr">
        <is>
          <r>
            <t xml:space="preserve">CP ADAP. 002</t>
          </r>
        </is>
      </c>
      <c r="B95" s="35" t="inlineStr">
        <is>
          <r>
            <t xml:space="preserve">INSTALAÇÕES PROVISÓRIAS DE ÁGUA</t>
          </r>
        </is>
      </c>
      <c r="C95" s="34" t="inlineStr">
        <is>
          <r>
            <t xml:space="preserve">SEINFRA AJUSTADA</t>
          </r>
        </is>
      </c>
      <c r="D95" s="34" t="inlineStr">
        <is>
          <r>
            <t xml:space="preserve">Não cadastrado</t>
          </r>
        </is>
      </c>
      <c r="E95" s="34" t="inlineStr">
        <is>
          <r>
            <t xml:space="preserve">UN</t>
          </r>
        </is>
      </c>
      <c r="F95" s="36" t="n">
        <v>1.0</v>
      </c>
      <c r="G95" s="37" t="n">
        <v>2232.49</v>
      </c>
      <c r="H95" s="37" t="n">
        <f>ROUND(F95*G95,2)</f>
        <v>2232.49</v>
      </c>
      <c r="I95" s="38" t="n">
        <f>H95/VALOR_TOTAL*100</f>
        <v>0.0734203949754086</v>
      </c>
      <c r="J95" s="38" t="n">
        <f>I95+J94</f>
        <v>98.93983631937363</v>
      </c>
      <c r="K95" s="34" t="inlineStr">
        <f>IF(J95&lt;=50,"A",IF(J95&lt;=80,"B","C"))</f>
        <is>
          <r>
            <t xml:space="preserve">C</t>
          </r>
        </is>
      </c>
    </row>
    <row r="96" customHeight="1" ht="15">
      <c r="A96" s="34" t="inlineStr">
        <is>
          <r>
            <t xml:space="preserve">S12511</t>
          </r>
        </is>
      </c>
      <c r="B96" s="35" t="inlineStr">
        <is>
          <r>
            <t xml:space="preserve">Dispenser, em plástico, para papel higiênico em rolo</t>
          </r>
        </is>
      </c>
      <c r="C96" s="34" t="inlineStr">
        <is>
          <r>
            <t xml:space="preserve">ORSE</t>
          </r>
        </is>
      </c>
      <c r="D96" s="34" t="inlineStr">
        <is>
          <r>
            <t xml:space="preserve">Serviço</t>
          </r>
        </is>
      </c>
      <c r="E96" s="34" t="inlineStr">
        <is>
          <r>
            <t xml:space="preserve">un</t>
          </r>
        </is>
      </c>
      <c r="F96" s="36" t="n">
        <v>33.0</v>
      </c>
      <c r="G96" s="37" t="n">
        <v>64.86</v>
      </c>
      <c r="H96" s="37" t="n">
        <f>ROUND(F96*G96,2)</f>
        <v>2140.38</v>
      </c>
      <c r="I96" s="38" t="n">
        <f>H96/VALOR_TOTAL*100</f>
        <v>0.07039115292676118</v>
      </c>
      <c r="J96" s="38" t="n">
        <f>I96+J95</f>
        <v>99.01022747230039</v>
      </c>
      <c r="K96" s="34" t="inlineStr">
        <f>IF(J96&lt;=50,"A",IF(J96&lt;=80,"B","C"))</f>
        <is>
          <r>
            <t xml:space="preserve">C</t>
          </r>
        </is>
      </c>
    </row>
    <row r="97" customHeight="1" ht="20">
      <c r="A97" s="34" t="inlineStr">
        <is>
          <r>
            <t xml:space="preserve">92921</t>
          </r>
        </is>
      </c>
      <c r="B97" s="35" t="inlineStr">
        <is>
          <r>
            <t xml:space="preserve">ARMAÇÃO DE ESTRUTURAS DIVERSAS DE CONCRETO ARMADO, EXCETO VIGAS, PILARES, LAJES E FUNDAÇÕES, UTILIZANDO AÇO CA-50 DE 12,5 MM - MONTAGEM. AF_06/2022</t>
          </r>
        </is>
      </c>
      <c r="C97" s="34" t="inlineStr">
        <is>
          <r>
            <t xml:space="preserve">SINAPI</t>
          </r>
        </is>
      </c>
      <c r="D97" s="34" t="inlineStr">
        <is>
          <r>
            <t xml:space="preserve">Serviço</t>
          </r>
        </is>
      </c>
      <c r="E97" s="34" t="inlineStr">
        <is>
          <r>
            <t xml:space="preserve">KG</t>
          </r>
        </is>
      </c>
      <c r="F97" s="36" t="n">
        <v>166.49</v>
      </c>
      <c r="G97" s="37" t="n">
        <v>12.02</v>
      </c>
      <c r="H97" s="37" t="n">
        <f>ROUND(F97*G97,2)</f>
        <v>2001.2098</v>
      </c>
      <c r="I97" s="38" t="n">
        <f>H97/VALOR_TOTAL*100</f>
        <v>0.06581423161790578</v>
      </c>
      <c r="J97" s="38" t="n">
        <f>I97+J96</f>
        <v>99.07604171049574</v>
      </c>
      <c r="K97" s="34" t="inlineStr">
        <f>IF(J97&lt;=50,"A",IF(J97&lt;=80,"B","C"))</f>
        <is>
          <r>
            <t xml:space="preserve">C</t>
          </r>
        </is>
      </c>
    </row>
    <row r="98" customHeight="1" ht="15">
      <c r="A98" s="34" t="inlineStr">
        <is>
          <r>
            <t xml:space="preserve">100849</t>
          </r>
        </is>
      </c>
      <c r="B98" s="35" t="inlineStr">
        <is>
          <r>
            <t xml:space="preserve">ASSENTO SANITÁRIO CONVENCIONAL - FORNECIMENTO E INSTALACAO. AF_01/2020</t>
          </r>
        </is>
      </c>
      <c r="C98" s="34" t="inlineStr">
        <is>
          <r>
            <t xml:space="preserve">SINAPI</t>
          </r>
        </is>
      </c>
      <c r="D98" s="34" t="inlineStr">
        <is>
          <r>
            <t xml:space="preserve">Serviço</t>
          </r>
        </is>
      </c>
      <c r="E98" s="34" t="inlineStr">
        <is>
          <r>
            <t xml:space="preserve">UN</t>
          </r>
        </is>
      </c>
      <c r="F98" s="36" t="n">
        <v>33.0</v>
      </c>
      <c r="G98" s="37" t="n">
        <v>55.39</v>
      </c>
      <c r="H98" s="37" t="n">
        <f>ROUND(F98*G98,2)</f>
        <v>1827.87</v>
      </c>
      <c r="I98" s="38" t="n">
        <f>H98/VALOR_TOTAL*100</f>
        <v>0.06011356707698585</v>
      </c>
      <c r="J98" s="38" t="n">
        <f>I98+J97</f>
        <v>99.13615527757273</v>
      </c>
      <c r="K98" s="34" t="inlineStr">
        <f>IF(J98&lt;=50,"A",IF(J98&lt;=80,"B","C"))</f>
        <is>
          <r>
            <t xml:space="preserve">C</t>
          </r>
        </is>
      </c>
    </row>
    <row r="99" customHeight="1" ht="20">
      <c r="A99" s="34" t="inlineStr">
        <is>
          <r>
            <t xml:space="preserve">94501</t>
          </r>
        </is>
      </c>
      <c r="B99" s="35" t="inlineStr">
        <is>
          <r>
            <t xml:space="preserve">REGISTRO DE GAVETA BRUTO, LATÃO, ROSCÁVEL, 4" - FORNECIMENTO E INSTALAÇÃO. AF_08/2021</t>
          </r>
        </is>
      </c>
      <c r="C99" s="34" t="inlineStr">
        <is>
          <r>
            <t xml:space="preserve">SINAPI</t>
          </r>
        </is>
      </c>
      <c r="D99" s="34" t="inlineStr">
        <is>
          <r>
            <t xml:space="preserve">Serviço</t>
          </r>
        </is>
      </c>
      <c r="E99" s="34" t="inlineStr">
        <is>
          <r>
            <t xml:space="preserve">UN</t>
          </r>
        </is>
      </c>
      <c r="F99" s="36" t="n">
        <v>2.0</v>
      </c>
      <c r="G99" s="37" t="n">
        <v>888.44</v>
      </c>
      <c r="H99" s="37" t="n">
        <f>ROUND(F99*G99,2)</f>
        <v>1776.88</v>
      </c>
      <c r="I99" s="38" t="n">
        <f>H99/VALOR_TOTAL*100</f>
        <v>0.05843664761047263</v>
      </c>
      <c r="J99" s="38" t="n">
        <f>I99+J98</f>
        <v>99.1945919251832</v>
      </c>
      <c r="K99" s="34" t="inlineStr">
        <f>IF(J99&lt;=50,"A",IF(J99&lt;=80,"B","C"))</f>
        <is>
          <r>
            <t xml:space="preserve">C</t>
          </r>
        </is>
      </c>
    </row>
    <row r="100" customHeight="1" ht="20">
      <c r="A100" s="34" t="inlineStr">
        <is>
          <r>
            <t xml:space="preserve">101493</t>
          </r>
        </is>
      </c>
      <c r="B100" s="35" t="inlineStr">
        <is>
          <r>
            <t xml:space="preserve">ENTRADA DE ENERGIA ELÉTRICA, AÉREA, MONOFÁSICA, COM CAIXA DE EMBUTIR, CABO DE 10 MM2 E DISJUNTOR DIN 50A (NÃO INCLUSO O POSTE DE CONCRETO). AF_07/2020_PS</t>
          </r>
        </is>
      </c>
      <c r="C100" s="34" t="inlineStr">
        <is>
          <r>
            <t xml:space="preserve">SINAPI</t>
          </r>
        </is>
      </c>
      <c r="D100" s="34" t="inlineStr">
        <is>
          <r>
            <t xml:space="preserve">Serviço</t>
          </r>
        </is>
      </c>
      <c r="E100" s="34" t="inlineStr">
        <is>
          <r>
            <t xml:space="preserve">UN</t>
          </r>
        </is>
      </c>
      <c r="F100" s="36" t="n">
        <v>1.0</v>
      </c>
      <c r="G100" s="37" t="n">
        <v>1745.84</v>
      </c>
      <c r="H100" s="37" t="n">
        <f>ROUND(F100*G100,2)</f>
        <v>1745.84</v>
      </c>
      <c r="I100" s="38" t="n">
        <f>H100/VALOR_TOTAL*100</f>
        <v>0.05741582822940634</v>
      </c>
      <c r="J100" s="38" t="n">
        <f>I100+J99</f>
        <v>99.2520077534126</v>
      </c>
      <c r="K100" s="34" t="inlineStr">
        <f>IF(J100&lt;=50,"A",IF(J100&lt;=80,"B","C"))</f>
        <is>
          <r>
            <t xml:space="preserve">C</t>
          </r>
        </is>
      </c>
    </row>
    <row r="101" customHeight="1" ht="20">
      <c r="A101" s="34" t="inlineStr">
        <is>
          <r>
            <t xml:space="preserve">96527</t>
          </r>
        </is>
      </c>
      <c r="B101" s="35" t="inlineStr">
        <is>
          <r>
            <t xml:space="preserve">ESCAVAÇÃO MANUAL DE VALA PARA VIGA BALDRAME (INCLUINDO ESCAVAÇÃO PARA COLOCAÇÃO DE FÔRMAS). AF_06/2017</t>
          </r>
        </is>
      </c>
      <c r="C101" s="34" t="inlineStr">
        <is>
          <r>
            <t xml:space="preserve">SINAPI</t>
          </r>
        </is>
      </c>
      <c r="D101" s="34" t="inlineStr">
        <is>
          <r>
            <t xml:space="preserve">Serviço</t>
          </r>
        </is>
      </c>
      <c r="E101" s="34" t="inlineStr">
        <is>
          <r>
            <t xml:space="preserve">M3</t>
          </r>
        </is>
      </c>
      <c r="F101" s="36" t="n">
        <v>9.9</v>
      </c>
      <c r="G101" s="37" t="n">
        <v>163.26</v>
      </c>
      <c r="H101" s="37" t="n">
        <f>ROUND(F101*G101,2)</f>
        <v>1616.274</v>
      </c>
      <c r="I101" s="38" t="n">
        <f>H101/VALOR_TOTAL*100</f>
        <v>0.05315476238123511</v>
      </c>
      <c r="J101" s="38" t="n">
        <f>I101+J100</f>
        <v>99.30516238424495</v>
      </c>
      <c r="K101" s="34" t="inlineStr">
        <f>IF(J101&lt;=50,"A",IF(J101&lt;=80,"B","C"))</f>
        <is>
          <r>
            <t xml:space="preserve">C</t>
          </r>
        </is>
      </c>
    </row>
    <row r="102" customHeight="1" ht="28">
      <c r="A102" s="34" t="inlineStr">
        <is>
          <r>
            <t xml:space="preserve">103356</t>
          </r>
        </is>
      </c>
      <c r="B102" s="35" t="inlineStr">
        <is>
          <r>
            <t xml:space="preserve">ALVENARIA DE VEDAÇÃO DE BLOCOS CERÂMICOS FURADOS NA HORIZONTAL DE 9X19X29 CM (ESPESSURA 9 CM) E ARGAMASSA DE ASSENTAMENTO COM PREPARO EM BETONEIRA. AF_12/2021</t>
          </r>
        </is>
      </c>
      <c r="C102" s="34" t="inlineStr">
        <is>
          <r>
            <t xml:space="preserve">SINAPI</t>
          </r>
        </is>
      </c>
      <c r="D102" s="34" t="inlineStr">
        <is>
          <r>
            <t xml:space="preserve">Serviço</t>
          </r>
        </is>
      </c>
      <c r="E102" s="34" t="inlineStr">
        <is>
          <r>
            <t xml:space="preserve">M2</t>
          </r>
        </is>
      </c>
      <c r="F102" s="36" t="n">
        <v>25.0</v>
      </c>
      <c r="G102" s="37" t="n">
        <v>63.83</v>
      </c>
      <c r="H102" s="37" t="n">
        <f>ROUND(F102*G102,2)</f>
        <v>1595.75</v>
      </c>
      <c r="I102" s="38" t="n">
        <f>H102/VALOR_TOTAL*100</f>
        <v>0.052479785030171824</v>
      </c>
      <c r="J102" s="38" t="n">
        <f>I102+J101</f>
        <v>99.35764216927512</v>
      </c>
      <c r="K102" s="34" t="inlineStr">
        <f>IF(J102&lt;=50,"A",IF(J102&lt;=80,"B","C"))</f>
        <is>
          <r>
            <t xml:space="preserve">C</t>
          </r>
        </is>
      </c>
    </row>
    <row r="103" customHeight="1" ht="20">
      <c r="A103" s="34" t="inlineStr">
        <is>
          <r>
            <t xml:space="preserve">CP ADAP. C1978</t>
          </r>
        </is>
      </c>
      <c r="B103" s="35" t="inlineStr">
        <is>
          <r>
            <t xml:space="preserve">PORTA TIPO PARANÁ (0,90 x 2,10 m), C/ FERRAGENS</t>
          </r>
        </is>
      </c>
      <c r="C103" s="34" t="inlineStr">
        <is>
          <r>
            <t xml:space="preserve">SEINFRA AJUSTADA</t>
          </r>
        </is>
      </c>
      <c r="D103" s="34" t="inlineStr">
        <is>
          <r>
            <t xml:space="preserve">Não cadastrado</t>
          </r>
        </is>
      </c>
      <c r="E103" s="34" t="inlineStr">
        <is>
          <r>
            <t xml:space="preserve">UN</t>
          </r>
        </is>
      </c>
      <c r="F103" s="36" t="n">
        <v>2.0</v>
      </c>
      <c r="G103" s="37" t="n">
        <v>765.38</v>
      </c>
      <c r="H103" s="37" t="n">
        <f>ROUND(F103*G103,2)</f>
        <v>1530.76</v>
      </c>
      <c r="I103" s="38" t="n">
        <f>H103/VALOR_TOTAL*100</f>
        <v>0.050342444451064276</v>
      </c>
      <c r="J103" s="38" t="n">
        <f>I103+J102</f>
        <v>99.40798461372619</v>
      </c>
      <c r="K103" s="34" t="inlineStr">
        <f>IF(J103&lt;=50,"A",IF(J103&lt;=80,"B","C"))</f>
        <is>
          <r>
            <t xml:space="preserve">C</t>
          </r>
        </is>
      </c>
    </row>
    <row r="104" customHeight="1" ht="20">
      <c r="A104" s="34" t="inlineStr">
        <is>
          <r>
            <t xml:space="preserve">00042407</t>
          </r>
        </is>
      </c>
      <c r="B104" s="35" t="inlineStr">
        <is>
          <r>
            <t xml:space="preserve">TRELICA NERVURADA (ESPACADOR), ALTURA = 120,0 MM, DIAMETRO DOS BANZOS INFERIORES E SUPERIOR = 6,0 MM, DIAMETRO DA DIAGONAL = 4,2 MM</t>
          </r>
        </is>
      </c>
      <c r="C104" s="34" t="inlineStr">
        <is>
          <r>
            <t xml:space="preserve">SINAPI</t>
          </r>
        </is>
      </c>
      <c r="D104" s="34" t="inlineStr">
        <is>
          <r>
            <t xml:space="preserve">Material</t>
          </r>
        </is>
      </c>
      <c r="E104" s="34" t="inlineStr">
        <is>
          <r>
            <t xml:space="preserve">M</t>
          </r>
        </is>
      </c>
      <c r="F104" s="36" t="n">
        <v>220.0</v>
      </c>
      <c r="G104" s="37" t="n">
        <v>6.7</v>
      </c>
      <c r="H104" s="37" t="n">
        <f>ROUND(F104*G104,2)</f>
        <v>1474.0</v>
      </c>
      <c r="I104" s="38" t="n">
        <f>H104/VALOR_TOTAL*100</f>
        <v>0.04847576571171754</v>
      </c>
      <c r="J104" s="38" t="n">
        <f>I104+J103</f>
        <v>99.4564603794379</v>
      </c>
      <c r="K104" s="34" t="inlineStr">
        <f>IF(J104&lt;=50,"A",IF(J104&lt;=80,"B","C"))</f>
        <is>
          <r>
            <t xml:space="preserve">C</t>
          </r>
        </is>
      </c>
    </row>
    <row r="105" customHeight="1" ht="20">
      <c r="A105" s="34" t="inlineStr">
        <is>
          <r>
            <t xml:space="preserve">89987</t>
          </r>
        </is>
      </c>
      <c r="B105" s="35" t="inlineStr">
        <is>
          <r>
            <t xml:space="preserve">REGISTRO DE GAVETA BRUTO, LATÃO, ROSCÁVEL, 3/4", COM ACABAMENTO E CANOPLA CROMADOS - FORNECIMENTO E INSTALAÇÃO. AF_08/2021</t>
          </r>
        </is>
      </c>
      <c r="C105" s="34" t="inlineStr">
        <is>
          <r>
            <t xml:space="preserve">SINAPI</t>
          </r>
        </is>
      </c>
      <c r="D105" s="34" t="inlineStr">
        <is>
          <r>
            <t xml:space="preserve">Serviço</t>
          </r>
        </is>
      </c>
      <c r="E105" s="34" t="inlineStr">
        <is>
          <r>
            <t xml:space="preserve">UN</t>
          </r>
        </is>
      </c>
      <c r="F105" s="36" t="n">
        <v>12.0</v>
      </c>
      <c r="G105" s="37" t="n">
        <v>117.79</v>
      </c>
      <c r="H105" s="37" t="n">
        <f>ROUND(F105*G105,2)</f>
        <v>1413.48</v>
      </c>
      <c r="I105" s="38" t="n">
        <f>H105/VALOR_TOTAL*100</f>
        <v>0.046485431016416896</v>
      </c>
      <c r="J105" s="38" t="n">
        <f>I105+J104</f>
        <v>99.50294581045432</v>
      </c>
      <c r="K105" s="34" t="inlineStr">
        <f>IF(J105&lt;=50,"A",IF(J105&lt;=80,"B","C"))</f>
        <is>
          <r>
            <t xml:space="preserve">C</t>
          </r>
        </is>
      </c>
    </row>
    <row r="106" customHeight="1" ht="20">
      <c r="A106" s="34" t="inlineStr">
        <is>
          <r>
            <t xml:space="preserve">94500</t>
          </r>
        </is>
      </c>
      <c r="B106" s="35" t="inlineStr">
        <is>
          <r>
            <t xml:space="preserve">REGISTRO DE GAVETA BRUTO, LATÃO, ROSCÁVEL, 3" - FORNECIMENTO E INSTALAÇÃO. AF_08/2021</t>
          </r>
        </is>
      </c>
      <c r="C106" s="34" t="inlineStr">
        <is>
          <r>
            <t xml:space="preserve">SINAPI</t>
          </r>
        </is>
      </c>
      <c r="D106" s="34" t="inlineStr">
        <is>
          <r>
            <t xml:space="preserve">Serviço</t>
          </r>
        </is>
      </c>
      <c r="E106" s="34" t="inlineStr">
        <is>
          <r>
            <t xml:space="preserve">UN</t>
          </r>
        </is>
      </c>
      <c r="F106" s="36" t="n">
        <v>3.0</v>
      </c>
      <c r="G106" s="37" t="n">
        <v>440.44</v>
      </c>
      <c r="H106" s="37" t="n">
        <f>ROUND(F106*G106,2)</f>
        <v>1321.32</v>
      </c>
      <c r="I106" s="38" t="n">
        <f>H106/VALOR_TOTAL*100</f>
        <v>0.043454544606653066</v>
      </c>
      <c r="J106" s="38" t="n">
        <f>I106+J105</f>
        <v>99.54640035506097</v>
      </c>
      <c r="K106" s="34" t="inlineStr">
        <f>IF(J106&lt;=50,"A",IF(J106&lt;=80,"B","C"))</f>
        <is>
          <r>
            <t xml:space="preserve">C</t>
          </r>
        </is>
      </c>
    </row>
    <row r="107" customHeight="1" ht="20">
      <c r="A107" s="34" t="inlineStr">
        <is>
          <r>
            <t xml:space="preserve">CP ADAP. 014</t>
          </r>
        </is>
      </c>
      <c r="B107" s="35" t="inlineStr">
        <is>
          <r>
            <t xml:space="preserve">FIBRA DE CARBONO PARA REFORCO ESTRUTURAL -VIGAS</t>
          </r>
        </is>
      </c>
      <c r="C107" s="34" t="inlineStr">
        <is>
          <r>
            <t xml:space="preserve">SBC AJUSTADA</t>
          </r>
        </is>
      </c>
      <c r="D107" s="34" t="inlineStr">
        <is>
          <r>
            <t xml:space="preserve">Não cadastrado</t>
          </r>
        </is>
      </c>
      <c r="E107" s="34" t="inlineStr">
        <is>
          <r>
            <t xml:space="preserve">M2</t>
          </r>
        </is>
      </c>
      <c r="F107" s="36" t="n">
        <v>1.36</v>
      </c>
      <c r="G107" s="37" t="n">
        <v>968.1</v>
      </c>
      <c r="H107" s="37" t="n">
        <f>ROUND(F107*G107,2)</f>
        <v>1316.616</v>
      </c>
      <c r="I107" s="38" t="n">
        <f>H107/VALOR_TOTAL*100</f>
        <v>0.043299843112821375</v>
      </c>
      <c r="J107" s="38" t="n">
        <f>I107+J106</f>
        <v>99.58970032972269</v>
      </c>
      <c r="K107" s="34" t="inlineStr">
        <f>IF(J107&lt;=50,"A",IF(J107&lt;=80,"B","C"))</f>
        <is>
          <r>
            <t xml:space="preserve">C</t>
          </r>
        </is>
      </c>
    </row>
    <row r="108" customHeight="1" ht="20">
      <c r="A108" s="34" t="inlineStr">
        <is>
          <r>
            <t xml:space="preserve">92767</t>
          </r>
        </is>
      </c>
      <c r="B108" s="35" t="inlineStr">
        <is>
          <r>
            <t xml:space="preserve">ARMAÇÃO DE PILAR DE ESTRUTURA CONVENCIONAL DE CONCRETO ARMADO UTILIZANDO AÇO CA-60 DE 4,2 MM - MONTAGEM. AF_06/2022</t>
          </r>
        </is>
      </c>
      <c r="C108" s="34" t="inlineStr">
        <is>
          <r>
            <t xml:space="preserve">SINAPI</t>
          </r>
        </is>
      </c>
      <c r="D108" s="34" t="inlineStr">
        <is>
          <r>
            <t xml:space="preserve">Serviço</t>
          </r>
        </is>
      </c>
      <c r="E108" s="34" t="inlineStr">
        <is>
          <r>
            <t xml:space="preserve">KG</t>
          </r>
        </is>
      </c>
      <c r="F108" s="36" t="n">
        <v>60.82</v>
      </c>
      <c r="G108" s="37" t="n">
        <v>19.04</v>
      </c>
      <c r="H108" s="37" t="n">
        <f>ROUND(F108*G108,2)</f>
        <v>1158.0128</v>
      </c>
      <c r="I108" s="38" t="n">
        <f>H108/VALOR_TOTAL*100</f>
        <v>0.0380838244124627</v>
      </c>
      <c r="J108" s="38" t="n">
        <f>I108+J107</f>
        <v>99.62778406205092</v>
      </c>
      <c r="K108" s="34" t="inlineStr">
        <f>IF(J108&lt;=50,"A",IF(J108&lt;=80,"B","C"))</f>
        <is>
          <r>
            <t xml:space="preserve">C</t>
          </r>
        </is>
      </c>
    </row>
    <row r="109" customHeight="1" ht="20">
      <c r="A109" s="34" t="inlineStr">
        <is>
          <r>
            <t xml:space="preserve">103689</t>
          </r>
        </is>
      </c>
      <c r="B109" s="35" t="inlineStr">
        <is>
          <r>
            <t xml:space="preserve">FORNECIMENTO E INSTALAÇÃO DE PLACA DE OBRA COM CHAPA GALVANIZADA E ESTRUTURA DE MADEIRA. AF_03/2022_PS</t>
          </r>
        </is>
      </c>
      <c r="C109" s="34" t="inlineStr">
        <is>
          <r>
            <t xml:space="preserve">SINAPI</t>
          </r>
        </is>
      </c>
      <c r="D109" s="34" t="inlineStr">
        <is>
          <r>
            <t xml:space="preserve">Serviço</t>
          </r>
        </is>
      </c>
      <c r="E109" s="34" t="inlineStr">
        <is>
          <r>
            <t xml:space="preserve">M2</t>
          </r>
        </is>
      </c>
      <c r="F109" s="36" t="n">
        <v>2.88</v>
      </c>
      <c r="G109" s="37" t="n">
        <v>386.3</v>
      </c>
      <c r="H109" s="37" t="n">
        <f>ROUND(F109*G109,2)</f>
        <v>1112.544</v>
      </c>
      <c r="I109" s="38" t="n">
        <f>H109/VALOR_TOTAL*100</f>
        <v>0.036588481877867764</v>
      </c>
      <c r="J109" s="38" t="n">
        <f>I109+J108</f>
        <v>99.6643724123799</v>
      </c>
      <c r="K109" s="34" t="inlineStr">
        <f>IF(J109&lt;=50,"A",IF(J109&lt;=80,"B","C"))</f>
        <is>
          <r>
            <t xml:space="preserve">C</t>
          </r>
        </is>
      </c>
    </row>
    <row r="110" customHeight="1" ht="20">
      <c r="A110" s="34" t="inlineStr">
        <is>
          <r>
            <t xml:space="preserve">103337</t>
          </r>
        </is>
      </c>
      <c r="B110" s="35" t="inlineStr">
        <is>
          <r>
            <t xml:space="preserve">ALVENARIA DE VEDAÇÃO DE BLOCOS VAZADOS DE CONCRETO APARENTE DE 9X19X39 CM (ESPESSURA 9 CM) E ARGAMASSA DE ASSENTAMENTO COM PREPARO MANUAL. AF_12/2021</t>
          </r>
        </is>
      </c>
      <c r="C110" s="34" t="inlineStr">
        <is>
          <r>
            <t xml:space="preserve">SINAPI</t>
          </r>
        </is>
      </c>
      <c r="D110" s="34" t="inlineStr">
        <is>
          <r>
            <t xml:space="preserve">Serviço</t>
          </r>
        </is>
      </c>
      <c r="E110" s="34" t="inlineStr">
        <is>
          <r>
            <t xml:space="preserve">M2</t>
          </r>
        </is>
      </c>
      <c r="F110" s="36" t="n">
        <v>9.0</v>
      </c>
      <c r="G110" s="37" t="n">
        <v>112.95</v>
      </c>
      <c r="H110" s="37" t="n">
        <f>ROUND(F110*G110,2)</f>
        <v>1016.55</v>
      </c>
      <c r="I110" s="38" t="n">
        <f>H110/VALOR_TOTAL*100</f>
        <v>0.03343150585769774</v>
      </c>
      <c r="J110" s="38" t="n">
        <f>I110+J109</f>
        <v>99.6978039182376</v>
      </c>
      <c r="K110" s="34" t="inlineStr">
        <f>IF(J110&lt;=50,"A",IF(J110&lt;=80,"B","C"))</f>
        <is>
          <r>
            <t xml:space="preserve">C</t>
          </r>
        </is>
      </c>
    </row>
    <row r="111" customHeight="1" ht="20">
      <c r="A111" s="34" t="inlineStr">
        <is>
          <r>
            <t xml:space="preserve">C3408</t>
          </r>
        </is>
      </c>
      <c r="B111" s="35" t="inlineStr">
        <is>
          <r>
            <t xml:space="preserve">REBOCO C/ ARGAMASSA DE CIMENTO E AREIA S/ PENEIRAR, TRAÇO 1:3 (Recomposição das paredes e lajes internas)</t>
          </r>
        </is>
      </c>
      <c r="C111" s="34" t="inlineStr">
        <is>
          <r>
            <t xml:space="preserve">SEINFRA</t>
          </r>
        </is>
      </c>
      <c r="D111" s="34" t="inlineStr">
        <is>
          <r>
            <t xml:space="preserve">Serviço</t>
          </r>
        </is>
      </c>
      <c r="E111" s="34" t="inlineStr">
        <is>
          <r>
            <t xml:space="preserve">M2</t>
          </r>
        </is>
      </c>
      <c r="F111" s="36" t="n">
        <v>17.4</v>
      </c>
      <c r="G111" s="37" t="n">
        <v>57.23</v>
      </c>
      <c r="H111" s="37" t="n">
        <f>ROUND(F111*G111,2)</f>
        <v>995.802</v>
      </c>
      <c r="I111" s="38" t="n">
        <f>H111/VALOR_TOTAL*100</f>
        <v>0.032749161768832934</v>
      </c>
      <c r="J111" s="38" t="n">
        <f>I111+J110</f>
        <v>99.73055301423199</v>
      </c>
      <c r="K111" s="34" t="inlineStr">
        <f>IF(J111&lt;=50,"A",IF(J111&lt;=80,"B","C"))</f>
        <is>
          <r>
            <t xml:space="preserve">C</t>
          </r>
        </is>
      </c>
    </row>
    <row r="112" customHeight="1" ht="15">
      <c r="A112" s="34" t="inlineStr">
        <is>
          <r>
            <t xml:space="preserve">93358</t>
          </r>
        </is>
      </c>
      <c r="B112" s="35" t="inlineStr">
        <is>
          <r>
            <t xml:space="preserve">ESCAVAÇÃO MANUAL DE VALA COM PROFUNDIDADE MENOR OU IGUAL A 1,30 M. AF_02/2021</t>
          </r>
        </is>
      </c>
      <c r="C112" s="34" t="inlineStr">
        <is>
          <r>
            <t xml:space="preserve">SINAPI</t>
          </r>
        </is>
      </c>
      <c r="D112" s="34" t="inlineStr">
        <is>
          <r>
            <t xml:space="preserve">Serviço</t>
          </r>
        </is>
      </c>
      <c r="E112" s="34" t="inlineStr">
        <is>
          <r>
            <t xml:space="preserve">M3</t>
          </r>
        </is>
      </c>
      <c r="F112" s="36" t="n">
        <v>9.07</v>
      </c>
      <c r="G112" s="37" t="n">
        <v>106.85</v>
      </c>
      <c r="H112" s="37" t="n">
        <f>ROUND(F112*G112,2)</f>
        <v>969.1295</v>
      </c>
      <c r="I112" s="38" t="n">
        <f>H112/VALOR_TOTAL*100</f>
        <v>0.03187197733128491</v>
      </c>
      <c r="J112" s="38" t="n">
        <f>I112+J111</f>
        <v>99.76242500800689</v>
      </c>
      <c r="K112" s="34" t="inlineStr">
        <f>IF(J112&lt;=50,"A",IF(J112&lt;=80,"B","C"))</f>
        <is>
          <r>
            <t xml:space="preserve">C</t>
          </r>
        </is>
      </c>
    </row>
    <row r="113" customHeight="1" ht="28">
      <c r="A113" s="34" t="inlineStr">
        <is>
          <r>
            <t xml:space="preserve">S02291</t>
          </r>
        </is>
      </c>
      <c r="B113" s="35" t="inlineStr">
        <is>
          <r>
            <t xml:space="preserve">Pintura para interiores, sobre paredes ou tetos, com lixamento, aplicação de 01 demão de líquido selador, 02 demãos de massa corrida e 02 demãos de tinta pva latex convencional para interiores (Recomposição das paredes e lajes internas)</t>
          </r>
        </is>
      </c>
      <c r="C113" s="34" t="inlineStr">
        <is>
          <r>
            <t xml:space="preserve">ORSE</t>
          </r>
        </is>
      </c>
      <c r="D113" s="34" t="inlineStr">
        <is>
          <r>
            <t xml:space="preserve">Serviço</t>
          </r>
        </is>
      </c>
      <c r="E113" s="34" t="inlineStr">
        <is>
          <r>
            <t xml:space="preserve">m2</t>
          </r>
        </is>
      </c>
      <c r="F113" s="36" t="n">
        <v>17.4</v>
      </c>
      <c r="G113" s="37" t="n">
        <v>51.5</v>
      </c>
      <c r="H113" s="37" t="n">
        <f>ROUND(F113*G113,2)</f>
        <v>896.1</v>
      </c>
      <c r="I113" s="38" t="n">
        <f>H113/VALOR_TOTAL*100</f>
        <v>0.029470239928270074</v>
      </c>
      <c r="J113" s="38" t="n">
        <f>I113+J112</f>
        <v>99.79189524793516</v>
      </c>
      <c r="K113" s="34" t="inlineStr">
        <f>IF(J113&lt;=50,"A",IF(J113&lt;=80,"B","C"))</f>
        <is>
          <r>
            <t xml:space="preserve">C</t>
          </r>
        </is>
      </c>
    </row>
    <row r="114" customHeight="1" ht="28">
      <c r="A114" s="34" t="inlineStr">
        <is>
          <r>
            <t xml:space="preserve">103683</t>
          </r>
        </is>
      </c>
      <c r="B114" s="35" t="inlineStr">
        <is>
          <r>
            <t xml:space="preserve">CONCRETAGEM DE VIGAS E LAJES, FCK=25 MPA, PARA QUALQUER TIPO DE LAJE COM BALDES EM EDIFICAÇÃO DE MULTIPAVIMENTOS ATÉ 04 ANDARES - LANÇAMENTO, ADENSAMENTO E ACABAMENTO. AF_02/2022</t>
          </r>
        </is>
      </c>
      <c r="C114" s="34" t="inlineStr">
        <is>
          <r>
            <t xml:space="preserve">SINAPI</t>
          </r>
        </is>
      </c>
      <c r="D114" s="34" t="inlineStr">
        <is>
          <r>
            <t xml:space="preserve">Serviço</t>
          </r>
        </is>
      </c>
      <c r="E114" s="34" t="inlineStr">
        <is>
          <r>
            <t xml:space="preserve">M3</t>
          </r>
        </is>
      </c>
      <c r="F114" s="36" t="n">
        <v>0.56</v>
      </c>
      <c r="G114" s="37" t="n">
        <v>1531.71</v>
      </c>
      <c r="H114" s="37" t="n">
        <f>ROUND(F114*G114,2)</f>
        <v>857.7576</v>
      </c>
      <c r="I114" s="38" t="n">
        <f>H114/VALOR_TOTAL*100</f>
        <v>0.028209264894874582</v>
      </c>
      <c r="J114" s="38" t="n">
        <f>I114+J113</f>
        <v>99.82010459175936</v>
      </c>
      <c r="K114" s="34" t="inlineStr">
        <f>IF(J114&lt;=50,"A",IF(J114&lt;=80,"B","C"))</f>
        <is>
          <r>
            <t xml:space="preserve">C</t>
          </r>
        </is>
      </c>
    </row>
    <row r="115" customHeight="1" ht="15">
      <c r="A115" s="34" t="inlineStr">
        <is>
          <r>
            <t xml:space="preserve">S04287</t>
          </r>
        </is>
      </c>
      <c r="B115" s="35" t="inlineStr">
        <is>
          <r>
            <t xml:space="preserve">Dispenser para toalha interfolhada</t>
          </r>
        </is>
      </c>
      <c r="C115" s="34" t="inlineStr">
        <is>
          <r>
            <t xml:space="preserve">ORSE</t>
          </r>
        </is>
      </c>
      <c r="D115" s="34" t="inlineStr">
        <is>
          <r>
            <t xml:space="preserve">Serviço</t>
          </r>
        </is>
      </c>
      <c r="E115" s="34" t="inlineStr">
        <is>
          <r>
            <t xml:space="preserve">un</t>
          </r>
        </is>
      </c>
      <c r="F115" s="36" t="n">
        <v>12.0</v>
      </c>
      <c r="G115" s="37" t="n">
        <v>65.63</v>
      </c>
      <c r="H115" s="37" t="n">
        <f>ROUND(F115*G115,2)</f>
        <v>787.56</v>
      </c>
      <c r="I115" s="38" t="n">
        <f>H115/VALOR_TOTAL*100</f>
        <v>0.025900660816770872</v>
      </c>
      <c r="J115" s="38" t="n">
        <f>I115+J114</f>
        <v>99.84600525257613</v>
      </c>
      <c r="K115" s="34" t="inlineStr">
        <f>IF(J115&lt;=50,"A",IF(J115&lt;=80,"B","C"))</f>
        <is>
          <r>
            <t xml:space="preserve">C</t>
          </r>
        </is>
      </c>
    </row>
    <row r="116" customHeight="1" ht="20">
      <c r="A116" s="34" t="inlineStr">
        <is>
          <r>
            <t xml:space="preserve">88415</t>
          </r>
        </is>
      </c>
      <c r="B116" s="35" t="inlineStr">
        <is>
          <r>
            <t xml:space="preserve">APLICAÇÃO MANUAL DE FUNDO SELADOR ACRÍLICO EM PAREDES EXTERNAS DE CASAS. AF_06/2014</t>
          </r>
        </is>
      </c>
      <c r="C116" s="34" t="inlineStr">
        <is>
          <r>
            <t xml:space="preserve">SINAPI</t>
          </r>
        </is>
      </c>
      <c r="D116" s="34" t="inlineStr">
        <is>
          <r>
            <t xml:space="preserve">Serviço</t>
          </r>
        </is>
      </c>
      <c r="E116" s="34" t="inlineStr">
        <is>
          <r>
            <t xml:space="preserve">M2</t>
          </r>
        </is>
      </c>
      <c r="F116" s="36" t="n">
        <v>168.0</v>
      </c>
      <c r="G116" s="37" t="n">
        <v>4.56</v>
      </c>
      <c r="H116" s="37" t="n">
        <f>ROUND(F116*G116,2)</f>
        <v>766.08</v>
      </c>
      <c r="I116" s="38" t="n">
        <f>H116/VALOR_TOTAL*100</f>
        <v>0.025194243281161856</v>
      </c>
      <c r="J116" s="38" t="n">
        <f>I116+J115</f>
        <v>99.8711994958573</v>
      </c>
      <c r="K116" s="34" t="inlineStr">
        <f>IF(J116&lt;=50,"A",IF(J116&lt;=80,"B","C"))</f>
        <is>
          <r>
            <t xml:space="preserve">C</t>
          </r>
        </is>
      </c>
    </row>
    <row r="117" customHeight="1" ht="20">
      <c r="A117" s="34" t="inlineStr">
        <is>
          <r>
            <t xml:space="preserve">CP ADAP. 037</t>
          </r>
        </is>
      </c>
      <c r="B117" s="35" t="inlineStr">
        <is>
          <r>
            <t xml:space="preserve">REVESTIMENTO CERÂMINO 5 X 5 CM, COR PRETO BERLIN (GALPÃO DMA)</t>
          </r>
        </is>
      </c>
      <c r="C117" s="34" t="inlineStr">
        <is>
          <r>
            <t xml:space="preserve">SINAPI AJUSTADA</t>
          </r>
        </is>
      </c>
      <c r="D117" s="34" t="inlineStr">
        <is>
          <r>
            <t xml:space="preserve">Não cadastrado</t>
          </r>
        </is>
      </c>
      <c r="E117" s="34" t="inlineStr">
        <is>
          <r>
            <t xml:space="preserve">M2</t>
          </r>
        </is>
      </c>
      <c r="F117" s="36" t="n">
        <v>2.09</v>
      </c>
      <c r="G117" s="37" t="n">
        <v>286.03</v>
      </c>
      <c r="H117" s="37" t="n">
        <f>ROUND(F117*G117,2)</f>
        <v>597.8027</v>
      </c>
      <c r="I117" s="38" t="n">
        <f>H117/VALOR_TOTAL*100</f>
        <v>0.019660070303278265</v>
      </c>
      <c r="J117" s="38" t="n">
        <f>I117+J116</f>
        <v>99.89085947736507</v>
      </c>
      <c r="K117" s="34" t="inlineStr">
        <f>IF(J117&lt;=50,"A",IF(J117&lt;=80,"B","C"))</f>
        <is>
          <r>
            <t xml:space="preserve">C</t>
          </r>
        </is>
      </c>
    </row>
    <row r="118" customHeight="1" ht="15">
      <c r="A118" s="34" t="inlineStr">
        <is>
          <r>
            <t xml:space="preserve">S04286</t>
          </r>
        </is>
      </c>
      <c r="B118" s="35" t="inlineStr">
        <is>
          <r>
            <t xml:space="preserve">Dispenser para sabonete líquido</t>
          </r>
        </is>
      </c>
      <c r="C118" s="34" t="inlineStr">
        <is>
          <r>
            <t xml:space="preserve">ORSE</t>
          </r>
        </is>
      </c>
      <c r="D118" s="34" t="inlineStr">
        <is>
          <r>
            <t xml:space="preserve">Serviço</t>
          </r>
        </is>
      </c>
      <c r="E118" s="34" t="inlineStr">
        <is>
          <r>
            <t xml:space="preserve">un</t>
          </r>
        </is>
      </c>
      <c r="F118" s="36" t="n">
        <v>12.0</v>
      </c>
      <c r="G118" s="37" t="n">
        <v>43.65</v>
      </c>
      <c r="H118" s="37" t="n">
        <f>ROUND(F118*G118,2)</f>
        <v>523.8</v>
      </c>
      <c r="I118" s="38" t="n">
        <f>H118/VALOR_TOTAL*100</f>
        <v>0.01722632705549365</v>
      </c>
      <c r="J118" s="38" t="n">
        <f>I118+J117</f>
        <v>99.90808580442057</v>
      </c>
      <c r="K118" s="34" t="inlineStr">
        <f>IF(J118&lt;=50,"A",IF(J118&lt;=80,"B","C"))</f>
        <is>
          <r>
            <t xml:space="preserve">C</t>
          </r>
        </is>
      </c>
    </row>
    <row r="119" customHeight="1" ht="15">
      <c r="A119" s="34" t="inlineStr">
        <is>
          <r>
            <t xml:space="preserve">99806</t>
          </r>
        </is>
      </c>
      <c r="B119" s="35" t="inlineStr">
        <is>
          <r>
            <t xml:space="preserve">LIMPEZA DE REVESTIMENTO CERÂMICO EM PAREDE COM PANO ÚMIDO AF_04/2019</t>
          </r>
        </is>
      </c>
      <c r="C119" s="34" t="inlineStr">
        <is>
          <r>
            <t xml:space="preserve">SINAPI</t>
          </r>
        </is>
      </c>
      <c r="D119" s="34" t="inlineStr">
        <is>
          <r>
            <t xml:space="preserve">Serviço</t>
          </r>
        </is>
      </c>
      <c r="E119" s="34" t="inlineStr">
        <is>
          <r>
            <t xml:space="preserve">M2</t>
          </r>
        </is>
      </c>
      <c r="F119" s="36" t="n">
        <v>416.73</v>
      </c>
      <c r="G119" s="37" t="n">
        <v>1.08</v>
      </c>
      <c r="H119" s="37" t="n">
        <f>ROUND(F119*G119,2)</f>
        <v>450.0684</v>
      </c>
      <c r="I119" s="38" t="n">
        <f>H119/VALOR_TOTAL*100</f>
        <v>0.014801499533682207</v>
      </c>
      <c r="J119" s="38" t="n">
        <f>I119+J118</f>
        <v>99.92288735657381</v>
      </c>
      <c r="K119" s="34" t="inlineStr">
        <f>IF(J119&lt;=50,"A",IF(J119&lt;=80,"B","C"))</f>
        <is>
          <r>
            <t xml:space="preserve">C</t>
          </r>
        </is>
      </c>
    </row>
    <row r="120" customHeight="1" ht="20">
      <c r="A120" s="34" t="inlineStr">
        <is>
          <r>
            <t xml:space="preserve">94498</t>
          </r>
        </is>
      </c>
      <c r="B120" s="35" t="inlineStr">
        <is>
          <r>
            <t xml:space="preserve">REGISTRO DE GAVETA BRUTO, LATÃO, ROSCÁVEL, 2" - FORNECIMENTO E INSTALAÇÃO. AF_08/2021</t>
          </r>
        </is>
      </c>
      <c r="C120" s="34" t="inlineStr">
        <is>
          <r>
            <t xml:space="preserve">SINAPI</t>
          </r>
        </is>
      </c>
      <c r="D120" s="34" t="inlineStr">
        <is>
          <r>
            <t xml:space="preserve">Serviço</t>
          </r>
        </is>
      </c>
      <c r="E120" s="34" t="inlineStr">
        <is>
          <r>
            <t xml:space="preserve">UN</t>
          </r>
        </is>
      </c>
      <c r="F120" s="36" t="n">
        <v>2.0</v>
      </c>
      <c r="G120" s="37" t="n">
        <v>182.59</v>
      </c>
      <c r="H120" s="37" t="n">
        <f>ROUND(F120*G120,2)</f>
        <v>365.18</v>
      </c>
      <c r="I120" s="38" t="n">
        <f>H120/VALOR_TOTAL*100</f>
        <v>0.012009755849799872</v>
      </c>
      <c r="J120" s="38" t="n">
        <f>I120+J119</f>
        <v>99.9348971124236</v>
      </c>
      <c r="K120" s="34" t="inlineStr">
        <f>IF(J120&lt;=50,"A",IF(J120&lt;=80,"B","C"))</f>
        <is>
          <r>
            <t xml:space="preserve">C</t>
          </r>
        </is>
      </c>
    </row>
    <row r="121" customHeight="1" ht="20">
      <c r="A121" s="34" t="inlineStr">
        <is>
          <r>
            <t xml:space="preserve">CP ADAP. 063</t>
          </r>
        </is>
      </c>
      <c r="B121" s="35" t="inlineStr">
        <is>
          <r>
            <t xml:space="preserve">Grelha p/ralo em inox, fornecimento e instalação</t>
          </r>
        </is>
      </c>
      <c r="C121" s="34" t="inlineStr">
        <is>
          <r>
            <t xml:space="preserve">SINAPI AJUSTADA</t>
          </r>
        </is>
      </c>
      <c r="D121" s="34" t="inlineStr">
        <is>
          <r>
            <t xml:space="preserve">Não cadastrado</t>
          </r>
        </is>
      </c>
      <c r="E121" s="34" t="inlineStr">
        <is>
          <r>
            <t xml:space="preserve">UN</t>
          </r>
        </is>
      </c>
      <c r="F121" s="36" t="n">
        <v>17.0</v>
      </c>
      <c r="G121" s="37" t="n">
        <v>20.47</v>
      </c>
      <c r="H121" s="37" t="n">
        <f>ROUND(F121*G121,2)</f>
        <v>347.99</v>
      </c>
      <c r="I121" s="38" t="n">
        <f>H121/VALOR_TOTAL*100</f>
        <v>0.011444424497978688</v>
      </c>
      <c r="J121" s="38" t="n">
        <f>I121+J120</f>
        <v>99.94634153692158</v>
      </c>
      <c r="K121" s="34" t="inlineStr">
        <f>IF(J121&lt;=50,"A",IF(J121&lt;=80,"B","C"))</f>
        <is>
          <r>
            <t xml:space="preserve">C</t>
          </r>
        </is>
      </c>
    </row>
    <row r="122" customHeight="1" ht="28">
      <c r="A122" s="34" t="inlineStr">
        <is>
          <r>
            <t xml:space="preserve">92762</t>
          </r>
        </is>
      </c>
      <c r="B122" s="35" t="inlineStr">
        <is>
          <r>
            <t xml:space="preserve">MONTAGEM E DESMONTAGEM DE FÔRMA DE PILARES RETANGULARES E ESTRUTURAS SIMILARES, PÉ-DIREITO SIMPLES, EM CHAPA DE MADEIRA COMPENSADA PLASTIFICADA, 10 UTILIZAÇÕES. AF_09/2020</t>
          </r>
        </is>
      </c>
      <c r="C122" s="34" t="inlineStr">
        <is>
          <r>
            <t xml:space="preserve">SINAPI</t>
          </r>
        </is>
      </c>
      <c r="D122" s="34" t="inlineStr">
        <is>
          <r>
            <t xml:space="preserve">Serviço</t>
          </r>
        </is>
      </c>
      <c r="E122" s="34" t="inlineStr">
        <is>
          <r>
            <t xml:space="preserve">KG</t>
          </r>
        </is>
      </c>
      <c r="F122" s="36" t="n">
        <v>4.0</v>
      </c>
      <c r="G122" s="37" t="n">
        <v>80.48</v>
      </c>
      <c r="H122" s="37" t="n">
        <f>ROUND(F122*G122,2)</f>
        <v>321.92</v>
      </c>
      <c r="I122" s="38" t="n">
        <f>H122/VALOR_TOTAL*100</f>
        <v>0.010587054611883386</v>
      </c>
      <c r="J122" s="38" t="n">
        <f>I122+J121</f>
        <v>99.95692859153347</v>
      </c>
      <c r="K122" s="34" t="inlineStr">
        <f>IF(J122&lt;=50,"A",IF(J122&lt;=80,"B","C"))</f>
        <is>
          <r>
            <t xml:space="preserve">C</t>
          </r>
        </is>
      </c>
    </row>
    <row r="123" customHeight="1" ht="15">
      <c r="A123" s="34" t="inlineStr">
        <is>
          <r>
            <t xml:space="preserve">88485</t>
          </r>
        </is>
      </c>
      <c r="B123" s="35" t="inlineStr">
        <is>
          <r>
            <t xml:space="preserve">FUNDO SELADOR ACRÍLICO, APLICAÇÃO MANUAL EM PAREDE, UMA DEMÃO. AF_04/2023</t>
          </r>
        </is>
      </c>
      <c r="C123" s="34" t="inlineStr">
        <is>
          <r>
            <t xml:space="preserve">SINAPI</t>
          </r>
        </is>
      </c>
      <c r="D123" s="34" t="inlineStr">
        <is>
          <r>
            <t xml:space="preserve">Serviço</t>
          </r>
        </is>
      </c>
      <c r="E123" s="34" t="inlineStr">
        <is>
          <r>
            <t xml:space="preserve">M2</t>
          </r>
        </is>
      </c>
      <c r="F123" s="36" t="n">
        <v>58.29</v>
      </c>
      <c r="G123" s="37" t="n">
        <v>5.35</v>
      </c>
      <c r="H123" s="37" t="n">
        <f>ROUND(F123*G123,2)</f>
        <v>311.8515</v>
      </c>
      <c r="I123" s="38" t="n">
        <f>H123/VALOR_TOTAL*100</f>
        <v>0.01025592961387224</v>
      </c>
      <c r="J123" s="38" t="n">
        <f>I123+J122</f>
        <v>99.96718447181651</v>
      </c>
      <c r="K123" s="34" t="inlineStr">
        <f>IF(J123&lt;=50,"A",IF(J123&lt;=80,"B","C"))</f>
        <is>
          <r>
            <t xml:space="preserve">C</t>
          </r>
        </is>
      </c>
    </row>
    <row r="124" customHeight="1" ht="20">
      <c r="A124" s="34" t="inlineStr">
        <is>
          <r>
            <t xml:space="preserve">97640</t>
          </r>
        </is>
      </c>
      <c r="B124" s="35" t="inlineStr">
        <is>
          <r>
            <t xml:space="preserve">REMOÇÃO DE FORROS DE DRYWALL, PVC E FIBROMINERAL, DE FORMA MANUAL, SEM REAPROVEITAMENTO. AF_09/2023</t>
          </r>
        </is>
      </c>
      <c r="C124" s="34" t="inlineStr">
        <is>
          <r>
            <t xml:space="preserve">SINAPI</t>
          </r>
        </is>
      </c>
      <c r="D124" s="34" t="inlineStr">
        <is>
          <r>
            <t xml:space="preserve">Serviço</t>
          </r>
        </is>
      </c>
      <c r="E124" s="34" t="inlineStr">
        <is>
          <r>
            <t xml:space="preserve">M2</t>
          </r>
        </is>
      </c>
      <c r="F124" s="36" t="n">
        <v>123.31</v>
      </c>
      <c r="G124" s="37" t="n">
        <v>2.43</v>
      </c>
      <c r="H124" s="37" t="n">
        <f>ROUND(F124*G124,2)</f>
        <v>299.6433</v>
      </c>
      <c r="I124" s="38" t="n">
        <f>H124/VALOR_TOTAL*100</f>
        <v>0.009854435826245518</v>
      </c>
      <c r="J124" s="38" t="n">
        <f>I124+J123</f>
        <v>99.97703879911492</v>
      </c>
      <c r="K124" s="34" t="inlineStr">
        <f>IF(J124&lt;=50,"A",IF(J124&lt;=80,"B","C"))</f>
        <is>
          <r>
            <t xml:space="preserve">C</t>
          </r>
        </is>
      </c>
    </row>
    <row r="125" customHeight="1" ht="15">
      <c r="A125" s="34" t="inlineStr">
        <is>
          <r>
            <t xml:space="preserve">C3513</t>
          </r>
        </is>
      </c>
      <c r="B125" s="35" t="inlineStr">
        <is>
          <r>
            <t xml:space="preserve">CHUVEIRO CROMADO C/ ARTICULAÇÃO</t>
          </r>
        </is>
      </c>
      <c r="C125" s="34" t="inlineStr">
        <is>
          <r>
            <t xml:space="preserve">SEINFRA</t>
          </r>
        </is>
      </c>
      <c r="D125" s="34" t="inlineStr">
        <is>
          <r>
            <t xml:space="preserve">Serviço</t>
          </r>
        </is>
      </c>
      <c r="E125" s="34" t="inlineStr">
        <is>
          <r>
            <t xml:space="preserve">UN</t>
          </r>
        </is>
      </c>
      <c r="F125" s="36" t="n">
        <v>1.0</v>
      </c>
      <c r="G125" s="37" t="n">
        <v>258.47</v>
      </c>
      <c r="H125" s="37" t="n">
        <f>ROUND(F125*G125,2)</f>
        <v>258.47</v>
      </c>
      <c r="I125" s="38" t="n">
        <f>H125/VALOR_TOTAL*100</f>
        <v>0.008500360355161217</v>
      </c>
      <c r="J125" s="38" t="n">
        <f>I125+J124</f>
        <v>99.98553915947008</v>
      </c>
      <c r="K125" s="34" t="inlineStr">
        <f>IF(J125&lt;=50,"A",IF(J125&lt;=80,"B","C"))</f>
        <is>
          <r>
            <t xml:space="preserve">C</t>
          </r>
        </is>
      </c>
    </row>
    <row r="126" customHeight="1" ht="20">
      <c r="A126" s="34" t="inlineStr">
        <is>
          <r>
            <t xml:space="preserve">97626</t>
          </r>
        </is>
      </c>
      <c r="B126" s="35" t="inlineStr">
        <is>
          <r>
            <t xml:space="preserve">DEMOLIÇÃO DE PILARES E VIGAS EM CONCRETO ARMADO, DE FORMA MANUAL, SEM REAPROVEITAMENTO. AF_09/2023</t>
          </r>
        </is>
      </c>
      <c r="C126" s="34" t="inlineStr">
        <is>
          <r>
            <t xml:space="preserve">SINAPI</t>
          </r>
        </is>
      </c>
      <c r="D126" s="34" t="inlineStr">
        <is>
          <r>
            <t xml:space="preserve">Serviço</t>
          </r>
        </is>
      </c>
      <c r="E126" s="34" t="inlineStr">
        <is>
          <r>
            <t xml:space="preserve">M3</t>
          </r>
        </is>
      </c>
      <c r="F126" s="36" t="n">
        <v>0.25</v>
      </c>
      <c r="G126" s="37" t="n">
        <v>721.61</v>
      </c>
      <c r="H126" s="37" t="n">
        <f>ROUND(F126*G126,2)</f>
        <v>180.4025</v>
      </c>
      <c r="I126" s="38" t="n">
        <f>H126/VALOR_TOTAL*100</f>
        <v>0.005932937126057071</v>
      </c>
      <c r="J126" s="38" t="n">
        <f>I126+J125</f>
        <v>99.99147201437808</v>
      </c>
      <c r="K126" s="34" t="inlineStr">
        <f>IF(J126&lt;=50,"A",IF(J126&lt;=80,"B","C"))</f>
        <is>
          <r>
            <t xml:space="preserve">C</t>
          </r>
        </is>
      </c>
    </row>
    <row r="127" customHeight="1" ht="20">
      <c r="A127" s="34" t="inlineStr">
        <is>
          <r>
            <t xml:space="preserve">00034550</t>
          </r>
        </is>
      </c>
      <c r="B127" s="35" t="inlineStr">
        <is>
          <r>
            <t xml:space="preserve">TELA DE ACO SOLDADA GALVANIZADA/ZINCADA PARA ALVENARIA, FIO D = *1,20 A 1,70* MM, MALHA 15 X 15 MM, (C X L) *50 X 6* CM</t>
          </r>
        </is>
      </c>
      <c r="C127" s="34" t="inlineStr">
        <is>
          <r>
            <t xml:space="preserve">SINAPI</t>
          </r>
        </is>
      </c>
      <c r="D127" s="34" t="inlineStr">
        <is>
          <r>
            <t xml:space="preserve">Material</t>
          </r>
        </is>
      </c>
      <c r="E127" s="34" t="inlineStr">
        <is>
          <r>
            <t xml:space="preserve">M</t>
          </r>
        </is>
      </c>
      <c r="F127" s="36" t="n">
        <v>86.44</v>
      </c>
      <c r="G127" s="37" t="n">
        <v>1.77</v>
      </c>
      <c r="H127" s="37" t="n">
        <f>ROUND(F127*G127,2)</f>
        <v>152.9988</v>
      </c>
      <c r="I127" s="38" t="n">
        <f>H127/VALOR_TOTAL*100</f>
        <v>0.005031705551542693</v>
      </c>
      <c r="J127" s="38" t="n">
        <f>I127+J126</f>
        <v>99.99650375939429</v>
      </c>
      <c r="K127" s="34" t="inlineStr">
        <f>IF(J127&lt;=50,"A",IF(J127&lt;=80,"B","C"))</f>
        <is>
          <r>
            <t xml:space="preserve">C</t>
          </r>
        </is>
      </c>
    </row>
    <row r="128" customHeight="1" ht="20">
      <c r="A128" s="34" t="inlineStr">
        <is>
          <r>
            <t xml:space="preserve">87878</t>
          </r>
        </is>
      </c>
      <c r="B128" s="35" t="inlineStr">
        <is>
          <r>
            <t xml:space="preserve">CHAPISCO APLICADO EM ALVENARIAS E ESTRUTURAS DE CONCRETO INTERNAS (Recomposição das paredes e lajes internas)</t>
          </r>
        </is>
      </c>
      <c r="C128" s="34" t="inlineStr">
        <is>
          <r>
            <t xml:space="preserve">SINAPI</t>
          </r>
        </is>
      </c>
      <c r="D128" s="34" t="inlineStr">
        <is>
          <r>
            <t xml:space="preserve">Serviço</t>
          </r>
        </is>
      </c>
      <c r="E128" s="34" t="inlineStr">
        <is>
          <r>
            <t xml:space="preserve">M2</t>
          </r>
        </is>
      </c>
      <c r="F128" s="36" t="n">
        <v>17.4</v>
      </c>
      <c r="G128" s="37" t="n">
        <v>6.11</v>
      </c>
      <c r="H128" s="37" t="n">
        <f>ROUND(F128*G128,2)</f>
        <v>106.314</v>
      </c>
      <c r="I128" s="38" t="n">
        <f>H128/VALOR_TOTAL*100</f>
        <v>0.003496372154596702</v>
      </c>
      <c r="J128" s="38" t="n">
        <f>I128+J127</f>
        <v>100.0</v>
      </c>
      <c r="K128" s="34" t="inlineStr">
        <f>IF(J128&lt;=50,"A",IF(J128&lt;=80,"B","C"))</f>
        <is>
          <r>
            <t xml:space="preserve">C</t>
          </r>
        </is>
      </c>
    </row>
    <row r="129" customHeight="1" ht="18">
      <c r="A129" s="2" t="inlineStr"/>
      <c r="B129" s="2" t="inlineStr"/>
      <c r="C129" s="3" t="inlineStr">
        <is>
          <r>
            <t xml:space="preserve">
</t>
          </r>
        </is>
      </c>
      <c r="D129" s="3" t="inlineStr"/>
      <c r="E129" s="3" t="inlineStr"/>
      <c r="F129" s="3" t="inlineStr"/>
      <c r="G129" s="2" t="inlineStr"/>
      <c r="H129" s="2" t="inlineStr"/>
      <c r="I129" s="2" t="inlineStr"/>
      <c r="J129" s="2" t="inlineStr"/>
      <c r="K129" s="2" t="inlineStr"/>
    </row>
    <row r="130" customHeight="1" ht="18">
      <c r="A130" s="2" t="inlineStr"/>
      <c r="B130" s="2" t="inlineStr"/>
      <c r="C130" s="2" t="inlineStr"/>
      <c r="D130" s="2" t="inlineStr"/>
      <c r="E130" s="2" t="inlineStr"/>
      <c r="F130" s="2" t="inlineStr"/>
      <c r="G130" s="3" t="inlineStr">
        <f>"Subtotal até "&amp;TRUNC(J128,2)&amp;"%"</f>
        <is>
          <r>
            <rPr>
              <rFont val="Arial"/>
              <color rgb="000000"/>
              <sz val="8.0"/>
              <b val="true"/>
            </rPr>
            <t xml:space="preserve">Subtotal até 100,00%</t>
          </r>
        </is>
      </c>
      <c r="H130" s="3" t="inlineStr"/>
      <c r="I130" s="39" t="n">
        <f>SUM(H4:H128)</f>
        <v>3040694.62</v>
      </c>
      <c r="J130" s="39" t="inlineStr"/>
      <c r="K130" s="39" t="inlineStr"/>
    </row>
    <row r="131" customHeight="1" ht="18">
      <c r="A131" s="2" t="inlineStr"/>
      <c r="B131" s="2" t="inlineStr"/>
      <c r="C131" s="2" t="inlineStr"/>
      <c r="D131" s="2" t="inlineStr"/>
      <c r="E131" s="2" t="inlineStr"/>
      <c r="F131" s="2" t="inlineStr"/>
      <c r="G131" s="3" t="inlineStr">
        <is>
          <r>
            <t xml:space="preserve">Outros:</t>
          </r>
        </is>
      </c>
      <c r="H131" s="3" t="inlineStr"/>
      <c r="I131" s="39" t="n">
        <f>I132-I130</f>
        <v>0.0</v>
      </c>
      <c r="J131" s="39" t="inlineStr"/>
      <c r="K131" s="39" t="inlineStr"/>
    </row>
    <row r="132" customHeight="1" ht="18">
      <c r="A132" s="2" t="inlineStr"/>
      <c r="B132" s="2" t="inlineStr"/>
      <c r="C132" s="2" t="inlineStr"/>
      <c r="D132" s="2" t="inlineStr"/>
      <c r="E132" s="2" t="inlineStr"/>
      <c r="F132" s="2" t="inlineStr"/>
      <c r="G132" s="3" t="inlineStr">
        <is>
          <r>
            <t xml:space="preserve">Valor total do Orçamento:</t>
          </r>
        </is>
      </c>
      <c r="H132" s="3" t="inlineStr"/>
      <c r="I132" s="39" t="n">
        <v>3040694.62</v>
      </c>
      <c r="J132" s="39" t="inlineStr"/>
      <c r="K132" s="39" t="inlineStr"/>
    </row>
  </sheetData>
  <mergeCells>
    <mergeCell ref="A1:K1"/>
    <mergeCell ref="B2:C2"/>
    <mergeCell ref="C129:F129"/>
    <mergeCell ref="G130:H130"/>
    <mergeCell ref="I130:K130"/>
    <mergeCell ref="G131:H131"/>
    <mergeCell ref="I131:K131"/>
    <mergeCell ref="G132:H132"/>
    <mergeCell ref="I132:K132"/>
  </mergeCells>
  <pageMargins left="0.5" right="0.5" top="0.5" bottom="0.5" header="0.0" footer="0.0"/>
  <pageSetup orientation="portrait" scale="85" paperSize="9"/>
  <drawing r:id="rIdDr5"/>
</worksheet>
</file>

<file path=xl/worksheets/sheet6.xml><?xml version="1.0" encoding="utf-8"?>
<worksheet xmlns="http://schemas.openxmlformats.org/spreadsheetml/2006/main" xmlns:r="http://schemas.openxmlformats.org/officeDocument/2006/relationships">
  <sheetPr>
    <outlinePr summaryBelow="0"/>
  </sheetPr>
  <dimension ref="A1:K407"/>
  <sheetViews>
    <sheetView workbookViewId="0"/>
  </sheetViews>
  <sheetFormatPr defaultRowHeight="15"/>
  <cols>
    <col min="1" max="1" customWidth="true" width="9.333333"/>
    <col min="2" max="2" customWidth="true" width="68.666664"/>
    <col min="3" max="3" customWidth="true" width="9.333333"/>
    <col min="4" max="4" customWidth="true" width="10.333333"/>
    <col min="5" max="5" customWidth="true" width="9.333333"/>
    <col min="6" max="6" customWidth="true" width="12.5"/>
    <col min="7" max="7" customWidth="true" width="12.5"/>
    <col min="8" max="8" customWidth="true" width="12.5"/>
    <col min="9" max="9" customWidth="true" width="8.666667"/>
    <col min="10" max="10" customWidth="true" width="8.666667"/>
    <col min="11" max="11" customWidth="true" width="4.6666665"/>
  </cols>
  <sheetData>
    <row r="1" customHeight="1" ht="99">
      <c r="A1" s="1" t="inlineStr"/>
      <c r="B1" s="1" t="inlineStr"/>
      <c r="C1" s="1" t="inlineStr"/>
      <c r="D1" s="1" t="inlineStr"/>
      <c r="E1" s="1" t="inlineStr"/>
      <c r="F1" s="1" t="inlineStr"/>
      <c r="G1" s="1" t="inlineStr"/>
      <c r="H1" s="1" t="inlineStr"/>
      <c r="I1" s="1" t="inlineStr"/>
      <c r="J1" s="1" t="inlineStr"/>
      <c r="K1" s="1" t="inlineStr"/>
    </row>
    <row r="2" customHeight="1" ht="10">
      <c r="A2" s="2" t="inlineStr"/>
      <c r="B2" s="3" t="inlineStr">
        <is>
          <r>
            <t xml:space="preserve">
</t>
          </r>
        </is>
      </c>
      <c r="C2" s="3" t="inlineStr"/>
      <c r="D2" s="2" t="inlineStr"/>
      <c r="E2" s="2" t="inlineStr"/>
      <c r="F2" s="2" t="inlineStr"/>
      <c r="G2" s="2" t="inlineStr"/>
      <c r="H2" s="2" t="inlineStr"/>
      <c r="I2" s="2" t="inlineStr"/>
      <c r="J2" s="2" t="inlineStr"/>
      <c r="K2" s="2" t="inlineStr"/>
    </row>
    <row r="3" customHeight="1" ht="22">
      <c r="A3" s="32" t="inlineStr">
        <is>
          <r>
            <t xml:space="preserve">CÓDIGO</t>
          </r>
        </is>
      </c>
      <c r="B3" s="33" t="inlineStr">
        <is>
          <r>
            <t xml:space="preserve">DESCRIÇÃO</t>
          </r>
        </is>
      </c>
      <c r="C3" s="32" t="inlineStr">
        <is>
          <r>
            <t xml:space="preserve">FONTE</t>
          </r>
        </is>
      </c>
      <c r="D3" s="32" t="inlineStr">
        <is>
          <r>
            <t xml:space="preserve">TIPO</t>
          </r>
        </is>
      </c>
      <c r="E3" s="32" t="inlineStr">
        <is>
          <r>
            <t xml:space="preserve">UNIDADE</t>
          </r>
        </is>
      </c>
      <c r="F3" s="32" t="inlineStr">
        <is>
          <r>
            <t xml:space="preserve">QUANTIDADE</t>
          </r>
        </is>
      </c>
      <c r="G3" s="32" t="inlineStr">
        <is>
          <r>
            <t xml:space="preserve">PREÇO UNITÁRIO</t>
          </r>
        </is>
      </c>
      <c r="H3" s="32" t="inlineStr">
        <is>
          <r>
            <t xml:space="preserve">PREÇO TOTAL</t>
          </r>
        </is>
      </c>
      <c r="I3" s="32" t="inlineStr">
        <is>
          <r>
            <t xml:space="preserve">%</t>
          </r>
        </is>
      </c>
      <c r="J3" s="32" t="inlineStr">
        <is>
          <r>
            <t xml:space="preserve">ACUMUL. %</t>
          </r>
        </is>
      </c>
      <c r="K3" s="32" t="inlineStr">
        <is>
          <r>
            <t xml:space="preserve">CL</t>
          </r>
        </is>
      </c>
    </row>
    <row r="4" customHeight="1" ht="20">
      <c r="A4" s="34" t="inlineStr">
        <is>
          <r>
            <t xml:space="preserve">COT0005</t>
          </r>
        </is>
      </c>
      <c r="B4" s="35" t="inlineStr">
        <is>
          <r>
            <t xml:space="preserve">TELHAMENTO COM TELHA TERMO ACÚSTICA EM ALUMÍNIO ONDULADA COM 30MM DE PREENCHIMENTO / POLIURETANO RÍGIDO</t>
          </r>
        </is>
      </c>
      <c r="C4" s="34" t="inlineStr">
        <is>
          <r>
            <t xml:space="preserve">Composições Próprias</t>
          </r>
        </is>
      </c>
      <c r="D4" s="34" t="inlineStr">
        <is>
          <r>
            <t xml:space="preserve">Material</t>
          </r>
        </is>
      </c>
      <c r="E4" s="34" t="inlineStr">
        <is>
          <r>
            <t xml:space="preserve">M2</t>
          </r>
        </is>
      </c>
      <c r="F4" s="36" t="n">
        <v>1507.31088</v>
      </c>
      <c r="G4" s="37" t="n">
        <v>249.43</v>
      </c>
      <c r="H4" s="37" t="n">
        <f>ROUND(F4*G4,2)</f>
        <v>375968.5527984</v>
      </c>
      <c r="I4" s="38" t="n">
        <f>H4/VALOR_TOTAL*100</f>
        <v>15.11328707044169</v>
      </c>
      <c r="J4" s="38" t="n">
        <f>I4</f>
        <v>12.364561384280016</v>
      </c>
      <c r="K4" s="34" t="inlineStr">
        <f>IF(J4&lt;=50,"A",IF(J4&lt;=80,"B","C"))</f>
        <is>
          <r>
            <t xml:space="preserve">A</t>
          </r>
        </is>
      </c>
    </row>
    <row r="5" customHeight="1" ht="20">
      <c r="A5" s="34" t="inlineStr">
        <is>
          <r>
            <t xml:space="preserve">COT0001</t>
          </r>
        </is>
      </c>
      <c r="B5" s="35" t="inlineStr">
        <is>
          <r>
            <t xml:space="preserve">FORNECIMENTO DE BRISE SOLEIL EM PVC (PAINÉIS, TAMPAS LATERAIS, DISPOSITIVO CLOCK, BARRA DE COMANDO E ACESSÓRIOS PARA FIXAÇÃO)</t>
          </r>
        </is>
      </c>
      <c r="C5" s="34" t="inlineStr">
        <is>
          <r>
            <t xml:space="preserve">Composições Próprias</t>
          </r>
        </is>
      </c>
      <c r="D5" s="34" t="inlineStr">
        <is>
          <r>
            <t xml:space="preserve">Material</t>
          </r>
        </is>
      </c>
      <c r="E5" s="34" t="inlineStr">
        <is>
          <r>
            <t xml:space="preserve">UN</t>
          </r>
        </is>
      </c>
      <c r="F5" s="36" t="n">
        <v>340.0</v>
      </c>
      <c r="G5" s="37" t="n">
        <v>614.01</v>
      </c>
      <c r="H5" s="37" t="n">
        <f>ROUND(F5*G5,2)</f>
        <v>208763.4</v>
      </c>
      <c r="I5" s="38" t="n">
        <f>H5/VALOR_TOTAL*100</f>
        <v>8.39192844858293</v>
      </c>
      <c r="J5" s="38" t="n">
        <f>I5+J4</f>
        <v>23.505215406533768</v>
      </c>
      <c r="K5" s="34" t="inlineStr">
        <f>IF(J5&lt;=50,"A",IF(J5&lt;=80,"B","C"))</f>
        <is>
          <r>
            <t xml:space="preserve">A</t>
          </r>
        </is>
      </c>
    </row>
    <row r="6" customHeight="1" ht="15">
      <c r="A6" s="34" t="inlineStr">
        <is>
          <r>
            <t xml:space="preserve">00006111</t>
          </r>
        </is>
      </c>
      <c r="B6" s="35" t="inlineStr">
        <is>
          <r>
            <t xml:space="preserve">SERVENTE DE OBRAS (HORISTA)</t>
          </r>
        </is>
      </c>
      <c r="C6" s="34" t="inlineStr">
        <is>
          <r>
            <t xml:space="preserve">SINAPI</t>
          </r>
        </is>
      </c>
      <c r="D6" s="34" t="inlineStr">
        <is>
          <r>
            <t xml:space="preserve">Mão de Obra</t>
          </r>
        </is>
      </c>
      <c r="E6" s="34" t="inlineStr">
        <is>
          <r>
            <t xml:space="preserve">H</t>
          </r>
        </is>
      </c>
      <c r="F6" s="36" t="n">
        <v>10069.051131255612</v>
      </c>
      <c r="G6" s="37" t="n">
        <v>13.95</v>
      </c>
      <c r="H6" s="37" t="n">
        <f>ROUND(F6*G6,2)</f>
        <v>140463.2632810158</v>
      </c>
      <c r="I6" s="38" t="n">
        <f>H6/VALOR_TOTAL*100</f>
        <v>5.646380807693066</v>
      </c>
      <c r="J6" s="38" t="n">
        <f>I6+J5</f>
        <v>29.15159608233566</v>
      </c>
      <c r="K6" s="34" t="inlineStr">
        <f>IF(J6&lt;=50,"A",IF(J6&lt;=80,"B","C"))</f>
        <is>
          <r>
            <t xml:space="preserve">A</t>
          </r>
        </is>
      </c>
    </row>
    <row r="7" customHeight="1" ht="15">
      <c r="A7" s="34" t="inlineStr">
        <is>
          <r>
            <t xml:space="preserve">00037329</t>
          </r>
        </is>
      </c>
      <c r="B7" s="35" t="inlineStr">
        <is>
          <r>
            <t xml:space="preserve">REJUNTE EPOXI, QUALQUER COR</t>
          </r>
        </is>
      </c>
      <c r="C7" s="34" t="inlineStr">
        <is>
          <r>
            <t xml:space="preserve">SINAPI</t>
          </r>
        </is>
      </c>
      <c r="D7" s="34" t="inlineStr">
        <is>
          <r>
            <t xml:space="preserve">Material</t>
          </r>
        </is>
      </c>
      <c r="E7" s="34" t="inlineStr">
        <is>
          <r>
            <t xml:space="preserve">KG</t>
          </r>
        </is>
      </c>
      <c r="F7" s="36" t="n">
        <v>723.5814248</v>
      </c>
      <c r="G7" s="37" t="n">
        <v>138.51</v>
      </c>
      <c r="H7" s="37" t="n">
        <f>ROUND(F7*G7,2)</f>
        <v>100223.263149048</v>
      </c>
      <c r="I7" s="38" t="n">
        <f>H7/VALOR_TOTAL*100</f>
        <v>4.028802238468569</v>
      </c>
      <c r="J7" s="38" t="n">
        <f>I7+J6</f>
        <v>33.180398194217936</v>
      </c>
      <c r="K7" s="34" t="inlineStr">
        <f>IF(J7&lt;=50,"A",IF(J7&lt;=80,"B","C"))</f>
        <is>
          <r>
            <t xml:space="preserve">A</t>
          </r>
        </is>
      </c>
    </row>
    <row r="8" customHeight="1" ht="20">
      <c r="A8" s="34" t="inlineStr">
        <is>
          <r>
            <t xml:space="preserve">COT0002</t>
          </r>
        </is>
      </c>
      <c r="B8" s="35" t="inlineStr">
        <is>
          <r>
            <t xml:space="preserve">REVESTIMENTO CERÂMICO 10x10CM, COR AZUL ESCURO (Fachadas Norte/Sul/Leste/Oeste)</t>
          </r>
        </is>
      </c>
      <c r="C8" s="34" t="inlineStr">
        <is>
          <r>
            <t xml:space="preserve">Composições Próprias</t>
          </r>
        </is>
      </c>
      <c r="D8" s="34" t="inlineStr">
        <is>
          <r>
            <t xml:space="preserve">Material</t>
          </r>
        </is>
      </c>
      <c r="E8" s="34" t="inlineStr">
        <is>
          <r>
            <t xml:space="preserve">M2</t>
          </r>
        </is>
      </c>
      <c r="F8" s="36" t="n">
        <v>1333.1325</v>
      </c>
      <c r="G8" s="37" t="n">
        <v>60.87</v>
      </c>
      <c r="H8" s="37" t="n">
        <f>ROUND(F8*G8,2)</f>
        <v>81147.775275</v>
      </c>
      <c r="I8" s="38" t="n">
        <f>H8/VALOR_TOTAL*100</f>
        <v>3.2620005416154707</v>
      </c>
      <c r="J8" s="38" t="n">
        <f>I8+J7</f>
        <v>36.442398925770256</v>
      </c>
      <c r="K8" s="34" t="inlineStr">
        <f>IF(J8&lt;=50,"A",IF(J8&lt;=80,"B","C"))</f>
        <is>
          <r>
            <t xml:space="preserve">A</t>
          </r>
        </is>
      </c>
    </row>
    <row r="9" customHeight="1" ht="28">
      <c r="A9" s="34" t="inlineStr">
        <is>
          <r>
            <t xml:space="preserve">00037370</t>
          </r>
        </is>
      </c>
      <c r="B9" s="35" t="inlineStr">
        <is>
          <r>
            <t xml:space="preserve">ALIMENTACAO - HORISTA (COLETADO CAIXA - ENCARGOS COMPLEMENTARES)</t>
          </r>
        </is>
      </c>
      <c r="C9" s="34" t="inlineStr">
        <is>
          <r>
            <t xml:space="preserve">SINAPI</t>
          </r>
        </is>
      </c>
      <c r="D9" s="34" t="inlineStr">
        <is>
          <r>
            <t xml:space="preserve">Encargos Complementares</t>
          </r>
        </is>
      </c>
      <c r="E9" s="34" t="inlineStr">
        <is>
          <r>
            <t xml:space="preserve">H</t>
          </r>
        </is>
      </c>
      <c r="F9" s="36" t="n">
        <v>22936.03788850439</v>
      </c>
      <c r="G9" s="37" t="n">
        <v>3.39</v>
      </c>
      <c r="H9" s="37" t="n">
        <f>ROUND(F9*G9,2)</f>
        <v>77753.16844202988</v>
      </c>
      <c r="I9" s="38" t="n">
        <f>H9/VALOR_TOTAL*100</f>
        <v>3.1255432044895377</v>
      </c>
      <c r="J9" s="38" t="n">
        <f>I9+J8</f>
        <v>39.5679421928875</v>
      </c>
      <c r="K9" s="34" t="inlineStr">
        <f>IF(J9&lt;=50,"A",IF(J9&lt;=80,"B","C"))</f>
        <is>
          <r>
            <t xml:space="preserve">A</t>
          </r>
        </is>
      </c>
    </row>
    <row r="10" customHeight="1" ht="20">
      <c r="A10" s="34" t="inlineStr">
        <is>
          <r>
            <t xml:space="preserve">COT0007</t>
          </r>
        </is>
      </c>
      <c r="B10" s="35" t="inlineStr">
        <is>
          <r>
            <t xml:space="preserve">DIVISÓRIA EM GRANITO BRANCO, ITAÚNAS, POLIDO DOS 2 LADOS</t>
          </r>
        </is>
      </c>
      <c r="C10" s="34" t="inlineStr">
        <is>
          <r>
            <t xml:space="preserve">Composições Próprias</t>
          </r>
        </is>
      </c>
      <c r="D10" s="34" t="inlineStr">
        <is>
          <r>
            <t xml:space="preserve">Material</t>
          </r>
        </is>
      </c>
      <c r="E10" s="34" t="inlineStr">
        <is>
          <r>
            <t xml:space="preserve">M2</t>
          </r>
        </is>
      </c>
      <c r="F10" s="36" t="n">
        <v>106.02</v>
      </c>
      <c r="G10" s="37" t="n">
        <v>698.33</v>
      </c>
      <c r="H10" s="37" t="n">
        <f>ROUND(F10*G10,2)</f>
        <v>74036.9466</v>
      </c>
      <c r="I10" s="38" t="n">
        <f>H10/VALOR_TOTAL*100</f>
        <v>2.9761574989617685</v>
      </c>
      <c r="J10" s="38" t="n">
        <f>I10+J9</f>
        <v>42.54409982852341</v>
      </c>
      <c r="K10" s="34" t="inlineStr">
        <f>IF(J10&lt;=50,"A",IF(J10&lt;=80,"B","C"))</f>
        <is>
          <r>
            <t xml:space="preserve">A</t>
          </r>
        </is>
      </c>
    </row>
    <row r="11" customHeight="1" ht="15">
      <c r="A11" s="34" t="inlineStr">
        <is>
          <r>
            <t xml:space="preserve">00004760</t>
          </r>
        </is>
      </c>
      <c r="B11" s="35" t="inlineStr">
        <is>
          <r>
            <t xml:space="preserve">AZULEJISTA OU LADRILHEIRO (HORISTA)</t>
          </r>
        </is>
      </c>
      <c r="C11" s="34" t="inlineStr">
        <is>
          <r>
            <t xml:space="preserve">SINAPI</t>
          </r>
        </is>
      </c>
      <c r="D11" s="34" t="inlineStr">
        <is>
          <r>
            <t xml:space="preserve">Mão de Obra</t>
          </r>
        </is>
      </c>
      <c r="E11" s="34" t="inlineStr">
        <is>
          <r>
            <t xml:space="preserve">H</t>
          </r>
        </is>
      </c>
      <c r="F11" s="36" t="n">
        <v>3471.12040892292</v>
      </c>
      <c r="G11" s="37" t="n">
        <v>20.46</v>
      </c>
      <c r="H11" s="37" t="n">
        <f>ROUND(F11*G11,2)</f>
        <v>71019.12356656295</v>
      </c>
      <c r="I11" s="38" t="n">
        <f>H11/VALOR_TOTAL*100</f>
        <v>2.8548462204182634</v>
      </c>
      <c r="J11" s="38" t="n">
        <f>I11+J10</f>
        <v>45.39894590557199</v>
      </c>
      <c r="K11" s="34" t="inlineStr">
        <f>IF(J11&lt;=50,"A",IF(J11&lt;=80,"B","C"))</f>
        <is>
          <r>
            <t xml:space="preserve">A</t>
          </r>
        </is>
      </c>
    </row>
    <row r="12" customHeight="1" ht="15">
      <c r="A12" s="34" t="inlineStr">
        <is>
          <r>
            <t xml:space="preserve">00004750</t>
          </r>
        </is>
      </c>
      <c r="B12" s="35" t="inlineStr">
        <is>
          <r>
            <t xml:space="preserve">PEDREIRO (HORISTA)</t>
          </r>
        </is>
      </c>
      <c r="C12" s="34" t="inlineStr">
        <is>
          <r>
            <t xml:space="preserve">SINAPI</t>
          </r>
        </is>
      </c>
      <c r="D12" s="34" t="inlineStr">
        <is>
          <r>
            <t xml:space="preserve">Mão de Obra</t>
          </r>
        </is>
      </c>
      <c r="E12" s="34" t="inlineStr">
        <is>
          <r>
            <t xml:space="preserve">H</t>
          </r>
        </is>
      </c>
      <c r="F12" s="36" t="n">
        <v>3190.499710271658</v>
      </c>
      <c r="G12" s="37" t="n">
        <v>20.46</v>
      </c>
      <c r="H12" s="37" t="n">
        <f>ROUND(F12*G12,2)</f>
        <v>65277.62407215812</v>
      </c>
      <c r="I12" s="38" t="n">
        <f>H12/VALOR_TOTAL*100</f>
        <v>2.6240478479802767</v>
      </c>
      <c r="J12" s="38" t="n">
        <f>I12+J11</f>
        <v>48.022993589858544</v>
      </c>
      <c r="K12" s="34" t="inlineStr">
        <f>IF(J12&lt;=50,"A",IF(J12&lt;=80,"B","C"))</f>
        <is>
          <r>
            <t xml:space="preserve">A</t>
          </r>
        </is>
      </c>
    </row>
    <row r="13" customHeight="1" ht="28">
      <c r="A13" s="34" t="inlineStr">
        <is>
          <r>
            <t xml:space="preserve">00020193</t>
          </r>
        </is>
      </c>
      <c r="B13" s="35" t="inlineStr">
        <is>
          <r>
            <t xml:space="preserve">LOCACAO DE ANDAIME METALICO TIPO FACHADEIRO, PECAS COM APROXIMADAMENTE 1,20 M DE LARGURA E 2,0 M DE ALTURA, INCLUINDO DIAGONAIS EM X, BARRAS DE LIGACAO, SAPATAS E DEMAIS ITENS NECESSARIOS A MONTAGEM (NAO INCLUI INSTALACAO)</t>
          </r>
        </is>
      </c>
      <c r="C13" s="34" t="inlineStr">
        <is>
          <r>
            <t xml:space="preserve">SINAPI</t>
          </r>
        </is>
      </c>
      <c r="D13" s="34" t="inlineStr">
        <is>
          <r>
            <t xml:space="preserve">Equipamento</t>
          </r>
        </is>
      </c>
      <c r="E13" s="34" t="inlineStr">
        <is>
          <r>
            <t xml:space="preserve">M2XMES</t>
          </r>
        </is>
      </c>
      <c r="F13" s="36" t="n">
        <v>3112.25</v>
      </c>
      <c r="G13" s="37" t="n">
        <v>19.42</v>
      </c>
      <c r="H13" s="37" t="n">
        <f>ROUND(F13*G13,2)</f>
        <v>60439.895</v>
      </c>
      <c r="I13" s="38" t="n">
        <f>H13/VALOR_TOTAL*100</f>
        <v>2.429579487016715</v>
      </c>
      <c r="J13" s="38" t="n">
        <f>I13+J12</f>
        <v>50.45257327786663</v>
      </c>
      <c r="K13" s="34" t="inlineStr">
        <f>IF(J13&lt;=50,"A",IF(J13&lt;=80,"B","C"))</f>
        <is>
          <r>
            <t xml:space="preserve">B</t>
          </r>
        </is>
      </c>
    </row>
    <row r="14" customHeight="1" ht="15">
      <c r="A14" s="34" t="inlineStr">
        <is>
          <r>
            <t xml:space="preserve">00037596</t>
          </r>
        </is>
      </c>
      <c r="B14" s="35" t="inlineStr">
        <is>
          <r>
            <t xml:space="preserve">ARGAMASSA COLANTE TIPO AC III E</t>
          </r>
        </is>
      </c>
      <c r="C14" s="34" t="inlineStr">
        <is>
          <r>
            <t xml:space="preserve">SINAPI</t>
          </r>
        </is>
      </c>
      <c r="D14" s="34" t="inlineStr">
        <is>
          <r>
            <t xml:space="preserve">Material</t>
          </r>
        </is>
      </c>
      <c r="E14" s="34" t="inlineStr">
        <is>
          <r>
            <t xml:space="preserve">KG</t>
          </r>
        </is>
      </c>
      <c r="F14" s="36" t="n">
        <v>13654.4266</v>
      </c>
      <c r="G14" s="37" t="n">
        <v>3.95</v>
      </c>
      <c r="H14" s="37" t="n">
        <f>ROUND(F14*G14,2)</f>
        <v>53934.98507</v>
      </c>
      <c r="I14" s="38" t="n">
        <f>H14/VALOR_TOTAL*100</f>
        <v>2.1680933323697</v>
      </c>
      <c r="J14" s="38" t="n">
        <f>I14+J13</f>
        <v>52.620666808413816</v>
      </c>
      <c r="K14" s="34" t="inlineStr">
        <f>IF(J14&lt;=50,"A",IF(J14&lt;=80,"B","C"))</f>
        <is>
          <r>
            <t xml:space="preserve">B</t>
          </r>
        </is>
      </c>
    </row>
    <row r="15" customHeight="1" ht="15">
      <c r="A15" s="34" t="inlineStr">
        <is>
          <r>
            <t xml:space="preserve">00040818</t>
          </r>
        </is>
      </c>
      <c r="B15" s="35" t="inlineStr">
        <is>
          <r>
            <t xml:space="preserve">ENCARREGADO GERAL DE OBRAS (MENSALISTA)</t>
          </r>
        </is>
      </c>
      <c r="C15" s="34" t="inlineStr">
        <is>
          <r>
            <t xml:space="preserve">SINAPI</t>
          </r>
        </is>
      </c>
      <c r="D15" s="34" t="inlineStr">
        <is>
          <r>
            <t xml:space="preserve">Mão de Obra</t>
          </r>
        </is>
      </c>
      <c r="E15" s="34" t="inlineStr">
        <is>
          <r>
            <t xml:space="preserve">MES</t>
          </r>
        </is>
      </c>
      <c r="F15" s="36" t="n">
        <v>12.21912</v>
      </c>
      <c r="G15" s="37" t="n">
        <v>4225.92</v>
      </c>
      <c r="H15" s="37" t="n">
        <f>ROUND(F15*G15,2)</f>
        <v>51637.0235904</v>
      </c>
      <c r="I15" s="38" t="n">
        <f>H15/VALOR_TOTAL*100</f>
        <v>2.075719246134263</v>
      </c>
      <c r="J15" s="38" t="n">
        <f>I15+J14</f>
        <v>54.696385910220194</v>
      </c>
      <c r="K15" s="34" t="inlineStr">
        <f>IF(J15&lt;=50,"A",IF(J15&lt;=80,"B","C"))</f>
        <is>
          <r>
            <t xml:space="preserve">B</t>
          </r>
        </is>
      </c>
    </row>
    <row r="16" customHeight="1" ht="20">
      <c r="A16" s="34" t="inlineStr">
        <is>
          <r>
            <t xml:space="preserve">I9058</t>
          </r>
        </is>
      </c>
      <c r="B16" s="35" t="inlineStr">
        <is>
          <r>
            <t xml:space="preserve">ARGAMASSA POLIMÉRICA RP PLUS BOTAMENT, COMPOSTO POR PONTE DE ADERÊNCIA E PINTURA PROTETORA CONTRA A CORROSÃO, P/ REPAROS SEMI-PROFUNDOS</t>
          </r>
        </is>
      </c>
      <c r="C16" s="34" t="inlineStr">
        <is>
          <r>
            <t xml:space="preserve">SEINFRA</t>
          </r>
        </is>
      </c>
      <c r="D16" s="34" t="inlineStr">
        <is>
          <r>
            <t xml:space="preserve">Material</t>
          </r>
        </is>
      </c>
      <c r="E16" s="34" t="inlineStr">
        <is>
          <r>
            <t xml:space="preserve">KG</t>
          </r>
        </is>
      </c>
      <c r="F16" s="36" t="n">
        <v>8875.375</v>
      </c>
      <c r="G16" s="37" t="n">
        <v>5.49</v>
      </c>
      <c r="H16" s="37" t="n">
        <f>ROUND(F16*G16,2)</f>
        <v>48725.80875</v>
      </c>
      <c r="I16" s="38" t="n">
        <f>H16/VALOR_TOTAL*100</f>
        <v>1.9586934329932169</v>
      </c>
      <c r="J16" s="38" t="n">
        <f>I16+J15</f>
        <v>56.65507939346126</v>
      </c>
      <c r="K16" s="34" t="inlineStr">
        <f>IF(J16&lt;=50,"A",IF(J16&lt;=80,"B","C"))</f>
        <is>
          <r>
            <t xml:space="preserve">B</t>
          </r>
        </is>
      </c>
    </row>
    <row r="17" customHeight="1" ht="20">
      <c r="A17" s="34" t="inlineStr">
        <is>
          <r>
            <t xml:space="preserve">00004015</t>
          </r>
        </is>
      </c>
      <c r="B17" s="35" t="inlineStr">
        <is>
          <r>
            <t xml:space="preserve">MANTA ASFALTICA ELASTOMERICA EM POLIESTER 4 MM, TIPO III, CLASSE B, ACABAMENTO PP (NBR 9952)</t>
          </r>
        </is>
      </c>
      <c r="C17" s="34" t="inlineStr">
        <is>
          <r>
            <t xml:space="preserve">SINAPI</t>
          </r>
        </is>
      </c>
      <c r="D17" s="34" t="inlineStr">
        <is>
          <r>
            <t xml:space="preserve">Material</t>
          </r>
        </is>
      </c>
      <c r="E17" s="34" t="inlineStr">
        <is>
          <r>
            <t xml:space="preserve">M2</t>
          </r>
        </is>
      </c>
      <c r="F17" s="36" t="n">
        <v>522.5715</v>
      </c>
      <c r="G17" s="37" t="n">
        <v>86.65</v>
      </c>
      <c r="H17" s="37" t="n">
        <f>ROUND(F17*G17,2)</f>
        <v>45280.820475</v>
      </c>
      <c r="I17" s="38" t="n">
        <f>H17/VALOR_TOTAL*100</f>
        <v>1.8202108488333155</v>
      </c>
      <c r="J17" s="38" t="n">
        <f>I17+J16</f>
        <v>58.47529022320039</v>
      </c>
      <c r="K17" s="34" t="inlineStr">
        <f>IF(J17&lt;=50,"A",IF(J17&lt;=80,"B","C"))</f>
        <is>
          <r>
            <t xml:space="preserve">B</t>
          </r>
        </is>
      </c>
    </row>
    <row r="18" customHeight="1" ht="15">
      <c r="A18" s="34" t="inlineStr">
        <is>
          <r>
            <t xml:space="preserve">00001379</t>
          </r>
        </is>
      </c>
      <c r="B18" s="35" t="inlineStr">
        <is>
          <r>
            <t xml:space="preserve">CIMENTO PORTLAND COMPOSTO CP II-32</t>
          </r>
        </is>
      </c>
      <c r="C18" s="34" t="inlineStr">
        <is>
          <r>
            <t xml:space="preserve">SINAPI</t>
          </r>
        </is>
      </c>
      <c r="D18" s="34" t="inlineStr">
        <is>
          <r>
            <t xml:space="preserve">Material</t>
          </r>
        </is>
      </c>
      <c r="E18" s="34" t="inlineStr">
        <is>
          <r>
            <t xml:space="preserve">KG</t>
          </r>
        </is>
      </c>
      <c r="F18" s="36" t="n">
        <v>50643.54435848652</v>
      </c>
      <c r="G18" s="37" t="n">
        <v>0.72</v>
      </c>
      <c r="H18" s="37" t="n">
        <f>ROUND(F18*G18,2)</f>
        <v>36463.351938110296</v>
      </c>
      <c r="I18" s="38" t="n">
        <f>H18/VALOR_TOTAL*100</f>
        <v>1.4657638286218722</v>
      </c>
      <c r="J18" s="38" t="n">
        <f>I18+J17</f>
        <v>59.941053973913576</v>
      </c>
      <c r="K18" s="34" t="inlineStr">
        <f>IF(J18&lt;=50,"A",IF(J18&lt;=80,"B","C"))</f>
        <is>
          <r>
            <t xml:space="preserve">B</t>
          </r>
        </is>
      </c>
    </row>
    <row r="19" customHeight="1" ht="20">
      <c r="A19" s="34" t="inlineStr">
        <is>
          <r>
            <t xml:space="preserve">00038195</t>
          </r>
        </is>
      </c>
      <c r="B19" s="35" t="inlineStr">
        <is>
          <r>
            <t xml:space="preserve">PISO EM PORCELANATO, BORDA RETA, EXTRA, LISO, MONOCOLOR, ACETINADO OU POLIDO, FORMATO MAIOR QUE 2025 CM2</t>
          </r>
        </is>
      </c>
      <c r="C19" s="34" t="inlineStr">
        <is>
          <r>
            <t xml:space="preserve">SINAPI</t>
          </r>
        </is>
      </c>
      <c r="D19" s="34" t="inlineStr">
        <is>
          <r>
            <t xml:space="preserve">Material</t>
          </r>
        </is>
      </c>
      <c r="E19" s="34" t="inlineStr">
        <is>
          <r>
            <t xml:space="preserve">M2</t>
          </r>
        </is>
      </c>
      <c r="F19" s="36" t="n">
        <v>445.48437</v>
      </c>
      <c r="G19" s="37" t="n">
        <v>81.5</v>
      </c>
      <c r="H19" s="37" t="n">
        <f>ROUND(F19*G19,2)</f>
        <v>36306.976155</v>
      </c>
      <c r="I19" s="38" t="n">
        <f>H19/VALOR_TOTAL*100</f>
        <v>1.4594777919748703</v>
      </c>
      <c r="J19" s="38" t="n">
        <f>I19+J18</f>
        <v>61.40053192045081</v>
      </c>
      <c r="K19" s="34" t="inlineStr">
        <f>IF(J19&lt;=50,"A",IF(J19&lt;=80,"B","C"))</f>
        <is>
          <r>
            <t xml:space="preserve">B</t>
          </r>
        </is>
      </c>
    </row>
    <row r="20" customHeight="1" ht="15">
      <c r="A20" s="34" t="inlineStr">
        <is>
          <r>
            <t xml:space="preserve">00002707</t>
          </r>
        </is>
      </c>
      <c r="B20" s="35" t="inlineStr">
        <is>
          <r>
            <t xml:space="preserve">ENGENHEIRO CIVIL DE OBRA PLENO (HORISTA)</t>
          </r>
        </is>
      </c>
      <c r="C20" s="34" t="inlineStr">
        <is>
          <r>
            <t xml:space="preserve">SINAPI</t>
          </r>
        </is>
      </c>
      <c r="D20" s="34" t="inlineStr">
        <is>
          <r>
            <t xml:space="preserve">Mão de Obra</t>
          </r>
        </is>
      </c>
      <c r="E20" s="34" t="inlineStr">
        <is>
          <r>
            <t xml:space="preserve">H</t>
          </r>
        </is>
      </c>
      <c r="F20" s="36" t="n">
        <v>268.6278199592</v>
      </c>
      <c r="G20" s="37" t="n">
        <v>127.59</v>
      </c>
      <c r="H20" s="37" t="n">
        <f>ROUND(F20*G20,2)</f>
        <v>34274.22354859433</v>
      </c>
      <c r="I20" s="38" t="n">
        <f>H20/VALOR_TOTAL*100</f>
        <v>1.3777646448110148</v>
      </c>
      <c r="J20" s="38" t="n">
        <f>I20+J19</f>
        <v>62.77829642261445</v>
      </c>
      <c r="K20" s="34" t="inlineStr">
        <f>IF(J20&lt;=50,"A",IF(J20&lt;=80,"B","C"))</f>
        <is>
          <r>
            <t xml:space="preserve">B</t>
          </r>
        </is>
      </c>
    </row>
    <row r="21" customHeight="1" ht="28">
      <c r="A21" s="34" t="inlineStr">
        <is>
          <r>
            <t xml:space="preserve">00037372</t>
          </r>
        </is>
      </c>
      <c r="B21" s="35" t="inlineStr">
        <is>
          <r>
            <t xml:space="preserve">EXAMES - HORISTA (COLETADO CAIXA - ENCARGOS COMPLEMENTARES)</t>
          </r>
        </is>
      </c>
      <c r="C21" s="34" t="inlineStr">
        <is>
          <r>
            <t xml:space="preserve">SINAPI</t>
          </r>
        </is>
      </c>
      <c r="D21" s="34" t="inlineStr">
        <is>
          <r>
            <t xml:space="preserve">Encargos Complementares</t>
          </r>
        </is>
      </c>
      <c r="E21" s="34" t="inlineStr">
        <is>
          <r>
            <t xml:space="preserve">H</t>
          </r>
        </is>
      </c>
      <c r="F21" s="36" t="n">
        <v>24280.26487450439</v>
      </c>
      <c r="G21" s="37" t="n">
        <v>1.34</v>
      </c>
      <c r="H21" s="37" t="n">
        <f>ROUND(F21*G21,2)</f>
        <v>32535.554931835883</v>
      </c>
      <c r="I21" s="38" t="n">
        <f>H21/VALOR_TOTAL*100</f>
        <v>1.3078731665747263</v>
      </c>
      <c r="J21" s="38" t="n">
        <f>I21+J20</f>
        <v>64.08616939093788</v>
      </c>
      <c r="K21" s="34" t="inlineStr">
        <f>IF(J21&lt;=50,"A",IF(J21&lt;=80,"B","C"))</f>
        <is>
          <r>
            <t xml:space="preserve">B</t>
          </r>
        </is>
      </c>
    </row>
    <row r="22" customHeight="1" ht="15">
      <c r="A22" s="34" t="inlineStr">
        <is>
          <r>
            <t xml:space="preserve">00044497</t>
          </r>
        </is>
      </c>
      <c r="B22" s="35" t="inlineStr">
        <is>
          <r>
            <t xml:space="preserve">MONTADOR DE ESTRUTURAS METALICAS HORISTA</t>
          </r>
        </is>
      </c>
      <c r="C22" s="34" t="inlineStr">
        <is>
          <r>
            <t xml:space="preserve">SINAPI</t>
          </r>
        </is>
      </c>
      <c r="D22" s="34" t="inlineStr">
        <is>
          <r>
            <t xml:space="preserve">Mão de Obra</t>
          </r>
        </is>
      </c>
      <c r="E22" s="34" t="inlineStr">
        <is>
          <r>
            <t xml:space="preserve">H</t>
          </r>
        </is>
      </c>
      <c r="F22" s="36" t="n">
        <v>1580.36506923312</v>
      </c>
      <c r="G22" s="37" t="n">
        <v>18.06</v>
      </c>
      <c r="H22" s="37" t="n">
        <f>ROUND(F22*G22,2)</f>
        <v>28541.393150350148</v>
      </c>
      <c r="I22" s="38" t="n">
        <f>H22/VALOR_TOTAL*100</f>
        <v>1.1473147550797382</v>
      </c>
      <c r="J22" s="38" t="n">
        <f>I22+J21</f>
        <v>65.23348401937899</v>
      </c>
      <c r="K22" s="34" t="inlineStr">
        <f>IF(J22&lt;=50,"A",IF(J22&lt;=80,"B","C"))</f>
        <is>
          <r>
            <t xml:space="preserve">B</t>
          </r>
        </is>
      </c>
    </row>
    <row r="23" customHeight="1" ht="15">
      <c r="A23" s="34" t="inlineStr">
        <is>
          <r>
            <t xml:space="preserve">00001213</t>
          </r>
        </is>
      </c>
      <c r="B23" s="35" t="inlineStr">
        <is>
          <r>
            <t xml:space="preserve">CARPINTEIRO DE FORMAS OU OFICIAL (HORISTA)</t>
          </r>
        </is>
      </c>
      <c r="C23" s="34" t="inlineStr">
        <is>
          <r>
            <t xml:space="preserve">SINAPI</t>
          </r>
        </is>
      </c>
      <c r="D23" s="34" t="inlineStr">
        <is>
          <r>
            <t xml:space="preserve">Mão de Obra</t>
          </r>
        </is>
      </c>
      <c r="E23" s="34" t="inlineStr">
        <is>
          <r>
            <t xml:space="preserve">H</t>
          </r>
        </is>
      </c>
      <c r="F23" s="36" t="n">
        <v>1296.341506079184</v>
      </c>
      <c r="G23" s="37" t="n">
        <v>20.46</v>
      </c>
      <c r="H23" s="37" t="n">
        <f>ROUND(F23*G23,2)</f>
        <v>26523.147214380104</v>
      </c>
      <c r="I23" s="38" t="n">
        <f>H23/VALOR_TOTAL*100</f>
        <v>1.066184751035428</v>
      </c>
      <c r="J23" s="38" t="n">
        <f>I23+J22</f>
        <v>66.29966888239153</v>
      </c>
      <c r="K23" s="34" t="inlineStr">
        <f>IF(J23&lt;=50,"A",IF(J23&lt;=80,"B","C"))</f>
        <is>
          <r>
            <t xml:space="preserve">B</t>
          </r>
        </is>
      </c>
    </row>
    <row r="24" customHeight="1" ht="15">
      <c r="A24" s="34" t="inlineStr">
        <is>
          <r>
            <t xml:space="preserve">00043147</t>
          </r>
        </is>
      </c>
      <c r="B24" s="35" t="inlineStr">
        <is>
          <r>
            <t xml:space="preserve">MEMBRANA IMPERMEABILIZANTE ACRILICA MONOCOMPONENTE</t>
          </r>
        </is>
      </c>
      <c r="C24" s="34" t="inlineStr">
        <is>
          <r>
            <t xml:space="preserve">SINAPI</t>
          </r>
        </is>
      </c>
      <c r="D24" s="34" t="inlineStr">
        <is>
          <r>
            <t xml:space="preserve">Material</t>
          </r>
        </is>
      </c>
      <c r="E24" s="34" t="inlineStr">
        <is>
          <r>
            <t xml:space="preserve">KG</t>
          </r>
        </is>
      </c>
      <c r="F24" s="36" t="n">
        <v>1020.0</v>
      </c>
      <c r="G24" s="37" t="n">
        <v>25.96</v>
      </c>
      <c r="H24" s="37" t="n">
        <f>ROUND(F24*G24,2)</f>
        <v>26479.2</v>
      </c>
      <c r="I24" s="38" t="n">
        <f>H24/VALOR_TOTAL*100</f>
        <v>1.0644181488504074</v>
      </c>
      <c r="J24" s="38" t="n">
        <f>I24+J23</f>
        <v>67.36408703124194</v>
      </c>
      <c r="K24" s="34" t="inlineStr">
        <f>IF(J24&lt;=50,"A",IF(J24&lt;=80,"B","C"))</f>
        <is>
          <r>
            <t xml:space="preserve">B</t>
          </r>
        </is>
      </c>
    </row>
    <row r="25" customHeight="1" ht="28">
      <c r="A25" s="34" t="inlineStr">
        <is>
          <r>
            <t xml:space="preserve">00037371</t>
          </r>
        </is>
      </c>
      <c r="B25" s="35" t="inlineStr">
        <is>
          <r>
            <t xml:space="preserve">TRANSPORTE - HORISTA (COLETADO CAIXA - ENCARGOS COMPLEMENTARES)</t>
          </r>
        </is>
      </c>
      <c r="C25" s="34" t="inlineStr">
        <is>
          <r>
            <t xml:space="preserve">SINAPI</t>
          </r>
        </is>
      </c>
      <c r="D25" s="34" t="inlineStr">
        <is>
          <r>
            <t xml:space="preserve">Encargos Complementares</t>
          </r>
        </is>
      </c>
      <c r="E25" s="34" t="inlineStr">
        <is>
          <r>
            <t xml:space="preserve">H</t>
          </r>
        </is>
      </c>
      <c r="F25" s="36" t="n">
        <v>22936.03788850439</v>
      </c>
      <c r="G25" s="37" t="n">
        <v>1.1</v>
      </c>
      <c r="H25" s="37" t="n">
        <f>ROUND(F25*G25,2)</f>
        <v>25229.64167735483</v>
      </c>
      <c r="I25" s="38" t="n">
        <f>H25/VALOR_TOTAL*100</f>
        <v>1.0141880604538323</v>
      </c>
      <c r="J25" s="38" t="n">
        <f>I25+J24</f>
        <v>68.378275024269</v>
      </c>
      <c r="K25" s="34" t="inlineStr">
        <f>IF(J25&lt;=50,"A",IF(J25&lt;=80,"B","C"))</f>
        <is>
          <r>
            <t xml:space="preserve">B</t>
          </r>
        </is>
      </c>
    </row>
    <row r="26" customHeight="1" ht="15">
      <c r="A26" s="34" t="inlineStr">
        <is>
          <r>
            <t xml:space="preserve">00000370</t>
          </r>
        </is>
      </c>
      <c r="B26" s="35" t="inlineStr">
        <is>
          <r>
            <t xml:space="preserve">AREIA MEDIA - POSTO JAZIDA/FORNECEDOR (RETIRADO NA JAZIDA, SEM TRANSPORTE)</t>
          </r>
        </is>
      </c>
      <c r="C26" s="34" t="inlineStr">
        <is>
          <r>
            <t xml:space="preserve">SINAPI</t>
          </r>
        </is>
      </c>
      <c r="D26" s="34" t="inlineStr">
        <is>
          <r>
            <t xml:space="preserve">Material</t>
          </r>
        </is>
      </c>
      <c r="E26" s="34" t="inlineStr">
        <is>
          <r>
            <t xml:space="preserve">M3</t>
          </r>
        </is>
      </c>
      <c r="F26" s="36" t="n">
        <v>169.8267988997248</v>
      </c>
      <c r="G26" s="37" t="n">
        <v>130.0</v>
      </c>
      <c r="H26" s="37" t="n">
        <f>ROUND(F26*G26,2)</f>
        <v>22077.483856964223</v>
      </c>
      <c r="I26" s="38" t="n">
        <f>H26/VALOR_TOTAL*100</f>
        <v>0.8874767552760133</v>
      </c>
      <c r="J26" s="38" t="n">
        <f>I26+J25</f>
        <v>69.2657516245017</v>
      </c>
      <c r="K26" s="34" t="inlineStr">
        <f>IF(J26&lt;=50,"A",IF(J26&lt;=80,"B","C"))</f>
        <is>
          <r>
            <t xml:space="preserve">B</t>
          </r>
        </is>
      </c>
    </row>
    <row r="27" customHeight="1" ht="20">
      <c r="A27" s="34" t="inlineStr">
        <is>
          <r>
            <t xml:space="preserve">00010779</t>
          </r>
        </is>
      </c>
      <c r="B27" s="35" t="inlineStr">
        <is>
          <r>
            <t xml:space="preserve">LOCACAO DE CONTAINER 2,30 X 4,30 M, ALT. 2,50 M, P/ SANITARIO, C/ 5 BACIAS, 1 LAVATORIO E 4 MICTORIOS (NAO INCLUI MOBILIZACAO/DESMOBILIZACAO)</t>
          </r>
        </is>
      </c>
      <c r="C27" s="34" t="inlineStr">
        <is>
          <r>
            <t xml:space="preserve">SINAPI</t>
          </r>
        </is>
      </c>
      <c r="D27" s="34" t="inlineStr">
        <is>
          <r>
            <t xml:space="preserve">Equipamento</t>
          </r>
        </is>
      </c>
      <c r="E27" s="34" t="inlineStr">
        <is>
          <r>
            <t xml:space="preserve">MES</t>
          </r>
        </is>
      </c>
      <c r="F27" s="36" t="n">
        <v>12.0</v>
      </c>
      <c r="G27" s="37" t="n">
        <v>1781.25</v>
      </c>
      <c r="H27" s="37" t="n">
        <f>ROUND(F27*G27,2)</f>
        <v>21375.0</v>
      </c>
      <c r="I27" s="38" t="n">
        <f>H27/VALOR_TOTAL*100</f>
        <v>0.8592381163961698</v>
      </c>
      <c r="J27" s="38" t="n">
        <f>I27+J26</f>
        <v>70.12498974089787</v>
      </c>
      <c r="K27" s="34" t="inlineStr">
        <f>IF(J27&lt;=50,"A",IF(J27&lt;=80,"B","C"))</f>
        <is>
          <r>
            <t xml:space="preserve">B</t>
          </r>
        </is>
      </c>
    </row>
    <row r="28" customHeight="1" ht="20">
      <c r="A28" s="34" t="inlineStr">
        <is>
          <r>
            <t xml:space="preserve">00011621</t>
          </r>
        </is>
      </c>
      <c r="B28" s="35" t="inlineStr">
        <is>
          <r>
            <t xml:space="preserve">MANTA ASFALTICA ELASTOMERICA EM POLIESTER ALUMINIZADA 3 MM, TIPO III, CLASSE B (NBR 9952)</t>
          </r>
        </is>
      </c>
      <c r="C28" s="34" t="inlineStr">
        <is>
          <r>
            <t xml:space="preserve">SINAPI</t>
          </r>
        </is>
      </c>
      <c r="D28" s="34" t="inlineStr">
        <is>
          <r>
            <t xml:space="preserve">Material</t>
          </r>
        </is>
      </c>
      <c r="E28" s="34" t="inlineStr">
        <is>
          <r>
            <t xml:space="preserve">M2</t>
          </r>
        </is>
      </c>
      <c r="F28" s="36" t="n">
        <v>302.105</v>
      </c>
      <c r="G28" s="37" t="n">
        <v>68.2</v>
      </c>
      <c r="H28" s="37" t="n">
        <f>ROUND(F28*G28,2)</f>
        <v>20603.561</v>
      </c>
      <c r="I28" s="38" t="n">
        <f>H28/VALOR_TOTAL*100</f>
        <v>0.8282275997517466</v>
      </c>
      <c r="J28" s="38" t="n">
        <f>I28+J27</f>
        <v>70.95321730045134</v>
      </c>
      <c r="K28" s="34" t="inlineStr">
        <f>IF(J28&lt;=50,"A",IF(J28&lt;=80,"B","C"))</f>
        <is>
          <r>
            <t xml:space="preserve">B</t>
          </r>
        </is>
      </c>
    </row>
    <row r="29" customHeight="1" ht="15">
      <c r="A29" s="34" t="inlineStr">
        <is>
          <r>
            <t xml:space="preserve">00003674</t>
          </r>
        </is>
      </c>
      <c r="B29" s="35" t="inlineStr">
        <is>
          <r>
            <t xml:space="preserve">JUNTA DILATACAO ELASTICA PARA CONCRETO (FUGENBAND) O-12, ATE 5 MCA</t>
          </r>
        </is>
      </c>
      <c r="C29" s="34" t="inlineStr">
        <is>
          <r>
            <t xml:space="preserve">SINAPI</t>
          </r>
        </is>
      </c>
      <c r="D29" s="34" t="inlineStr">
        <is>
          <r>
            <t xml:space="preserve">Material</t>
          </r>
        </is>
      </c>
      <c r="E29" s="34" t="inlineStr">
        <is>
          <r>
            <t xml:space="preserve">M</t>
          </r>
        </is>
      </c>
      <c r="F29" s="36" t="n">
        <v>234.0</v>
      </c>
      <c r="G29" s="37" t="n">
        <v>86.56</v>
      </c>
      <c r="H29" s="37" t="n">
        <f>ROUND(F29*G29,2)</f>
        <v>20255.04</v>
      </c>
      <c r="I29" s="38" t="n">
        <f>H29/VALOR_TOTAL*100</f>
        <v>0.8142176569417111</v>
      </c>
      <c r="J29" s="38" t="n">
        <f>I29+J28</f>
        <v>71.76743495739306</v>
      </c>
      <c r="K29" s="34" t="inlineStr">
        <f>IF(J29&lt;=50,"A",IF(J29&lt;=80,"B","C"))</f>
        <is>
          <r>
            <t xml:space="preserve">B</t>
          </r>
        </is>
      </c>
    </row>
    <row r="30" customHeight="1" ht="15">
      <c r="A30" s="34" t="inlineStr">
        <is>
          <r>
            <t xml:space="preserve">I9141</t>
          </r>
        </is>
      </c>
      <c r="B30" s="35" t="inlineStr">
        <is>
          <r>
            <t xml:space="preserve">TELHA ALUMINIO ONDULADA, ALTURA = *18* MM, E = 0,7 MM</t>
          </r>
        </is>
      </c>
      <c r="C30" s="34" t="inlineStr">
        <is>
          <r>
            <t xml:space="preserve">SEINFRA</t>
          </r>
        </is>
      </c>
      <c r="D30" s="34" t="inlineStr">
        <is>
          <r>
            <t xml:space="preserve">Material</t>
          </r>
        </is>
      </c>
      <c r="E30" s="34" t="inlineStr">
        <is>
          <r>
            <t xml:space="preserve">M2</t>
          </r>
        </is>
      </c>
      <c r="F30" s="36" t="n">
        <v>396.792</v>
      </c>
      <c r="G30" s="37" t="n">
        <v>50.52</v>
      </c>
      <c r="H30" s="37" t="n">
        <f>ROUND(F30*G30,2)</f>
        <v>20045.93184</v>
      </c>
      <c r="I30" s="38" t="n">
        <f>H30/VALOR_TOTAL*100</f>
        <v>0.8058118697360284</v>
      </c>
      <c r="J30" s="38" t="n">
        <f>I30+J29</f>
        <v>72.57324675316426</v>
      </c>
      <c r="K30" s="34" t="inlineStr">
        <f>IF(J30&lt;=50,"A",IF(J30&lt;=80,"B","C"))</f>
        <is>
          <r>
            <t xml:space="preserve">B</t>
          </r>
        </is>
      </c>
    </row>
    <row r="31" customHeight="1" ht="15">
      <c r="A31" s="34" t="inlineStr">
        <is>
          <r>
            <t xml:space="preserve">00012873</t>
          </r>
        </is>
      </c>
      <c r="B31" s="35" t="inlineStr">
        <is>
          <r>
            <t xml:space="preserve">IMPERMEABILIZADOR (HORISTA)</t>
          </r>
        </is>
      </c>
      <c r="C31" s="34" t="inlineStr">
        <is>
          <r>
            <t xml:space="preserve">SINAPI</t>
          </r>
        </is>
      </c>
      <c r="D31" s="34" t="inlineStr">
        <is>
          <r>
            <t xml:space="preserve">Mão de Obra</t>
          </r>
        </is>
      </c>
      <c r="E31" s="34" t="inlineStr">
        <is>
          <r>
            <t xml:space="preserve">H</t>
          </r>
        </is>
      </c>
      <c r="F31" s="36" t="n">
        <v>973.98677898</v>
      </c>
      <c r="G31" s="37" t="n">
        <v>20.46</v>
      </c>
      <c r="H31" s="37" t="n">
        <f>ROUND(F31*G31,2)</f>
        <v>19927.7694979308</v>
      </c>
      <c r="I31" s="38" t="n">
        <f>H31/VALOR_TOTAL*100</f>
        <v>0.8010619474797243</v>
      </c>
      <c r="J31" s="38" t="n">
        <f>I31+J30</f>
        <v>73.3743087208263</v>
      </c>
      <c r="K31" s="34" t="inlineStr">
        <f>IF(J31&lt;=50,"A",IF(J31&lt;=80,"B","C"))</f>
        <is>
          <r>
            <t xml:space="preserve">B</t>
          </r>
        </is>
      </c>
    </row>
    <row r="32" customHeight="1" ht="20">
      <c r="A32" s="34" t="inlineStr">
        <is>
          <r>
            <t xml:space="preserve">00044019</t>
          </r>
        </is>
      </c>
      <c r="B32" s="35" t="inlineStr">
        <is>
          <r>
            <t xml:space="preserve">BACIA SANITARIA (VASO) COM CAIXA ACOPLADA, SIFAO OCULTO / CARENADO, DE LOUCA BRANCA (SEM ASSENTO) - PADRAO ALTO</t>
          </r>
        </is>
      </c>
      <c r="C32" s="34" t="inlineStr">
        <is>
          <r>
            <t xml:space="preserve">SINAPI</t>
          </r>
        </is>
      </c>
      <c r="D32" s="34" t="inlineStr">
        <is>
          <r>
            <t xml:space="preserve">Material</t>
          </r>
        </is>
      </c>
      <c r="E32" s="34" t="inlineStr">
        <is>
          <r>
            <t xml:space="preserve">UN</t>
          </r>
        </is>
      </c>
      <c r="F32" s="36" t="n">
        <v>33.0</v>
      </c>
      <c r="G32" s="37" t="n">
        <v>543.36</v>
      </c>
      <c r="H32" s="37" t="n">
        <f>ROUND(F32*G32,2)</f>
        <v>17930.88</v>
      </c>
      <c r="I32" s="38" t="n">
        <f>H32/VALOR_TOTAL*100</f>
        <v>0.7207904353930177</v>
      </c>
      <c r="J32" s="38" t="n">
        <f>I32+J31</f>
        <v>74.09509915621932</v>
      </c>
      <c r="K32" s="34" t="inlineStr">
        <f>IF(J32&lt;=50,"A",IF(J32&lt;=80,"B","C"))</f>
        <is>
          <r>
            <t xml:space="preserve">B</t>
          </r>
        </is>
      </c>
    </row>
    <row r="33" customHeight="1" ht="15">
      <c r="A33" s="34" t="inlineStr">
        <is>
          <r>
            <t xml:space="preserve">00002706</t>
          </r>
        </is>
      </c>
      <c r="B33" s="35" t="inlineStr">
        <is>
          <r>
            <t xml:space="preserve">ENGENHEIRO CIVIL DE OBRA JUNIOR (HORISTA)</t>
          </r>
        </is>
      </c>
      <c r="C33" s="34" t="inlineStr">
        <is>
          <r>
            <t xml:space="preserve">SINAPI</t>
          </r>
        </is>
      </c>
      <c r="D33" s="34" t="inlineStr">
        <is>
          <r>
            <t xml:space="preserve">Mão de Obra</t>
          </r>
        </is>
      </c>
      <c r="E33" s="34" t="inlineStr">
        <is>
          <r>
            <t xml:space="preserve">H</t>
          </r>
        </is>
      </c>
      <c r="F33" s="36" t="n">
        <v>143.090493</v>
      </c>
      <c r="G33" s="37" t="n">
        <v>117.29</v>
      </c>
      <c r="H33" s="37" t="n">
        <f>ROUND(F33*G33,2)</f>
        <v>16783.08392397</v>
      </c>
      <c r="I33" s="38" t="n">
        <f>H33/VALOR_TOTAL*100</f>
        <v>0.6746510137146583</v>
      </c>
      <c r="J33" s="38" t="n">
        <f>I33+J32</f>
        <v>74.76975001219715</v>
      </c>
      <c r="K33" s="34" t="inlineStr">
        <f>IF(J33&lt;=50,"A",IF(J33&lt;=80,"B","C"))</f>
        <is>
          <r>
            <t xml:space="preserve">B</t>
          </r>
        </is>
      </c>
    </row>
    <row r="34" customHeight="1" ht="15">
      <c r="A34" s="34" t="inlineStr">
        <is>
          <r>
            <t xml:space="preserve">I10088</t>
          </r>
        </is>
      </c>
      <c r="B34" s="35" t="inlineStr">
        <is>
          <r>
            <t xml:space="preserve">Espelho de cristal 4mm com moldura de alumínio</t>
          </r>
        </is>
      </c>
      <c r="C34" s="34" t="inlineStr">
        <is>
          <r>
            <t xml:space="preserve">ORSE</t>
          </r>
        </is>
      </c>
      <c r="D34" s="34" t="inlineStr">
        <is>
          <r>
            <t xml:space="preserve">Material</t>
          </r>
        </is>
      </c>
      <c r="E34" s="34" t="inlineStr">
        <is>
          <r>
            <t xml:space="preserve">m²</t>
          </r>
        </is>
      </c>
      <c r="F34" s="36" t="n">
        <v>29.8</v>
      </c>
      <c r="G34" s="37" t="n">
        <v>559.45</v>
      </c>
      <c r="H34" s="37" t="n">
        <f>ROUND(F34*G34,2)</f>
        <v>16671.61</v>
      </c>
      <c r="I34" s="38" t="n">
        <f>H34/VALOR_TOTAL*100</f>
        <v>0.6701699543247508</v>
      </c>
      <c r="J34" s="38" t="n">
        <f>I34+J33</f>
        <v>75.43991996652191</v>
      </c>
      <c r="K34" s="34" t="inlineStr">
        <f>IF(J34&lt;=50,"A",IF(J34&lt;=80,"B","C"))</f>
        <is>
          <r>
            <t xml:space="preserve">B</t>
          </r>
        </is>
      </c>
    </row>
    <row r="35" customHeight="1" ht="20">
      <c r="A35" s="34" t="inlineStr">
        <is>
          <r>
            <t xml:space="preserve">COT0004</t>
          </r>
        </is>
      </c>
      <c r="B35" s="35" t="inlineStr">
        <is>
          <r>
            <t xml:space="preserve">REVESTIMENTO CERÂMICO 10x10CM, COR CINZA ESCURO (FACHADAS Norte/Sul/Leste/Oeste)</t>
          </r>
        </is>
      </c>
      <c r="C35" s="34" t="inlineStr">
        <is>
          <r>
            <t xml:space="preserve">Composições Próprias</t>
          </r>
        </is>
      </c>
      <c r="D35" s="34" t="inlineStr">
        <is>
          <r>
            <t xml:space="preserve">Material</t>
          </r>
        </is>
      </c>
      <c r="E35" s="34" t="inlineStr">
        <is>
          <r>
            <t xml:space="preserve">M2</t>
          </r>
        </is>
      </c>
      <c r="F35" s="36" t="n">
        <v>297.465</v>
      </c>
      <c r="G35" s="37" t="n">
        <v>54.63</v>
      </c>
      <c r="H35" s="37" t="n">
        <f>ROUND(F35*G35,2)</f>
        <v>16250.51295</v>
      </c>
      <c r="I35" s="38" t="n">
        <f>H35/VALOR_TOTAL*100</f>
        <v>0.6532425795382252</v>
      </c>
      <c r="J35" s="38" t="n">
        <f>I35+J34</f>
        <v>76.09316242747522</v>
      </c>
      <c r="K35" s="34" t="inlineStr">
        <f>IF(J35&lt;=50,"A",IF(J35&lt;=80,"B","C"))</f>
        <is>
          <r>
            <t xml:space="preserve">B</t>
          </r>
        </is>
      </c>
    </row>
    <row r="36" customHeight="1" ht="15">
      <c r="A36" s="34" t="inlineStr">
        <is>
          <r>
            <t xml:space="preserve">00001106</t>
          </r>
        </is>
      </c>
      <c r="B36" s="35" t="inlineStr">
        <is>
          <r>
            <t xml:space="preserve">CAL HIDRATADA CH-I PARA ARGAMASSAS</t>
          </r>
        </is>
      </c>
      <c r="C36" s="34" t="inlineStr">
        <is>
          <r>
            <t xml:space="preserve">SINAPI</t>
          </r>
        </is>
      </c>
      <c r="D36" s="34" t="inlineStr">
        <is>
          <r>
            <t xml:space="preserve">Material</t>
          </r>
        </is>
      </c>
      <c r="E36" s="34" t="inlineStr">
        <is>
          <r>
            <t xml:space="preserve">KG</t>
          </r>
        </is>
      </c>
      <c r="F36" s="36" t="n">
        <v>13069.350255592</v>
      </c>
      <c r="G36" s="37" t="n">
        <v>1.15</v>
      </c>
      <c r="H36" s="37" t="n">
        <f>ROUND(F36*G36,2)</f>
        <v>15029.7527939308</v>
      </c>
      <c r="I36" s="38" t="n">
        <f>H36/VALOR_TOTAL*100</f>
        <v>0.6041701277453647</v>
      </c>
      <c r="J36" s="38" t="n">
        <f>I36+J35</f>
        <v>76.69733244290939</v>
      </c>
      <c r="K36" s="34" t="inlineStr">
        <f>IF(J36&lt;=50,"A",IF(J36&lt;=80,"B","C"))</f>
        <is>
          <r>
            <t xml:space="preserve">B</t>
          </r>
        </is>
      </c>
    </row>
    <row r="37" customHeight="1" ht="28">
      <c r="A37" s="34" t="inlineStr">
        <is>
          <r>
            <t xml:space="preserve">00043491</t>
          </r>
        </is>
      </c>
      <c r="B37" s="35" t="inlineStr">
        <is>
          <r>
            <t xml:space="preserve">EPI - FAMILIA SERVENTE - HORISTA (ENCARGOS COMPLEMENTARES - COLETADO CAIXA)</t>
          </r>
        </is>
      </c>
      <c r="C37" s="34" t="inlineStr">
        <is>
          <r>
            <t xml:space="preserve">SINAPI</t>
          </r>
        </is>
      </c>
      <c r="D37" s="34" t="inlineStr">
        <is>
          <r>
            <t xml:space="preserve">Encargos Complementares</t>
          </r>
        </is>
      </c>
      <c r="E37" s="34" t="inlineStr">
        <is>
          <r>
            <t xml:space="preserve">H</t>
          </r>
        </is>
      </c>
      <c r="F37" s="36" t="n">
        <v>10234.636628794842</v>
      </c>
      <c r="G37" s="37" t="n">
        <v>1.33</v>
      </c>
      <c r="H37" s="37" t="n">
        <f>ROUND(F37*G37,2)</f>
        <v>13612.066716297139</v>
      </c>
      <c r="I37" s="38" t="n">
        <f>H37/VALOR_TOTAL*100</f>
        <v>0.5471815937108842</v>
      </c>
      <c r="J37" s="38" t="n">
        <f>I37+J36</f>
        <v>77.24451416861946</v>
      </c>
      <c r="K37" s="34" t="inlineStr">
        <f>IF(J37&lt;=50,"A",IF(J37&lt;=80,"B","C"))</f>
        <is>
          <r>
            <t xml:space="preserve">B</t>
          </r>
        </is>
      </c>
    </row>
    <row r="38" customHeight="1" ht="28">
      <c r="A38" s="34" t="inlineStr">
        <is>
          <r>
            <t xml:space="preserve">I9478</t>
          </r>
        </is>
      </c>
      <c r="B38" s="35" t="inlineStr">
        <is>
          <r>
            <t xml:space="preserve">LOCAÇÃO DE CONTÊINER ESCRITÓRIO COM BANHEIRO (01 VASO SANITÁRIO, 01 LAVATÓRIO E 01 CHUVEIRO), JANELA EM VIDRO, PORTAS, LUMINÁRIAS, TOMADAS, FORRO EM PVC, AR CONDICIONADO E ISOLAMENTO TERMO-ACÚSTICO EM ISOPOR - 6,00 X 2,35M</t>
          </r>
        </is>
      </c>
      <c r="C38" s="34" t="inlineStr">
        <is>
          <r>
            <t xml:space="preserve">SEINFRA</t>
          </r>
        </is>
      </c>
      <c r="D38" s="34" t="inlineStr">
        <is>
          <r>
            <t xml:space="preserve">Material</t>
          </r>
        </is>
      </c>
      <c r="E38" s="34" t="inlineStr">
        <is>
          <r>
            <t xml:space="preserve">MÊS</t>
          </r>
        </is>
      </c>
      <c r="F38" s="36" t="n">
        <v>12.0</v>
      </c>
      <c r="G38" s="37" t="n">
        <v>1097.99</v>
      </c>
      <c r="H38" s="37" t="n">
        <f>ROUND(F38*G38,2)</f>
        <v>13175.88</v>
      </c>
      <c r="I38" s="38" t="n">
        <f>H38/VALOR_TOTAL*100</f>
        <v>0.5296476403771679</v>
      </c>
      <c r="J38" s="38" t="n">
        <f>I38+J37</f>
        <v>77.77416180899662</v>
      </c>
      <c r="K38" s="34" t="inlineStr">
        <f>IF(J38&lt;=50,"A",IF(J38&lt;=80,"B","C"))</f>
        <is>
          <r>
            <t xml:space="preserve">B</t>
          </r>
        </is>
      </c>
    </row>
    <row r="39" customHeight="1" ht="15">
      <c r="A39" s="34" t="inlineStr">
        <is>
          <r>
            <t xml:space="preserve">00037595</t>
          </r>
        </is>
      </c>
      <c r="B39" s="35" t="inlineStr">
        <is>
          <r>
            <t xml:space="preserve">ARGAMASSA COLANTE TIPO AC III</t>
          </r>
        </is>
      </c>
      <c r="C39" s="34" t="inlineStr">
        <is>
          <r>
            <t xml:space="preserve">SINAPI</t>
          </r>
        </is>
      </c>
      <c r="D39" s="34" t="inlineStr">
        <is>
          <r>
            <t xml:space="preserve">Material</t>
          </r>
        </is>
      </c>
      <c r="E39" s="34" t="inlineStr">
        <is>
          <r>
            <t xml:space="preserve">KG</t>
          </r>
        </is>
      </c>
      <c r="F39" s="36" t="n">
        <v>3804.7449</v>
      </c>
      <c r="G39" s="37" t="n">
        <v>3.44</v>
      </c>
      <c r="H39" s="37" t="n">
        <f>ROUND(F39*G39,2)</f>
        <v>13088.322456</v>
      </c>
      <c r="I39" s="38" t="n">
        <f>H39/VALOR_TOTAL*100</f>
        <v>0.5261279781931757</v>
      </c>
      <c r="J39" s="38" t="n">
        <f>I39+J38</f>
        <v>78.30028968846284</v>
      </c>
      <c r="K39" s="34" t="inlineStr">
        <f>IF(J39&lt;=50,"A",IF(J39&lt;=80,"B","C"))</f>
        <is>
          <r>
            <t xml:space="preserve">B</t>
          </r>
        </is>
      </c>
    </row>
    <row r="40" customHeight="1" ht="20">
      <c r="A40" s="34" t="inlineStr">
        <is>
          <r>
            <t xml:space="preserve">00004914</t>
          </r>
        </is>
      </c>
      <c r="B40" s="35" t="inlineStr">
        <is>
          <r>
            <t xml:space="preserve">PORTA DE ABRIR EM ALUMINIO COM LAMBRI HORIZONTAL/LAMINADA, ACABAMENTO ANODIZADO NATURAL, SEM GUARNICAO/ALIZAR/VISTA</t>
          </r>
        </is>
      </c>
      <c r="C40" s="34" t="inlineStr">
        <is>
          <r>
            <t xml:space="preserve">SINAPI</t>
          </r>
        </is>
      </c>
      <c r="D40" s="34" t="inlineStr">
        <is>
          <r>
            <t xml:space="preserve">Material</t>
          </r>
        </is>
      </c>
      <c r="E40" s="34" t="inlineStr">
        <is>
          <r>
            <t xml:space="preserve">M2</t>
          </r>
        </is>
      </c>
      <c r="F40" s="36" t="n">
        <v>29.92</v>
      </c>
      <c r="G40" s="37" t="n">
        <v>431.7</v>
      </c>
      <c r="H40" s="37" t="n">
        <f>ROUND(F40*G40,2)</f>
        <v>12916.464</v>
      </c>
      <c r="I40" s="38" t="n">
        <f>H40/VALOR_TOTAL*100</f>
        <v>0.519219564812114</v>
      </c>
      <c r="J40" s="38" t="n">
        <f>I40+J39</f>
        <v>78.81950909248187</v>
      </c>
      <c r="K40" s="34" t="inlineStr">
        <f>IF(J40&lt;=50,"A",IF(J40&lt;=80,"B","C"))</f>
        <is>
          <r>
            <t xml:space="preserve">B</t>
          </r>
        </is>
      </c>
    </row>
    <row r="41" customHeight="1" ht="20">
      <c r="A41" s="34" t="inlineStr">
        <is>
          <r>
            <t xml:space="preserve">COT0008</t>
          </r>
        </is>
      </c>
      <c r="B41" s="35" t="inlineStr">
        <is>
          <r>
            <t xml:space="preserve">BANCADA EM GRANITO BRANCO ITAÚNAS</t>
          </r>
        </is>
      </c>
      <c r="C41" s="34" t="inlineStr">
        <is>
          <r>
            <t xml:space="preserve">Composições Próprias</t>
          </r>
        </is>
      </c>
      <c r="D41" s="34" t="inlineStr">
        <is>
          <r>
            <t xml:space="preserve">Material</t>
          </r>
        </is>
      </c>
      <c r="E41" s="34" t="inlineStr">
        <is>
          <r>
            <t xml:space="preserve">M2</t>
          </r>
        </is>
      </c>
      <c r="F41" s="36" t="n">
        <v>20.66</v>
      </c>
      <c r="G41" s="37" t="n">
        <v>610.0</v>
      </c>
      <c r="H41" s="37" t="n">
        <f>ROUND(F41*G41,2)</f>
        <v>12602.6</v>
      </c>
      <c r="I41" s="38" t="n">
        <f>H41/VALOR_TOTAL*100</f>
        <v>0.5066027735997366</v>
      </c>
      <c r="J41" s="38" t="n">
        <f>I41+J40</f>
        <v>79.3261118660816</v>
      </c>
      <c r="K41" s="34" t="inlineStr">
        <f>IF(J41&lt;=50,"A",IF(J41&lt;=80,"B","C"))</f>
        <is>
          <r>
            <t xml:space="preserve">B</t>
          </r>
        </is>
      </c>
    </row>
    <row r="42" customHeight="1" ht="15">
      <c r="A42" s="34" t="inlineStr">
        <is>
          <r>
            <t xml:space="preserve">00000131</t>
          </r>
        </is>
      </c>
      <c r="B42" s="35" t="inlineStr">
        <is>
          <r>
            <t xml:space="preserve">ADESIVO ESTRUTURAL A BASE DE RESINA EPOXI, BICOMPONENTE, PASTOSO (TIXOTROPICO)</t>
          </r>
        </is>
      </c>
      <c r="C42" s="34" t="inlineStr">
        <is>
          <r>
            <t xml:space="preserve">SINAPI</t>
          </r>
        </is>
      </c>
      <c r="D42" s="34" t="inlineStr">
        <is>
          <r>
            <t xml:space="preserve">Material</t>
          </r>
        </is>
      </c>
      <c r="E42" s="34" t="inlineStr">
        <is>
          <r>
            <t xml:space="preserve">KG</t>
          </r>
        </is>
      </c>
      <c r="F42" s="36" t="n">
        <v>245.5209</v>
      </c>
      <c r="G42" s="37" t="n">
        <v>51.08</v>
      </c>
      <c r="H42" s="37" t="n">
        <f>ROUND(F42*G42,2)</f>
        <v>12541.207572</v>
      </c>
      <c r="I42" s="38" t="n">
        <f>H42/VALOR_TOTAL*100</f>
        <v>0.5041349039297619</v>
      </c>
      <c r="J42" s="38" t="n">
        <f>I42+J41</f>
        <v>79.83024686761277</v>
      </c>
      <c r="K42" s="34" t="inlineStr">
        <f>IF(J42&lt;=50,"A",IF(J42&lt;=80,"B","C"))</f>
        <is>
          <r>
            <t xml:space="preserve">B</t>
          </r>
        </is>
      </c>
    </row>
    <row r="43" customHeight="1" ht="15">
      <c r="A43" s="34" t="inlineStr">
        <is>
          <r>
            <t xml:space="preserve">00025070</t>
          </r>
        </is>
      </c>
      <c r="B43" s="35" t="inlineStr">
        <is>
          <r>
            <t xml:space="preserve">BLOCO DE CONCRETO ESTRUTURAL 14 X 19 X 39 CM, FBK 4,5 MPA (NBR 6136)</t>
          </r>
        </is>
      </c>
      <c r="C43" s="34" t="inlineStr">
        <is>
          <r>
            <t xml:space="preserve">SINAPI</t>
          </r>
        </is>
      </c>
      <c r="D43" s="34" t="inlineStr">
        <is>
          <r>
            <t xml:space="preserve">Material</t>
          </r>
        </is>
      </c>
      <c r="E43" s="34" t="inlineStr">
        <is>
          <r>
            <t xml:space="preserve">UN</t>
          </r>
        </is>
      </c>
      <c r="F43" s="36" t="n">
        <v>2469.368</v>
      </c>
      <c r="G43" s="37" t="n">
        <v>4.85</v>
      </c>
      <c r="H43" s="37" t="n">
        <f>ROUND(F43*G43,2)</f>
        <v>11976.4348</v>
      </c>
      <c r="I43" s="38" t="n">
        <f>H43/VALOR_TOTAL*100</f>
        <v>0.4814320130382942</v>
      </c>
      <c r="J43" s="38" t="n">
        <f>I43+J42</f>
        <v>80.31167868769934</v>
      </c>
      <c r="K43" s="34" t="inlineStr">
        <f>IF(J43&lt;=50,"A",IF(J43&lt;=80,"B","C"))</f>
        <is>
          <r>
            <t xml:space="preserve">C</t>
          </r>
        </is>
      </c>
    </row>
    <row r="44" customHeight="1" ht="20">
      <c r="A44" s="34" t="inlineStr">
        <is>
          <r>
            <t xml:space="preserve">INS-56422507</t>
          </r>
        </is>
      </c>
      <c r="B44" s="35" t="inlineStr">
        <is>
          <r>
            <t xml:space="preserve">REMOÇÃO, ARMAZENAMENTO E REINSTALAÇÃO DE SPDA</t>
          </r>
        </is>
      </c>
      <c r="C44" s="34" t="inlineStr">
        <is>
          <r>
            <t xml:space="preserve">Composições Próprias</t>
          </r>
        </is>
      </c>
      <c r="D44" s="34" t="inlineStr">
        <is>
          <r>
            <t xml:space="preserve">Material</t>
          </r>
        </is>
      </c>
      <c r="E44" s="34" t="inlineStr">
        <is>
          <r>
            <t xml:space="preserve">UN</t>
          </r>
        </is>
      </c>
      <c r="F44" s="36" t="n">
        <v>2.0</v>
      </c>
      <c r="G44" s="37" t="n">
        <v>5950.6</v>
      </c>
      <c r="H44" s="37" t="n">
        <f>ROUND(F44*G44,2)</f>
        <v>11901.2</v>
      </c>
      <c r="I44" s="38" t="n">
        <f>H44/VALOR_TOTAL*100</f>
        <v>0.47840770389960685</v>
      </c>
      <c r="J44" s="38" t="n">
        <f>I44+J43</f>
        <v>80.79008639159895</v>
      </c>
      <c r="K44" s="34" t="inlineStr">
        <f>IF(J44&lt;=50,"A",IF(J44&lt;=80,"B","C"))</f>
        <is>
          <r>
            <t xml:space="preserve">C</t>
          </r>
        </is>
      </c>
    </row>
    <row r="45" customHeight="1" ht="15">
      <c r="A45" s="34" t="inlineStr">
        <is>
          <r>
            <t xml:space="preserve">00040943</t>
          </r>
        </is>
      </c>
      <c r="B45" s="35" t="inlineStr">
        <is>
          <r>
            <t xml:space="preserve">TECNICO EM SEGURANCA DO TRABALHO (HORISTA)</t>
          </r>
        </is>
      </c>
      <c r="C45" s="34" t="inlineStr">
        <is>
          <r>
            <t xml:space="preserve">SINAPI</t>
          </r>
        </is>
      </c>
      <c r="D45" s="34" t="inlineStr">
        <is>
          <r>
            <t xml:space="preserve">Mão de Obra</t>
          </r>
        </is>
      </c>
      <c r="E45" s="34" t="inlineStr">
        <is>
          <r>
            <t xml:space="preserve">H</t>
          </r>
        </is>
      </c>
      <c r="F45" s="36" t="n">
        <v>404.1972</v>
      </c>
      <c r="G45" s="37" t="n">
        <v>28.79</v>
      </c>
      <c r="H45" s="37" t="n">
        <f>ROUND(F45*G45,2)</f>
        <v>11636.837388</v>
      </c>
      <c r="I45" s="38" t="n">
        <f>H45/VALOR_TOTAL*100</f>
        <v>0.4677807830677728</v>
      </c>
      <c r="J45" s="38" t="n">
        <f>I45+J44</f>
        <v>81.25786727966462</v>
      </c>
      <c r="K45" s="34" t="inlineStr">
        <f>IF(J45&lt;=50,"A",IF(J45&lt;=80,"B","C"))</f>
        <is>
          <r>
            <t xml:space="preserve">C</t>
          </r>
        </is>
      </c>
    </row>
    <row r="46" customHeight="1" ht="15">
      <c r="A46" s="34" t="inlineStr">
        <is>
          <r>
            <t xml:space="preserve">00000532</t>
          </r>
        </is>
      </c>
      <c r="B46" s="35" t="inlineStr">
        <is>
          <r>
            <t xml:space="preserve">AUXILIAR TECNICO / ASSISTENTE DE ENGENHARIA (HORISTA)</t>
          </r>
        </is>
      </c>
      <c r="C46" s="34" t="inlineStr">
        <is>
          <r>
            <t xml:space="preserve">SINAPI</t>
          </r>
        </is>
      </c>
      <c r="D46" s="34" t="inlineStr">
        <is>
          <r>
            <t xml:space="preserve">Mão de Obra</t>
          </r>
        </is>
      </c>
      <c r="E46" s="34" t="inlineStr">
        <is>
          <r>
            <t xml:space="preserve">H</t>
          </r>
        </is>
      </c>
      <c r="F46" s="36" t="n">
        <v>399.78972</v>
      </c>
      <c r="G46" s="37" t="n">
        <v>27.65</v>
      </c>
      <c r="H46" s="37" t="n">
        <f>ROUND(F46*G46,2)</f>
        <v>11054.185758</v>
      </c>
      <c r="I46" s="38" t="n">
        <f>H46/VALOR_TOTAL*100</f>
        <v>0.44435919293554554</v>
      </c>
      <c r="J46" s="38" t="n">
        <f>I46+J45</f>
        <v>81.70222664312125</v>
      </c>
      <c r="K46" s="34" t="inlineStr">
        <f>IF(J46&lt;=50,"A",IF(J46&lt;=80,"B","C"))</f>
        <is>
          <r>
            <t xml:space="preserve">C</t>
          </r>
        </is>
      </c>
    </row>
    <row r="47" customHeight="1" ht="15">
      <c r="A47" s="34" t="inlineStr">
        <is>
          <r>
            <t xml:space="preserve">00037666</t>
          </r>
        </is>
      </c>
      <c r="B47" s="35" t="inlineStr">
        <is>
          <r>
            <t xml:space="preserve">OPERADOR DE BETONEIRA ESTACIONARIA / MISTURADOR (HORISTA)</t>
          </r>
        </is>
      </c>
      <c r="C47" s="34" t="inlineStr">
        <is>
          <r>
            <t xml:space="preserve">SINAPI</t>
          </r>
        </is>
      </c>
      <c r="D47" s="34" t="inlineStr">
        <is>
          <r>
            <t xml:space="preserve">Mão de Obra</t>
          </r>
        </is>
      </c>
      <c r="E47" s="34" t="inlineStr">
        <is>
          <r>
            <t xml:space="preserve">H</t>
          </r>
        </is>
      </c>
      <c r="F47" s="36" t="n">
        <v>558.2168045223824</v>
      </c>
      <c r="G47" s="37" t="n">
        <v>19.78</v>
      </c>
      <c r="H47" s="37" t="n">
        <f>ROUND(F47*G47,2)</f>
        <v>11041.528393452723</v>
      </c>
      <c r="I47" s="38" t="n">
        <f>H47/VALOR_TOTAL*100</f>
        <v>0.44385038872164423</v>
      </c>
      <c r="J47" s="38" t="n">
        <f>I47+J46</f>
        <v>82.14607709642331</v>
      </c>
      <c r="K47" s="34" t="inlineStr">
        <f>IF(J47&lt;=50,"A",IF(J47&lt;=80,"B","C"))</f>
        <is>
          <r>
            <t xml:space="preserve">C</t>
          </r>
        </is>
      </c>
    </row>
    <row r="48" customHeight="1" ht="20">
      <c r="A48" s="34" t="inlineStr">
        <is>
          <r>
            <t xml:space="preserve">00001345</t>
          </r>
        </is>
      </c>
      <c r="B48" s="35" t="inlineStr">
        <is>
          <r>
            <t xml:space="preserve">CHAPA/PAINEL DE MADEIRA COMPENSADA PLASTIFICADA (MADEIRITE PLASTIFICADO) PARA FORMA DE CONCRETO, DE 2200 X 1100 MM, E = *17* MM</t>
          </r>
        </is>
      </c>
      <c r="C48" s="34" t="inlineStr">
        <is>
          <r>
            <t xml:space="preserve">SINAPI</t>
          </r>
        </is>
      </c>
      <c r="D48" s="34" t="inlineStr">
        <is>
          <r>
            <t xml:space="preserve">Material</t>
          </r>
        </is>
      </c>
      <c r="E48" s="34" t="inlineStr">
        <is>
          <r>
            <t xml:space="preserve">M2</t>
          </r>
        </is>
      </c>
      <c r="F48" s="36" t="n">
        <v>109.5509604</v>
      </c>
      <c r="G48" s="37" t="n">
        <v>98.3</v>
      </c>
      <c r="H48" s="37" t="n">
        <f>ROUND(F48*G48,2)</f>
        <v>10768.85940732</v>
      </c>
      <c r="I48" s="38" t="n">
        <f>H48/VALOR_TOTAL*100</f>
        <v>0.43288956598272793</v>
      </c>
      <c r="J48" s="38" t="n">
        <f>I48+J47</f>
        <v>82.57896668623076</v>
      </c>
      <c r="K48" s="34" t="inlineStr">
        <f>IF(J48&lt;=50,"A",IF(J48&lt;=80,"B","C"))</f>
        <is>
          <r>
            <t xml:space="preserve">C</t>
          </r>
        </is>
      </c>
    </row>
    <row r="49" customHeight="1" ht="20">
      <c r="A49" s="34" t="inlineStr">
        <is>
          <r>
            <t xml:space="preserve">I06189S</t>
          </r>
        </is>
      </c>
      <c r="B49" s="35" t="inlineStr">
        <is>
          <r>
            <t xml:space="preserve">Tabua nao aparelhada *2,5 x 30* cm, em macaranduba/massaranduba, angelim ou equivalente da regiao - bruta</t>
          </r>
        </is>
      </c>
      <c r="C49" s="34" t="inlineStr">
        <is>
          <r>
            <t xml:space="preserve">ORSE</t>
          </r>
        </is>
      </c>
      <c r="D49" s="34" t="inlineStr">
        <is>
          <r>
            <t xml:space="preserve">Material</t>
          </r>
        </is>
      </c>
      <c r="E49" s="34" t="inlineStr">
        <is>
          <r>
            <t xml:space="preserve">m</t>
          </r>
        </is>
      </c>
      <c r="F49" s="36" t="n">
        <v>416.912</v>
      </c>
      <c r="G49" s="37" t="n">
        <v>24.75</v>
      </c>
      <c r="H49" s="37" t="n">
        <f>ROUND(F49*G49,2)</f>
        <v>10318.572</v>
      </c>
      <c r="I49" s="38" t="n">
        <f>H49/VALOR_TOTAL*100</f>
        <v>0.414788789201322</v>
      </c>
      <c r="J49" s="38" t="n">
        <f>I49+J48</f>
        <v>82.99375539503554</v>
      </c>
      <c r="K49" s="34" t="inlineStr">
        <f>IF(J49&lt;=50,"A",IF(J49&lt;=80,"B","C"))</f>
        <is>
          <r>
            <t xml:space="preserve">C</t>
          </r>
        </is>
      </c>
    </row>
    <row r="50" customHeight="1" ht="28">
      <c r="A50" s="34" t="inlineStr">
        <is>
          <r>
            <t xml:space="preserve">00043489</t>
          </r>
        </is>
      </c>
      <c r="B50" s="35" t="inlineStr">
        <is>
          <r>
            <t xml:space="preserve">EPI - FAMILIA PEDREIRO - HORISTA (ENCARGOS COMPLEMENTARES - COLETADO CAIXA)</t>
          </r>
        </is>
      </c>
      <c r="C50" s="34" t="inlineStr">
        <is>
          <r>
            <t xml:space="preserve">SINAPI</t>
          </r>
        </is>
      </c>
      <c r="D50" s="34" t="inlineStr">
        <is>
          <r>
            <t xml:space="preserve">Encargos Complementares</t>
          </r>
        </is>
      </c>
      <c r="E50" s="34" t="inlineStr">
        <is>
          <r>
            <t xml:space="preserve">H</t>
          </r>
        </is>
      </c>
      <c r="F50" s="36" t="n">
        <v>7960.247199738597</v>
      </c>
      <c r="G50" s="37" t="n">
        <v>1.24</v>
      </c>
      <c r="H50" s="37" t="n">
        <f>ROUND(F50*G50,2)</f>
        <v>9870.70652767586</v>
      </c>
      <c r="I50" s="38" t="n">
        <f>H50/VALOR_TOTAL*100</f>
        <v>0.3967853700275829</v>
      </c>
      <c r="J50" s="38" t="n">
        <f>I50+J49</f>
        <v>83.39054090464455</v>
      </c>
      <c r="K50" s="34" t="inlineStr">
        <f>IF(J50&lt;=50,"A",IF(J50&lt;=80,"B","C"))</f>
        <is>
          <r>
            <t xml:space="preserve">C</t>
          </r>
        </is>
      </c>
    </row>
    <row r="51" customHeight="1" ht="15">
      <c r="A51" s="34" t="inlineStr">
        <is>
          <r>
            <t xml:space="preserve">00045146</t>
          </r>
        </is>
      </c>
      <c r="B51" s="35" t="inlineStr">
        <is>
          <r>
            <t xml:space="preserve">ADITIVO IMPERMEABILIZANTE CRISTALIZANTE PARA CONCRETO</t>
          </r>
        </is>
      </c>
      <c r="C51" s="34" t="inlineStr">
        <is>
          <r>
            <t xml:space="preserve">SINAPI</t>
          </r>
        </is>
      </c>
      <c r="D51" s="34" t="inlineStr">
        <is>
          <r>
            <t xml:space="preserve">Material</t>
          </r>
        </is>
      </c>
      <c r="E51" s="34" t="inlineStr">
        <is>
          <r>
            <t xml:space="preserve">KG</t>
          </r>
        </is>
      </c>
      <c r="F51" s="36" t="n">
        <v>257.952</v>
      </c>
      <c r="G51" s="37" t="n">
        <v>37.77</v>
      </c>
      <c r="H51" s="37" t="n">
        <f>ROUND(F51*G51,2)</f>
        <v>9742.84704</v>
      </c>
      <c r="I51" s="38" t="n">
        <f>H51/VALOR_TOTAL*100</f>
        <v>0.3916456392507882</v>
      </c>
      <c r="J51" s="38" t="n">
        <f>I51+J50</f>
        <v>83.78218666288224</v>
      </c>
      <c r="K51" s="34" t="inlineStr">
        <f>IF(J51&lt;=50,"A",IF(J51&lt;=80,"B","C"))</f>
        <is>
          <r>
            <t xml:space="preserve">C</t>
          </r>
        </is>
      </c>
    </row>
    <row r="52" customHeight="1" ht="15">
      <c r="A52" s="34" t="inlineStr">
        <is>
          <r>
            <t xml:space="preserve">I2355</t>
          </r>
        </is>
      </c>
      <c r="B52" s="35" t="inlineStr">
        <is>
          <r>
            <t xml:space="preserve">INIBIDOR DE CORROSÃO MIGRATÓRIO MCI2020</t>
          </r>
        </is>
      </c>
      <c r="C52" s="34" t="inlineStr">
        <is>
          <r>
            <t xml:space="preserve">SEINFRA</t>
          </r>
        </is>
      </c>
      <c r="D52" s="34" t="inlineStr">
        <is>
          <r>
            <t xml:space="preserve">Material</t>
          </r>
        </is>
      </c>
      <c r="E52" s="34" t="inlineStr">
        <is>
          <r>
            <t xml:space="preserve">L</t>
          </r>
        </is>
      </c>
      <c r="F52" s="36" t="n">
        <v>245.5209</v>
      </c>
      <c r="G52" s="37" t="n">
        <v>39.38</v>
      </c>
      <c r="H52" s="37" t="n">
        <f>ROUND(F52*G52,2)</f>
        <v>9668.613042</v>
      </c>
      <c r="I52" s="38" t="n">
        <f>H52/VALOR_TOTAL*100</f>
        <v>0.3886615606255683</v>
      </c>
      <c r="J52" s="38" t="n">
        <f>I52+J51</f>
        <v>84.17084810122465</v>
      </c>
      <c r="K52" s="34" t="inlineStr">
        <f>IF(J52&lt;=50,"A",IF(J52&lt;=80,"B","C"))</f>
        <is>
          <r>
            <t xml:space="preserve">C</t>
          </r>
        </is>
      </c>
    </row>
    <row r="53" customHeight="1" ht="20">
      <c r="A53" s="34" t="inlineStr">
        <is>
          <r>
            <t xml:space="preserve">00000511</t>
          </r>
        </is>
      </c>
      <c r="B53" s="35" t="inlineStr">
        <is>
          <r>
            <t xml:space="preserve">PRIMER PARA MANTA ASFALTICA A BASE DE ASFALTO MODIFICADO DILUIDO EM SOLVENTE, APLICACAO A FRIO</t>
          </r>
        </is>
      </c>
      <c r="C53" s="34" t="inlineStr">
        <is>
          <r>
            <t xml:space="preserve">SINAPI</t>
          </r>
        </is>
      </c>
      <c r="D53" s="34" t="inlineStr">
        <is>
          <r>
            <t xml:space="preserve">Material</t>
          </r>
        </is>
      </c>
      <c r="E53" s="34" t="inlineStr">
        <is>
          <r>
            <t xml:space="preserve">L</t>
          </r>
        </is>
      </c>
      <c r="F53" s="36" t="n">
        <v>441.02265</v>
      </c>
      <c r="G53" s="37" t="n">
        <v>21.59</v>
      </c>
      <c r="H53" s="37" t="n">
        <f>ROUND(F53*G53,2)</f>
        <v>9521.6790135</v>
      </c>
      <c r="I53" s="38" t="n">
        <f>H53/VALOR_TOTAL*100</f>
        <v>0.38275506622169264</v>
      </c>
      <c r="J53" s="38" t="n">
        <f>I53+J52</f>
        <v>84.55360320710194</v>
      </c>
      <c r="K53" s="34" t="inlineStr">
        <f>IF(J53&lt;=50,"A",IF(J53&lt;=80,"B","C"))</f>
        <is>
          <r>
            <t xml:space="preserve">C</t>
          </r>
        </is>
      </c>
    </row>
    <row r="54" customHeight="1" ht="20">
      <c r="A54" s="34" t="inlineStr">
        <is>
          <r>
            <t xml:space="preserve">00044045</t>
          </r>
        </is>
      </c>
      <c r="B54" s="35" t="inlineStr">
        <is>
          <r>
            <t xml:space="preserve">TORNEIRA DE MESA PARA LAVATORIO, METALICA CROMADA, COM MISTURADOR MONOCOMANDO, BICA BAIXA (REF 2875)</t>
          </r>
        </is>
      </c>
      <c r="C54" s="34" t="inlineStr">
        <is>
          <r>
            <t xml:space="preserve">SINAPI</t>
          </r>
        </is>
      </c>
      <c r="D54" s="34" t="inlineStr">
        <is>
          <r>
            <t xml:space="preserve">Material</t>
          </r>
        </is>
      </c>
      <c r="E54" s="34" t="inlineStr">
        <is>
          <r>
            <t xml:space="preserve">UN</t>
          </r>
        </is>
      </c>
      <c r="F54" s="36" t="n">
        <v>30.0</v>
      </c>
      <c r="G54" s="37" t="n">
        <v>302.69</v>
      </c>
      <c r="H54" s="37" t="n">
        <f>ROUND(F54*G54,2)</f>
        <v>9080.7</v>
      </c>
      <c r="I54" s="38" t="n">
        <f>H54/VALOR_TOTAL*100</f>
        <v>0.36502847080976375</v>
      </c>
      <c r="J54" s="38" t="n">
        <f>I54+J53</f>
        <v>84.91863167791172</v>
      </c>
      <c r="K54" s="34" t="inlineStr">
        <f>IF(J54&lt;=50,"A",IF(J54&lt;=80,"B","C"))</f>
        <is>
          <r>
            <t xml:space="preserve">C</t>
          </r>
        </is>
      </c>
    </row>
    <row r="55" customHeight="1" ht="20">
      <c r="A55" s="34" t="inlineStr">
        <is>
          <r>
            <t xml:space="preserve">00000157</t>
          </r>
        </is>
      </c>
      <c r="B55" s="35" t="inlineStr">
        <is>
          <r>
            <t xml:space="preserve">ADESIVO ESTRUTURAL A BASE DE RESINA EPOXI PARA INJECAO EM TRINCAS, BICOMPONENTE, BAIXA VISCOSIDADE</t>
          </r>
        </is>
      </c>
      <c r="C55" s="34" t="inlineStr">
        <is>
          <r>
            <t xml:space="preserve">SINAPI</t>
          </r>
        </is>
      </c>
      <c r="D55" s="34" t="inlineStr">
        <is>
          <r>
            <t xml:space="preserve">Material</t>
          </r>
        </is>
      </c>
      <c r="E55" s="34" t="inlineStr">
        <is>
          <r>
            <t xml:space="preserve">KG</t>
          </r>
        </is>
      </c>
      <c r="F55" s="36" t="n">
        <v>53.9595</v>
      </c>
      <c r="G55" s="37" t="n">
        <v>167.77</v>
      </c>
      <c r="H55" s="37" t="n">
        <f>ROUND(F55*G55,2)</f>
        <v>9052.785315</v>
      </c>
      <c r="I55" s="38" t="n">
        <f>H55/VALOR_TOTAL*100</f>
        <v>0.36390634864091254</v>
      </c>
      <c r="J55" s="38" t="n">
        <f>I55+J54</f>
        <v>85.28253821488154</v>
      </c>
      <c r="K55" s="34" t="inlineStr">
        <f>IF(J55&lt;=50,"A",IF(J55&lt;=80,"B","C"))</f>
        <is>
          <r>
            <t xml:space="preserve">C</t>
          </r>
        </is>
      </c>
    </row>
    <row r="56" customHeight="1" ht="20">
      <c r="A56" s="34" t="inlineStr">
        <is>
          <r>
            <t xml:space="preserve">COT0003</t>
          </r>
        </is>
      </c>
      <c r="B56" s="35" t="inlineStr">
        <is>
          <r>
            <t xml:space="preserve">REVESTIMENTO CERÂMICO 10x10CM, COR BRANCA (Fachadas Norte/Sul)</t>
          </r>
        </is>
      </c>
      <c r="C56" s="34" t="inlineStr">
        <is>
          <r>
            <t xml:space="preserve">Composições Próprias</t>
          </r>
        </is>
      </c>
      <c r="D56" s="34" t="inlineStr">
        <is>
          <r>
            <t xml:space="preserve">Material</t>
          </r>
        </is>
      </c>
      <c r="E56" s="34" t="inlineStr">
        <is>
          <r>
            <t xml:space="preserve">M2</t>
          </r>
        </is>
      </c>
      <c r="F56" s="36" t="n">
        <v>177.135</v>
      </c>
      <c r="G56" s="37" t="n">
        <v>47.96</v>
      </c>
      <c r="H56" s="37" t="n">
        <f>ROUND(F56*G56,2)</f>
        <v>8495.3946</v>
      </c>
      <c r="I56" s="38" t="n">
        <f>H56/VALOR_TOTAL*100</f>
        <v>0.3415002037027458</v>
      </c>
      <c r="J56" s="38" t="n">
        <f>I56+J55</f>
        <v>85.62403823367222</v>
      </c>
      <c r="K56" s="34" t="inlineStr">
        <f>IF(J56&lt;=50,"A",IF(J56&lt;=80,"B","C"))</f>
        <is>
          <r>
            <t xml:space="preserve">C</t>
          </r>
        </is>
      </c>
    </row>
    <row r="57" customHeight="1" ht="20">
      <c r="A57" s="34" t="inlineStr">
        <is>
          <r>
            <t xml:space="preserve">PE.88316..HE</t>
          </r>
        </is>
      </c>
      <c r="B57" s="35" t="inlineStr">
        <is>
          <r>
            <t xml:space="preserve">SERVENTE COM ENCARGOS COMPLEMENTARES HORÁRIO EXTRAORDINÁRIO 50%</t>
          </r>
        </is>
      </c>
      <c r="C57" s="34" t="inlineStr">
        <is>
          <r>
            <t xml:space="preserve">Composições Próprias</t>
          </r>
        </is>
      </c>
      <c r="D57" s="34" t="inlineStr">
        <is>
          <r>
            <t xml:space="preserve">Mão de Obra</t>
          </r>
        </is>
      </c>
      <c r="E57" s="34" t="inlineStr">
        <is>
          <r>
            <t xml:space="preserve">H</t>
          </r>
        </is>
      </c>
      <c r="F57" s="36" t="n">
        <v>299.636657</v>
      </c>
      <c r="G57" s="37" t="n">
        <v>28.24</v>
      </c>
      <c r="H57" s="37" t="n">
        <f>ROUND(F57*G57,2)</f>
        <v>8461.73919368</v>
      </c>
      <c r="I57" s="38" t="n">
        <f>H57/VALOR_TOTAL*100</f>
        <v>0.34014731444272506</v>
      </c>
      <c r="J57" s="38" t="n">
        <f>I57+J56</f>
        <v>85.96418558052761</v>
      </c>
      <c r="K57" s="34" t="inlineStr">
        <f>IF(J57&lt;=50,"A",IF(J57&lt;=80,"B","C"))</f>
        <is>
          <r>
            <t xml:space="preserve">C</t>
          </r>
        </is>
      </c>
    </row>
    <row r="58" customHeight="1" ht="20">
      <c r="A58" s="34" t="inlineStr">
        <is>
          <r>
            <t xml:space="preserve">00011029</t>
          </r>
        </is>
      </c>
      <c r="B58" s="35" t="inlineStr">
        <is>
          <r>
            <t xml:space="preserve">HASTE RETA PARA GANCHO DE FERRO GALVANIZADO, COM ROSCA 1/4" X 30 CM PARA FIXACAO DE TELHA METALICA, INCLUI PORCA E ARRUELAS DE VEDACAO</t>
          </r>
        </is>
      </c>
      <c r="C58" s="34" t="inlineStr">
        <is>
          <r>
            <t xml:space="preserve">SINAPI</t>
          </r>
        </is>
      </c>
      <c r="D58" s="34" t="inlineStr">
        <is>
          <r>
            <t xml:space="preserve">Material</t>
          </r>
        </is>
      </c>
      <c r="E58" s="34" t="inlineStr">
        <is>
          <r>
            <t xml:space="preserve">CJ</t>
          </r>
        </is>
      </c>
      <c r="F58" s="36" t="n">
        <v>5458.412</v>
      </c>
      <c r="G58" s="37" t="n">
        <v>1.52</v>
      </c>
      <c r="H58" s="37" t="n">
        <f>ROUND(F58*G58,2)</f>
        <v>8296.78624</v>
      </c>
      <c r="I58" s="38" t="n">
        <f>H58/VALOR_TOTAL*100</f>
        <v>0.33351649033914665</v>
      </c>
      <c r="J58" s="38" t="n">
        <f>I58+J57</f>
        <v>86.29770222201228</v>
      </c>
      <c r="K58" s="34" t="inlineStr">
        <f>IF(J58&lt;=50,"A",IF(J58&lt;=80,"B","C"))</f>
        <is>
          <r>
            <t xml:space="preserve">C</t>
          </r>
        </is>
      </c>
    </row>
    <row r="59" customHeight="1" ht="20">
      <c r="A59" s="34" t="inlineStr">
        <is>
          <r>
            <t xml:space="preserve">SBC061220</t>
          </r>
        </is>
      </c>
      <c r="B59" s="35" t="inlineStr">
        <is>
          <r>
            <t xml:space="preserve">FORRO MODULAR DE PVC MAGIORE 625 x 1250mm VIPAL</t>
          </r>
        </is>
      </c>
      <c r="C59" s="34" t="inlineStr">
        <is>
          <r>
            <t xml:space="preserve">Composições Próprias</t>
          </r>
        </is>
      </c>
      <c r="D59" s="34" t="inlineStr">
        <is>
          <r>
            <t xml:space="preserve">Material</t>
          </r>
        </is>
      </c>
      <c r="E59" s="34" t="inlineStr">
        <is>
          <r>
            <t xml:space="preserve">M2</t>
          </r>
        </is>
      </c>
      <c r="F59" s="36" t="n">
        <v>129.4755</v>
      </c>
      <c r="G59" s="37" t="n">
        <v>61.63</v>
      </c>
      <c r="H59" s="37" t="n">
        <f>ROUND(F59*G59,2)</f>
        <v>7979.575065</v>
      </c>
      <c r="I59" s="38" t="n">
        <f>H59/VALOR_TOTAL*100</f>
        <v>0.3207651484674828</v>
      </c>
      <c r="J59" s="38" t="n">
        <f>I59+J58</f>
        <v>86.61846756885825</v>
      </c>
      <c r="K59" s="34" t="inlineStr">
        <f>IF(J59&lt;=50,"A",IF(J59&lt;=80,"B","C"))</f>
        <is>
          <r>
            <t xml:space="preserve">C</t>
          </r>
        </is>
      </c>
    </row>
    <row r="60" customHeight="1" ht="20">
      <c r="A60" s="34" t="inlineStr">
        <is>
          <r>
            <t xml:space="preserve">REV.1..</t>
          </r>
        </is>
      </c>
      <c r="B60" s="35" t="inlineStr">
        <is>
          <r>
            <t xml:space="preserve">REVESTIMENTO AZUL DANÚBIO FOSCO 5x5cm</t>
          </r>
        </is>
      </c>
      <c r="C60" s="34" t="inlineStr">
        <is>
          <r>
            <t xml:space="preserve">Composições Próprias</t>
          </r>
        </is>
      </c>
      <c r="D60" s="34" t="inlineStr">
        <is>
          <r>
            <t xml:space="preserve">Cotação</t>
          </r>
        </is>
      </c>
      <c r="E60" s="34" t="inlineStr">
        <is>
          <r>
            <t xml:space="preserve">M2</t>
          </r>
        </is>
      </c>
      <c r="F60" s="36" t="n">
        <v>44.814</v>
      </c>
      <c r="G60" s="37" t="n">
        <v>165.0</v>
      </c>
      <c r="H60" s="37" t="n">
        <f>ROUND(F60*G60,2)</f>
        <v>7394.31</v>
      </c>
      <c r="I60" s="38" t="n">
        <f>H60/VALOR_TOTAL*100</f>
        <v>0.2972385027578649</v>
      </c>
      <c r="J60" s="38" t="n">
        <f>I60+J59</f>
        <v>86.9157060716161</v>
      </c>
      <c r="K60" s="34" t="inlineStr">
        <f>IF(J60&lt;=50,"A",IF(J60&lt;=80,"B","C"))</f>
        <is>
          <r>
            <t xml:space="preserve">C</t>
          </r>
        </is>
      </c>
    </row>
    <row r="61" customHeight="1" ht="15">
      <c r="A61" s="34" t="inlineStr">
        <is>
          <r>
            <t xml:space="preserve">I07373</t>
          </r>
        </is>
      </c>
      <c r="B61" s="35" t="inlineStr">
        <is>
          <r>
            <t xml:space="preserve">Painel para shaft de 1,00 x 0,65 sem visita e com acessórios</t>
          </r>
        </is>
      </c>
      <c r="C61" s="34" t="inlineStr">
        <is>
          <r>
            <t xml:space="preserve">ORSE</t>
          </r>
        </is>
      </c>
      <c r="D61" s="34" t="inlineStr">
        <is>
          <r>
            <t xml:space="preserve">Material</t>
          </r>
        </is>
      </c>
      <c r="E61" s="34" t="inlineStr">
        <is>
          <r>
            <t xml:space="preserve">un</t>
          </r>
        </is>
      </c>
      <c r="F61" s="36" t="n">
        <v>34.72</v>
      </c>
      <c r="G61" s="37" t="n">
        <v>207.74</v>
      </c>
      <c r="H61" s="37" t="n">
        <f>ROUND(F61*G61,2)</f>
        <v>7212.7328</v>
      </c>
      <c r="I61" s="38" t="n">
        <f>H61/VALOR_TOTAL*100</f>
        <v>0.28993941263816947</v>
      </c>
      <c r="J61" s="38" t="n">
        <f>I61+J60</f>
        <v>87.20564537169909</v>
      </c>
      <c r="K61" s="34" t="inlineStr">
        <f>IF(J61&lt;=50,"A",IF(J61&lt;=80,"B","C"))</f>
        <is>
          <r>
            <t xml:space="preserve">C</t>
          </r>
        </is>
      </c>
    </row>
    <row r="62" customHeight="1" ht="15">
      <c r="A62" s="34" t="inlineStr">
        <is>
          <r>
            <t xml:space="preserve">00043106</t>
          </r>
        </is>
      </c>
      <c r="B62" s="35" t="inlineStr">
        <is>
          <r>
            <t xml:space="preserve">CHAPA DE ACO GALVANIZADA BITOLA GSG 24, E = 0,64 (5,12 KG/M2)</t>
          </r>
        </is>
      </c>
      <c r="C62" s="34" t="inlineStr">
        <is>
          <r>
            <t xml:space="preserve">SINAPI</t>
          </r>
        </is>
      </c>
      <c r="D62" s="34" t="inlineStr">
        <is>
          <r>
            <t xml:space="preserve">Material</t>
          </r>
        </is>
      </c>
      <c r="E62" s="34" t="inlineStr">
        <is>
          <r>
            <t xml:space="preserve">KG</t>
          </r>
        </is>
      </c>
      <c r="F62" s="36" t="n">
        <v>632.225</v>
      </c>
      <c r="G62" s="37" t="n">
        <v>11.37</v>
      </c>
      <c r="H62" s="37" t="n">
        <f>ROUND(F62*G62,2)</f>
        <v>7188.39825</v>
      </c>
      <c r="I62" s="38" t="n">
        <f>H62/VALOR_TOTAL*100</f>
        <v>0.288961205718621</v>
      </c>
      <c r="J62" s="38" t="n">
        <f>I62+J61</f>
        <v>87.49460664776471</v>
      </c>
      <c r="K62" s="34" t="inlineStr">
        <f>IF(J62&lt;=50,"A",IF(J62&lt;=80,"B","C"))</f>
        <is>
          <r>
            <t xml:space="preserve">C</t>
          </r>
        </is>
      </c>
    </row>
    <row r="63" customHeight="1" ht="15">
      <c r="A63" s="34" t="inlineStr">
        <is>
          <r>
            <t xml:space="preserve">I09871</t>
          </r>
        </is>
      </c>
      <c r="B63" s="35" t="inlineStr">
        <is>
          <r>
            <t xml:space="preserve">Exaustor eólico ref. LM-60 master turbo, da luftmaxi ou similar</t>
          </r>
        </is>
      </c>
      <c r="C63" s="34" t="inlineStr">
        <is>
          <r>
            <t xml:space="preserve">ORSE</t>
          </r>
        </is>
      </c>
      <c r="D63" s="34" t="inlineStr">
        <is>
          <r>
            <t xml:space="preserve">Material</t>
          </r>
        </is>
      </c>
      <c r="E63" s="34" t="inlineStr">
        <is>
          <r>
            <t xml:space="preserve">un</t>
          </r>
        </is>
      </c>
      <c r="F63" s="36" t="n">
        <v>18.0</v>
      </c>
      <c r="G63" s="37" t="n">
        <v>382.23</v>
      </c>
      <c r="H63" s="37" t="n">
        <f>ROUND(F63*G63,2)</f>
        <v>6880.14</v>
      </c>
      <c r="I63" s="38" t="n">
        <f>H63/VALOR_TOTAL*100</f>
        <v>0.27656975598324884</v>
      </c>
      <c r="J63" s="38" t="n">
        <f>I63+J62</f>
        <v>87.77117640374794</v>
      </c>
      <c r="K63" s="34" t="inlineStr">
        <f>IF(J63&lt;=50,"A",IF(J63&lt;=80,"B","C"))</f>
        <is>
          <r>
            <t xml:space="preserve">C</t>
          </r>
        </is>
      </c>
    </row>
    <row r="64" customHeight="1" ht="20">
      <c r="A64" s="34" t="inlineStr">
        <is>
          <r>
            <t xml:space="preserve">00040275</t>
          </r>
        </is>
      </c>
      <c r="B64" s="35" t="inlineStr">
        <is>
          <r>
            <t xml:space="preserve">LOCACAO DE VIGA SANDUICHE METALICA VAZADA PARA TRAVAMENTO DE PILARES, ALTURA DE *8* CM, LARGURA DE *6* CM E EXTENSAO DE 2 M</t>
          </r>
        </is>
      </c>
      <c r="C64" s="34" t="inlineStr">
        <is>
          <r>
            <t xml:space="preserve">SINAPI</t>
          </r>
        </is>
      </c>
      <c r="D64" s="34" t="inlineStr">
        <is>
          <r>
            <t xml:space="preserve">Equipamento</t>
          </r>
        </is>
      </c>
      <c r="E64" s="34" t="inlineStr">
        <is>
          <r>
            <t xml:space="preserve">UNXMES</t>
          </r>
        </is>
      </c>
      <c r="F64" s="36" t="n">
        <v>327.30219</v>
      </c>
      <c r="G64" s="37" t="n">
        <v>20.72</v>
      </c>
      <c r="H64" s="37" t="n">
        <f>ROUND(F64*G64,2)</f>
        <v>6781.7013768</v>
      </c>
      <c r="I64" s="38" t="n">
        <f>H64/VALOR_TOTAL*100</f>
        <v>0.27261269319124876</v>
      </c>
      <c r="J64" s="38" t="n">
        <f>I64+J63</f>
        <v>88.04378904159422</v>
      </c>
      <c r="K64" s="34" t="inlineStr">
        <f>IF(J64&lt;=50,"A",IF(J64&lt;=80,"B","C"))</f>
        <is>
          <r>
            <t xml:space="preserve">C</t>
          </r>
        </is>
      </c>
    </row>
    <row r="65" customHeight="1" ht="28">
      <c r="A65" s="34" t="inlineStr">
        <is>
          <r>
            <t xml:space="preserve">00043465</t>
          </r>
        </is>
      </c>
      <c r="B65" s="35" t="inlineStr">
        <is>
          <r>
            <t xml:space="preserve">FERRAMENTAS - FAMILIA PEDREIRO - HORISTA (ENCARGOS COMPLEMENTARES - COLETADO CAIXA)</t>
          </r>
        </is>
      </c>
      <c r="C65" s="34" t="inlineStr">
        <is>
          <r>
            <t xml:space="preserve">SINAPI</t>
          </r>
        </is>
      </c>
      <c r="D65" s="34" t="inlineStr">
        <is>
          <r>
            <t xml:space="preserve">Encargos Complementares</t>
          </r>
        </is>
      </c>
      <c r="E65" s="34" t="inlineStr">
        <is>
          <r>
            <t xml:space="preserve">H</t>
          </r>
        </is>
      </c>
      <c r="F65" s="36" t="n">
        <v>7960.247199738597</v>
      </c>
      <c r="G65" s="37" t="n">
        <v>0.82</v>
      </c>
      <c r="H65" s="37" t="n">
        <f>ROUND(F65*G65,2)</f>
        <v>6527.4027037856495</v>
      </c>
      <c r="I65" s="38" t="n">
        <f>H65/VALOR_TOTAL*100</f>
        <v>0.2623903253408209</v>
      </c>
      <c r="J65" s="38" t="n">
        <f>I65+J64</f>
        <v>88.30617925824752</v>
      </c>
      <c r="K65" s="34" t="inlineStr">
        <f>IF(J65&lt;=50,"A",IF(J65&lt;=80,"B","C"))</f>
        <is>
          <r>
            <t xml:space="preserve">C</t>
          </r>
        </is>
      </c>
    </row>
    <row r="66" customHeight="1" ht="20">
      <c r="A66" s="34" t="inlineStr">
        <is>
          <r>
            <t xml:space="preserve">00036888</t>
          </r>
        </is>
      </c>
      <c r="B66" s="35" t="inlineStr">
        <is>
          <r>
            <t xml:space="preserve">GUARNICAO / MOLDURA / ARREMATE DE ACABAMENTO PARA ESQUADRIA, EM ALUMINIO PERFIL 25, ACABAMENTO ANODIZADO BRANCO OU BRILHANTE, PARA 1 FACE</t>
          </r>
        </is>
      </c>
      <c r="C66" s="34" t="inlineStr">
        <is>
          <r>
            <t xml:space="preserve">SINAPI</t>
          </r>
        </is>
      </c>
      <c r="D66" s="34" t="inlineStr">
        <is>
          <r>
            <t xml:space="preserve">Material</t>
          </r>
        </is>
      </c>
      <c r="E66" s="34" t="inlineStr">
        <is>
          <r>
            <t xml:space="preserve">M</t>
          </r>
        </is>
      </c>
      <c r="F66" s="36" t="n">
        <v>217.9934288</v>
      </c>
      <c r="G66" s="37" t="n">
        <v>29.14</v>
      </c>
      <c r="H66" s="37" t="n">
        <f>ROUND(F66*G66,2)</f>
        <v>6352.328515232</v>
      </c>
      <c r="I66" s="38" t="n">
        <f>H66/VALOR_TOTAL*100</f>
        <v>0.2553526450600057</v>
      </c>
      <c r="J66" s="38" t="n">
        <f>I66+J65</f>
        <v>88.56153196299265</v>
      </c>
      <c r="K66" s="34" t="inlineStr">
        <f>IF(J66&lt;=50,"A",IF(J66&lt;=80,"B","C"))</f>
        <is>
          <r>
            <t xml:space="preserve">C</t>
          </r>
        </is>
      </c>
    </row>
    <row r="67" customHeight="1" ht="15">
      <c r="A67" s="34" t="inlineStr">
        <is>
          <r>
            <t xml:space="preserve">00006136</t>
          </r>
        </is>
      </c>
      <c r="B67" s="35" t="inlineStr">
        <is>
          <r>
            <t xml:space="preserve">SIFAO EM METAL CROMADO PARA PIA OU LAVATORIO, 1 X 1.1/2"</t>
          </r>
        </is>
      </c>
      <c r="C67" s="34" t="inlineStr">
        <is>
          <r>
            <t xml:space="preserve">SINAPI</t>
          </r>
        </is>
      </c>
      <c r="D67" s="34" t="inlineStr">
        <is>
          <r>
            <t xml:space="preserve">Material</t>
          </r>
        </is>
      </c>
      <c r="E67" s="34" t="inlineStr">
        <is>
          <r>
            <t xml:space="preserve">UN</t>
          </r>
        </is>
      </c>
      <c r="F67" s="36" t="n">
        <v>30.0</v>
      </c>
      <c r="G67" s="37" t="n">
        <v>210.9</v>
      </c>
      <c r="H67" s="37" t="n">
        <f>ROUND(F67*G67,2)</f>
        <v>6327.0</v>
      </c>
      <c r="I67" s="38" t="n">
        <f>H67/VALOR_TOTAL*100</f>
        <v>0.2543344824532663</v>
      </c>
      <c r="J67" s="38" t="n">
        <f>I67+J66</f>
        <v>88.8158664454459</v>
      </c>
      <c r="K67" s="34" t="inlineStr">
        <f>IF(J67&lt;=50,"A",IF(J67&lt;=80,"B","C"))</f>
        <is>
          <r>
            <t xml:space="preserve">C</t>
          </r>
        </is>
      </c>
    </row>
    <row r="68" customHeight="1" ht="28">
      <c r="A68" s="34" t="inlineStr">
        <is>
          <r>
            <t xml:space="preserve">00043467</t>
          </r>
        </is>
      </c>
      <c r="B68" s="35" t="inlineStr">
        <is>
          <r>
            <t xml:space="preserve">FERRAMENTAS - FAMILIA SERVENTE - HORISTA (ENCARGOS COMPLEMENTARES - COLETADO CAIXA)</t>
          </r>
        </is>
      </c>
      <c r="C68" s="34" t="inlineStr">
        <is>
          <r>
            <t xml:space="preserve">SINAPI</t>
          </r>
        </is>
      </c>
      <c r="D68" s="34" t="inlineStr">
        <is>
          <r>
            <t xml:space="preserve">Encargos Complementares</t>
          </r>
        </is>
      </c>
      <c r="E68" s="34" t="inlineStr">
        <is>
          <r>
            <t xml:space="preserve">H</t>
          </r>
        </is>
      </c>
      <c r="F68" s="36" t="n">
        <v>10234.636628794842</v>
      </c>
      <c r="G68" s="37" t="n">
        <v>0.61</v>
      </c>
      <c r="H68" s="37" t="n">
        <f>ROUND(F68*G68,2)</f>
        <v>6243.128343564854</v>
      </c>
      <c r="I68" s="38" t="n">
        <f>H68/VALOR_TOTAL*100</f>
        <v>0.2509629865892026</v>
      </c>
      <c r="J68" s="38" t="n">
        <f>I68+J67</f>
        <v>89.06682949862095</v>
      </c>
      <c r="K68" s="34" t="inlineStr">
        <f>IF(J68&lt;=50,"A",IF(J68&lt;=80,"B","C"))</f>
        <is>
          <r>
            <t xml:space="preserve">C</t>
          </r>
        </is>
      </c>
    </row>
    <row r="69" customHeight="1" ht="15">
      <c r="A69" s="34" t="inlineStr">
        <is>
          <r>
            <t xml:space="preserve">00006117</t>
          </r>
        </is>
      </c>
      <c r="B69" s="35" t="inlineStr">
        <is>
          <r>
            <t xml:space="preserve">CARPINTEIRO AUXILIAR (HORISTA)</t>
          </r>
        </is>
      </c>
      <c r="C69" s="34" t="inlineStr">
        <is>
          <r>
            <t xml:space="preserve">SINAPI</t>
          </r>
        </is>
      </c>
      <c r="D69" s="34" t="inlineStr">
        <is>
          <r>
            <t xml:space="preserve">Mão de Obra</t>
          </r>
        </is>
      </c>
      <c r="E69" s="34" t="inlineStr">
        <is>
          <r>
            <t xml:space="preserve">H</t>
          </r>
        </is>
      </c>
      <c r="F69" s="36" t="n">
        <v>400.85010111923987</v>
      </c>
      <c r="G69" s="37" t="n">
        <v>15.09</v>
      </c>
      <c r="H69" s="37" t="n">
        <f>ROUND(F69*G69,2)</f>
        <v>6048.82802588933</v>
      </c>
      <c r="I69" s="38" t="n">
        <f>H69/VALOR_TOTAL*100</f>
        <v>0.24315244909331044</v>
      </c>
      <c r="J69" s="38" t="n">
        <f>I69+J68</f>
        <v>89.30998202707009</v>
      </c>
      <c r="K69" s="34" t="inlineStr">
        <f>IF(J69&lt;=50,"A",IF(J69&lt;=80,"B","C"))</f>
        <is>
          <r>
            <t xml:space="preserve">C</t>
          </r>
        </is>
      </c>
    </row>
    <row r="70" customHeight="1" ht="20">
      <c r="A70" s="34" t="inlineStr">
        <is>
          <r>
            <t xml:space="preserve">00001346</t>
          </r>
        </is>
      </c>
      <c r="B70" s="35" t="inlineStr">
        <is>
          <r>
            <t xml:space="preserve">CHAPA/PAINEL DE MADEIRA COMPENSADA PLASTIFICADA (MADEIRITE PLASTIFICADO) PARA FORMA DE CONCRETO, DE 2200 X 1100 MM, E = 10 MM</t>
          </r>
        </is>
      </c>
      <c r="C70" s="34" t="inlineStr">
        <is>
          <r>
            <t xml:space="preserve">SINAPI</t>
          </r>
        </is>
      </c>
      <c r="D70" s="34" t="inlineStr">
        <is>
          <r>
            <t xml:space="preserve">Material</t>
          </r>
        </is>
      </c>
      <c r="E70" s="34" t="inlineStr">
        <is>
          <r>
            <t xml:space="preserve">M2</t>
          </r>
        </is>
      </c>
      <c r="F70" s="36" t="n">
        <v>104.8572</v>
      </c>
      <c r="G70" s="37" t="n">
        <v>57.17</v>
      </c>
      <c r="H70" s="37" t="n">
        <f>ROUND(F70*G70,2)</f>
        <v>5994.686124</v>
      </c>
      <c r="I70" s="38" t="n">
        <f>H70/VALOR_TOTAL*100</f>
        <v>0.2409760380618487</v>
      </c>
      <c r="J70" s="38" t="n">
        <f>I70+J69</f>
        <v>89.55095822094046</v>
      </c>
      <c r="K70" s="34" t="inlineStr">
        <f>IF(J70&lt;=50,"A",IF(J70&lt;=80,"B","C"))</f>
        <is>
          <r>
            <t xml:space="preserve">C</t>
          </r>
        </is>
      </c>
    </row>
    <row r="71" customHeight="1" ht="15">
      <c r="A71" s="34" t="inlineStr">
        <is>
          <r>
            <t xml:space="preserve">00000248</t>
          </r>
        </is>
      </c>
      <c r="B71" s="35" t="inlineStr">
        <is>
          <r>
            <t xml:space="preserve">AJUDANTE DE OPERACAO EM GERAL (HORISTA)</t>
          </r>
        </is>
      </c>
      <c r="C71" s="34" t="inlineStr">
        <is>
          <r>
            <t xml:space="preserve">SINAPI</t>
          </r>
        </is>
      </c>
      <c r="D71" s="34" t="inlineStr">
        <is>
          <r>
            <t xml:space="preserve">Mão de Obra</t>
          </r>
        </is>
      </c>
      <c r="E71" s="34" t="inlineStr">
        <is>
          <r>
            <t xml:space="preserve">H</t>
          </r>
        </is>
      </c>
      <c r="F71" s="36" t="n">
        <v>413.41824</v>
      </c>
      <c r="G71" s="37" t="n">
        <v>14.27</v>
      </c>
      <c r="H71" s="37" t="n">
        <f>ROUND(F71*G71,2)</f>
        <v>5899.4782848</v>
      </c>
      <c r="I71" s="38" t="n">
        <f>H71/VALOR_TOTAL*100</f>
        <v>0.2371488472117735</v>
      </c>
      <c r="J71" s="38" t="n">
        <f>I71+J70</f>
        <v>89.78810713710031</v>
      </c>
      <c r="K71" s="34" t="inlineStr">
        <f>IF(J71&lt;=50,"A",IF(J71&lt;=80,"B","C"))</f>
        <is>
          <r>
            <t xml:space="preserve">C</t>
          </r>
        </is>
      </c>
    </row>
    <row r="72" customHeight="1" ht="15">
      <c r="A72" s="34" t="inlineStr">
        <is>
          <r>
            <t xml:space="preserve">00000242</t>
          </r>
        </is>
      </c>
      <c r="B72" s="35" t="inlineStr">
        <is>
          <r>
            <t xml:space="preserve">AJUDANTE ESPECIALIZADO (HORISTA)</t>
          </r>
        </is>
      </c>
      <c r="C72" s="34" t="inlineStr">
        <is>
          <r>
            <t xml:space="preserve">SINAPI</t>
          </r>
        </is>
      </c>
      <c r="D72" s="34" t="inlineStr">
        <is>
          <r>
            <t xml:space="preserve">Mão de Obra</t>
          </r>
        </is>
      </c>
      <c r="E72" s="34" t="inlineStr">
        <is>
          <r>
            <t xml:space="preserve">H</t>
          </r>
        </is>
      </c>
      <c r="F72" s="36" t="n">
        <v>410.9968250496</v>
      </c>
      <c r="G72" s="37" t="n">
        <v>14.27</v>
      </c>
      <c r="H72" s="37" t="n">
        <f>ROUND(F72*G72,2)</f>
        <v>5864.924693457792</v>
      </c>
      <c r="I72" s="38" t="n">
        <f>H72/VALOR_TOTAL*100</f>
        <v>0.23575985246372197</v>
      </c>
      <c r="J72" s="38" t="n">
        <f>I72+J71</f>
        <v>90.02386680089512</v>
      </c>
      <c r="K72" s="34" t="inlineStr">
        <f>IF(J72&lt;=50,"A",IF(J72&lt;=80,"B","C"))</f>
        <is>
          <r>
            <t xml:space="preserve">C</t>
          </r>
        </is>
      </c>
    </row>
    <row r="73" customHeight="1" ht="20">
      <c r="A73" s="34" t="inlineStr">
        <is>
          <r>
            <t xml:space="preserve">SBC028155</t>
          </r>
        </is>
      </c>
      <c r="B73" s="35" t="inlineStr">
        <is>
          <r>
            <t xml:space="preserve">DUCHA HIGIENICA ACQUA JET 2195 AQUARIUS FABRIMAR CR</t>
          </r>
        </is>
      </c>
      <c r="C73" s="34" t="inlineStr">
        <is>
          <r>
            <t xml:space="preserve">Composições Próprias</t>
          </r>
        </is>
      </c>
      <c r="D73" s="34" t="inlineStr">
        <is>
          <r>
            <t xml:space="preserve">Material</t>
          </r>
        </is>
      </c>
      <c r="E73" s="34" t="inlineStr">
        <is>
          <r>
            <t xml:space="preserve">UN</t>
          </r>
        </is>
      </c>
      <c r="F73" s="36" t="n">
        <v>33.0</v>
      </c>
      <c r="G73" s="37" t="n">
        <v>173.76</v>
      </c>
      <c r="H73" s="37" t="n">
        <f>ROUND(F73*G73,2)</f>
        <v>5734.08</v>
      </c>
      <c r="I73" s="38" t="n">
        <f>H73/VALOR_TOTAL*100</f>
        <v>0.23050012156561167</v>
      </c>
      <c r="J73" s="38" t="n">
        <f>I73+J72</f>
        <v>90.25436692246075</v>
      </c>
      <c r="K73" s="34" t="inlineStr">
        <f>IF(J73&lt;=50,"A",IF(J73&lt;=80,"B","C"))</f>
        <is>
          <r>
            <t xml:space="preserve">C</t>
          </r>
        </is>
      </c>
    </row>
    <row r="74" customHeight="1" ht="15">
      <c r="A74" s="34" t="inlineStr">
        <is>
          <r>
            <t xml:space="preserve">I1530</t>
          </r>
        </is>
      </c>
      <c r="B74" s="35" t="inlineStr">
        <is>
          <r>
            <t xml:space="preserve">MONTADOR</t>
          </r>
        </is>
      </c>
      <c r="C74" s="34" t="inlineStr">
        <is>
          <r>
            <t xml:space="preserve">SEINFRA</t>
          </r>
        </is>
      </c>
      <c r="D74" s="34" t="inlineStr">
        <is>
          <r>
            <t xml:space="preserve">Mão de Obra</t>
          </r>
        </is>
      </c>
      <c r="E74" s="34" t="inlineStr">
        <is>
          <r>
            <t xml:space="preserve">H</t>
          </r>
        </is>
      </c>
      <c r="F74" s="36" t="n">
        <v>210.216</v>
      </c>
      <c r="G74" s="37" t="n">
        <v>26.86</v>
      </c>
      <c r="H74" s="37" t="n">
        <f>ROUND(F74*G74,2)</f>
        <v>5646.40176</v>
      </c>
      <c r="I74" s="38" t="n">
        <f>H74/VALOR_TOTAL*100</f>
        <v>0.22697560761068622</v>
      </c>
      <c r="J74" s="38" t="n">
        <f>I74+J73</f>
        <v>90.48134245932245</v>
      </c>
      <c r="K74" s="34" t="inlineStr">
        <f>IF(J74&lt;=50,"A",IF(J74&lt;=80,"B","C"))</f>
        <is>
          <r>
            <t xml:space="preserve">C</t>
          </r>
        </is>
      </c>
    </row>
    <row r="75" customHeight="1" ht="20">
      <c r="A75" s="34" t="inlineStr">
        <is>
          <r>
            <t xml:space="preserve">00007170</t>
          </r>
        </is>
      </c>
      <c r="B75" s="35" t="inlineStr">
        <is>
          <r>
            <t xml:space="preserve">TELA FACHADEIRA EM POLIETILENO, ROLO DE 3 X 100 M (L X C), COR BRANCA, SEM LOGOMARCA - PARA PROTECAO DE OBRAS</t>
          </r>
        </is>
      </c>
      <c r="C75" s="34" t="inlineStr">
        <is>
          <r>
            <t xml:space="preserve">SINAPI</t>
          </r>
        </is>
      </c>
      <c r="D75" s="34" t="inlineStr">
        <is>
          <r>
            <t xml:space="preserve">Material</t>
          </r>
        </is>
      </c>
      <c r="E75" s="34" t="inlineStr">
        <is>
          <r>
            <t xml:space="preserve">M2</t>
          </r>
        </is>
      </c>
      <c r="F75" s="36" t="n">
        <v>2985.2702</v>
      </c>
      <c r="G75" s="37" t="n">
        <v>1.78</v>
      </c>
      <c r="H75" s="37" t="n">
        <f>ROUND(F75*G75,2)</f>
        <v>5313.780956</v>
      </c>
      <c r="I75" s="38" t="n">
        <f>H75/VALOR_TOTAL*100</f>
        <v>0.2136048252432879</v>
      </c>
      <c r="J75" s="38" t="n">
        <f>I75+J74</f>
        <v>90.6949472461362</v>
      </c>
      <c r="K75" s="34" t="inlineStr">
        <f>IF(J75&lt;=50,"A",IF(J75&lt;=80,"B","C"))</f>
        <is>
          <r>
            <t xml:space="preserve">C</t>
          </r>
        </is>
      </c>
    </row>
    <row r="76" customHeight="1" ht="15">
      <c r="A76" s="34" t="inlineStr">
        <is>
          <r>
            <t xml:space="preserve">I01569</t>
          </r>
        </is>
      </c>
      <c r="B76" s="35" t="inlineStr">
        <is>
          <r>
            <t xml:space="preserve">Madeira mista serrada (barrote) 6 x 6cm - 0,0036 m3/m (angelim, louro)</t>
          </r>
        </is>
      </c>
      <c r="C76" s="34" t="inlineStr">
        <is>
          <r>
            <t xml:space="preserve">ORSE</t>
          </r>
        </is>
      </c>
      <c r="D76" s="34" t="inlineStr">
        <is>
          <r>
            <t xml:space="preserve">Material</t>
          </r>
        </is>
      </c>
      <c r="E76" s="34" t="inlineStr">
        <is>
          <r>
            <t xml:space="preserve">m</t>
          </r>
        </is>
      </c>
      <c r="F76" s="36" t="n">
        <v>777.87985</v>
      </c>
      <c r="G76" s="37" t="n">
        <v>6.75</v>
      </c>
      <c r="H76" s="37" t="n">
        <f>ROUND(F76*G76,2)</f>
        <v>5250.6889875</v>
      </c>
      <c r="I76" s="38" t="n">
        <f>H76/VALOR_TOTAL*100</f>
        <v>0.21106863697785316</v>
      </c>
      <c r="J76" s="38" t="n">
        <f>I76+J75</f>
        <v>90.9060159238148</v>
      </c>
      <c r="K76" s="34" t="inlineStr">
        <f>IF(J76&lt;=50,"A",IF(J76&lt;=80,"B","C"))</f>
        <is>
          <r>
            <t xml:space="preserve">C</t>
          </r>
        </is>
      </c>
    </row>
    <row r="77" customHeight="1" ht="20">
      <c r="A77" s="34" t="inlineStr">
        <is>
          <r>
            <t xml:space="preserve">00040287</t>
          </r>
        </is>
      </c>
      <c r="B77" s="35" t="inlineStr">
        <is>
          <r>
            <t xml:space="preserve">LOCACAO DE BARRA DE ANCORAGEM DE 0,80 A 1,20 M DE EXTENSAO, COM ROSCA DE 5/8", INCLUINDO PORCA E FLANGE</t>
          </r>
        </is>
      </c>
      <c r="C77" s="34" t="inlineStr">
        <is>
          <r>
            <t xml:space="preserve">SINAPI</t>
          </r>
        </is>
      </c>
      <c r="D77" s="34" t="inlineStr">
        <is>
          <r>
            <t xml:space="preserve">Equipamento</t>
          </r>
        </is>
      </c>
      <c r="E77" s="34" t="inlineStr">
        <is>
          <r>
            <t xml:space="preserve">MES</t>
          </r>
        </is>
      </c>
      <c r="F77" s="36" t="n">
        <v>653.77155</v>
      </c>
      <c r="G77" s="37" t="n">
        <v>7.63</v>
      </c>
      <c r="H77" s="37" t="n">
        <f>ROUND(F77*G77,2)</f>
        <v>4988.2769265</v>
      </c>
      <c r="I77" s="38" t="n">
        <f>H77/VALOR_TOTAL*100</f>
        <v>0.2005201249304484</v>
      </c>
      <c r="J77" s="38" t="n">
        <f>I77+J76</f>
        <v>91.10653617229464</v>
      </c>
      <c r="K77" s="34" t="inlineStr">
        <f>IF(J77&lt;=50,"A",IF(J77&lt;=80,"B","C"))</f>
        <is>
          <r>
            <t xml:space="preserve">C</t>
          </r>
        </is>
      </c>
    </row>
    <row r="78" customHeight="1" ht="15">
      <c r="A78" s="34" t="inlineStr">
        <is>
          <r>
            <t xml:space="preserve">G0855</t>
          </r>
        </is>
      </c>
      <c r="B78" s="35" t="inlineStr">
        <is>
          <r>
            <t xml:space="preserve">ANALISTA DE PLANEJAMENTO</t>
          </r>
        </is>
      </c>
      <c r="C78" s="34" t="inlineStr">
        <is>
          <r>
            <t xml:space="preserve">SEINFRA</t>
          </r>
        </is>
      </c>
      <c r="D78" s="34" t="inlineStr">
        <is>
          <r>
            <t xml:space="preserve">Mão de Obra</t>
          </r>
        </is>
      </c>
      <c r="E78" s="34" t="inlineStr">
        <is>
          <r>
            <t xml:space="preserve">H</t>
          </r>
        </is>
      </c>
      <c r="F78" s="36" t="n">
        <v>42.0</v>
      </c>
      <c r="G78" s="37" t="n">
        <v>113.34</v>
      </c>
      <c r="H78" s="37" t="n">
        <f>ROUND(F78*G78,2)</f>
        <v>4760.28</v>
      </c>
      <c r="I78" s="38" t="n">
        <f>H78/VALOR_TOTAL*100</f>
        <v>0.19135504190495248</v>
      </c>
      <c r="J78" s="38" t="n">
        <f>I78+J77</f>
        <v>91.29789121419961</v>
      </c>
      <c r="K78" s="34" t="inlineStr">
        <f>IF(J78&lt;=50,"A",IF(J78&lt;=80,"B","C"))</f>
        <is>
          <r>
            <t xml:space="preserve">C</t>
          </r>
        </is>
      </c>
    </row>
    <row r="79" customHeight="1" ht="20">
      <c r="A79" s="34" t="inlineStr">
        <is>
          <r>
            <t xml:space="preserve">SBC033022..</t>
          </r>
        </is>
      </c>
      <c r="B79" s="35" t="inlineStr">
        <is>
          <r>
            <t xml:space="preserve">PROJETO - COMPLEMENTARES/PERSPECTIVAS DA OBRA</t>
          </r>
        </is>
      </c>
      <c r="C79" s="34" t="inlineStr">
        <is>
          <r>
            <t xml:space="preserve">Composições Próprias</t>
          </r>
        </is>
      </c>
      <c r="D79" s="34" t="inlineStr">
        <is>
          <r>
            <t xml:space="preserve">Material</t>
          </r>
        </is>
      </c>
      <c r="E79" s="34" t="inlineStr">
        <is>
          <r>
            <t xml:space="preserve">M2</t>
          </r>
        </is>
      </c>
      <c r="F79" s="36" t="n">
        <v>250.0</v>
      </c>
      <c r="G79" s="37" t="n">
        <v>18.0</v>
      </c>
      <c r="H79" s="37" t="n">
        <f>ROUND(F79*G79,2)</f>
        <v>4500.0</v>
      </c>
      <c r="I79" s="38" t="n">
        <f>H79/VALOR_TOTAL*100</f>
        <v>0.1808922350307726</v>
      </c>
      <c r="J79" s="38" t="n">
        <f>I79+J78</f>
        <v>91.47878344923038</v>
      </c>
      <c r="K79" s="34" t="inlineStr">
        <f>IF(J79&lt;=50,"A",IF(J79&lt;=80,"B","C"))</f>
        <is>
          <r>
            <t xml:space="preserve">C</t>
          </r>
        </is>
      </c>
    </row>
    <row r="80" customHeight="1" ht="20">
      <c r="A80" s="34" t="inlineStr">
        <is>
          <r>
            <t xml:space="preserve">00021112</t>
          </r>
        </is>
      </c>
      <c r="B80" s="35" t="inlineStr">
        <is>
          <r>
            <t xml:space="preserve">VALVULA DE DESCARGA EM METAL CROMADO PARA MICTORIO COM ACIONAMENTO POR PRESSAO E FECHAMENTO AUTOMATICO</t>
          </r>
        </is>
      </c>
      <c r="C80" s="34" t="inlineStr">
        <is>
          <r>
            <t xml:space="preserve">SINAPI</t>
          </r>
        </is>
      </c>
      <c r="D80" s="34" t="inlineStr">
        <is>
          <r>
            <t xml:space="preserve">Material</t>
          </r>
        </is>
      </c>
      <c r="E80" s="34" t="inlineStr">
        <is>
          <r>
            <t xml:space="preserve">UN</t>
          </r>
        </is>
      </c>
      <c r="F80" s="36" t="n">
        <v>11.0</v>
      </c>
      <c r="G80" s="37" t="n">
        <v>407.89</v>
      </c>
      <c r="H80" s="37" t="n">
        <f>ROUND(F80*G80,2)</f>
        <v>4486.79</v>
      </c>
      <c r="I80" s="38" t="n">
        <f>H80/VALOR_TOTAL*100</f>
        <v>0.18036121582527115</v>
      </c>
      <c r="J80" s="38" t="n">
        <f>I80+J79</f>
        <v>91.65914466505565</v>
      </c>
      <c r="K80" s="34" t="inlineStr">
        <f>IF(J80&lt;=50,"A",IF(J80&lt;=80,"B","C"))</f>
        <is>
          <r>
            <t xml:space="preserve">C</t>
          </r>
        </is>
      </c>
    </row>
    <row r="81" customHeight="1" ht="20">
      <c r="A81" s="34" t="inlineStr">
        <is>
          <r>
            <t xml:space="preserve">00037411</t>
          </r>
        </is>
      </c>
      <c r="B81" s="35" t="inlineStr">
        <is>
          <r>
            <t xml:space="preserve">TELA DE ACO SOLDADA GALVANIZADA/ZINCADA PARA ALVENARIA, FIO D = *1,24 MM, MALHA 25 X 25 MM</t>
          </r>
        </is>
      </c>
      <c r="C81" s="34" t="inlineStr">
        <is>
          <r>
            <t xml:space="preserve">SINAPI</t>
          </r>
        </is>
      </c>
      <c r="D81" s="34" t="inlineStr">
        <is>
          <r>
            <t xml:space="preserve">Material</t>
          </r>
        </is>
      </c>
      <c r="E81" s="34" t="inlineStr">
        <is>
          <r>
            <t xml:space="preserve">M2</t>
          </r>
        </is>
      </c>
      <c r="F81" s="36" t="n">
        <v>283.226664</v>
      </c>
      <c r="G81" s="37" t="n">
        <v>15.57</v>
      </c>
      <c r="H81" s="37" t="n">
        <f>ROUND(F81*G81,2)</f>
        <v>4409.83915848</v>
      </c>
      <c r="I81" s="38" t="n">
        <f>H81/VALOR_TOTAL*100</f>
        <v>0.17726792477859302</v>
      </c>
      <c r="J81" s="38" t="n">
        <f>I81+J80</f>
        <v>91.8364126236619</v>
      </c>
      <c r="K81" s="34" t="inlineStr">
        <f>IF(J81&lt;=50,"A",IF(J81&lt;=80,"B","C"))</f>
        <is>
          <r>
            <t xml:space="preserve">C</t>
          </r>
        </is>
      </c>
    </row>
    <row r="82" customHeight="1" ht="20">
      <c r="A82" s="34" t="inlineStr">
        <is>
          <r>
            <t xml:space="preserve">I09808</t>
          </r>
        </is>
      </c>
      <c r="B82" s="35" t="inlineStr">
        <is>
          <r>
            <t xml:space="preserve">Luminária tipo plafon (sobrepor), quadrada, 24x24cm, em aluminio pintado na cor branca, c/difusor em vidro, Aladin ou similar</t>
          </r>
        </is>
      </c>
      <c r="C82" s="34" t="inlineStr">
        <is>
          <r>
            <t xml:space="preserve">ORSE</t>
          </r>
        </is>
      </c>
      <c r="D82" s="34" t="inlineStr">
        <is>
          <r>
            <t xml:space="preserve">Material</t>
          </r>
        </is>
      </c>
      <c r="E82" s="34" t="inlineStr">
        <is>
          <r>
            <t xml:space="preserve">un</t>
          </r>
        </is>
      </c>
      <c r="F82" s="36" t="n">
        <v>47.0</v>
      </c>
      <c r="G82" s="37" t="n">
        <v>89.33</v>
      </c>
      <c r="H82" s="37" t="n">
        <f>ROUND(F82*G82,2)</f>
        <v>4198.51</v>
      </c>
      <c r="I82" s="38" t="n">
        <f>H82/VALOR_TOTAL*100</f>
        <v>0.16877285726645533</v>
      </c>
      <c r="J82" s="38" t="n">
        <f>I82+J81</f>
        <v>92.00518548092836</v>
      </c>
      <c r="K82" s="34" t="inlineStr">
        <f>IF(J82&lt;=50,"A",IF(J82&lt;=80,"B","C"))</f>
        <is>
          <r>
            <t xml:space="preserve">C</t>
          </r>
        </is>
      </c>
    </row>
    <row r="83" customHeight="1" ht="20">
      <c r="A83" s="34" t="inlineStr">
        <is>
          <r>
            <t xml:space="preserve">00001341</t>
          </r>
        </is>
      </c>
      <c r="B83" s="35" t="inlineStr">
        <is>
          <r>
            <t xml:space="preserve">CHAPA DE LAMINADO MELAMINICO, TEXTURIZADO, DE 1,25 X 3,08 METROS, ESPESSURA = 0,8 MILIMETROS</t>
          </r>
        </is>
      </c>
      <c r="C83" s="34" t="inlineStr">
        <is>
          <r>
            <t xml:space="preserve">SINAPI</t>
          </r>
        </is>
      </c>
      <c r="D83" s="34" t="inlineStr">
        <is>
          <r>
            <t xml:space="preserve">Material</t>
          </r>
        </is>
      </c>
      <c r="E83" s="34" t="inlineStr">
        <is>
          <r>
            <t xml:space="preserve">M2</t>
          </r>
        </is>
      </c>
      <c r="F83" s="36" t="n">
        <v>47.7225</v>
      </c>
      <c r="G83" s="37" t="n">
        <v>84.55</v>
      </c>
      <c r="H83" s="37" t="n">
        <f>ROUND(F83*G83,2)</f>
        <v>4034.937375</v>
      </c>
      <c r="I83" s="38" t="n">
        <f>H83/VALOR_TOTAL*100</f>
        <v>0.16219751999398857</v>
      </c>
      <c r="J83" s="38" t="n">
        <f>I83+J82</f>
        <v>92.16738310644281</v>
      </c>
      <c r="K83" s="34" t="inlineStr">
        <f>IF(J83&lt;=50,"A",IF(J83&lt;=80,"B","C"))</f>
        <is>
          <r>
            <t xml:space="preserve">C</t>
          </r>
        </is>
      </c>
    </row>
    <row r="84" customHeight="1" ht="15">
      <c r="A84" s="34" t="inlineStr">
        <is>
          <r>
            <t xml:space="preserve">00010432</t>
          </r>
        </is>
      </c>
      <c r="B84" s="35" t="inlineStr">
        <is>
          <r>
            <t xml:space="preserve">MICTORIO INDIVIDUAL, SIFONADO, DE LOUCA BRANCA, SEM COMPLEMENTOS</t>
          </r>
        </is>
      </c>
      <c r="C84" s="34" t="inlineStr">
        <is>
          <r>
            <t xml:space="preserve">SINAPI</t>
          </r>
        </is>
      </c>
      <c r="D84" s="34" t="inlineStr">
        <is>
          <r>
            <t xml:space="preserve">Material</t>
          </r>
        </is>
      </c>
      <c r="E84" s="34" t="inlineStr">
        <is>
          <r>
            <t xml:space="preserve">UN</t>
          </r>
        </is>
      </c>
      <c r="F84" s="36" t="n">
        <v>11.0</v>
      </c>
      <c r="G84" s="37" t="n">
        <v>365.62</v>
      </c>
      <c r="H84" s="37" t="n">
        <f>ROUND(F84*G84,2)</f>
        <v>4021.82</v>
      </c>
      <c r="I84" s="38" t="n">
        <f>H84/VALOR_TOTAL*100</f>
        <v>0.16167022415365817</v>
      </c>
      <c r="J84" s="38" t="n">
        <f>I84+J83</f>
        <v>92.32905333059647</v>
      </c>
      <c r="K84" s="34" t="inlineStr">
        <f>IF(J84&lt;=50,"A",IF(J84&lt;=80,"B","C"))</f>
        <is>
          <r>
            <t xml:space="preserve">C</t>
          </r>
        </is>
      </c>
    </row>
    <row r="85" customHeight="1" ht="15">
      <c r="A85" s="34" t="inlineStr">
        <is>
          <r>
            <t xml:space="preserve">00002696</t>
          </r>
        </is>
      </c>
      <c r="B85" s="35" t="inlineStr">
        <is>
          <r>
            <t xml:space="preserve">ENCANADOR OU BOMBEIRO HIDRAULICO (HORISTA)</t>
          </r>
        </is>
      </c>
      <c r="C85" s="34" t="inlineStr">
        <is>
          <r>
            <t xml:space="preserve">SINAPI</t>
          </r>
        </is>
      </c>
      <c r="D85" s="34" t="inlineStr">
        <is>
          <r>
            <t xml:space="preserve">Mão de Obra</t>
          </r>
        </is>
      </c>
      <c r="E85" s="34" t="inlineStr">
        <is>
          <r>
            <t xml:space="preserve">H</t>
          </r>
        </is>
      </c>
      <c r="F85" s="36" t="n">
        <v>187.22196017383797</v>
      </c>
      <c r="G85" s="37" t="n">
        <v>20.46</v>
      </c>
      <c r="H85" s="37" t="n">
        <f>ROUND(F85*G85,2)</f>
        <v>3830.5613051567248</v>
      </c>
      <c r="I85" s="38" t="n">
        <f>H85/VALOR_TOTAL*100</f>
        <v>0.15398195464715406</v>
      </c>
      <c r="J85" s="38" t="n">
        <f>I85+J84</f>
        <v>92.48303523277858</v>
      </c>
      <c r="K85" s="34" t="inlineStr">
        <f>IF(J85&lt;=50,"A",IF(J85&lt;=80,"B","C"))</f>
        <is>
          <r>
            <t xml:space="preserve">C</t>
          </r>
        </is>
      </c>
    </row>
    <row r="86" customHeight="1" ht="20">
      <c r="A86" s="34" t="inlineStr">
        <is>
          <r>
            <t xml:space="preserve">00011587</t>
          </r>
        </is>
      </c>
      <c r="B86" s="35" t="inlineStr">
        <is>
          <r>
            <t xml:space="preserve">FORRO DE PVC LISO, BRANCO, REGUA DE 10 CM, ESPESSURA DE 8 MM A 10 MM (COM COLOCACAO / SEM ESTRUTURA METALICA)</t>
          </r>
        </is>
      </c>
      <c r="C86" s="34" t="inlineStr">
        <is>
          <r>
            <t xml:space="preserve">SINAPI</t>
          </r>
        </is>
      </c>
      <c r="D86" s="34" t="inlineStr">
        <is>
          <r>
            <t xml:space="preserve">Material</t>
          </r>
        </is>
      </c>
      <c r="E86" s="34" t="inlineStr">
        <is>
          <r>
            <t xml:space="preserve">M2</t>
          </r>
        </is>
      </c>
      <c r="F86" s="36" t="n">
        <v>44.0</v>
      </c>
      <c r="G86" s="37" t="n">
        <v>84.6</v>
      </c>
      <c r="H86" s="37" t="n">
        <f>ROUND(F86*G86,2)</f>
        <v>3722.4</v>
      </c>
      <c r="I86" s="38" t="n">
        <f>H86/VALOR_TOTAL*100</f>
        <v>0.1496340568174551</v>
      </c>
      <c r="J86" s="38" t="n">
        <f>I86+J85</f>
        <v>92.63266928959602</v>
      </c>
      <c r="K86" s="34" t="inlineStr">
        <f>IF(J86&lt;=50,"A",IF(J86&lt;=80,"B","C"))</f>
        <is>
          <r>
            <t xml:space="preserve">C</t>
          </r>
        </is>
      </c>
    </row>
    <row r="87" customHeight="1" ht="15">
      <c r="A87" s="34" t="inlineStr">
        <is>
          <r>
            <t xml:space="preserve">I01213S</t>
          </r>
        </is>
      </c>
      <c r="B87" s="35" t="inlineStr">
        <is>
          <r>
            <t xml:space="preserve">Carpinteiro de formas ou oficial (horista)</t>
          </r>
        </is>
      </c>
      <c r="C87" s="34" t="inlineStr">
        <is>
          <r>
            <t xml:space="preserve">ORSE</t>
          </r>
        </is>
      </c>
      <c r="D87" s="34" t="inlineStr">
        <is>
          <r>
            <t xml:space="preserve">Mão de Obra</t>
          </r>
        </is>
      </c>
      <c r="E87" s="34" t="inlineStr">
        <is>
          <r>
            <t xml:space="preserve">h</t>
          </r>
        </is>
      </c>
      <c r="F87" s="36" t="n">
        <v>193.12</v>
      </c>
      <c r="G87" s="37" t="n">
        <v>19.13</v>
      </c>
      <c r="H87" s="37" t="n">
        <f>ROUND(F87*G87,2)</f>
        <v>3694.3856</v>
      </c>
      <c r="I87" s="38" t="n">
        <f>H87/VALOR_TOTAL*100</f>
        <v>0.14850792627766707</v>
      </c>
      <c r="J87" s="38" t="n">
        <f>I87+J86</f>
        <v>92.7811773927461</v>
      </c>
      <c r="K87" s="34" t="inlineStr">
        <f>IF(J87&lt;=50,"A",IF(J87&lt;=80,"B","C"))</f>
        <is>
          <r>
            <t xml:space="preserve">C</t>
          </r>
        </is>
      </c>
    </row>
    <row r="88" customHeight="1" ht="15">
      <c r="A88" s="34" t="inlineStr">
        <is>
          <r>
            <t xml:space="preserve">00000659</t>
          </r>
        </is>
      </c>
      <c r="B88" s="35" t="inlineStr">
        <is>
          <r>
            <t xml:space="preserve">CANALETA DE CONCRETO 14 X 19 X 19 CM (CLASSE C - NBR 6136)</t>
          </r>
        </is>
      </c>
      <c r="C88" s="34" t="inlineStr">
        <is>
          <r>
            <t xml:space="preserve">SINAPI</t>
          </r>
        </is>
      </c>
      <c r="D88" s="34" t="inlineStr">
        <is>
          <r>
            <t xml:space="preserve">Material</t>
          </r>
        </is>
      </c>
      <c r="E88" s="34" t="inlineStr">
        <is>
          <r>
            <t xml:space="preserve">UN</t>
          </r>
        </is>
      </c>
      <c r="F88" s="36" t="n">
        <v>1174.8</v>
      </c>
      <c r="G88" s="37" t="n">
        <v>3.14</v>
      </c>
      <c r="H88" s="37" t="n">
        <f>ROUND(F88*G88,2)</f>
        <v>3688.872</v>
      </c>
      <c r="I88" s="38" t="n">
        <f>H88/VALOR_TOTAL*100</f>
        <v>0.14828628907165248</v>
      </c>
      <c r="J88" s="38" t="n">
        <f>I88+J87</f>
        <v>92.92946360142122</v>
      </c>
      <c r="K88" s="34" t="inlineStr">
        <f>IF(J88&lt;=50,"A",IF(J88&lt;=80,"B","C"))</f>
        <is>
          <r>
            <t xml:space="preserve">C</t>
          </r>
        </is>
      </c>
    </row>
    <row r="89" customHeight="1" ht="15">
      <c r="A89" s="34" t="inlineStr">
        <is>
          <r>
            <t xml:space="preserve">00004491</t>
          </r>
        </is>
      </c>
      <c r="B89" s="35" t="inlineStr">
        <is>
          <r>
            <t xml:space="preserve">PONTALETE *7,5 X 7,5* CM EM PINUS, MISTA OU EQUIVALENTE DA REGIAO - BRUTA</t>
          </r>
        </is>
      </c>
      <c r="C89" s="34" t="inlineStr">
        <is>
          <r>
            <t xml:space="preserve">SINAPI</t>
          </r>
        </is>
      </c>
      <c r="D89" s="34" t="inlineStr">
        <is>
          <r>
            <t xml:space="preserve">Material</t>
          </r>
        </is>
      </c>
      <c r="E89" s="34" t="inlineStr">
        <is>
          <r>
            <t xml:space="preserve">M</t>
          </r>
        </is>
      </c>
      <c r="F89" s="36" t="n">
        <v>323.96771416</v>
      </c>
      <c r="G89" s="37" t="n">
        <v>11.26</v>
      </c>
      <c r="H89" s="37" t="n">
        <f>ROUND(F89*G89,2)</f>
        <v>3647.8764614416</v>
      </c>
      <c r="I89" s="38" t="n">
        <f>H89/VALOR_TOTAL*100</f>
        <v>0.14663833916140376</v>
      </c>
      <c r="J89" s="38" t="n">
        <f>I89+J88</f>
        <v>93.07610208282655</v>
      </c>
      <c r="K89" s="34" t="inlineStr">
        <f>IF(J89&lt;=50,"A",IF(J89&lt;=80,"B","C"))</f>
        <is>
          <r>
            <t xml:space="preserve">C</t>
          </r>
        </is>
      </c>
    </row>
    <row r="90" customHeight="1" ht="15">
      <c r="A90" s="34" t="inlineStr">
        <is>
          <r>
            <t xml:space="preserve">00004257</t>
          </r>
        </is>
      </c>
      <c r="B90" s="35" t="inlineStr">
        <is>
          <r>
            <t xml:space="preserve">OPERADOR DE MARTELETE OU MARTELETEIRO (HORISTA)</t>
          </r>
        </is>
      </c>
      <c r="C90" s="34" t="inlineStr">
        <is>
          <r>
            <t xml:space="preserve">SINAPI</t>
          </r>
        </is>
      </c>
      <c r="D90" s="34" t="inlineStr">
        <is>
          <r>
            <t xml:space="preserve">Mão de Obra</t>
          </r>
        </is>
      </c>
      <c r="E90" s="34" t="inlineStr">
        <is>
          <r>
            <t xml:space="preserve">H</t>
          </r>
        </is>
      </c>
      <c r="F90" s="36" t="n">
        <v>184.70541595737</v>
      </c>
      <c r="G90" s="37" t="n">
        <v>19.48</v>
      </c>
      <c r="H90" s="37" t="n">
        <f>ROUND(F90*G90,2)</f>
        <v>3598.0615028495677</v>
      </c>
      <c r="I90" s="38" t="n">
        <f>H90/VALOR_TOTAL*100</f>
        <v>0.14463586378414198</v>
      </c>
      <c r="J90" s="38" t="n">
        <f>I90+J89</f>
        <v>93.22073788619873</v>
      </c>
      <c r="K90" s="34" t="inlineStr">
        <f>IF(J90&lt;=50,"A",IF(J90&lt;=80,"B","C"))</f>
        <is>
          <r>
            <t xml:space="preserve">C</t>
          </r>
        </is>
      </c>
    </row>
    <row r="91" customHeight="1" ht="15">
      <c r="A91" s="34" t="inlineStr">
        <is>
          <r>
            <t xml:space="preserve">00004517</t>
          </r>
        </is>
      </c>
      <c r="B91" s="35" t="inlineStr">
        <is>
          <r>
            <t xml:space="preserve">SARRAFO *2,5 X 7,5* CM EM PINUS, MISTA OU EQUIVALENTE DA REGIAO - BRUTA</t>
          </r>
        </is>
      </c>
      <c r="C91" s="34" t="inlineStr">
        <is>
          <r>
            <t xml:space="preserve">SINAPI</t>
          </r>
        </is>
      </c>
      <c r="D91" s="34" t="inlineStr">
        <is>
          <r>
            <t xml:space="preserve">Material</t>
          </r>
        </is>
      </c>
      <c r="E91" s="34" t="inlineStr">
        <is>
          <r>
            <t xml:space="preserve">M</t>
          </r>
        </is>
      </c>
      <c r="F91" s="36" t="n">
        <v>897.61525442392</v>
      </c>
      <c r="G91" s="37" t="n">
        <v>3.94</v>
      </c>
      <c r="H91" s="37" t="n">
        <f>ROUND(F91*G91,2)</f>
        <v>3536.604102430245</v>
      </c>
      <c r="I91" s="38" t="n">
        <f>H91/VALOR_TOTAL*100</f>
        <v>0.14216538233502363</v>
      </c>
      <c r="J91" s="38" t="n">
        <f>I91+J90</f>
        <v>93.36290310362315</v>
      </c>
      <c r="K91" s="34" t="inlineStr">
        <f>IF(J91&lt;=50,"A",IF(J91&lt;=80,"B","C"))</f>
        <is>
          <r>
            <t xml:space="preserve">C</t>
          </r>
        </is>
      </c>
    </row>
    <row r="92" customHeight="1" ht="15">
      <c r="A92" s="34" t="inlineStr">
        <is>
          <r>
            <t xml:space="preserve">00007194</t>
          </r>
        </is>
      </c>
      <c r="B92" s="35" t="inlineStr">
        <is>
          <r>
            <t xml:space="preserve">TELHA DE FIBROCIMENTO ONDULADA E = 6 MM, DE 2,44 X 1,10 M (SEM AMIANTO)</t>
          </r>
        </is>
      </c>
      <c r="C92" s="34" t="inlineStr">
        <is>
          <r>
            <t xml:space="preserve">SINAPI</t>
          </r>
        </is>
      </c>
      <c r="D92" s="34" t="inlineStr">
        <is>
          <r>
            <t xml:space="preserve">Material</t>
          </r>
        </is>
      </c>
      <c r="E92" s="34" t="inlineStr">
        <is>
          <r>
            <t xml:space="preserve">M2</t>
          </r>
        </is>
      </c>
      <c r="F92" s="36" t="n">
        <v>86.172214</v>
      </c>
      <c r="G92" s="37" t="n">
        <v>40.8</v>
      </c>
      <c r="H92" s="37" t="n">
        <f>ROUND(F92*G92,2)</f>
        <v>3515.8263312</v>
      </c>
      <c r="I92" s="38" t="n">
        <f>H92/VALOR_TOTAL*100</f>
        <v>0.1413301517846243</v>
      </c>
      <c r="J92" s="38" t="n">
        <f>I92+J91</f>
        <v>93.50423340288718</v>
      </c>
      <c r="K92" s="34" t="inlineStr">
        <f>IF(J92&lt;=50,"A",IF(J92&lt;=80,"B","C"))</f>
        <is>
          <r>
            <t xml:space="preserve">C</t>
          </r>
        </is>
      </c>
    </row>
    <row r="93" customHeight="1" ht="15">
      <c r="A93" s="34" t="inlineStr">
        <is>
          <r>
            <t xml:space="preserve">00012869</t>
          </r>
        </is>
      </c>
      <c r="B93" s="35" t="inlineStr">
        <is>
          <r>
            <t xml:space="preserve">TELHADOR / TELHADISTA (HORISTA)</t>
          </r>
        </is>
      </c>
      <c r="C93" s="34" t="inlineStr">
        <is>
          <r>
            <t xml:space="preserve">SINAPI</t>
          </r>
        </is>
      </c>
      <c r="D93" s="34" t="inlineStr">
        <is>
          <r>
            <t xml:space="preserve">Mão de Obra</t>
          </r>
        </is>
      </c>
      <c r="E93" s="34" t="inlineStr">
        <is>
          <r>
            <t xml:space="preserve">H</t>
          </r>
        </is>
      </c>
      <c r="F93" s="36" t="n">
        <v>167.00712350208</v>
      </c>
      <c r="G93" s="37" t="n">
        <v>20.21</v>
      </c>
      <c r="H93" s="37" t="n">
        <f>ROUND(F93*G93,2)</f>
        <v>3375.213965977037</v>
      </c>
      <c r="I93" s="38" t="n">
        <f>H93/VALOR_TOTAL*100</f>
        <v>0.1356777773361476</v>
      </c>
      <c r="J93" s="38" t="n">
        <f>I93+J92</f>
        <v>93.6399110207979</v>
      </c>
      <c r="K93" s="34" t="inlineStr">
        <f>IF(J93&lt;=50,"A",IF(J93&lt;=80,"B","C"))</f>
        <is>
          <r>
            <t xml:space="preserve">C</t>
          </r>
        </is>
      </c>
    </row>
    <row r="94" customHeight="1" ht="15">
      <c r="A94" s="34" t="inlineStr">
        <is>
          <r>
            <t xml:space="preserve">00038877</t>
          </r>
        </is>
      </c>
      <c r="B94" s="35" t="inlineStr">
        <is>
          <r>
            <t xml:space="preserve">MASSA PREMIUM PARA TEXTURA LISA DE BASE ACRILICA, USO INTERNO E EXTERNO</t>
          </r>
        </is>
      </c>
      <c r="C94" s="34" t="inlineStr">
        <is>
          <r>
            <t xml:space="preserve">SINAPI</t>
          </r>
        </is>
      </c>
      <c r="D94" s="34" t="inlineStr">
        <is>
          <r>
            <t xml:space="preserve">Material</t>
          </r>
        </is>
      </c>
      <c r="E94" s="34" t="inlineStr">
        <is>
          <r>
            <t xml:space="preserve">KG</t>
          </r>
        </is>
      </c>
      <c r="F94" s="36" t="n">
        <v>438.55002</v>
      </c>
      <c r="G94" s="37" t="n">
        <v>7.65</v>
      </c>
      <c r="H94" s="37" t="n">
        <f>ROUND(F94*G94,2)</f>
        <v>3354.907653</v>
      </c>
      <c r="I94" s="38" t="n">
        <f>H94/VALOR_TOTAL*100</f>
        <v>0.13486149859400304</v>
      </c>
      <c r="J94" s="38" t="n">
        <f>I94+J93</f>
        <v>93.77477261373726</v>
      </c>
      <c r="K94" s="34" t="inlineStr">
        <f>IF(J94&lt;=50,"A",IF(J94&lt;=80,"B","C"))</f>
        <is>
          <r>
            <t xml:space="preserve">C</t>
          </r>
        </is>
      </c>
    </row>
    <row r="95" customHeight="1" ht="15">
      <c r="A95" s="34" t="inlineStr">
        <is>
          <r>
            <t xml:space="preserve">00011684</t>
          </r>
        </is>
      </c>
      <c r="B95" s="35" t="inlineStr">
        <is>
          <r>
            <t xml:space="preserve">ENGATE / RABICHO FLEXIVEL INOX 1/2" X 40 CM</t>
          </r>
        </is>
      </c>
      <c r="C95" s="34" t="inlineStr">
        <is>
          <r>
            <t xml:space="preserve">SINAPI</t>
          </r>
        </is>
      </c>
      <c r="D95" s="34" t="inlineStr">
        <is>
          <r>
            <t xml:space="preserve">Material</t>
          </r>
        </is>
      </c>
      <c r="E95" s="34" t="inlineStr">
        <is>
          <r>
            <t xml:space="preserve">UN</t>
          </r>
        </is>
      </c>
      <c r="F95" s="36" t="n">
        <v>63.0</v>
      </c>
      <c r="G95" s="37" t="n">
        <v>52.94</v>
      </c>
      <c r="H95" s="37" t="n">
        <f>ROUND(F95*G95,2)</f>
        <v>3335.22</v>
      </c>
      <c r="I95" s="38" t="n">
        <f>H95/VALOR_TOTAL*100</f>
        <v>0.13407008891540742</v>
      </c>
      <c r="J95" s="38" t="n">
        <f>I95+J94</f>
        <v>93.90884270265266</v>
      </c>
      <c r="K95" s="34" t="inlineStr">
        <f>IF(J95&lt;=50,"A",IF(J95&lt;=80,"B","C"))</f>
        <is>
          <r>
            <t xml:space="preserve">C</t>
          </r>
        </is>
      </c>
    </row>
    <row r="96" customHeight="1" ht="20">
      <c r="A96" s="34" t="inlineStr">
        <is>
          <r>
            <t xml:space="preserve">00040271</t>
          </r>
        </is>
      </c>
      <c r="B96" s="35" t="inlineStr">
        <is>
          <r>
            <t xml:space="preserve">LOCACAO DE APRUMADOR METALICO DE PILAR, COM ALTURA E ANGULO REGULAVEIS, EXTENSAO DE *1,50* A *2,80* M</t>
          </r>
        </is>
      </c>
      <c r="C96" s="34" t="inlineStr">
        <is>
          <r>
            <t xml:space="preserve">SINAPI</t>
          </r>
        </is>
      </c>
      <c r="D96" s="34" t="inlineStr">
        <is>
          <r>
            <t xml:space="preserve">Equipamento</t>
          </r>
        </is>
      </c>
      <c r="E96" s="34" t="inlineStr">
        <is>
          <r>
            <t xml:space="preserve">UNXMES</t>
          </r>
        </is>
      </c>
      <c r="F96" s="36" t="n">
        <v>163.23468</v>
      </c>
      <c r="G96" s="37" t="n">
        <v>19.82</v>
      </c>
      <c r="H96" s="37" t="n">
        <f>ROUND(F96*G96,2)</f>
        <v>3235.3113576</v>
      </c>
      <c r="I96" s="38" t="n">
        <f>H96/VALOR_TOTAL*100</f>
        <v>0.13005393388815717</v>
      </c>
      <c r="J96" s="38" t="n">
        <f>I96+J95</f>
        <v>94.03889658196766</v>
      </c>
      <c r="K96" s="34" t="inlineStr">
        <f>IF(J96&lt;=50,"A",IF(J96&lt;=80,"B","C"))</f>
        <is>
          <r>
            <t xml:space="preserve">C</t>
          </r>
        </is>
      </c>
    </row>
    <row r="97" customHeight="1" ht="20">
      <c r="A97" s="34" t="inlineStr">
        <is>
          <r>
            <t xml:space="preserve">00006193</t>
          </r>
        </is>
      </c>
      <c r="B97" s="35" t="inlineStr">
        <is>
          <r>
            <t xml:space="preserve">TABUA NAO APARELHADA *2,5 X 20* CM, EM MACARANDUBA/MASSARANDUBA, ANGELIM OU EQUIVALENTE DA REGIAO - BRUTA</t>
          </r>
        </is>
      </c>
      <c r="C97" s="34" t="inlineStr">
        <is>
          <r>
            <t xml:space="preserve">SINAPI</t>
          </r>
        </is>
      </c>
      <c r="D97" s="34" t="inlineStr">
        <is>
          <r>
            <t xml:space="preserve">Material</t>
          </r>
        </is>
      </c>
      <c r="E97" s="34" t="inlineStr">
        <is>
          <r>
            <t xml:space="preserve">M</t>
          </r>
        </is>
      </c>
      <c r="F97" s="36" t="n">
        <v>176.55398832</v>
      </c>
      <c r="G97" s="37" t="n">
        <v>17.66</v>
      </c>
      <c r="H97" s="37" t="n">
        <f>ROUND(F97*G97,2)</f>
        <v>3117.9434337312</v>
      </c>
      <c r="I97" s="38" t="n">
        <f>H97/VALOR_TOTAL*100</f>
        <v>0.12533594587270186</v>
      </c>
      <c r="J97" s="38" t="n">
        <f>I97+J96</f>
        <v>94.16423238981028</v>
      </c>
      <c r="K97" s="34" t="inlineStr">
        <f>IF(J97&lt;=50,"A",IF(J97&lt;=80,"B","C"))</f>
        <is>
          <r>
            <t xml:space="preserve">C</t>
          </r>
        </is>
      </c>
    </row>
    <row r="98" customHeight="1" ht="15">
      <c r="A98" s="34" t="inlineStr">
        <is>
          <r>
            <t xml:space="preserve">00000034</t>
          </r>
        </is>
      </c>
      <c r="B98" s="35" t="inlineStr">
        <is>
          <r>
            <t xml:space="preserve">ACO CA-50, 10,0 MM, VERGALHAO</t>
          </r>
        </is>
      </c>
      <c r="C98" s="34" t="inlineStr">
        <is>
          <r>
            <t xml:space="preserve">SINAPI</t>
          </r>
        </is>
      </c>
      <c r="D98" s="34" t="inlineStr">
        <is>
          <r>
            <t xml:space="preserve">Material</t>
          </r>
        </is>
      </c>
      <c r="E98" s="34" t="inlineStr">
        <is>
          <r>
            <t xml:space="preserve">KG</t>
          </r>
        </is>
      </c>
      <c r="F98" s="36" t="n">
        <v>384.2598</v>
      </c>
      <c r="G98" s="37" t="n">
        <v>8.03</v>
      </c>
      <c r="H98" s="37" t="n">
        <f>ROUND(F98*G98,2)</f>
        <v>3085.606194</v>
      </c>
      <c r="I98" s="38" t="n">
        <f>H98/VALOR_TOTAL*100</f>
        <v>0.12403604463499014</v>
      </c>
      <c r="J98" s="38" t="n">
        <f>I98+J97</f>
        <v>94.2882685874399</v>
      </c>
      <c r="K98" s="34" t="inlineStr">
        <f>IF(J98&lt;=50,"A",IF(J98&lt;=80,"B","C"))</f>
        <is>
          <r>
            <t xml:space="preserve">C</t>
          </r>
        </is>
      </c>
    </row>
    <row r="99" customHeight="1" ht="28">
      <c r="A99" s="34" t="inlineStr">
        <is>
          <r>
            <t xml:space="preserve">00040863</t>
          </r>
        </is>
      </c>
      <c r="B99" s="35" t="inlineStr">
        <is>
          <r>
            <t xml:space="preserve">EXAMES - MENSALISTA (COLETADO CAIXA - ENCARGOS COMPLEMENTARES)</t>
          </r>
        </is>
      </c>
      <c r="C99" s="34" t="inlineStr">
        <is>
          <r>
            <t xml:space="preserve">SINAPI</t>
          </r>
        </is>
      </c>
      <c r="D99" s="34" t="inlineStr">
        <is>
          <r>
            <t xml:space="preserve">Encargos Complementares</t>
          </r>
        </is>
      </c>
      <c r="E99" s="34" t="inlineStr">
        <is>
          <r>
            <t xml:space="preserve">MES</t>
          </r>
        </is>
      </c>
      <c r="F99" s="36" t="n">
        <v>12.0</v>
      </c>
      <c r="G99" s="37" t="n">
        <v>252.08</v>
      </c>
      <c r="H99" s="37" t="n">
        <f>ROUND(F99*G99,2)</f>
        <v>3024.96</v>
      </c>
      <c r="I99" s="38" t="n">
        <f>H99/VALOR_TOTAL*100</f>
        <v>0.12159817228415241</v>
      </c>
      <c r="J99" s="38" t="n">
        <f>I99+J98</f>
        <v>94.40986675972405</v>
      </c>
      <c r="K99" s="34" t="inlineStr">
        <f>IF(J99&lt;=50,"A",IF(J99&lt;=80,"B","C"))</f>
        <is>
          <r>
            <t xml:space="preserve">C</t>
          </r>
        </is>
      </c>
    </row>
    <row r="100" customHeight="1" ht="15">
      <c r="A100" s="34" t="inlineStr">
        <is>
          <r>
            <t xml:space="preserve">I06111S</t>
          </r>
        </is>
      </c>
      <c r="B100" s="35" t="inlineStr">
        <is>
          <r>
            <t xml:space="preserve">Servente de obras (horista)</t>
          </r>
        </is>
      </c>
      <c r="C100" s="34" t="inlineStr">
        <is>
          <r>
            <t xml:space="preserve">ORSE</t>
          </r>
        </is>
      </c>
      <c r="D100" s="34" t="inlineStr">
        <is>
          <r>
            <t xml:space="preserve">Mão de Obra</t>
          </r>
        </is>
      </c>
      <c r="E100" s="34" t="inlineStr">
        <is>
          <r>
            <t xml:space="preserve">h</t>
          </r>
        </is>
      </c>
      <c r="F100" s="36" t="n">
        <v>220.69</v>
      </c>
      <c r="G100" s="37" t="n">
        <v>13.65</v>
      </c>
      <c r="H100" s="37" t="n">
        <f>ROUND(F100*G100,2)</f>
        <v>3012.4185</v>
      </c>
      <c r="I100" s="38" t="n">
        <f>H100/VALOR_TOTAL*100</f>
        <v>0.12109402562512166</v>
      </c>
      <c r="J100" s="38" t="n">
        <f>I100+J99</f>
        <v>94.53096084564659</v>
      </c>
      <c r="K100" s="34" t="inlineStr">
        <f>IF(J100&lt;=50,"A",IF(J100&lt;=80,"B","C"))</f>
        <is>
          <r>
            <t xml:space="preserve">C</t>
          </r>
        </is>
      </c>
    </row>
    <row r="101" customHeight="1" ht="20">
      <c r="A101" s="34" t="inlineStr">
        <is>
          <r>
            <t xml:space="preserve">00020269</t>
          </r>
        </is>
      </c>
      <c r="B101" s="35" t="inlineStr">
        <is>
          <r>
            <t xml:space="preserve">LAVATORIO / CUBA DE EMBUTIR, OVAL, DE LOUCA BRANCA, SEM LADRAO, DIMENSOES *50 X 35* CM (L X C)</t>
          </r>
        </is>
      </c>
      <c r="C101" s="34" t="inlineStr">
        <is>
          <r>
            <t xml:space="preserve">SINAPI</t>
          </r>
        </is>
      </c>
      <c r="D101" s="34" t="inlineStr">
        <is>
          <r>
            <t xml:space="preserve">Material</t>
          </r>
        </is>
      </c>
      <c r="E101" s="34" t="inlineStr">
        <is>
          <r>
            <t xml:space="preserve">UN</t>
          </r>
        </is>
      </c>
      <c r="F101" s="36" t="n">
        <v>30.0</v>
      </c>
      <c r="G101" s="37" t="n">
        <v>98.79</v>
      </c>
      <c r="H101" s="37" t="n">
        <f>ROUND(F101*G101,2)</f>
        <v>2963.7</v>
      </c>
      <c r="I101" s="38" t="n">
        <f>H101/VALOR_TOTAL*100</f>
        <v>0.11913562599126683</v>
      </c>
      <c r="J101" s="38" t="n">
        <f>I101+J100</f>
        <v>94.65009647163785</v>
      </c>
      <c r="K101" s="34" t="inlineStr">
        <f>IF(J101&lt;=50,"A",IF(J101&lt;=80,"B","C"))</f>
        <is>
          <r>
            <t xml:space="preserve">C</t>
          </r>
        </is>
      </c>
    </row>
    <row r="102" customHeight="1" ht="15">
      <c r="A102" s="34" t="inlineStr">
        <is>
          <r>
            <t xml:space="preserve">00004509</t>
          </r>
        </is>
      </c>
      <c r="B102" s="35" t="inlineStr">
        <is>
          <r>
            <t xml:space="preserve">SARRAFO *2,5 X 10* CM EM PINUS, MISTA OU EQUIVALENTE DA REGIAO - BRUTA</t>
          </r>
        </is>
      </c>
      <c r="C102" s="34" t="inlineStr">
        <is>
          <r>
            <t xml:space="preserve">SINAPI</t>
          </r>
        </is>
      </c>
      <c r="D102" s="34" t="inlineStr">
        <is>
          <r>
            <t xml:space="preserve">Material</t>
          </r>
        </is>
      </c>
      <c r="E102" s="34" t="inlineStr">
        <is>
          <r>
            <t xml:space="preserve">M</t>
          </r>
        </is>
      </c>
      <c r="F102" s="36" t="n">
        <v>497.975004</v>
      </c>
      <c r="G102" s="37" t="n">
        <v>5.71</v>
      </c>
      <c r="H102" s="37" t="n">
        <f>ROUND(F102*G102,2)</f>
        <v>2843.43727284</v>
      </c>
      <c r="I102" s="38" t="n">
        <f>H102/VALOR_TOTAL*100</f>
        <v>0.11430127187862939</v>
      </c>
      <c r="J102" s="38" t="n">
        <f>I102+J101</f>
        <v>94.7643978531436</v>
      </c>
      <c r="K102" s="34" t="inlineStr">
        <f>IF(J102&lt;=50,"A",IF(J102&lt;=80,"B","C"))</f>
        <is>
          <r>
            <t xml:space="preserve">C</t>
          </r>
        </is>
      </c>
    </row>
    <row r="103" customHeight="1" ht="15">
      <c r="A103" s="34" t="inlineStr">
        <is>
          <r>
            <t xml:space="preserve">00009860</t>
          </r>
        </is>
      </c>
      <c r="B103" s="35" t="inlineStr">
        <is>
          <r>
            <t xml:space="preserve">TUBO PVC, ROSCAVEL, 2", PARA AGUA FRIA PREDIAL</t>
          </r>
        </is>
      </c>
      <c r="C103" s="34" t="inlineStr">
        <is>
          <r>
            <t xml:space="preserve">SINAPI</t>
          </r>
        </is>
      </c>
      <c r="D103" s="34" t="inlineStr">
        <is>
          <r>
            <t xml:space="preserve">Material</t>
          </r>
        </is>
      </c>
      <c r="E103" s="34" t="inlineStr">
        <is>
          <r>
            <t xml:space="preserve">M</t>
          </r>
        </is>
      </c>
      <c r="F103" s="36" t="n">
        <v>72.0</v>
      </c>
      <c r="G103" s="37" t="n">
        <v>39.41</v>
      </c>
      <c r="H103" s="37" t="n">
        <f>ROUND(F103*G103,2)</f>
        <v>2837.52</v>
      </c>
      <c r="I103" s="38" t="n">
        <f>H103/VALOR_TOTAL*100</f>
        <v>0.11406340772100396</v>
      </c>
      <c r="J103" s="38" t="n">
        <f>I103+J102</f>
        <v>94.87846126086461</v>
      </c>
      <c r="K103" s="34" t="inlineStr">
        <f>IF(J103&lt;=50,"A",IF(J103&lt;=80,"B","C"))</f>
        <is>
          <r>
            <t xml:space="preserve">C</t>
          </r>
        </is>
      </c>
    </row>
    <row r="104" customHeight="1" ht="28">
      <c r="A104" s="34" t="inlineStr">
        <is>
          <r>
            <t xml:space="preserve">00043499</t>
          </r>
        </is>
      </c>
      <c r="B104" s="35" t="inlineStr">
        <is>
          <r>
            <t xml:space="preserve">EPI - FAMILIA ENCARREGADO GERAL - MENSALISTA (ENCARGOS COMPLEMENTARES - COLETADO CAIXA)</t>
          </r>
        </is>
      </c>
      <c r="C104" s="34" t="inlineStr">
        <is>
          <r>
            <t xml:space="preserve">SINAPI</t>
          </r>
        </is>
      </c>
      <c r="D104" s="34" t="inlineStr">
        <is>
          <r>
            <t xml:space="preserve">Encargos Complementares</t>
          </r>
        </is>
      </c>
      <c r="E104" s="34" t="inlineStr">
        <is>
          <r>
            <t xml:space="preserve">MES</t>
          </r>
        </is>
      </c>
      <c r="F104" s="36" t="n">
        <v>12.0</v>
      </c>
      <c r="G104" s="37" t="n">
        <v>236.16</v>
      </c>
      <c r="H104" s="37" t="n">
        <f>ROUND(F104*G104,2)</f>
        <v>2833.92</v>
      </c>
      <c r="I104" s="38" t="n">
        <f>H104/VALOR_TOTAL*100</f>
        <v>0.11391869393297935</v>
      </c>
      <c r="J104" s="38" t="n">
        <f>I104+J103</f>
        <v>94.9923799547976</v>
      </c>
      <c r="K104" s="34" t="inlineStr">
        <f>IF(J104&lt;=50,"A",IF(J104&lt;=80,"B","C"))</f>
        <is>
          <r>
            <t xml:space="preserve">C</t>
          </r>
        </is>
      </c>
    </row>
    <row r="105" customHeight="1" ht="15">
      <c r="A105" s="34" t="inlineStr">
        <is>
          <r>
            <t xml:space="preserve">I00081</t>
          </r>
        </is>
      </c>
      <c r="B105" s="35" t="inlineStr">
        <is>
          <r>
            <t xml:space="preserve">Aço ca-50 6,3 a 12,5 mm</t>
          </r>
        </is>
      </c>
      <c r="C105" s="34" t="inlineStr">
        <is>
          <r>
            <t xml:space="preserve">ORSE</t>
          </r>
        </is>
      </c>
      <c r="D105" s="34" t="inlineStr">
        <is>
          <r>
            <t xml:space="preserve">Material</t>
          </r>
        </is>
      </c>
      <c r="E105" s="34" t="inlineStr">
        <is>
          <r>
            <t xml:space="preserve">kg</t>
          </r>
        </is>
      </c>
      <c r="F105" s="36" t="n">
        <v>296.8</v>
      </c>
      <c r="G105" s="37" t="n">
        <v>9.3</v>
      </c>
      <c r="H105" s="37" t="n">
        <f>ROUND(F105*G105,2)</f>
        <v>2760.24</v>
      </c>
      <c r="I105" s="38" t="n">
        <f>H105/VALOR_TOTAL*100</f>
        <v>0.11095688507140883</v>
      </c>
      <c r="J105" s="38" t="n">
        <f>I105+J104</f>
        <v>95.10333683986902</v>
      </c>
      <c r="K105" s="34" t="inlineStr">
        <f>IF(J105&lt;=50,"A",IF(J105&lt;=80,"B","C"))</f>
        <is>
          <r>
            <t xml:space="preserve">C</t>
          </r>
        </is>
      </c>
    </row>
    <row r="106" customHeight="1" ht="28">
      <c r="A106" s="34" t="inlineStr">
        <is>
          <r>
            <t xml:space="preserve">00043483</t>
          </r>
        </is>
      </c>
      <c r="B106" s="35" t="inlineStr">
        <is>
          <r>
            <t xml:space="preserve">EPI - FAMILIA CARPINTEIRO DE FORMAS - HORISTA (ENCARGOS COMPLEMENTARES - COLETADO CAIXA)</t>
          </r>
        </is>
      </c>
      <c r="C106" s="34" t="inlineStr">
        <is>
          <r>
            <t xml:space="preserve">SINAPI</t>
          </r>
        </is>
      </c>
      <c r="D106" s="34" t="inlineStr">
        <is>
          <r>
            <t xml:space="preserve">Encargos Complementares</t>
          </r>
        </is>
      </c>
      <c r="E106" s="34" t="inlineStr">
        <is>
          <r>
            <t xml:space="preserve">H</t>
          </r>
        </is>
      </c>
      <c r="F106" s="36" t="n">
        <v>1880.146368125856</v>
      </c>
      <c r="G106" s="37" t="n">
        <v>1.43</v>
      </c>
      <c r="H106" s="37" t="n">
        <f>ROUND(F106*G106,2)</f>
        <v>2688.609306419974</v>
      </c>
      <c r="I106" s="38" t="n">
        <f>H106/VALOR_TOTAL*100</f>
        <v>0.10807745479174319</v>
      </c>
      <c r="J106" s="38" t="n">
        <f>I106+J105</f>
        <v>95.21141432254147</v>
      </c>
      <c r="K106" s="34" t="inlineStr">
        <f>IF(J106&lt;=50,"A",IF(J106&lt;=80,"B","C"))</f>
        <is>
          <r>
            <t xml:space="preserve">C</t>
          </r>
        </is>
      </c>
    </row>
    <row r="107" customHeight="1" ht="15">
      <c r="A107" s="34" t="inlineStr">
        <is>
          <r>
            <t xml:space="preserve">00007334</t>
          </r>
        </is>
      </c>
      <c r="B107" s="35" t="inlineStr">
        <is>
          <r>
            <t xml:space="preserve">ADITIVO ADESIVO LIQUIDO PARA ARGAMASSAS DE REVESTIMENTOS CIMENTICIOS</t>
          </r>
        </is>
      </c>
      <c r="C107" s="34" t="inlineStr">
        <is>
          <r>
            <t xml:space="preserve">SINAPI</t>
          </r>
        </is>
      </c>
      <c r="D107" s="34" t="inlineStr">
        <is>
          <r>
            <t xml:space="preserve">Material</t>
          </r>
        </is>
      </c>
      <c r="E107" s="34" t="inlineStr">
        <is>
          <r>
            <t xml:space="preserve">L</t>
          </r>
        </is>
      </c>
      <c r="F107" s="36" t="n">
        <v>159.7596</v>
      </c>
      <c r="G107" s="37" t="n">
        <v>16.59</v>
      </c>
      <c r="H107" s="37" t="n">
        <f>ROUND(F107*G107,2)</f>
        <v>2650.411764</v>
      </c>
      <c r="I107" s="38" t="n">
        <f>H107/VALOR_TOTAL*100</f>
        <v>0.10654197949818058</v>
      </c>
      <c r="J107" s="38" t="n">
        <f>I107+J106</f>
        <v>95.3179562311299</v>
      </c>
      <c r="K107" s="34" t="inlineStr">
        <f>IF(J107&lt;=50,"A",IF(J107&lt;=80,"B","C"))</f>
        <is>
          <r>
            <t xml:space="preserve">C</t>
          </r>
        </is>
      </c>
    </row>
    <row r="108" customHeight="1" ht="20">
      <c r="A108" s="34" t="inlineStr">
        <is>
          <r>
            <t xml:space="preserve">00038408</t>
          </r>
        </is>
      </c>
      <c r="B108" s="35" t="inlineStr">
        <is>
          <r>
            <t xml:space="preserve">CONCRETO USINADO BOMBEAVEL, CLASSE DE RESISTENCIA C25, COM BRITA 0 E 1, SLUMP = 190 +/- 20 MM, EXCLUI SERVICO DE BOMBEAMENTO (NBR 8953)</t>
          </r>
        </is>
      </c>
      <c r="C108" s="34" t="inlineStr">
        <is>
          <r>
            <t xml:space="preserve">SINAPI</t>
          </r>
        </is>
      </c>
      <c r="D108" s="34" t="inlineStr">
        <is>
          <r>
            <t xml:space="preserve">Material</t>
          </r>
        </is>
      </c>
      <c r="E108" s="34" t="inlineStr">
        <is>
          <r>
            <t xml:space="preserve">M3</t>
          </r>
        </is>
      </c>
      <c r="F108" s="36" t="n">
        <v>4.62157</v>
      </c>
      <c r="G108" s="37" t="n">
        <v>573.22</v>
      </c>
      <c r="H108" s="37" t="n">
        <f>ROUND(F108*G108,2)</f>
        <v>2649.1763554</v>
      </c>
      <c r="I108" s="38" t="n">
        <f>H108/VALOR_TOTAL*100</f>
        <v>0.1064923182042183</v>
      </c>
      <c r="J108" s="38" t="n">
        <f>I108+J107</f>
        <v>95.42444869584074</v>
      </c>
      <c r="K108" s="34" t="inlineStr">
        <f>IF(J108&lt;=50,"A",IF(J108&lt;=80,"B","C"))</f>
        <is>
          <r>
            <t xml:space="preserve">C</t>
          </r>
        </is>
      </c>
    </row>
    <row r="109" customHeight="1" ht="20">
      <c r="A109" s="34" t="inlineStr">
        <is>
          <r>
            <t xml:space="preserve">00043681</t>
          </r>
        </is>
      </c>
      <c r="B109" s="35" t="inlineStr">
        <is>
          <r>
            <t xml:space="preserve">CHAPA/PAINEL DE MADEIRA COMPENSADA RESINADA (MADEIRITE RESINADO ROSA) PARA FORMA DE CONCRETO, DE 2200 X 1100 MM, E = 8 A 12 MM</t>
          </r>
        </is>
      </c>
      <c r="C109" s="34" t="inlineStr">
        <is>
          <r>
            <t xml:space="preserve">SINAPI</t>
          </r>
        </is>
      </c>
      <c r="D109" s="34" t="inlineStr">
        <is>
          <r>
            <t xml:space="preserve">Material</t>
          </r>
        </is>
      </c>
      <c r="E109" s="34" t="inlineStr">
        <is>
          <r>
            <t xml:space="preserve">M2</t>
          </r>
        </is>
      </c>
      <c r="F109" s="36" t="n">
        <v>69.5034852732</v>
      </c>
      <c r="G109" s="37" t="n">
        <v>36.57</v>
      </c>
      <c r="H109" s="37" t="n">
        <f>ROUND(F109*G109,2)</f>
        <v>2541.742456440924</v>
      </c>
      <c r="I109" s="38" t="n">
        <f>H109/VALOR_TOTAL*100</f>
        <v>0.10217366084848997</v>
      </c>
      <c r="J109" s="38" t="n">
        <f>I109+J108</f>
        <v>95.52662225794454</v>
      </c>
      <c r="K109" s="34" t="inlineStr">
        <f>IF(J109&lt;=50,"A",IF(J109&lt;=80,"B","C"))</f>
        <is>
          <r>
            <t xml:space="preserve">C</t>
          </r>
        </is>
      </c>
    </row>
    <row r="110" customHeight="1" ht="20">
      <c r="A110" s="34" t="inlineStr">
        <is>
          <r>
            <t xml:space="preserve">SBC061221</t>
          </r>
        </is>
      </c>
      <c r="B110" s="35" t="inlineStr">
        <is>
          <r>
            <t xml:space="preserve">PERFIL TRAVESSA CLICADO PARA FORRO REMOVIVEL 24x1250mm</t>
          </r>
        </is>
      </c>
      <c r="C110" s="34" t="inlineStr">
        <is>
          <r>
            <t xml:space="preserve">Composições Próprias</t>
          </r>
        </is>
      </c>
      <c r="D110" s="34" t="inlineStr">
        <is>
          <r>
            <t xml:space="preserve">Material</t>
          </r>
        </is>
      </c>
      <c r="E110" s="34" t="inlineStr">
        <is>
          <r>
            <t xml:space="preserve">UN</t>
          </r>
        </is>
      </c>
      <c r="F110" s="36" t="n">
        <v>493.24</v>
      </c>
      <c r="G110" s="37" t="n">
        <v>5.15</v>
      </c>
      <c r="H110" s="37" t="n">
        <f>ROUND(F110*G110,2)</f>
        <v>2540.186</v>
      </c>
      <c r="I110" s="38" t="n">
        <f>H110/VALOR_TOTAL*100</f>
        <v>0.10211109398530625</v>
      </c>
      <c r="J110" s="38" t="n">
        <f>I110+J109</f>
        <v>95.62873351272295</v>
      </c>
      <c r="K110" s="34" t="inlineStr">
        <f>IF(J110&lt;=50,"A",IF(J110&lt;=80,"B","C"))</f>
        <is>
          <r>
            <t xml:space="preserve">C</t>
          </r>
        </is>
      </c>
    </row>
    <row r="111" customHeight="1" ht="20">
      <c r="A111" s="34" t="inlineStr">
        <is>
          <r>
            <t xml:space="preserve">00034492</t>
          </r>
        </is>
      </c>
      <c r="B111" s="35" t="inlineStr">
        <is>
          <r>
            <t xml:space="preserve">CONCRETO USINADO BOMBEAVEL, CLASSE DE RESISTENCIA C20, COM BRITA 0 E 1, SLUMP = 100 +/- 20 MM, EXCLUI SERVICO DE BOMBEAMENTO (NBR 8953)</t>
          </r>
        </is>
      </c>
      <c r="C111" s="34" t="inlineStr">
        <is>
          <r>
            <t xml:space="preserve">SINAPI</t>
          </r>
        </is>
      </c>
      <c r="D111" s="34" t="inlineStr">
        <is>
          <r>
            <t xml:space="preserve">Material</t>
          </r>
        </is>
      </c>
      <c r="E111" s="34" t="inlineStr">
        <is>
          <r>
            <t xml:space="preserve">M3</t>
          </r>
        </is>
      </c>
      <c r="F111" s="36" t="n">
        <v>5.13</v>
      </c>
      <c r="G111" s="37" t="n">
        <v>485.0</v>
      </c>
      <c r="H111" s="37" t="n">
        <f>ROUND(F111*G111,2)</f>
        <v>2488.05</v>
      </c>
      <c r="I111" s="38" t="n">
        <f>H111/VALOR_TOTAL*100</f>
        <v>0.10001531674851417</v>
      </c>
      <c r="J111" s="38" t="n">
        <f>I111+J110</f>
        <v>95.72874882947146</v>
      </c>
      <c r="K111" s="34" t="inlineStr">
        <f>IF(J111&lt;=50,"A",IF(J111&lt;=80,"B","C"))</f>
        <is>
          <r>
            <t xml:space="preserve">C</t>
          </r>
        </is>
      </c>
    </row>
    <row r="112" customHeight="1" ht="15">
      <c r="A112" s="34" t="inlineStr">
        <is>
          <r>
            <t xml:space="preserve">I1215</t>
          </r>
        </is>
      </c>
      <c r="B112" s="35" t="inlineStr">
        <is>
          <r>
            <t xml:space="preserve">GANCHO COM PORCA E ARRUELA</t>
          </r>
        </is>
      </c>
      <c r="C112" s="34" t="inlineStr">
        <is>
          <r>
            <t xml:space="preserve">SEINFRA</t>
          </r>
        </is>
      </c>
      <c r="D112" s="34" t="inlineStr">
        <is>
          <r>
            <t xml:space="preserve">Material</t>
          </r>
        </is>
      </c>
      <c r="E112" s="34" t="inlineStr">
        <is>
          <r>
            <t xml:space="preserve">UN</t>
          </r>
        </is>
      </c>
      <c r="F112" s="36" t="n">
        <v>1082.16</v>
      </c>
      <c r="G112" s="37" t="n">
        <v>2.29</v>
      </c>
      <c r="H112" s="37" t="n">
        <f>ROUND(F112*G112,2)</f>
        <v>2478.1464</v>
      </c>
      <c r="I112" s="38" t="n">
        <f>H112/VALOR_TOTAL*100</f>
        <v>0.09961720911765845</v>
      </c>
      <c r="J112" s="38" t="n">
        <f>I112+J111</f>
        <v>95.8283661833029</v>
      </c>
      <c r="K112" s="34" t="inlineStr">
        <f>IF(J112&lt;=50,"A",IF(J112&lt;=80,"B","C"))</f>
        <is>
          <r>
            <t xml:space="preserve">C</t>
          </r>
        </is>
      </c>
    </row>
    <row r="113" customHeight="1" ht="15">
      <c r="A113" s="34" t="inlineStr">
        <is>
          <r>
            <t xml:space="preserve">00002358</t>
          </r>
        </is>
      </c>
      <c r="B113" s="35" t="inlineStr">
        <is>
          <r>
            <t xml:space="preserve">DESENHISTA PROJETISTA (HORISTA)</t>
          </r>
        </is>
      </c>
      <c r="C113" s="34" t="inlineStr">
        <is>
          <r>
            <t xml:space="preserve">SINAPI</t>
          </r>
        </is>
      </c>
      <c r="D113" s="34" t="inlineStr">
        <is>
          <r>
            <t xml:space="preserve">Mão de Obra</t>
          </r>
        </is>
      </c>
      <c r="E113" s="34" t="inlineStr">
        <is>
          <r>
            <t xml:space="preserve">H</t>
          </r>
        </is>
      </c>
      <c r="F113" s="36" t="n">
        <v>90.225642</v>
      </c>
      <c r="G113" s="37" t="n">
        <v>27.35</v>
      </c>
      <c r="H113" s="37" t="n">
        <f>ROUND(F113*G113,2)</f>
        <v>2467.6713087</v>
      </c>
      <c r="I113" s="38" t="n">
        <f>H113/VALOR_TOTAL*100</f>
        <v>0.0991961285226788</v>
      </c>
      <c r="J113" s="38" t="n">
        <f>I113+J112</f>
        <v>95.92756225921812</v>
      </c>
      <c r="K113" s="34" t="inlineStr">
        <f>IF(J113&lt;=50,"A",IF(J113&lt;=80,"B","C"))</f>
        <is>
          <r>
            <t xml:space="preserve">C</t>
          </r>
        </is>
      </c>
    </row>
    <row r="114" customHeight="1" ht="15">
      <c r="A114" s="34" t="inlineStr">
        <is>
          <r>
            <t xml:space="preserve">00002436</t>
          </r>
        </is>
      </c>
      <c r="B114" s="35" t="inlineStr">
        <is>
          <r>
            <t xml:space="preserve">ELETRICISTA (HORISTA)</t>
          </r>
        </is>
      </c>
      <c r="C114" s="34" t="inlineStr">
        <is>
          <r>
            <t xml:space="preserve">SINAPI</t>
          </r>
        </is>
      </c>
      <c r="D114" s="34" t="inlineStr">
        <is>
          <r>
            <t xml:space="preserve">Mão de Obra</t>
          </r>
        </is>
      </c>
      <c r="E114" s="34" t="inlineStr">
        <is>
          <r>
            <t xml:space="preserve">H</t>
          </r>
        </is>
      </c>
      <c r="F114" s="36" t="n">
        <v>116.5019609099166</v>
      </c>
      <c r="G114" s="37" t="n">
        <v>20.46</v>
      </c>
      <c r="H114" s="37" t="n">
        <f>ROUND(F114*G114,2)</f>
        <v>2383.630120216894</v>
      </c>
      <c r="I114" s="38" t="n">
        <f>H114/VALOR_TOTAL*100</f>
        <v>0.0958178177628229</v>
      </c>
      <c r="J114" s="38" t="n">
        <f>I114+J113</f>
        <v>96.02338007214841</v>
      </c>
      <c r="K114" s="34" t="inlineStr">
        <f>IF(J114&lt;=50,"A",IF(J114&lt;=80,"B","C"))</f>
        <is>
          <r>
            <t xml:space="preserve">C</t>
          </r>
        </is>
      </c>
    </row>
    <row r="115" customHeight="1" ht="15">
      <c r="A115" s="34" t="inlineStr">
        <is>
          <r>
            <t xml:space="preserve">I0037</t>
          </r>
        </is>
      </c>
      <c r="B115" s="35" t="inlineStr">
        <is>
          <r>
            <t xml:space="preserve">AJUDANTE</t>
          </r>
        </is>
      </c>
      <c r="C115" s="34" t="inlineStr">
        <is>
          <r>
            <t xml:space="preserve">SEINFRA</t>
          </r>
        </is>
      </c>
      <c r="D115" s="34" t="inlineStr">
        <is>
          <r>
            <t xml:space="preserve">Mão de Obra</t>
          </r>
        </is>
      </c>
      <c r="E115" s="34" t="inlineStr">
        <is>
          <r>
            <t xml:space="preserve">H</t>
          </r>
        </is>
      </c>
      <c r="F115" s="36" t="n">
        <v>108.216</v>
      </c>
      <c r="G115" s="37" t="n">
        <v>21.1</v>
      </c>
      <c r="H115" s="37" t="n">
        <f>ROUND(F115*G115,2)</f>
        <v>2283.3576</v>
      </c>
      <c r="I115" s="38" t="n">
        <f>H115/VALOR_TOTAL*100</f>
        <v>0.09178703547522239</v>
      </c>
      <c r="J115" s="38" t="n">
        <f>I115+J114</f>
        <v>96.11516720409949</v>
      </c>
      <c r="K115" s="34" t="inlineStr">
        <f>IF(J115&lt;=50,"A",IF(J115&lt;=80,"B","C"))</f>
        <is>
          <r>
            <t xml:space="preserve">C</t>
          </r>
        </is>
      </c>
    </row>
    <row r="116" customHeight="1" ht="28">
      <c r="A116" s="34" t="inlineStr">
        <is>
          <r>
            <t xml:space="preserve">00043488</t>
          </r>
        </is>
      </c>
      <c r="B116" s="35" t="inlineStr">
        <is>
          <r>
            <t xml:space="preserve">EPI - FAMILIA OPERADOR ESCAVADEIRA - HORISTA (ENCARGOS COMPLEMENTARES - COLETADO CAIXA)</t>
          </r>
        </is>
      </c>
      <c r="C116" s="34" t="inlineStr">
        <is>
          <r>
            <t xml:space="preserve">SINAPI</t>
          </r>
        </is>
      </c>
      <c r="D116" s="34" t="inlineStr">
        <is>
          <r>
            <t xml:space="preserve">Encargos Complementares</t>
          </r>
        </is>
      </c>
      <c r="E116" s="34" t="inlineStr">
        <is>
          <r>
            <t xml:space="preserve">H</t>
          </r>
        </is>
      </c>
      <c r="F116" s="36" t="n">
        <v>2383.744945721096</v>
      </c>
      <c r="G116" s="37" t="n">
        <v>0.86</v>
      </c>
      <c r="H116" s="37" t="n">
        <f>ROUND(F116*G116,2)</f>
        <v>2050.0206533201426</v>
      </c>
      <c r="I116" s="38" t="n">
        <f>H116/VALOR_TOTAL*100</f>
        <v>0.08240729285296115</v>
      </c>
      <c r="J116" s="38" t="n">
        <f>I116+J115</f>
        <v>96.19757447069011</v>
      </c>
      <c r="K116" s="34" t="inlineStr">
        <f>IF(J116&lt;=50,"A",IF(J116&lt;=80,"B","C"))</f>
        <is>
          <r>
            <t xml:space="preserve">C</t>
          </r>
        </is>
      </c>
    </row>
    <row r="117" customHeight="1" ht="20">
      <c r="A117" s="34" t="inlineStr">
        <is>
          <r>
            <t xml:space="preserve">00000142</t>
          </r>
        </is>
      </c>
      <c r="B117" s="35" t="inlineStr">
        <is>
          <r>
            <t xml:space="preserve">SELANTE ELASTICO MONOCOMPONENTE A BASE DE POLIURETANO (PU) PARA JUNTAS DIVERSAS</t>
          </r>
        </is>
      </c>
      <c r="C117" s="34" t="inlineStr">
        <is>
          <r>
            <t xml:space="preserve">SINAPI</t>
          </r>
        </is>
      </c>
      <c r="D117" s="34" t="inlineStr">
        <is>
          <r>
            <t xml:space="preserve">Material</t>
          </r>
        </is>
      </c>
      <c r="E117" s="34" t="inlineStr">
        <is>
          <r>
            <t xml:space="preserve">310ML</t>
          </r>
        </is>
      </c>
      <c r="F117" s="36" t="n">
        <v>52.0536438</v>
      </c>
      <c r="G117" s="37" t="n">
        <v>38.65</v>
      </c>
      <c r="H117" s="37" t="n">
        <f>ROUND(F117*G117,2)</f>
        <v>2011.87333287</v>
      </c>
      <c r="I117" s="38" t="n">
        <f>H117/VALOR_TOTAL*100</f>
        <v>0.0808738363959253</v>
      </c>
      <c r="J117" s="38" t="n">
        <f>I117+J116</f>
        <v>96.27844817311042</v>
      </c>
      <c r="K117" s="34" t="inlineStr">
        <f>IF(J117&lt;=50,"A",IF(J117&lt;=80,"B","C"))</f>
        <is>
          <r>
            <t xml:space="preserve">C</t>
          </r>
        </is>
      </c>
    </row>
    <row r="118" customHeight="1" ht="20">
      <c r="A118" s="34" t="inlineStr">
        <is>
          <r>
            <t xml:space="preserve">00037588</t>
          </r>
        </is>
      </c>
      <c r="B118" s="35" t="inlineStr">
        <is>
          <r>
            <t xml:space="preserve">VALVULA DE ESCOAMENTO PARA TANQUE, EM METAL CROMADO, 1.1/2 ", SEM LADRAO, COM TAMPAO PLASTICO</t>
          </r>
        </is>
      </c>
      <c r="C118" s="34" t="inlineStr">
        <is>
          <r>
            <t xml:space="preserve">SINAPI</t>
          </r>
        </is>
      </c>
      <c r="D118" s="34" t="inlineStr">
        <is>
          <r>
            <t xml:space="preserve">Material</t>
          </r>
        </is>
      </c>
      <c r="E118" s="34" t="inlineStr">
        <is>
          <r>
            <t xml:space="preserve">UN</t>
          </r>
        </is>
      </c>
      <c r="F118" s="36" t="n">
        <v>30.0</v>
      </c>
      <c r="G118" s="37" t="n">
        <v>66.34</v>
      </c>
      <c r="H118" s="37" t="n">
        <f>ROUND(F118*G118,2)</f>
        <v>1990.2</v>
      </c>
      <c r="I118" s="38" t="n">
        <f>H118/VALOR_TOTAL*100</f>
        <v>0.08000260581294302</v>
      </c>
      <c r="J118" s="38" t="n">
        <f>I118+J117</f>
        <v>96.35845077892336</v>
      </c>
      <c r="K118" s="34" t="inlineStr">
        <f>IF(J118&lt;=50,"A",IF(J118&lt;=80,"B","C"))</f>
        <is>
          <r>
            <t xml:space="preserve">C</t>
          </r>
        </is>
      </c>
    </row>
    <row r="119" customHeight="1" ht="15">
      <c r="A119" s="34" t="inlineStr">
        <is>
          <r>
            <t xml:space="preserve">00004791</t>
          </r>
        </is>
      </c>
      <c r="B119" s="35" t="inlineStr">
        <is>
          <r>
            <t xml:space="preserve">ADESIVO ACRILICO DE BASE AQUOSA / COLA DE CONTATO</t>
          </r>
        </is>
      </c>
      <c r="C119" s="34" t="inlineStr">
        <is>
          <r>
            <t xml:space="preserve">SINAPI</t>
          </r>
        </is>
      </c>
      <c r="D119" s="34" t="inlineStr">
        <is>
          <r>
            <t xml:space="preserve">Material</t>
          </r>
        </is>
      </c>
      <c r="E119" s="34" t="inlineStr">
        <is>
          <r>
            <t xml:space="preserve">KG</t>
          </r>
        </is>
      </c>
      <c r="F119" s="36" t="n">
        <v>40.905</v>
      </c>
      <c r="G119" s="37" t="n">
        <v>48.6</v>
      </c>
      <c r="H119" s="37" t="n">
        <f>ROUND(F119*G119,2)</f>
        <v>1987.983</v>
      </c>
      <c r="I119" s="38" t="n">
        <f>H119/VALOR_TOTAL*100</f>
        <v>0.07991348623848453</v>
      </c>
      <c r="J119" s="38" t="n">
        <f>I119+J118</f>
        <v>96.43836414456702</v>
      </c>
      <c r="K119" s="34" t="inlineStr">
        <f>IF(J119&lt;=50,"A",IF(J119&lt;=80,"B","C"))</f>
        <is>
          <r>
            <t xml:space="preserve">C</t>
          </r>
        </is>
      </c>
    </row>
    <row r="120" customHeight="1" ht="20">
      <c r="A120" s="34" t="inlineStr">
        <is>
          <r>
            <t xml:space="preserve">SBC006315</t>
          </r>
        </is>
      </c>
      <c r="B120" s="35" t="inlineStr">
        <is>
          <r>
            <t xml:space="preserve">ALUGUEL MENSAL RELOGIO DE PONTO</t>
          </r>
        </is>
      </c>
      <c r="C120" s="34" t="inlineStr">
        <is>
          <r>
            <t xml:space="preserve">Composições Próprias</t>
          </r>
        </is>
      </c>
      <c r="D120" s="34" t="inlineStr">
        <is>
          <r>
            <t xml:space="preserve">Material</t>
          </r>
        </is>
      </c>
      <c r="E120" s="34" t="inlineStr">
        <is>
          <r>
            <t xml:space="preserve">MÊS</t>
          </r>
        </is>
      </c>
      <c r="F120" s="36" t="n">
        <v>12.0</v>
      </c>
      <c r="G120" s="37" t="n">
        <v>165.0</v>
      </c>
      <c r="H120" s="37" t="n">
        <f>ROUND(F120*G120,2)</f>
        <v>1980.0</v>
      </c>
      <c r="I120" s="38" t="n">
        <f>H120/VALOR_TOTAL*100</f>
        <v>0.07959258341353993</v>
      </c>
      <c r="J120" s="38" t="n">
        <f>I120+J119</f>
        <v>96.51795672798055</v>
      </c>
      <c r="K120" s="34" t="inlineStr">
        <f>IF(J120&lt;=50,"A",IF(J120&lt;=80,"B","C"))</f>
        <is>
          <r>
            <t xml:space="preserve">C</t>
          </r>
        </is>
      </c>
    </row>
    <row r="121" customHeight="1" ht="20">
      <c r="A121" s="34" t="inlineStr">
        <is>
          <r>
            <t xml:space="preserve">00004262</t>
          </r>
        </is>
      </c>
      <c r="B121" s="35" t="inlineStr">
        <is>
          <r>
            <t xml:space="preserve">PA CARREGADEIRA SOBRE RODAS, POTENCIA LIQUIDA 128 HP, CAPACIDADE DA CACAMBA DE 1,7 A 2,8 M3, PESO OPERACIONAL MAXIMO DE 11632 KG</t>
          </r>
        </is>
      </c>
      <c r="C121" s="34" t="inlineStr">
        <is>
          <r>
            <t xml:space="preserve">SINAPI</t>
          </r>
        </is>
      </c>
      <c r="D121" s="34" t="inlineStr">
        <is>
          <r>
            <t xml:space="preserve">Equipamento</t>
          </r>
        </is>
      </c>
      <c r="E121" s="34" t="inlineStr">
        <is>
          <r>
            <t xml:space="preserve">UN</t>
          </r>
        </is>
      </c>
      <c r="F121" s="40" t="n">
        <v>0.0027078673248</v>
      </c>
      <c r="G121" s="37" t="n">
        <v>715000.0</v>
      </c>
      <c r="H121" s="37" t="n">
        <f>ROUND(F121*G121,2)</f>
        <v>1936.125137232</v>
      </c>
      <c r="I121" s="38" t="n">
        <f>H121/VALOR_TOTAL*100</f>
        <v>0.0778288896384795</v>
      </c>
      <c r="J121" s="38" t="n">
        <f>I121+J120</f>
        <v>96.59578581309393</v>
      </c>
      <c r="K121" s="34" t="inlineStr">
        <f>IF(J121&lt;=50,"A",IF(J121&lt;=80,"B","C"))</f>
        <is>
          <r>
            <t xml:space="preserve">C</t>
          </r>
        </is>
      </c>
    </row>
    <row r="122" customHeight="1" ht="15">
      <c r="A122" s="34" t="inlineStr">
        <is>
          <r>
            <t xml:space="preserve">00004221</t>
          </r>
        </is>
      </c>
      <c r="B122" s="35" t="inlineStr">
        <is>
          <r>
            <t xml:space="preserve">OLEO DIESEL COMBUSTIVEL COMUM METROPOLITANO S-10 OU S-500</t>
          </r>
        </is>
      </c>
      <c r="C122" s="34" t="inlineStr">
        <is>
          <r>
            <t xml:space="preserve">SINAPI</t>
          </r>
        </is>
      </c>
      <c r="D122" s="34" t="inlineStr">
        <is>
          <r>
            <t xml:space="preserve">Material</t>
          </r>
        </is>
      </c>
      <c r="E122" s="34" t="inlineStr">
        <is>
          <r>
            <t xml:space="preserve">L</t>
          </r>
        </is>
      </c>
      <c r="F122" s="36" t="n">
        <v>298.2366526792</v>
      </c>
      <c r="G122" s="37" t="n">
        <v>6.25</v>
      </c>
      <c r="H122" s="37" t="n">
        <f>ROUND(F122*G122,2)</f>
        <v>1863.979079245</v>
      </c>
      <c r="I122" s="38" t="n">
        <f>H122/VALOR_TOTAL*100</f>
        <v>0.07492874259893992</v>
      </c>
      <c r="J122" s="38" t="n">
        <f>I122+J121</f>
        <v>96.67071459270562</v>
      </c>
      <c r="K122" s="34" t="inlineStr">
        <f>IF(J122&lt;=50,"A",IF(J122&lt;=80,"B","C"))</f>
        <is>
          <r>
            <t xml:space="preserve">C</t>
          </r>
        </is>
      </c>
    </row>
    <row r="123" customHeight="1" ht="20">
      <c r="A123" s="34" t="inlineStr">
        <is>
          <r>
            <t xml:space="preserve">00003992</t>
          </r>
        </is>
      </c>
      <c r="B123" s="35" t="inlineStr">
        <is>
          <r>
            <t xml:space="preserve">TABUA APARELHADA *2,5 X 30* CM, EM MACARANDUBA/MASSARANDUBA, ANGELIM OU EQUIVALENTE DA REGIAO</t>
          </r>
        </is>
      </c>
      <c r="C123" s="34" t="inlineStr">
        <is>
          <r>
            <t xml:space="preserve">SINAPI</t>
          </r>
        </is>
      </c>
      <c r="D123" s="34" t="inlineStr">
        <is>
          <r>
            <t xml:space="preserve">Material</t>
          </r>
        </is>
      </c>
      <c r="E123" s="34" t="inlineStr">
        <is>
          <r>
            <t xml:space="preserve">M</t>
          </r>
        </is>
      </c>
      <c r="F123" s="36" t="n">
        <v>63.59749944</v>
      </c>
      <c r="G123" s="37" t="n">
        <v>29.0</v>
      </c>
      <c r="H123" s="37" t="n">
        <f>ROUND(F123*G123,2)</f>
        <v>1844.32748376</v>
      </c>
      <c r="I123" s="38" t="n">
        <f>H123/VALOR_TOTAL*100</f>
        <v>0.07413878237022829</v>
      </c>
      <c r="J123" s="38" t="n">
        <f>I123+J122</f>
        <v>96.74485347622438</v>
      </c>
      <c r="K123" s="34" t="inlineStr">
        <f>IF(J123&lt;=50,"A",IF(J123&lt;=80,"B","C"))</f>
        <is>
          <r>
            <t xml:space="preserve">C</t>
          </r>
        </is>
      </c>
    </row>
    <row r="124" customHeight="1" ht="15">
      <c r="A124" s="34" t="inlineStr">
        <is>
          <r>
            <t xml:space="preserve">00000003</t>
          </r>
        </is>
      </c>
      <c r="B124" s="35" t="inlineStr">
        <is>
          <r>
            <t xml:space="preserve">ACIDO CLORIDRICO / ACIDO MURIATICO, DILUICAO 10% A 12% PARA USO EM LIMPEZA</t>
          </r>
        </is>
      </c>
      <c r="C124" s="34" t="inlineStr">
        <is>
          <r>
            <t xml:space="preserve">SINAPI</t>
          </r>
        </is>
      </c>
      <c r="D124" s="34" t="inlineStr">
        <is>
          <r>
            <t xml:space="preserve">Material</t>
          </r>
        </is>
      </c>
      <c r="E124" s="34" t="inlineStr">
        <is>
          <r>
            <t xml:space="preserve">L</t>
          </r>
        </is>
      </c>
      <c r="F124" s="36" t="n">
        <v>110.55</v>
      </c>
      <c r="G124" s="37" t="n">
        <v>15.94</v>
      </c>
      <c r="H124" s="37" t="n">
        <f>ROUND(F124*G124,2)</f>
        <v>1762.167</v>
      </c>
      <c r="I124" s="38" t="n">
        <f>H124/VALOR_TOTAL*100</f>
        <v>0.07083607269499365</v>
      </c>
      <c r="J124" s="38" t="n">
        <f>I124+J123</f>
        <v>96.81568966951419</v>
      </c>
      <c r="K124" s="34" t="inlineStr">
        <f>IF(J124&lt;=50,"A",IF(J124&lt;=80,"B","C"))</f>
        <is>
          <r>
            <t xml:space="preserve">C</t>
          </r>
        </is>
      </c>
    </row>
    <row r="125" customHeight="1" ht="15">
      <c r="A125" s="34" t="inlineStr">
        <is>
          <r>
            <t xml:space="preserve">I8273</t>
          </r>
        </is>
      </c>
      <c r="B125" s="35" t="inlineStr">
        <is>
          <r>
            <t xml:space="preserve">PORTA PARANÁ (0,80 x 2,10 m)</t>
          </r>
        </is>
      </c>
      <c r="C125" s="34" t="inlineStr">
        <is>
          <r>
            <t xml:space="preserve">SEINFRA</t>
          </r>
        </is>
      </c>
      <c r="D125" s="34" t="inlineStr">
        <is>
          <r>
            <t xml:space="preserve">Material</t>
          </r>
        </is>
      </c>
      <c r="E125" s="34" t="inlineStr">
        <is>
          <r>
            <t xml:space="preserve">UN</t>
          </r>
        </is>
      </c>
      <c r="F125" s="36" t="n">
        <v>10.0</v>
      </c>
      <c r="G125" s="37" t="n">
        <v>165.99</v>
      </c>
      <c r="H125" s="37" t="n">
        <f>ROUND(F125*G125,2)</f>
        <v>1659.9</v>
      </c>
      <c r="I125" s="38" t="n">
        <f>H125/VALOR_TOTAL*100</f>
        <v>0.06672511576168431</v>
      </c>
      <c r="J125" s="38" t="n">
        <f>I125+J124</f>
        <v>96.88241478527587</v>
      </c>
      <c r="K125" s="34" t="inlineStr">
        <f>IF(J125&lt;=50,"A",IF(J125&lt;=80,"B","C"))</f>
        <is>
          <r>
            <t xml:space="preserve">C</t>
          </r>
        </is>
      </c>
    </row>
    <row r="126" customHeight="1" ht="15">
      <c r="A126" s="34" t="inlineStr">
        <is>
          <r>
            <t xml:space="preserve">00000033</t>
          </r>
        </is>
      </c>
      <c r="B126" s="35" t="inlineStr">
        <is>
          <r>
            <t xml:space="preserve">ACO CA-50, 8,0 MM, VERGALHAO</t>
          </r>
        </is>
      </c>
      <c r="C126" s="34" t="inlineStr">
        <is>
          <r>
            <t xml:space="preserve">SINAPI</t>
          </r>
        </is>
      </c>
      <c r="D126" s="34" t="inlineStr">
        <is>
          <r>
            <t xml:space="preserve">Material</t>
          </r>
        </is>
      </c>
      <c r="E126" s="34" t="inlineStr">
        <is>
          <r>
            <t xml:space="preserve">KG</t>
          </r>
        </is>
      </c>
      <c r="F126" s="36" t="n">
        <v>192.918</v>
      </c>
      <c r="G126" s="37" t="n">
        <v>8.52</v>
      </c>
      <c r="H126" s="37" t="n">
        <f>ROUND(F126*G126,2)</f>
        <v>1643.66136</v>
      </c>
      <c r="I126" s="38" t="n">
        <f>H126/VALOR_TOTAL*100</f>
        <v>0.06607235045424874</v>
      </c>
      <c r="J126" s="38" t="n">
        <f>I126+J125</f>
        <v>96.94848708106048</v>
      </c>
      <c r="K126" s="34" t="inlineStr">
        <f>IF(J126&lt;=50,"A",IF(J126&lt;=80,"B","C"))</f>
        <is>
          <r>
            <t xml:space="preserve">C</t>
          </r>
        </is>
      </c>
    </row>
    <row r="127" customHeight="1" ht="15">
      <c r="A127" s="34" t="inlineStr">
        <is>
          <r>
            <t xml:space="preserve">00037400</t>
          </r>
        </is>
      </c>
      <c r="B127" s="35" t="inlineStr">
        <is>
          <r>
            <t xml:space="preserve">PAPELEIRA PLASTICA TIPO DISPENSER PARA PAPEL HIGIENICO ROLAO</t>
          </r>
        </is>
      </c>
      <c r="C127" s="34" t="inlineStr">
        <is>
          <r>
            <t xml:space="preserve">SINAPI</t>
          </r>
        </is>
      </c>
      <c r="D127" s="34" t="inlineStr">
        <is>
          <r>
            <t xml:space="preserve">Material</t>
          </r>
        </is>
      </c>
      <c r="E127" s="34" t="inlineStr">
        <is>
          <r>
            <t xml:space="preserve">UN</t>
          </r>
        </is>
      </c>
      <c r="F127" s="36" t="n">
        <v>33.0</v>
      </c>
      <c r="G127" s="37" t="n">
        <v>48.84</v>
      </c>
      <c r="H127" s="37" t="n">
        <f>ROUND(F127*G127,2)</f>
        <v>1611.72</v>
      </c>
      <c r="I127" s="38" t="n">
        <f>H127/VALOR_TOTAL*100</f>
        <v>0.06478836289862151</v>
      </c>
      <c r="J127" s="38" t="n">
        <f>I127+J126</f>
        <v>97.01327544395907</v>
      </c>
      <c r="K127" s="34" t="inlineStr">
        <f>IF(J127&lt;=50,"A",IF(J127&lt;=80,"B","C"))</f>
        <is>
          <r>
            <t xml:space="preserve">C</t>
          </r>
        </is>
      </c>
    </row>
    <row r="128" customHeight="1" ht="20">
      <c r="A128" s="34" t="inlineStr">
        <is>
          <r>
            <t xml:space="preserve">SBC008808</t>
          </r>
        </is>
      </c>
      <c r="B128" s="35" t="inlineStr">
        <is>
          <r>
            <t xml:space="preserve">PROJETO INSTALACAO HIDRAULICA EM EDIFICACAO</t>
          </r>
        </is>
      </c>
      <c r="C128" s="34" t="inlineStr">
        <is>
          <r>
            <t xml:space="preserve">Composições Próprias</t>
          </r>
        </is>
      </c>
      <c r="D128" s="34" t="inlineStr">
        <is>
          <r>
            <t xml:space="preserve">Serviço</t>
          </r>
        </is>
      </c>
      <c r="E128" s="34" t="inlineStr">
        <is>
          <r>
            <t xml:space="preserve">M2</t>
          </r>
        </is>
      </c>
      <c r="F128" s="36" t="n">
        <v>123.31</v>
      </c>
      <c r="G128" s="37" t="n">
        <v>13.0</v>
      </c>
      <c r="H128" s="37" t="n">
        <f>ROUND(F128*G128,2)</f>
        <v>1603.03</v>
      </c>
      <c r="I128" s="38" t="n">
        <f>H128/VALOR_TOTAL*100</f>
        <v>0.06443903989363986</v>
      </c>
      <c r="J128" s="38" t="n">
        <f>I128+J127</f>
        <v>97.07771448385273</v>
      </c>
      <c r="K128" s="34" t="inlineStr">
        <f>IF(J128&lt;=50,"A",IF(J128&lt;=80,"B","C"))</f>
        <is>
          <r>
            <t xml:space="preserve">C</t>
          </r>
        </is>
      </c>
    </row>
    <row r="129" customHeight="1" ht="20">
      <c r="A129" s="34" t="inlineStr">
        <is>
          <r>
            <t xml:space="preserve">COT0006</t>
          </r>
        </is>
      </c>
      <c r="B129" s="35" t="inlineStr">
        <is>
          <r>
            <t xml:space="preserve">PARAFUSO AUTO PERFURANTE PARA ISOTELHA COLONIAL ACABAMENTO NA COR TERRA COTA FIXAÇÃO AÇO</t>
          </r>
        </is>
      </c>
      <c r="C129" s="34" t="inlineStr">
        <is>
          <r>
            <t xml:space="preserve">Composições Próprias</t>
          </r>
        </is>
      </c>
      <c r="D129" s="34" t="inlineStr">
        <is>
          <r>
            <t xml:space="preserve">Material</t>
          </r>
        </is>
      </c>
      <c r="E129" s="34" t="inlineStr">
        <is>
          <r>
            <t xml:space="preserve">UN</t>
          </r>
        </is>
      </c>
      <c r="F129" s="36" t="n">
        <v>726.0</v>
      </c>
      <c r="G129" s="37" t="n">
        <v>2.2</v>
      </c>
      <c r="H129" s="37" t="n">
        <f>ROUND(F129*G129,2)</f>
        <v>1597.2</v>
      </c>
      <c r="I129" s="38" t="n">
        <f>H129/VALOR_TOTAL*100</f>
        <v>0.06420468395358889</v>
      </c>
      <c r="J129" s="38" t="n">
        <f>I129+J128</f>
        <v>97.14191916780631</v>
      </c>
      <c r="K129" s="34" t="inlineStr">
        <f>IF(J129&lt;=50,"A",IF(J129&lt;=80,"B","C"))</f>
        <is>
          <r>
            <t xml:space="preserve">C</t>
          </r>
        </is>
      </c>
    </row>
    <row r="130" customHeight="1" ht="20">
      <c r="A130" s="34" t="inlineStr">
        <is>
          <r>
            <t xml:space="preserve">00004384</t>
          </r>
        </is>
      </c>
      <c r="B130" s="35" t="inlineStr">
        <is>
          <r>
            <t xml:space="preserve">PARAFUSO NIQUELADO COM ACABAMENTO CROMADO PARA FIXAR PECA SANITARIA, INCLUI PORCA CEGA, ARRUELA E BUCHA DE NYLON TAMANHO S-10</t>
          </r>
        </is>
      </c>
      <c r="C130" s="34" t="inlineStr">
        <is>
          <r>
            <t xml:space="preserve">SINAPI</t>
          </r>
        </is>
      </c>
      <c r="D130" s="34" t="inlineStr">
        <is>
          <r>
            <t xml:space="preserve">Material</t>
          </r>
        </is>
      </c>
      <c r="E130" s="34" t="inlineStr">
        <is>
          <r>
            <t xml:space="preserve">UN</t>
          </r>
        </is>
      </c>
      <c r="F130" s="36" t="n">
        <v>66.0</v>
      </c>
      <c r="G130" s="37" t="n">
        <v>24.1</v>
      </c>
      <c r="H130" s="37" t="n">
        <f>ROUND(F130*G130,2)</f>
        <v>1590.6</v>
      </c>
      <c r="I130" s="38" t="n">
        <f>H130/VALOR_TOTAL*100</f>
        <v>0.06393937534221042</v>
      </c>
      <c r="J130" s="38" t="n">
        <f>I130+J129</f>
        <v>97.20585854314852</v>
      </c>
      <c r="K130" s="34" t="inlineStr">
        <f>IF(J130&lt;=50,"A",IF(J130&lt;=80,"B","C"))</f>
        <is>
          <r>
            <t xml:space="preserve">C</t>
          </r>
        </is>
      </c>
    </row>
    <row r="131" customHeight="1" ht="15">
      <c r="A131" s="34" t="inlineStr">
        <is>
          <r>
            <t xml:space="preserve">00038591</t>
          </r>
        </is>
      </c>
      <c r="B131" s="35" t="inlineStr">
        <is>
          <r>
            <t xml:space="preserve">BLOCO DE CONCRETO ESTRUTURAL 14 X 19 X 34 CM, FBK 4,5 MPA (NBR 6136)</t>
          </r>
        </is>
      </c>
      <c r="C131" s="34" t="inlineStr">
        <is>
          <r>
            <t xml:space="preserve">SINAPI</t>
          </r>
        </is>
      </c>
      <c r="D131" s="34" t="inlineStr">
        <is>
          <r>
            <t xml:space="preserve">Material</t>
          </r>
        </is>
      </c>
      <c r="E131" s="34" t="inlineStr">
        <is>
          <r>
            <t xml:space="preserve">UN</t>
          </r>
        </is>
      </c>
      <c r="F131" s="36" t="n">
        <v>353.32</v>
      </c>
      <c r="G131" s="37" t="n">
        <v>4.44</v>
      </c>
      <c r="H131" s="37" t="n">
        <f>ROUND(F131*G131,2)</f>
        <v>1568.7408</v>
      </c>
      <c r="I131" s="38" t="n">
        <f>H131/VALOR_TOTAL*100</f>
        <v>0.06306067322132494</v>
      </c>
      <c r="J131" s="38" t="n">
        <f>I131+J130</f>
        <v>97.26891918421124</v>
      </c>
      <c r="K131" s="34" t="inlineStr">
        <f>IF(J131&lt;=50,"A",IF(J131&lt;=80,"B","C"))</f>
        <is>
          <r>
            <t xml:space="preserve">C</t>
          </r>
        </is>
      </c>
    </row>
    <row r="132" customHeight="1" ht="15">
      <c r="A132" s="34" t="inlineStr">
        <is>
          <r>
            <t xml:space="preserve">00038193</t>
          </r>
        </is>
      </c>
      <c r="B132" s="35" t="inlineStr">
        <is>
          <r>
            <t xml:space="preserve">LAMPADA LED 6 W BIVOLT BRANCA, FORMATO TRADICIONAL (BASE E27)</t>
          </r>
        </is>
      </c>
      <c r="C132" s="34" t="inlineStr">
        <is>
          <r>
            <t xml:space="preserve">SINAPI</t>
          </r>
        </is>
      </c>
      <c r="D132" s="34" t="inlineStr">
        <is>
          <r>
            <t xml:space="preserve">Material</t>
          </r>
        </is>
      </c>
      <c r="E132" s="34" t="inlineStr">
        <is>
          <r>
            <t xml:space="preserve">UN</t>
          </r>
        </is>
      </c>
      <c r="F132" s="36" t="n">
        <v>360.0</v>
      </c>
      <c r="G132" s="37" t="n">
        <v>4.34</v>
      </c>
      <c r="H132" s="37" t="n">
        <f>ROUND(F132*G132,2)</f>
        <v>1562.4</v>
      </c>
      <c r="I132" s="38" t="n">
        <f>H132/VALOR_TOTAL*100</f>
        <v>0.06280578400268425</v>
      </c>
      <c r="J132" s="38" t="n">
        <f>I132+J131</f>
        <v>97.3317249682139</v>
      </c>
      <c r="K132" s="34" t="inlineStr">
        <f>IF(J132&lt;=50,"A",IF(J132&lt;=80,"B","C"))</f>
        <is>
          <r>
            <t xml:space="preserve">C</t>
          </r>
        </is>
      </c>
    </row>
    <row r="133" customHeight="1" ht="15">
      <c r="A133" s="34" t="inlineStr">
        <is>
          <r>
            <t xml:space="preserve">00004783</t>
          </r>
        </is>
      </c>
      <c r="B133" s="35" t="inlineStr">
        <is>
          <r>
            <t xml:space="preserve">PINTOR (HORISTA)</t>
          </r>
        </is>
      </c>
      <c r="C133" s="34" t="inlineStr">
        <is>
          <r>
            <t xml:space="preserve">SINAPI</t>
          </r>
        </is>
      </c>
      <c r="D133" s="34" t="inlineStr">
        <is>
          <r>
            <t xml:space="preserve">Mão de Obra</t>
          </r>
        </is>
      </c>
      <c r="E133" s="34" t="inlineStr">
        <is>
          <r>
            <t xml:space="preserve">H</t>
          </r>
        </is>
      </c>
      <c r="F133" s="36" t="n">
        <v>76.2993734362028</v>
      </c>
      <c r="G133" s="37" t="n">
        <v>20.46</v>
      </c>
      <c r="H133" s="37" t="n">
        <f>ROUND(F133*G133,2)</f>
        <v>1561.0851805047093</v>
      </c>
      <c r="I133" s="38" t="n">
        <f>H133/VALOR_TOTAL*100</f>
        <v>0.06275293052775865</v>
      </c>
      <c r="J133" s="38" t="n">
        <f>I133+J132</f>
        <v>97.39447809247706</v>
      </c>
      <c r="K133" s="34" t="inlineStr">
        <f>IF(J133&lt;=50,"A",IF(J133&lt;=80,"B","C"))</f>
        <is>
          <r>
            <t xml:space="preserve">C</t>
          </r>
        </is>
      </c>
    </row>
    <row r="134" customHeight="1" ht="15">
      <c r="A134" s="34" t="inlineStr">
        <is>
          <r>
            <t xml:space="preserve">00004226</t>
          </r>
        </is>
      </c>
      <c r="B134" s="35" t="inlineStr">
        <is>
          <r>
            <t xml:space="preserve">GAS DE COZINHA - GLP</t>
          </r>
        </is>
      </c>
      <c r="C134" s="34" t="inlineStr">
        <is>
          <r>
            <t xml:space="preserve">SINAPI</t>
          </r>
        </is>
      </c>
      <c r="D134" s="34" t="inlineStr">
        <is>
          <r>
            <t xml:space="preserve">Material</t>
          </r>
        </is>
      </c>
      <c r="E134" s="34" t="inlineStr">
        <is>
          <r>
            <t xml:space="preserve">KG</t>
          </r>
        </is>
      </c>
      <c r="F134" s="36" t="n">
        <v>186.4486</v>
      </c>
      <c r="G134" s="37" t="n">
        <v>8.01</v>
      </c>
      <c r="H134" s="37" t="n">
        <f>ROUND(F134*G134,2)</f>
        <v>1493.453286</v>
      </c>
      <c r="I134" s="38" t="n">
        <f>H134/VALOR_TOTAL*100</f>
        <v>0.060034245070798145</v>
      </c>
      <c r="J134" s="38" t="n">
        <f>I134+J133</f>
        <v>97.45451220545633</v>
      </c>
      <c r="K134" s="34" t="inlineStr">
        <f>IF(J134&lt;=50,"A",IF(J134&lt;=80,"B","C"))</f>
        <is>
          <r>
            <t xml:space="preserve">C</t>
          </r>
        </is>
      </c>
    </row>
    <row r="135" customHeight="1" ht="15">
      <c r="A135" s="34" t="inlineStr">
        <is>
          <r>
            <t xml:space="preserve">00000367</t>
          </r>
        </is>
      </c>
      <c r="B135" s="35" t="inlineStr">
        <is>
          <r>
            <t xml:space="preserve">AREIA GROSSA - POSTO JAZIDA/FORNECEDOR (RETIRADO NA JAZIDA, SEM TRANSPORTE)</t>
          </r>
        </is>
      </c>
      <c r="C135" s="34" t="inlineStr">
        <is>
          <r>
            <t xml:space="preserve">SINAPI</t>
          </r>
        </is>
      </c>
      <c r="D135" s="34" t="inlineStr">
        <is>
          <r>
            <t xml:space="preserve">Material</t>
          </r>
        </is>
      </c>
      <c r="E135" s="34" t="inlineStr">
        <is>
          <r>
            <t xml:space="preserve">M3</t>
          </r>
        </is>
      </c>
      <c r="F135" s="36" t="n">
        <v>10.9730344192</v>
      </c>
      <c r="G135" s="37" t="n">
        <v>131.69</v>
      </c>
      <c r="H135" s="37" t="n">
        <f>ROUND(F135*G135,2)</f>
        <v>1445.038902664448</v>
      </c>
      <c r="I135" s="38" t="n">
        <f>H135/VALOR_TOTAL*100</f>
        <v>0.05808807040208601</v>
      </c>
      <c r="J135" s="38" t="n">
        <f>I135+J134</f>
        <v>97.51260031996942</v>
      </c>
      <c r="K135" s="34" t="inlineStr">
        <f>IF(J135&lt;=50,"A",IF(J135&lt;=80,"B","C"))</f>
        <is>
          <r>
            <t xml:space="preserve">C</t>
          </r>
        </is>
      </c>
    </row>
    <row r="136" customHeight="1" ht="20">
      <c r="A136" s="34" t="inlineStr">
        <is>
          <r>
            <t xml:space="preserve">00001358</t>
          </r>
        </is>
      </c>
      <c r="B136" s="35" t="inlineStr">
        <is>
          <r>
            <t xml:space="preserve">CHAPA/PAINEL DE MADEIRA COMPENSADA RESINADA (MADEIRITE RESINADO ROSA) PARA FORMA DE CONCRETO, DE 2200 X 1100 MM, E = 17 MM</t>
          </r>
        </is>
      </c>
      <c r="C136" s="34" t="inlineStr">
        <is>
          <r>
            <t xml:space="preserve">SINAPI</t>
          </r>
        </is>
      </c>
      <c r="D136" s="34" t="inlineStr">
        <is>
          <r>
            <t xml:space="preserve">Material</t>
          </r>
        </is>
      </c>
      <c r="E136" s="34" t="inlineStr">
        <is>
          <r>
            <t xml:space="preserve">M2</t>
          </r>
        </is>
      </c>
      <c r="F136" s="36" t="n">
        <v>23.799463908352</v>
      </c>
      <c r="G136" s="37" t="n">
        <v>58.04</v>
      </c>
      <c r="H136" s="37" t="n">
        <f>ROUND(F136*G136,2)</f>
        <v>1381.3208852407502</v>
      </c>
      <c r="I136" s="38" t="n">
        <f>H136/VALOR_TOTAL*100</f>
        <v>0.05552671605019659</v>
      </c>
      <c r="J136" s="38" t="n">
        <f>I136+J135</f>
        <v>97.56812700043446</v>
      </c>
      <c r="K136" s="34" t="inlineStr">
        <f>IF(J136&lt;=50,"A",IF(J136&lt;=80,"B","C"))</f>
        <is>
          <r>
            <t xml:space="preserve">C</t>
          </r>
        </is>
      </c>
    </row>
    <row r="137" customHeight="1" ht="15">
      <c r="A137" s="34" t="inlineStr">
        <is>
          <r>
            <t xml:space="preserve">00006027</t>
          </r>
        </is>
      </c>
      <c r="B137" s="35" t="inlineStr">
        <is>
          <r>
            <t xml:space="preserve">REGISTRO GAVETA BRUTO EM LATAO FORJADO, BITOLA 4" (REF 1509)</t>
          </r>
        </is>
      </c>
      <c r="C137" s="34" t="inlineStr">
        <is>
          <r>
            <t xml:space="preserve">SINAPI</t>
          </r>
        </is>
      </c>
      <c r="D137" s="34" t="inlineStr">
        <is>
          <r>
            <t xml:space="preserve">Material</t>
          </r>
        </is>
      </c>
      <c r="E137" s="34" t="inlineStr">
        <is>
          <r>
            <t xml:space="preserve">UN</t>
          </r>
        </is>
      </c>
      <c r="F137" s="36" t="n">
        <v>2.0</v>
      </c>
      <c r="G137" s="37" t="n">
        <v>689.55</v>
      </c>
      <c r="H137" s="37" t="n">
        <f>ROUND(F137*G137,2)</f>
        <v>1379.1</v>
      </c>
      <c r="I137" s="38" t="n">
        <f>H137/VALOR_TOTAL*100</f>
        <v>0.055437440295764105</v>
      </c>
      <c r="J137" s="38" t="n">
        <f>I137+J136</f>
        <v>97.62356444073022</v>
      </c>
      <c r="K137" s="34" t="inlineStr">
        <f>IF(J137&lt;=50,"A",IF(J137&lt;=80,"B","C"))</f>
        <is>
          <r>
            <t xml:space="preserve">C</t>
          </r>
        </is>
      </c>
    </row>
    <row r="138" customHeight="1" ht="20">
      <c r="A138" s="34" t="inlineStr">
        <is>
          <r>
            <t xml:space="preserve">00004433</t>
          </r>
        </is>
      </c>
      <c r="B138" s="35" t="inlineStr">
        <is>
          <r>
            <t xml:space="preserve">CAIBRO NAO APARELHADO *6 X 6* CM, EM MACARANDUBA/MASSARANDUBA, ANGELIM OU EQUIVALENTE DA REGIAO - BRUTA</t>
          </r>
        </is>
      </c>
      <c r="C138" s="34" t="inlineStr">
        <is>
          <r>
            <t xml:space="preserve">SINAPI</t>
          </r>
        </is>
      </c>
      <c r="D138" s="34" t="inlineStr">
        <is>
          <r>
            <t xml:space="preserve">Material</t>
          </r>
        </is>
      </c>
      <c r="E138" s="34" t="inlineStr">
        <is>
          <r>
            <t xml:space="preserve">M</t>
          </r>
        </is>
      </c>
      <c r="F138" s="36" t="n">
        <v>56.41215834</v>
      </c>
      <c r="G138" s="37" t="n">
        <v>24.44</v>
      </c>
      <c r="H138" s="37" t="n">
        <f>ROUND(F138*G138,2)</f>
        <v>1378.7131498296</v>
      </c>
      <c r="I138" s="38" t="n">
        <f>H138/VALOR_TOTAL*100</f>
        <v>0.05542188958644284</v>
      </c>
      <c r="J138" s="38" t="n">
        <f>I138+J137</f>
        <v>97.67898620369895</v>
      </c>
      <c r="K138" s="34" t="inlineStr">
        <f>IF(J138&lt;=50,"A",IF(J138&lt;=80,"B","C"))</f>
        <is>
          <r>
            <t xml:space="preserve">C</t>
          </r>
        </is>
      </c>
    </row>
    <row r="139" customHeight="1" ht="15">
      <c r="A139" s="34" t="inlineStr">
        <is>
          <r>
            <t xml:space="preserve">00000246</t>
          </r>
        </is>
      </c>
      <c r="B139" s="35" t="inlineStr">
        <is>
          <r>
            <t xml:space="preserve">AUXILIAR DE ENCANADOR OU BOMBEIRO HIDRAULICO (HORISTA)</t>
          </r>
        </is>
      </c>
      <c r="C139" s="34" t="inlineStr">
        <is>
          <r>
            <t xml:space="preserve">SINAPI</t>
          </r>
        </is>
      </c>
      <c r="D139" s="34" t="inlineStr">
        <is>
          <r>
            <t xml:space="preserve">Mão de Obra</t>
          </r>
        </is>
      </c>
      <c r="E139" s="34" t="inlineStr">
        <is>
          <r>
            <t xml:space="preserve">H</t>
          </r>
        </is>
      </c>
      <c r="F139" s="36" t="n">
        <v>89.21273746734884</v>
      </c>
      <c r="G139" s="37" t="n">
        <v>15.09</v>
      </c>
      <c r="H139" s="37" t="n">
        <f>ROUND(F139*G139,2)</f>
        <v>1346.220208382294</v>
      </c>
      <c r="I139" s="38" t="n">
        <f>H139/VALOR_TOTAL*100</f>
        <v>0.05411572940841457</v>
      </c>
      <c r="J139" s="38" t="n">
        <f>I139+J138</f>
        <v>97.73310192473075</v>
      </c>
      <c r="K139" s="34" t="inlineStr">
        <f>IF(J139&lt;=50,"A",IF(J139&lt;=80,"B","C"))</f>
        <is>
          <r>
            <t xml:space="preserve">C</t>
          </r>
        </is>
      </c>
    </row>
    <row r="140" customHeight="1" ht="15">
      <c r="A140" s="34" t="inlineStr">
        <is>
          <r>
            <t xml:space="preserve">00010931</t>
          </r>
        </is>
      </c>
      <c r="B140" s="35" t="inlineStr">
        <is>
          <r>
            <t xml:space="preserve">TELA DE ARAME GALVANIZADA, HEXAGONAL, FIO 0,56 MM (24 BWG), MALHA 1/2", H = 1 M</t>
          </r>
        </is>
      </c>
      <c r="C140" s="34" t="inlineStr">
        <is>
          <r>
            <t xml:space="preserve">SINAPI</t>
          </r>
        </is>
      </c>
      <c r="D140" s="34" t="inlineStr">
        <is>
          <r>
            <t xml:space="preserve">Material</t>
          </r>
        </is>
      </c>
      <c r="E140" s="34" t="inlineStr">
        <is>
          <r>
            <t xml:space="preserve">M2</t>
          </r>
        </is>
      </c>
      <c r="F140" s="36" t="n">
        <v>106.722</v>
      </c>
      <c r="G140" s="37" t="n">
        <v>12.48</v>
      </c>
      <c r="H140" s="37" t="n">
        <f>ROUND(F140*G140,2)</f>
        <v>1331.89056</v>
      </c>
      <c r="I140" s="38" t="n">
        <f>H140/VALOR_TOTAL*100</f>
        <v>0.05353970226995274</v>
      </c>
      <c r="J140" s="38" t="n">
        <f>I140+J139</f>
        <v>97.78664160448967</v>
      </c>
      <c r="K140" s="34" t="inlineStr">
        <f>IF(J140&lt;=50,"A",IF(J140&lt;=80,"B","C"))</f>
        <is>
          <r>
            <t xml:space="preserve">C</t>
          </r>
        </is>
      </c>
    </row>
    <row r="141" customHeight="1" ht="15">
      <c r="A141" s="34" t="inlineStr">
        <is>
          <r>
            <t xml:space="preserve">00000377</t>
          </r>
        </is>
      </c>
      <c r="B141" s="35" t="inlineStr">
        <is>
          <r>
            <t xml:space="preserve">ASSENTO SANITARIO DE PLASTICO, TIPO CONVENCIONAL</t>
          </r>
        </is>
      </c>
      <c r="C141" s="34" t="inlineStr">
        <is>
          <r>
            <t xml:space="preserve">SINAPI</t>
          </r>
        </is>
      </c>
      <c r="D141" s="34" t="inlineStr">
        <is>
          <r>
            <t xml:space="preserve">Material</t>
          </r>
        </is>
      </c>
      <c r="E141" s="34" t="inlineStr">
        <is>
          <r>
            <t xml:space="preserve">UN</t>
          </r>
        </is>
      </c>
      <c r="F141" s="36" t="n">
        <v>33.0</v>
      </c>
      <c r="G141" s="37" t="n">
        <v>39.95</v>
      </c>
      <c r="H141" s="37" t="n">
        <f>ROUND(F141*G141,2)</f>
        <v>1318.35</v>
      </c>
      <c r="I141" s="38" t="n">
        <f>H141/VALOR_TOTAL*100</f>
        <v>0.052995395122848676</v>
      </c>
      <c r="J141" s="38" t="n">
        <f>I141+J140</f>
        <v>97.83963699961252</v>
      </c>
      <c r="K141" s="34" t="inlineStr">
        <f>IF(J141&lt;=50,"A",IF(J141&lt;=80,"B","C"))</f>
        <is>
          <r>
            <t xml:space="preserve">C</t>
          </r>
        </is>
      </c>
    </row>
    <row r="142" customHeight="1" ht="15">
      <c r="A142" s="34" t="inlineStr">
        <is>
          <r>
            <t xml:space="preserve">00043055</t>
          </r>
        </is>
      </c>
      <c r="B142" s="35" t="inlineStr">
        <is>
          <r>
            <t xml:space="preserve">ACO CA-50, 12,5 MM OU 16,0 MM, VERGALHAO</t>
          </r>
        </is>
      </c>
      <c r="C142" s="34" t="inlineStr">
        <is>
          <r>
            <t xml:space="preserve">SINAPI</t>
          </r>
        </is>
      </c>
      <c r="D142" s="34" t="inlineStr">
        <is>
          <r>
            <t xml:space="preserve">Material</t>
          </r>
        </is>
      </c>
      <c r="E142" s="34" t="inlineStr">
        <is>
          <r>
            <t xml:space="preserve">KG</t>
          </r>
        </is>
      </c>
      <c r="F142" s="36" t="n">
        <v>184.8039</v>
      </c>
      <c r="G142" s="37" t="n">
        <v>6.96</v>
      </c>
      <c r="H142" s="37" t="n">
        <f>ROUND(F142*G142,2)</f>
        <v>1286.235144</v>
      </c>
      <c r="I142" s="38" t="n">
        <f>H142/VALOR_TOTAL*100</f>
        <v>0.05170443332739725</v>
      </c>
      <c r="J142" s="38" t="n">
        <f>I142+J141</f>
        <v>97.89134162814273</v>
      </c>
      <c r="K142" s="34" t="inlineStr">
        <f>IF(J142&lt;=50,"A",IF(J142&lt;=80,"B","C"))</f>
        <is>
          <r>
            <t xml:space="preserve">C</t>
          </r>
        </is>
      </c>
    </row>
    <row r="143" customHeight="1" ht="15">
      <c r="A143" s="34" t="inlineStr">
        <is>
          <r>
            <t xml:space="preserve">00038597</t>
          </r>
        </is>
      </c>
      <c r="B143" s="35" t="inlineStr">
        <is>
          <r>
            <t xml:space="preserve">CANALETA DE CONCRETO ESTRUTURAL 14 X 19 X 39 CM, FBK 4,5 MPA (NBR 6136)</t>
          </r>
        </is>
      </c>
      <c r="C143" s="34" t="inlineStr">
        <is>
          <r>
            <t xml:space="preserve">SINAPI</t>
          </r>
        </is>
      </c>
      <c r="D143" s="34" t="inlineStr">
        <is>
          <r>
            <t xml:space="preserve">Material</t>
          </r>
        </is>
      </c>
      <c r="E143" s="34" t="inlineStr">
        <is>
          <r>
            <t xml:space="preserve">UN</t>
          </r>
        </is>
      </c>
      <c r="F143" s="36" t="n">
        <v>234.74</v>
      </c>
      <c r="G143" s="37" t="n">
        <v>5.47</v>
      </c>
      <c r="H143" s="37" t="n">
        <f>ROUND(F143*G143,2)</f>
        <v>1284.0278</v>
      </c>
      <c r="I143" s="38" t="n">
        <f>H143/VALOR_TOTAL*100</f>
        <v>0.051615701907476864</v>
      </c>
      <c r="J143" s="38" t="n">
        <f>I143+J142</f>
        <v>97.94295741848643</v>
      </c>
      <c r="K143" s="34" t="inlineStr">
        <f>IF(J143&lt;=50,"A",IF(J143&lt;=80,"B","C"))</f>
        <is>
          <r>
            <t xml:space="preserve">C</t>
          </r>
        </is>
      </c>
    </row>
    <row r="144" customHeight="1" ht="20">
      <c r="A144" s="34" t="inlineStr">
        <is>
          <r>
            <t xml:space="preserve">00042407</t>
          </r>
        </is>
      </c>
      <c r="B144" s="35" t="inlineStr">
        <is>
          <r>
            <t xml:space="preserve">TRELICA NERVURADA (ESPACADOR), ALTURA = 120,0 MM, DIAMETRO DOS BANZOS INFERIORES E SUPERIOR = 6,0 MM, DIAMETRO DA DIAGONAL = 4,2 MM</t>
          </r>
        </is>
      </c>
      <c r="C144" s="34" t="inlineStr">
        <is>
          <r>
            <t xml:space="preserve">SINAPI</t>
          </r>
        </is>
      </c>
      <c r="D144" s="34" t="inlineStr">
        <is>
          <r>
            <t xml:space="preserve">Material</t>
          </r>
        </is>
      </c>
      <c r="E144" s="34" t="inlineStr">
        <is>
          <r>
            <t xml:space="preserve">M</t>
          </r>
        </is>
      </c>
      <c r="F144" s="36" t="n">
        <v>220.0</v>
      </c>
      <c r="G144" s="37" t="n">
        <v>5.48</v>
      </c>
      <c r="H144" s="37" t="n">
        <f>ROUND(F144*G144,2)</f>
        <v>1205.6</v>
      </c>
      <c r="I144" s="38" t="n">
        <f>H144/VALOR_TOTAL*100</f>
        <v>0.04846303967846653</v>
      </c>
      <c r="J144" s="38" t="n">
        <f>I144+J143</f>
        <v>97.9914204581649</v>
      </c>
      <c r="K144" s="34" t="inlineStr">
        <f>IF(J144&lt;=50,"A",IF(J144&lt;=80,"B","C"))</f>
        <is>
          <r>
            <t xml:space="preserve">C</t>
          </r>
        </is>
      </c>
    </row>
    <row r="145" customHeight="1" ht="20">
      <c r="A145" s="34" t="inlineStr">
        <is>
          <r>
            <t xml:space="preserve">00004730</t>
          </r>
        </is>
      </c>
      <c r="B145" s="35" t="inlineStr">
        <is>
          <r>
            <t xml:space="preserve">PEDRA DE MAO OU PEDRA RACHAO PARA ARRIMO/FUNDACAO (POSTO PEDREIRA/FORNECEDOR, SEM FRETE)</t>
          </r>
        </is>
      </c>
      <c r="C145" s="34" t="inlineStr">
        <is>
          <r>
            <t xml:space="preserve">SINAPI</t>
          </r>
        </is>
      </c>
      <c r="D145" s="34" t="inlineStr">
        <is>
          <r>
            <t xml:space="preserve">Material</t>
          </r>
        </is>
      </c>
      <c r="E145" s="34" t="inlineStr">
        <is>
          <r>
            <t xml:space="preserve">M3</t>
          </r>
        </is>
      </c>
      <c r="F145" s="36" t="n">
        <v>10.89</v>
      </c>
      <c r="G145" s="37" t="n">
        <v>108.69</v>
      </c>
      <c r="H145" s="37" t="n">
        <f>ROUND(F145*G145,2)</f>
        <v>1183.6341</v>
      </c>
      <c r="I145" s="38" t="n">
        <f>H145/VALOR_TOTAL*100</f>
        <v>0.047580048401697106</v>
      </c>
      <c r="J145" s="38" t="n">
        <f>I145+J144</f>
        <v>98.03900034175366</v>
      </c>
      <c r="K145" s="34" t="inlineStr">
        <f>IF(J145&lt;=50,"A",IF(J145&lt;=80,"B","C"))</f>
        <is>
          <r>
            <t xml:space="preserve">C</t>
          </r>
        </is>
      </c>
    </row>
    <row r="146" customHeight="1" ht="15">
      <c r="A146" s="34" t="inlineStr">
        <is>
          <r>
            <t xml:space="preserve">00011190</t>
          </r>
        </is>
      </c>
      <c r="B146" s="35" t="inlineStr">
        <is>
          <r>
            <t xml:space="preserve">JANELA BASCULANTE, ACO, COM BATENTE/REQUADRO, 60 X 60 CM (SEM VIDROS)</t>
          </r>
        </is>
      </c>
      <c r="C146" s="34" t="inlineStr">
        <is>
          <r>
            <t xml:space="preserve">SINAPI</t>
          </r>
        </is>
      </c>
      <c r="D146" s="34" t="inlineStr">
        <is>
          <r>
            <t xml:space="preserve">Material</t>
          </r>
        </is>
      </c>
      <c r="E146" s="34" t="inlineStr">
        <is>
          <r>
            <t xml:space="preserve">UN</t>
          </r>
        </is>
      </c>
      <c r="F146" s="36" t="n">
        <v>6.33384</v>
      </c>
      <c r="G146" s="37" t="n">
        <v>174.93</v>
      </c>
      <c r="H146" s="37" t="n">
        <f>ROUND(F146*G146,2)</f>
        <v>1107.9786312</v>
      </c>
      <c r="I146" s="38" t="n">
        <f>H146/VALOR_TOTAL*100</f>
        <v>0.044538829103134246</v>
      </c>
      <c r="J146" s="38" t="n">
        <f>I146+J145</f>
        <v>98.08353922588019</v>
      </c>
      <c r="K146" s="34" t="inlineStr">
        <f>IF(J146&lt;=50,"A",IF(J146&lt;=80,"B","C"))</f>
        <is>
          <r>
            <t xml:space="preserve">C</t>
          </r>
        </is>
      </c>
    </row>
    <row r="147" customHeight="1" ht="20">
      <c r="A147" s="34" t="inlineStr">
        <is>
          <r>
            <t xml:space="preserve">00004425</t>
          </r>
        </is>
      </c>
      <c r="B147" s="35" t="inlineStr">
        <is>
          <r>
            <t xml:space="preserve">VIGA NAO APARELHADA *6 X 12* CM, EM MACARANDUBA/MASSARANDUBA, ANGELIM OU EQUIVALENTE DA REGIAO - BRUTA</t>
          </r>
        </is>
      </c>
      <c r="C147" s="34" t="inlineStr">
        <is>
          <r>
            <t xml:space="preserve">SINAPI</t>
          </r>
        </is>
      </c>
      <c r="D147" s="34" t="inlineStr">
        <is>
          <r>
            <t xml:space="preserve">Material</t>
          </r>
        </is>
      </c>
      <c r="E147" s="34" t="inlineStr">
        <is>
          <r>
            <t xml:space="preserve">M</t>
          </r>
        </is>
      </c>
      <c r="F147" s="36" t="n">
        <v>40.260268</v>
      </c>
      <c r="G147" s="37" t="n">
        <v>26.44</v>
      </c>
      <c r="H147" s="37" t="n">
        <f>ROUND(F147*G147,2)</f>
        <v>1064.48148592</v>
      </c>
      <c r="I147" s="38" t="n">
        <f>H147/VALOR_TOTAL*100</f>
        <v>0.04279031891932149</v>
      </c>
      <c r="J147" s="38" t="n">
        <f>I147+J146</f>
        <v>98.1263294850681</v>
      </c>
      <c r="K147" s="34" t="inlineStr">
        <f>IF(J147&lt;=50,"A",IF(J147&lt;=80,"B","C"))</f>
        <is>
          <r>
            <t xml:space="preserve">C</t>
          </r>
        </is>
      </c>
    </row>
    <row r="148" customHeight="1" ht="20">
      <c r="A148" s="34" t="inlineStr">
        <is>
          <r>
            <t xml:space="preserve">00006005</t>
          </r>
        </is>
      </c>
      <c r="B148" s="35" t="inlineStr">
        <is>
          <r>
            <t xml:space="preserve">REGISTRO GAVETA COM ACABAMENTO E CANOPLA CROMADOS, SIMPLES, BITOLA 3/4" (REF 1509)</t>
          </r>
        </is>
      </c>
      <c r="C148" s="34" t="inlineStr">
        <is>
          <r>
            <t xml:space="preserve">SINAPI</t>
          </r>
        </is>
      </c>
      <c r="D148" s="34" t="inlineStr">
        <is>
          <r>
            <t xml:space="preserve">Material</t>
          </r>
        </is>
      </c>
      <c r="E148" s="34" t="inlineStr">
        <is>
          <r>
            <t xml:space="preserve">UN</t>
          </r>
        </is>
      </c>
      <c r="F148" s="36" t="n">
        <v>12.0</v>
      </c>
      <c r="G148" s="37" t="n">
        <v>85.0</v>
      </c>
      <c r="H148" s="37" t="n">
        <f>ROUND(F148*G148,2)</f>
        <v>1020.0</v>
      </c>
      <c r="I148" s="38" t="n">
        <f>H148/VALOR_TOTAL*100</f>
        <v>0.04100223994030845</v>
      </c>
      <c r="J148" s="38" t="n">
        <f>I148+J147</f>
        <v>98.16733172500841</v>
      </c>
      <c r="K148" s="34" t="inlineStr">
        <f>IF(J148&lt;=50,"A",IF(J148&lt;=80,"B","C"))</f>
        <is>
          <r>
            <t xml:space="preserve">C</t>
          </r>
        </is>
      </c>
    </row>
    <row r="149" customHeight="1" ht="15">
      <c r="A149" s="34" t="inlineStr">
        <is>
          <r>
            <t xml:space="preserve">00004230</t>
          </r>
        </is>
      </c>
      <c r="B149" s="35" t="inlineStr">
        <is>
          <r>
            <t xml:space="preserve">OPERADOR DE MAQUINAS E TRATORES DIVERSOS - TERRAPLANAGEM (HORISTA)</t>
          </r>
        </is>
      </c>
      <c r="C149" s="34" t="inlineStr">
        <is>
          <r>
            <t xml:space="preserve">SINAPI</t>
          </r>
        </is>
      </c>
      <c r="D149" s="34" t="inlineStr">
        <is>
          <r>
            <t xml:space="preserve">Mão de Obra</t>
          </r>
        </is>
      </c>
      <c r="E149" s="34" t="inlineStr">
        <is>
          <r>
            <t xml:space="preserve">H</t>
          </r>
        </is>
      </c>
      <c r="F149" s="36" t="n">
        <v>40.047129807669286</v>
      </c>
      <c r="G149" s="37" t="n">
        <v>25.15</v>
      </c>
      <c r="H149" s="37" t="n">
        <f>ROUND(F149*G149,2)</f>
        <v>1007.1853146628827</v>
      </c>
      <c r="I149" s="38" t="n">
        <f>H149/VALOR_TOTAL*100</f>
        <v>0.04048711170212018</v>
      </c>
      <c r="J149" s="38" t="n">
        <f>I149+J148</f>
        <v>98.207819025053</v>
      </c>
      <c r="K149" s="34" t="inlineStr">
        <f>IF(J149&lt;=50,"A",IF(J149&lt;=80,"B","C"))</f>
        <is>
          <r>
            <t xml:space="preserve">C</t>
          </r>
        </is>
      </c>
    </row>
    <row r="150" customHeight="1" ht="15">
      <c r="A150" s="34" t="inlineStr">
        <is>
          <r>
            <t xml:space="preserve">00009856</t>
          </r>
        </is>
      </c>
      <c r="B150" s="35" t="inlineStr">
        <is>
          <r>
            <t xml:space="preserve">TUBO PVC, ROSCAVEL, 1/2", AGUA FRIA PREDIAL</t>
          </r>
        </is>
      </c>
      <c r="C150" s="34" t="inlineStr">
        <is>
          <r>
            <t xml:space="preserve">SINAPI</t>
          </r>
        </is>
      </c>
      <c r="D150" s="34" t="inlineStr">
        <is>
          <r>
            <t xml:space="preserve">Material</t>
          </r>
        </is>
      </c>
      <c r="E150" s="34" t="inlineStr">
        <is>
          <r>
            <t xml:space="preserve">M</t>
          </r>
        </is>
      </c>
      <c r="F150" s="36" t="n">
        <v>144.0</v>
      </c>
      <c r="G150" s="37" t="n">
        <v>6.97</v>
      </c>
      <c r="H150" s="37" t="n">
        <f>ROUND(F150*G150,2)</f>
        <v>1003.68</v>
      </c>
      <c r="I150" s="38" t="n">
        <f>H150/VALOR_TOTAL*100</f>
        <v>0.040346204101263515</v>
      </c>
      <c r="J150" s="38" t="n">
        <f>I150+J149</f>
        <v>98.24816522915425</v>
      </c>
      <c r="K150" s="34" t="inlineStr">
        <f>IF(J150&lt;=50,"A",IF(J150&lt;=80,"B","C"))</f>
        <is>
          <r>
            <t xml:space="preserve">C</t>
          </r>
        </is>
      </c>
    </row>
    <row r="151" customHeight="1" ht="15">
      <c r="A151" s="34" t="inlineStr">
        <is>
          <r>
            <t xml:space="preserve">00038365</t>
          </r>
        </is>
      </c>
      <c r="B151" s="35" t="inlineStr">
        <is>
          <r>
            <t xml:space="preserve">CAMADA SEPARADORA DE FILME DE POLIETILENO 20 A 25 MICRA</t>
          </r>
        </is>
      </c>
      <c r="C151" s="34" t="inlineStr">
        <is>
          <r>
            <t xml:space="preserve">SINAPI</t>
          </r>
        </is>
      </c>
      <c r="D151" s="34" t="inlineStr">
        <is>
          <r>
            <t xml:space="preserve">Material</t>
          </r>
        </is>
      </c>
      <c r="E151" s="34" t="inlineStr">
        <is>
          <r>
            <t xml:space="preserve">M2</t>
          </r>
        </is>
      </c>
      <c r="F151" s="36" t="n">
        <v>366.8704</v>
      </c>
      <c r="G151" s="37" t="n">
        <v>2.73</v>
      </c>
      <c r="H151" s="37" t="n">
        <f>ROUND(F151*G151,2)</f>
        <v>1001.556192</v>
      </c>
      <c r="I151" s="38" t="n">
        <f>H151/VALOR_TOTAL*100</f>
        <v>0.04026083068439769</v>
      </c>
      <c r="J151" s="38" t="n">
        <f>I151+J150</f>
        <v>98.28842621291369</v>
      </c>
      <c r="K151" s="34" t="inlineStr">
        <f>IF(J151&lt;=50,"A",IF(J151&lt;=80,"B","C"))</f>
        <is>
          <r>
            <t xml:space="preserve">C</t>
          </r>
        </is>
      </c>
    </row>
    <row r="152" customHeight="1" ht="15">
      <c r="A152" s="34" t="inlineStr">
        <is>
          <r>
            <t xml:space="preserve">00006012</t>
          </r>
        </is>
      </c>
      <c r="B152" s="35" t="inlineStr">
        <is>
          <r>
            <t xml:space="preserve">REGISTRO GAVETA BRUTO EM LATAO FORJADO, BITOLA 3" (REF 1509)</t>
          </r>
        </is>
      </c>
      <c r="C152" s="34" t="inlineStr">
        <is>
          <r>
            <t xml:space="preserve">SINAPI</t>
          </r>
        </is>
      </c>
      <c r="D152" s="34" t="inlineStr">
        <is>
          <r>
            <t xml:space="preserve">Material</t>
          </r>
        </is>
      </c>
      <c r="E152" s="34" t="inlineStr">
        <is>
          <r>
            <t xml:space="preserve">UN</t>
          </r>
        </is>
      </c>
      <c r="F152" s="36" t="n">
        <v>3.0</v>
      </c>
      <c r="G152" s="37" t="n">
        <v>330.93</v>
      </c>
      <c r="H152" s="37" t="n">
        <f>ROUND(F152*G152,2)</f>
        <v>992.79</v>
      </c>
      <c r="I152" s="38" t="n">
        <f>H152/VALOR_TOTAL*100</f>
        <v>0.03990844489248905</v>
      </c>
      <c r="J152" s="38" t="n">
        <f>I152+J151</f>
        <v>98.32833465780618</v>
      </c>
      <c r="K152" s="34" t="inlineStr">
        <f>IF(J152&lt;=50,"A",IF(J152&lt;=80,"B","C"))</f>
        <is>
          <r>
            <t xml:space="preserve">C</t>
          </r>
        </is>
      </c>
    </row>
    <row r="153" customHeight="1" ht="15">
      <c r="A153" s="34" t="inlineStr">
        <is>
          <r>
            <t xml:space="preserve">00038589</t>
          </r>
        </is>
      </c>
      <c r="B153" s="35" t="inlineStr">
        <is>
          <r>
            <t xml:space="preserve">MEIO BLOCO DE CONCRETO ESTRUTURAL 14 X 19 X 19 CM, FBK 4,5 MPA (NBR 6136)</t>
          </r>
        </is>
      </c>
      <c r="C153" s="34" t="inlineStr">
        <is>
          <r>
            <t xml:space="preserve">SINAPI</t>
          </r>
        </is>
      </c>
      <c r="D153" s="34" t="inlineStr">
        <is>
          <r>
            <t xml:space="preserve">Material</t>
          </r>
        </is>
      </c>
      <c r="E153" s="34" t="inlineStr">
        <is>
          <r>
            <t xml:space="preserve">UN</t>
          </r>
        </is>
      </c>
      <c r="F153" s="36" t="n">
        <v>353.32</v>
      </c>
      <c r="G153" s="37" t="n">
        <v>2.77</v>
      </c>
      <c r="H153" s="37" t="n">
        <f>ROUND(F153*G153,2)</f>
        <v>978.6964</v>
      </c>
      <c r="I153" s="38" t="n">
        <f>H153/VALOR_TOTAL*100</f>
        <v>0.03934190649168245</v>
      </c>
      <c r="J153" s="38" t="n">
        <f>I153+J152</f>
        <v>98.36767670901165</v>
      </c>
      <c r="K153" s="34" t="inlineStr">
        <f>IF(J153&lt;=50,"A",IF(J153&lt;=80,"B","C"))</f>
        <is>
          <r>
            <t xml:space="preserve">C</t>
          </r>
        </is>
      </c>
    </row>
    <row r="154" customHeight="1" ht="28">
      <c r="A154" s="34" t="inlineStr">
        <is>
          <r>
            <t xml:space="preserve">00037373</t>
          </r>
        </is>
      </c>
      <c r="B154" s="35" t="inlineStr">
        <is>
          <r>
            <t xml:space="preserve">SEGURO - HORISTA (COLETADO CAIXA - ENCARGOS COMPLEMENTARES)</t>
          </r>
        </is>
      </c>
      <c r="C154" s="34" t="inlineStr">
        <is>
          <r>
            <t xml:space="preserve">SINAPI</t>
          </r>
        </is>
      </c>
      <c r="D154" s="34" t="inlineStr">
        <is>
          <r>
            <t xml:space="preserve">Encargos Complementares</t>
          </r>
        </is>
      </c>
      <c r="E154" s="34" t="inlineStr">
        <is>
          <r>
            <t xml:space="preserve">H</t>
          </r>
        </is>
      </c>
      <c r="F154" s="36" t="n">
        <v>24280.26487450439</v>
      </c>
      <c r="G154" s="37" t="n">
        <v>0.04</v>
      </c>
      <c r="H154" s="37" t="n">
        <f>ROUND(F154*G154,2)</f>
        <v>971.2105949801756</v>
      </c>
      <c r="I154" s="38" t="n">
        <f>H154/VALOR_TOTAL*100</f>
        <v>0.03904099004700676</v>
      </c>
      <c r="J154" s="38" t="n">
        <f>I154+J153</f>
        <v>98.40671767514146</v>
      </c>
      <c r="K154" s="34" t="inlineStr">
        <f>IF(J154&lt;=50,"A",IF(J154&lt;=80,"B","C"))</f>
        <is>
          <r>
            <t xml:space="preserve">C</t>
          </r>
        </is>
      </c>
    </row>
    <row r="155" customHeight="1" ht="15">
      <c r="A155" s="34" t="inlineStr">
        <is>
          <r>
            <t xml:space="preserve">00007356</t>
          </r>
        </is>
      </c>
      <c r="B155" s="35" t="inlineStr">
        <is>
          <r>
            <t xml:space="preserve">TINTA LATEX ACRILICA PREMIUM, COR BRANCO FOSCO</t>
          </r>
        </is>
      </c>
      <c r="C155" s="34" t="inlineStr">
        <is>
          <r>
            <t xml:space="preserve">SINAPI</t>
          </r>
        </is>
      </c>
      <c r="D155" s="34" t="inlineStr">
        <is>
          <r>
            <t xml:space="preserve">Material</t>
          </r>
        </is>
      </c>
      <c r="E155" s="34" t="inlineStr">
        <is>
          <r>
            <t xml:space="preserve">L</t>
          </r>
        </is>
      </c>
      <c r="F155" s="36" t="n">
        <v>30.2491042</v>
      </c>
      <c r="G155" s="37" t="n">
        <v>32.08</v>
      </c>
      <c r="H155" s="37" t="n">
        <f>ROUND(F155*G155,2)</f>
        <v>970.391262736</v>
      </c>
      <c r="I155" s="38" t="n">
        <f>H155/VALOR_TOTAL*100</f>
        <v>0.039008054304588605</v>
      </c>
      <c r="J155" s="38" t="n">
        <f>I155+J154</f>
        <v>98.44572567868626</v>
      </c>
      <c r="K155" s="34" t="inlineStr">
        <f>IF(J155&lt;=50,"A",IF(J155&lt;=80,"B","C"))</f>
        <is>
          <r>
            <t xml:space="preserve">C</t>
          </r>
        </is>
      </c>
    </row>
    <row r="156" customHeight="1" ht="28">
      <c r="A156" s="34" t="inlineStr">
        <is>
          <r>
            <t xml:space="preserve">00043459</t>
          </r>
        </is>
      </c>
      <c r="B156" s="35" t="inlineStr">
        <is>
          <r>
            <t xml:space="preserve">FERRAMENTAS - FAMILIA CARPINTEIRO DE FORMAS - HORISTA (ENCARGOS COMPLEMENTARES - COLETADO CAIXA)</t>
          </r>
        </is>
      </c>
      <c r="C156" s="34" t="inlineStr">
        <is>
          <r>
            <t xml:space="preserve">SINAPI</t>
          </r>
        </is>
      </c>
      <c r="D156" s="34" t="inlineStr">
        <is>
          <r>
            <t xml:space="preserve">Encargos Complementares</t>
          </r>
        </is>
      </c>
      <c r="E156" s="34" t="inlineStr">
        <is>
          <r>
            <t xml:space="preserve">H</t>
          </r>
        </is>
      </c>
      <c r="F156" s="36" t="n">
        <v>1880.146368125856</v>
      </c>
      <c r="G156" s="37" t="n">
        <v>0.49</v>
      </c>
      <c r="H156" s="37" t="n">
        <f>ROUND(F156*G156,2)</f>
        <v>921.2717203816694</v>
      </c>
      <c r="I156" s="38" t="n">
        <f>H156/VALOR_TOTAL*100</f>
        <v>0.03703353346010781</v>
      </c>
      <c r="J156" s="38" t="n">
        <f>I156+J155</f>
        <v>98.48275914298999</v>
      </c>
      <c r="K156" s="34" t="inlineStr">
        <f>IF(J156&lt;=50,"A",IF(J156&lt;=80,"B","C"))</f>
        <is>
          <r>
            <t xml:space="preserve">C</t>
          </r>
        </is>
      </c>
    </row>
    <row r="157" customHeight="1" ht="15">
      <c r="A157" s="34" t="inlineStr">
        <is>
          <r>
            <t xml:space="preserve">00004513</t>
          </r>
        </is>
      </c>
      <c r="B157" s="35" t="inlineStr">
        <is>
          <r>
            <t xml:space="preserve">CAIBRO 5 X 5 CM EM PINUS, MISTA OU EQUIVALENTE DA REGIAO - BRUTA</t>
          </r>
        </is>
      </c>
      <c r="C157" s="34" t="inlineStr">
        <is>
          <r>
            <t xml:space="preserve">SINAPI</t>
          </r>
        </is>
      </c>
      <c r="D157" s="34" t="inlineStr">
        <is>
          <r>
            <t xml:space="preserve">Material</t>
          </r>
        </is>
      </c>
      <c r="E157" s="34" t="inlineStr">
        <is>
          <r>
            <t xml:space="preserve">M</t>
          </r>
        </is>
      </c>
      <c r="F157" s="36" t="n">
        <v>114.52</v>
      </c>
      <c r="G157" s="37" t="n">
        <v>7.92</v>
      </c>
      <c r="H157" s="37" t="n">
        <f>ROUND(F157*G157,2)</f>
        <v>906.9984</v>
      </c>
      <c r="I157" s="38" t="n">
        <f>H157/VALOR_TOTAL*100</f>
        <v>0.036459770610074375</v>
      </c>
      <c r="J157" s="38" t="n">
        <f>I157+J156</f>
        <v>98.5192189779173</v>
      </c>
      <c r="K157" s="34" t="inlineStr">
        <f>IF(J157&lt;=50,"A",IF(J157&lt;=80,"B","C"))</f>
        <is>
          <r>
            <t xml:space="preserve">C</t>
          </r>
        </is>
      </c>
    </row>
    <row r="158" customHeight="1" ht="15">
      <c r="A158" s="34" t="inlineStr">
        <is>
          <r>
            <t xml:space="preserve">00000378</t>
          </r>
        </is>
      </c>
      <c r="B158" s="35" t="inlineStr">
        <is>
          <r>
            <t xml:space="preserve">ARMADOR (HORISTA)</t>
          </r>
        </is>
      </c>
      <c r="C158" s="34" t="inlineStr">
        <is>
          <r>
            <t xml:space="preserve">SINAPI</t>
          </r>
        </is>
      </c>
      <c r="D158" s="34" t="inlineStr">
        <is>
          <r>
            <t xml:space="preserve">Mão de Obra</t>
          </r>
        </is>
      </c>
      <c r="E158" s="34" t="inlineStr">
        <is>
          <r>
            <t xml:space="preserve">H</t>
          </r>
        </is>
      </c>
      <c r="F158" s="36" t="n">
        <v>42.548640642014604</v>
      </c>
      <c r="G158" s="37" t="n">
        <v>20.53</v>
      </c>
      <c r="H158" s="37" t="n">
        <f>ROUND(F158*G158,2)</f>
        <v>873.5235923805599</v>
      </c>
      <c r="I158" s="38" t="n">
        <f>H158/VALOR_TOTAL*100</f>
        <v>0.03511414110618423</v>
      </c>
      <c r="J158" s="38" t="n">
        <f>I158+J157</f>
        <v>98.55433297461599</v>
      </c>
      <c r="K158" s="34" t="inlineStr">
        <f>IF(J158&lt;=50,"A",IF(J158&lt;=80,"B","C"))</f>
        <is>
          <r>
            <t xml:space="preserve">C</t>
          </r>
        </is>
      </c>
    </row>
    <row r="159" customHeight="1" ht="20">
      <c r="A159" s="34" t="inlineStr">
        <is>
          <r>
            <t xml:space="preserve">00038773</t>
          </r>
        </is>
      </c>
      <c r="B159" s="35" t="inlineStr">
        <is>
          <r>
            <t xml:space="preserve">LUMINARIA DE TETO PLAFON/PLAFONIER EM PLASTICO COM BASE E27, POTENCIA MAXIMA 60 W (NAO INCLUI LAMPADA)</t>
          </r>
        </is>
      </c>
      <c r="C159" s="34" t="inlineStr">
        <is>
          <r>
            <t xml:space="preserve">SINAPI</t>
          </r>
        </is>
      </c>
      <c r="D159" s="34" t="inlineStr">
        <is>
          <r>
            <t xml:space="preserve">Material</t>
          </r>
        </is>
      </c>
      <c r="E159" s="34" t="inlineStr">
        <is>
          <r>
            <t xml:space="preserve">UN</t>
          </r>
        </is>
      </c>
      <c r="F159" s="36" t="n">
        <v>120.0</v>
      </c>
      <c r="G159" s="37" t="n">
        <v>6.85</v>
      </c>
      <c r="H159" s="37" t="n">
        <f>ROUND(F159*G159,2)</f>
        <v>822.0</v>
      </c>
      <c r="I159" s="38" t="n">
        <f>H159/VALOR_TOTAL*100</f>
        <v>0.03304298159895446</v>
      </c>
      <c r="J159" s="38" t="n">
        <f>I159+J158</f>
        <v>98.58737595621494</v>
      </c>
      <c r="K159" s="34" t="inlineStr">
        <f>IF(J159&lt;=50,"A",IF(J159&lt;=80,"B","C"))</f>
        <is>
          <r>
            <t xml:space="preserve">C</t>
          </r>
        </is>
      </c>
    </row>
    <row r="160" customHeight="1" ht="15">
      <c r="A160" s="34" t="inlineStr">
        <is>
          <r>
            <t xml:space="preserve">I1154</t>
          </r>
        </is>
      </c>
      <c r="B160" s="35" t="inlineStr">
        <is>
          <r>
            <t xml:space="preserve">FECHADURA COMPLETA PARA PORTA EXTERNA</t>
          </r>
        </is>
      </c>
      <c r="C160" s="34" t="inlineStr">
        <is>
          <r>
            <t xml:space="preserve">SEINFRA</t>
          </r>
        </is>
      </c>
      <c r="D160" s="34" t="inlineStr">
        <is>
          <r>
            <t xml:space="preserve">Material</t>
          </r>
        </is>
      </c>
      <c r="E160" s="34" t="inlineStr">
        <is>
          <r>
            <t xml:space="preserve">UN</t>
          </r>
        </is>
      </c>
      <c r="F160" s="36" t="n">
        <v>12.0</v>
      </c>
      <c r="G160" s="37" t="n">
        <v>66.98</v>
      </c>
      <c r="H160" s="37" t="n">
        <f>ROUND(F160*G160,2)</f>
        <v>803.76</v>
      </c>
      <c r="I160" s="38" t="n">
        <f>H160/VALOR_TOTAL*100</f>
        <v>0.03230976507296306</v>
      </c>
      <c r="J160" s="38" t="n">
        <f>I160+J159</f>
        <v>98.6196857212879</v>
      </c>
      <c r="K160" s="34" t="inlineStr">
        <f>IF(J160&lt;=50,"A",IF(J160&lt;=80,"B","C"))</f>
        <is>
          <r>
            <t xml:space="preserve">C</t>
          </r>
        </is>
      </c>
    </row>
    <row r="161" customHeight="1" ht="28">
      <c r="A161" s="34" t="inlineStr">
        <is>
          <r>
            <t xml:space="preserve">00037758</t>
          </r>
        </is>
      </c>
      <c r="B161" s="35" t="inlineStr">
        <is>
          <r>
            <t xml:space="preserve">CAMINHAO TRUCADO, PESO BRUTO TOTAL 23000 KG, CARGA UTIL MAXIMA 15285 KG, DISTANCIA ENTRE EIXOS 4,80 M, POTENCIA 326 CV (INCLUI CABINE E CHASSI, NAO INCLUI CARROCERIA)</t>
          </r>
        </is>
      </c>
      <c r="C161" s="34" t="inlineStr">
        <is>
          <r>
            <t xml:space="preserve">SINAPI</t>
          </r>
        </is>
      </c>
      <c r="D161" s="34" t="inlineStr">
        <is>
          <r>
            <t xml:space="preserve">Equipamento</t>
          </r>
        </is>
      </c>
      <c r="E161" s="34" t="inlineStr">
        <is>
          <r>
            <t xml:space="preserve">UN</t>
          </r>
        </is>
      </c>
      <c r="F161" s="41" t="n">
        <v>0.00109628171382</v>
      </c>
      <c r="G161" s="37" t="n">
        <v>710806.66</v>
      </c>
      <c r="H161" s="37" t="n">
        <f>ROUND(F161*G161,2)</f>
        <v>779.24434341947</v>
      </c>
      <c r="I161" s="38" t="n">
        <f>H161/VALOR_TOTAL*100</f>
        <v>0.031324277981385526</v>
      </c>
      <c r="J161" s="38" t="n">
        <f>I161+J160</f>
        <v>98.65100982467132</v>
      </c>
      <c r="K161" s="34" t="inlineStr">
        <f>IF(J161&lt;=50,"A",IF(J161&lt;=80,"B","C"))</f>
        <is>
          <r>
            <t xml:space="preserve">C</t>
          </r>
        </is>
      </c>
    </row>
    <row r="162" customHeight="1" ht="15">
      <c r="A162" s="34" t="inlineStr">
        <is>
          <r>
            <t xml:space="preserve">00034566</t>
          </r>
        </is>
      </c>
      <c r="B162" s="35" t="inlineStr">
        <is>
          <r>
            <t xml:space="preserve">BLOCO DE CONCRETO ESTRUTURAL 14 X 19 X 29 CM, FBK 6 MPA (NBR 6136)</t>
          </r>
        </is>
      </c>
      <c r="C162" s="34" t="inlineStr">
        <is>
          <r>
            <t xml:space="preserve">SINAPI</t>
          </r>
        </is>
      </c>
      <c r="D162" s="34" t="inlineStr">
        <is>
          <r>
            <t xml:space="preserve">Material</t>
          </r>
        </is>
      </c>
      <c r="E162" s="34" t="inlineStr">
        <is>
          <r>
            <t xml:space="preserve">UN</t>
          </r>
        </is>
      </c>
      <c r="F162" s="36" t="n">
        <v>167.5099</v>
      </c>
      <c r="G162" s="37" t="n">
        <v>4.61</v>
      </c>
      <c r="H162" s="37" t="n">
        <f>ROUND(F162*G162,2)</f>
        <v>772.220639</v>
      </c>
      <c r="I162" s="38" t="n">
        <f>H162/VALOR_TOTAL*100</f>
        <v>0.031041937183466973</v>
      </c>
      <c r="J162" s="38" t="n">
        <f>I162+J161</f>
        <v>98.68205173616808</v>
      </c>
      <c r="K162" s="34" t="inlineStr">
        <f>IF(J162&lt;=50,"A",IF(J162&lt;=80,"B","C"))</f>
        <is>
          <r>
            <t xml:space="preserve">C</t>
          </r>
        </is>
      </c>
    </row>
    <row r="163" customHeight="1" ht="15">
      <c r="A163" s="34" t="inlineStr">
        <is>
          <r>
            <t xml:space="preserve">I04509S</t>
          </r>
        </is>
      </c>
      <c r="B163" s="35" t="inlineStr">
        <is>
          <r>
            <t xml:space="preserve">Sarrafo *2,5 x 10* cm em pinus, mista ou equivalente da regiao - bruta</t>
          </r>
        </is>
      </c>
      <c r="C163" s="34" t="inlineStr">
        <is>
          <r>
            <t xml:space="preserve">ORSE</t>
          </r>
        </is>
      </c>
      <c r="D163" s="34" t="inlineStr">
        <is>
          <r>
            <t xml:space="preserve">Material</t>
          </r>
        </is>
      </c>
      <c r="E163" s="34" t="inlineStr">
        <is>
          <r>
            <t xml:space="preserve">m</t>
          </r>
        </is>
      </c>
      <c r="F163" s="36" t="n">
        <v>136.32</v>
      </c>
      <c r="G163" s="37" t="n">
        <v>5.65</v>
      </c>
      <c r="H163" s="37" t="n">
        <f>ROUND(F163*G163,2)</f>
        <v>770.208</v>
      </c>
      <c r="I163" s="38" t="n">
        <f>H163/VALOR_TOTAL*100</f>
        <v>0.03096103256857362</v>
      </c>
      <c r="J163" s="38" t="n">
        <f>I163+J162</f>
        <v>98.71301284913322</v>
      </c>
      <c r="K163" s="34" t="inlineStr">
        <f>IF(J163&lt;=50,"A",IF(J163&lt;=80,"B","C"))</f>
        <is>
          <r>
            <t xml:space="preserve">C</t>
          </r>
        </is>
      </c>
    </row>
    <row r="164" customHeight="1" ht="15">
      <c r="A164" s="34" t="inlineStr">
        <is>
          <r>
            <t xml:space="preserve">I05067S</t>
          </r>
        </is>
      </c>
      <c r="B164" s="35" t="inlineStr">
        <is>
          <r>
            <t xml:space="preserve">Prego de aco polido com cabeca 16 x 24 (2 1/4 x 12)</t>
          </r>
        </is>
      </c>
      <c r="C164" s="34" t="inlineStr">
        <is>
          <r>
            <t xml:space="preserve">ORSE</t>
          </r>
        </is>
      </c>
      <c r="D164" s="34" t="inlineStr">
        <is>
          <r>
            <t xml:space="preserve">Material</t>
          </r>
        </is>
      </c>
      <c r="E164" s="34" t="inlineStr">
        <is>
          <r>
            <t xml:space="preserve">kg</t>
          </r>
        </is>
      </c>
      <c r="F164" s="36" t="n">
        <v>45.44</v>
      </c>
      <c r="G164" s="37" t="n">
        <v>16.86</v>
      </c>
      <c r="H164" s="37" t="n">
        <f>ROUND(F164*G164,2)</f>
        <v>766.1184</v>
      </c>
      <c r="I164" s="38" t="n">
        <f>H164/VALOR_TOTAL*100</f>
        <v>0.030796637705377654</v>
      </c>
      <c r="J164" s="38" t="n">
        <f>I164+J163</f>
        <v>98.74380955115583</v>
      </c>
      <c r="K164" s="34" t="inlineStr">
        <f>IF(J164&lt;=50,"A",IF(J164&lt;=80,"B","C"))</f>
        <is>
          <r>
            <t xml:space="preserve">C</t>
          </r>
        </is>
      </c>
    </row>
    <row r="165" customHeight="1" ht="15">
      <c r="A165" s="34" t="inlineStr">
        <is>
          <r>
            <t xml:space="preserve">00004823</t>
          </r>
        </is>
      </c>
      <c r="B165" s="35" t="inlineStr">
        <is>
          <r>
            <t xml:space="preserve">MASSA PLASTICA PARA MARMORE/GRANITO</t>
          </r>
        </is>
      </c>
      <c r="C165" s="34" t="inlineStr">
        <is>
          <r>
            <t xml:space="preserve">SINAPI</t>
          </r>
        </is>
      </c>
      <c r="D165" s="34" t="inlineStr">
        <is>
          <r>
            <t xml:space="preserve">Material</t>
          </r>
        </is>
      </c>
      <c r="E165" s="34" t="inlineStr">
        <is>
          <r>
            <t xml:space="preserve">KG</t>
          </r>
        </is>
      </c>
      <c r="F165" s="36" t="n">
        <v>15.83896384</v>
      </c>
      <c r="G165" s="37" t="n">
        <v>45.97</v>
      </c>
      <c r="H165" s="37" t="n">
        <f>ROUND(F165*G165,2)</f>
        <v>728.1171677248</v>
      </c>
      <c r="I165" s="38" t="n">
        <f>H165/VALOR_TOTAL*100</f>
        <v>0.02926905374089222</v>
      </c>
      <c r="J165" s="38" t="n">
        <f>I165+J164</f>
        <v>98.77307871874929</v>
      </c>
      <c r="K165" s="34" t="inlineStr">
        <f>IF(J165&lt;=50,"A",IF(J165&lt;=80,"B","C"))</f>
        <is>
          <r>
            <t xml:space="preserve">C</t>
          </r>
        </is>
      </c>
    </row>
    <row r="166" customHeight="1" ht="20">
      <c r="A166" s="34" t="inlineStr">
        <is>
          <r>
            <t xml:space="preserve">00004813</t>
          </r>
        </is>
      </c>
      <c r="B166" s="35" t="inlineStr">
        <is>
          <r>
            <t xml:space="preserve">PLACA DE OBRA (PARA CONSTRUCAO CIVIL) EM CHAPA GALVANIZADA *N. 22*, ADESIVADA, DE *2,4 X 1,2* M (SEM POSTES PARA FIXACAO)</t>
          </r>
        </is>
      </c>
      <c r="C166" s="34" t="inlineStr">
        <is>
          <r>
            <t xml:space="preserve">SINAPI</t>
          </r>
        </is>
      </c>
      <c r="D166" s="34" t="inlineStr">
        <is>
          <r>
            <t xml:space="preserve">Material</t>
          </r>
        </is>
      </c>
      <c r="E166" s="34" t="inlineStr">
        <is>
          <r>
            <t xml:space="preserve">M2</t>
          </r>
        </is>
      </c>
      <c r="F166" s="36" t="n">
        <v>2.88</v>
      </c>
      <c r="G166" s="37" t="n">
        <v>250.0</v>
      </c>
      <c r="H166" s="37" t="n">
        <f>ROUND(F166*G166,2)</f>
        <v>720.0</v>
      </c>
      <c r="I166" s="38" t="n">
        <f>H166/VALOR_TOTAL*100</f>
        <v>0.028942757604923614</v>
      </c>
      <c r="J166" s="38" t="n">
        <f>I166+J165</f>
        <v>98.80202147635421</v>
      </c>
      <c r="K166" s="34" t="inlineStr">
        <f>IF(J166&lt;=50,"A",IF(J166&lt;=80,"B","C"))</f>
        <is>
          <r>
            <t xml:space="preserve">C</t>
          </r>
        </is>
      </c>
    </row>
    <row r="167" customHeight="1" ht="15">
      <c r="A167" s="34" t="inlineStr">
        <is>
          <r>
            <t xml:space="preserve">00034498</t>
          </r>
        </is>
      </c>
      <c r="B167" s="35" t="inlineStr">
        <is>
          <r>
            <t xml:space="preserve">CONE DE SINALIZACAO EM PVC FLEXIVEL, H = 70 / 76 CM (NBR 15071)</t>
          </r>
        </is>
      </c>
      <c r="C167" s="34" t="inlineStr">
        <is>
          <r>
            <t xml:space="preserve">SINAPI</t>
          </r>
        </is>
      </c>
      <c r="D167" s="34" t="inlineStr">
        <is>
          <r>
            <t xml:space="preserve">Material</t>
          </r>
        </is>
      </c>
      <c r="E167" s="34" t="inlineStr">
        <is>
          <r>
            <t xml:space="preserve">UN</t>
          </r>
        </is>
      </c>
      <c r="F167" s="36" t="n">
        <v>6.099807</v>
      </c>
      <c r="G167" s="37" t="n">
        <v>117.59</v>
      </c>
      <c r="H167" s="37" t="n">
        <f>ROUND(F167*G167,2)</f>
        <v>717.27630513</v>
      </c>
      <c r="I167" s="38" t="n">
        <f>H167/VALOR_TOTAL*100</f>
        <v>0.028833269771017803</v>
      </c>
      <c r="J167" s="38" t="n">
        <f>I167+J166</f>
        <v>98.83085489465262</v>
      </c>
      <c r="K167" s="34" t="inlineStr">
        <f>IF(J167&lt;=50,"A",IF(J167&lt;=80,"B","C"))</f>
        <is>
          <r>
            <t xml:space="preserve">C</t>
          </r>
        </is>
      </c>
    </row>
    <row r="168" customHeight="1" ht="20">
      <c r="A168" s="34" t="inlineStr">
        <is>
          <r>
            <t xml:space="preserve">SBC007898</t>
          </r>
        </is>
      </c>
      <c r="B168" s="35" t="inlineStr">
        <is>
          <r>
            <t xml:space="preserve">TECIDO FIBRA DE CARBONO 200 PARA REFORCO ESTRUTURAL (1,0x1,30m)</t>
          </r>
        </is>
      </c>
      <c r="C168" s="34" t="inlineStr">
        <is>
          <r>
            <t xml:space="preserve">Composições Próprias</t>
          </r>
        </is>
      </c>
      <c r="D168" s="34" t="inlineStr">
        <is>
          <r>
            <t xml:space="preserve">Material</t>
          </r>
        </is>
      </c>
      <c r="E168" s="34" t="inlineStr">
        <is>
          <r>
            <t xml:space="preserve">M2</t>
          </r>
        </is>
      </c>
      <c r="F168" s="36" t="n">
        <v>1.292</v>
      </c>
      <c r="G168" s="37" t="n">
        <v>542.3</v>
      </c>
      <c r="H168" s="37" t="n">
        <f>ROUND(F168*G168,2)</f>
        <v>700.6516</v>
      </c>
      <c r="I168" s="38" t="n">
        <f>H168/VALOR_TOTAL*100</f>
        <v>0.028164985311530416</v>
      </c>
      <c r="J168" s="38" t="n">
        <f>I168+J167</f>
        <v>98.85901981564693</v>
      </c>
      <c r="K168" s="34" t="inlineStr">
        <f>IF(J168&lt;=50,"A",IF(J168&lt;=80,"B","C"))</f>
        <is>
          <r>
            <t xml:space="preserve">C</t>
          </r>
        </is>
      </c>
    </row>
    <row r="169" customHeight="1" ht="15">
      <c r="A169" s="34" t="inlineStr">
        <is>
          <r>
            <t xml:space="preserve">00001214</t>
          </r>
        </is>
      </c>
      <c r="B169" s="35" t="inlineStr">
        <is>
          <r>
            <t xml:space="preserve">CARPINTEIRO DE ESQUADRIAS (HORISTA)</t>
          </r>
        </is>
      </c>
      <c r="C169" s="34" t="inlineStr">
        <is>
          <r>
            <t xml:space="preserve">SINAPI</t>
          </r>
        </is>
      </c>
      <c r="D169" s="34" t="inlineStr">
        <is>
          <r>
            <t xml:space="preserve">Mão de Obra</t>
          </r>
        </is>
      </c>
      <c r="E169" s="34" t="inlineStr">
        <is>
          <r>
            <t xml:space="preserve">H</t>
          </r>
        </is>
      </c>
      <c r="F169" s="36" t="n">
        <v>34.213458139487415</v>
      </c>
      <c r="G169" s="37" t="n">
        <v>19.5</v>
      </c>
      <c r="H169" s="37" t="n">
        <f>ROUND(F169*G169,2)</f>
        <v>667.1624337200045</v>
      </c>
      <c r="I169" s="38" t="n">
        <f>H169/VALOR_TOTAL*100</f>
        <v>0.02681877861426251</v>
      </c>
      <c r="J169" s="38" t="n">
        <f>I169+J168</f>
        <v>98.88583849642983</v>
      </c>
      <c r="K169" s="34" t="inlineStr">
        <f>IF(J169&lt;=50,"A",IF(J169&lt;=80,"B","C"))</f>
        <is>
          <r>
            <t xml:space="preserve">C</t>
          </r>
        </is>
      </c>
    </row>
    <row r="170" customHeight="1" ht="28">
      <c r="A170" s="34" t="inlineStr">
        <is>
          <r>
            <t xml:space="preserve">I00158</t>
          </r>
        </is>
      </c>
      <c r="B170" s="35" t="inlineStr">
        <is>
          <r>
            <t xml:space="preserve">Almoço (Participação do empregador)</t>
          </r>
        </is>
      </c>
      <c r="C170" s="34" t="inlineStr">
        <is>
          <r>
            <t xml:space="preserve">ORSE</t>
          </r>
        </is>
      </c>
      <c r="D170" s="34" t="inlineStr">
        <is>
          <r>
            <t xml:space="preserve">Encargos Complementares</t>
          </r>
        </is>
      </c>
      <c r="E170" s="34" t="inlineStr">
        <is>
          <r>
            <t xml:space="preserve">un</t>
          </r>
        </is>
      </c>
      <c r="F170" s="36" t="n">
        <v>45.90671</v>
      </c>
      <c r="G170" s="37" t="n">
        <v>14.0</v>
      </c>
      <c r="H170" s="37" t="n">
        <f>ROUND(F170*G170,2)</f>
        <v>642.69394</v>
      </c>
      <c r="I170" s="38" t="n">
        <f>H170/VALOR_TOTAL*100</f>
        <v>0.02583518738829628</v>
      </c>
      <c r="J170" s="38" t="n">
        <f>I170+J169</f>
        <v>98.91167352543692</v>
      </c>
      <c r="K170" s="34" t="inlineStr">
        <f>IF(J170&lt;=50,"A",IF(J170&lt;=80,"B","C"))</f>
        <is>
          <r>
            <t xml:space="preserve">C</t>
          </r>
        </is>
      </c>
    </row>
    <row r="171" customHeight="1" ht="15">
      <c r="A171" s="34" t="inlineStr">
        <is>
          <r>
            <t xml:space="preserve">I1709</t>
          </r>
        </is>
      </c>
      <c r="B171" s="35" t="inlineStr">
        <is>
          <r>
            <t xml:space="preserve">PORTA LISA DE CEDRO 0.90X2.10M</t>
          </r>
        </is>
      </c>
      <c r="C171" s="34" t="inlineStr">
        <is>
          <r>
            <t xml:space="preserve">SEINFRA</t>
          </r>
        </is>
      </c>
      <c r="D171" s="34" t="inlineStr">
        <is>
          <r>
            <t xml:space="preserve">Material</t>
          </r>
        </is>
      </c>
      <c r="E171" s="34" t="inlineStr">
        <is>
          <r>
            <t xml:space="preserve">UN</t>
          </r>
        </is>
      </c>
      <c r="F171" s="36" t="n">
        <v>2.0</v>
      </c>
      <c r="G171" s="37" t="n">
        <v>318.99</v>
      </c>
      <c r="H171" s="37" t="n">
        <f>ROUND(F171*G171,2)</f>
        <v>637.98</v>
      </c>
      <c r="I171" s="38" t="n">
        <f>H171/VALOR_TOTAL*100</f>
        <v>0.025645695134429398</v>
      </c>
      <c r="J171" s="38" t="n">
        <f>I171+J170</f>
        <v>98.93731922057138</v>
      </c>
      <c r="K171" s="34" t="inlineStr">
        <f>IF(J171&lt;=50,"A",IF(J171&lt;=80,"B","C"))</f>
        <is>
          <r>
            <t xml:space="preserve">C</t>
          </r>
        </is>
      </c>
    </row>
    <row r="172" customHeight="1" ht="28">
      <c r="A172" s="34" t="inlineStr">
        <is>
          <r>
            <t xml:space="preserve">00043486</t>
          </r>
        </is>
      </c>
      <c r="B172" s="35" t="inlineStr">
        <is>
          <r>
            <t xml:space="preserve">EPI - FAMILIA ENGENHEIRO CIVIL - HORISTA (ENCARGOS COMPLEMENTARES - COLETADO CAIXA)</t>
          </r>
        </is>
      </c>
      <c r="C172" s="34" t="inlineStr">
        <is>
          <r>
            <t xml:space="preserve">SINAPI</t>
          </r>
        </is>
      </c>
      <c r="D172" s="34" t="inlineStr">
        <is>
          <r>
            <t xml:space="preserve">Encargos Complementares</t>
          </r>
        </is>
      </c>
      <c r="E172" s="34" t="inlineStr">
        <is>
          <r>
            <t xml:space="preserve">H</t>
          </r>
        </is>
      </c>
      <c r="F172" s="36" t="n">
        <v>843.506746</v>
      </c>
      <c r="G172" s="37" t="n">
        <v>0.74</v>
      </c>
      <c r="H172" s="37" t="n">
        <f>ROUND(F172*G172,2)</f>
        <v>624.19499204</v>
      </c>
      <c r="I172" s="38" t="n">
        <f>H172/VALOR_TOTAL*100</f>
        <v>0.025091561601140202</v>
      </c>
      <c r="J172" s="38" t="n">
        <f>I172+J171</f>
        <v>98.96241058150113</v>
      </c>
      <c r="K172" s="34" t="inlineStr">
        <f>IF(J172&lt;=50,"A",IF(J172&lt;=80,"B","C"))</f>
        <is>
          <r>
            <t xml:space="preserve">C</t>
          </r>
        </is>
      </c>
    </row>
    <row r="173" customHeight="1" ht="15">
      <c r="A173" s="34" t="inlineStr">
        <is>
          <r>
            <t xml:space="preserve">I1027</t>
          </r>
        </is>
      </c>
      <c r="B173" s="35" t="inlineStr">
        <is>
          <r>
            <t xml:space="preserve">DOBRADIÇA 3''X2 1/2'' CROMADA</t>
          </r>
        </is>
      </c>
      <c r="C173" s="34" t="inlineStr">
        <is>
          <r>
            <t xml:space="preserve">SEINFRA</t>
          </r>
        </is>
      </c>
      <c r="D173" s="34" t="inlineStr">
        <is>
          <r>
            <t xml:space="preserve">Material</t>
          </r>
        </is>
      </c>
      <c r="E173" s="34" t="inlineStr">
        <is>
          <r>
            <t xml:space="preserve">UN</t>
          </r>
        </is>
      </c>
      <c r="F173" s="36" t="n">
        <v>36.0</v>
      </c>
      <c r="G173" s="37" t="n">
        <v>16.63</v>
      </c>
      <c r="H173" s="37" t="n">
        <f>ROUND(F173*G173,2)</f>
        <v>598.68</v>
      </c>
      <c r="I173" s="38" t="n">
        <f>H173/VALOR_TOTAL*100</f>
        <v>0.02406590294849398</v>
      </c>
      <c r="J173" s="38" t="n">
        <f>I173+J172</f>
        <v>98.98647648444961</v>
      </c>
      <c r="K173" s="34" t="inlineStr">
        <f>IF(J173&lt;=50,"A",IF(J173&lt;=80,"B","C"))</f>
        <is>
          <r>
            <t xml:space="preserve">C</t>
          </r>
        </is>
      </c>
    </row>
    <row r="174" customHeight="1" ht="15">
      <c r="A174" s="34" t="inlineStr">
        <is>
          <r>
            <t xml:space="preserve">I03358</t>
          </r>
        </is>
      </c>
      <c r="B174" s="35" t="inlineStr">
        <is>
          <r>
            <t xml:space="preserve">Dispenser para toalha de papel interfolhada, em ABS</t>
          </r>
        </is>
      </c>
      <c r="C174" s="34" t="inlineStr">
        <is>
          <r>
            <t xml:space="preserve">ORSE</t>
          </r>
        </is>
      </c>
      <c r="D174" s="34" t="inlineStr">
        <is>
          <r>
            <t xml:space="preserve">Material</t>
          </r>
        </is>
      </c>
      <c r="E174" s="34" t="inlineStr">
        <is>
          <r>
            <t xml:space="preserve">Un</t>
          </r>
        </is>
      </c>
      <c r="F174" s="36" t="n">
        <v>12.0</v>
      </c>
      <c r="G174" s="37" t="n">
        <v>49.47</v>
      </c>
      <c r="H174" s="37" t="n">
        <f>ROUND(F174*G174,2)</f>
        <v>593.64</v>
      </c>
      <c r="I174" s="38" t="n">
        <f>H174/VALOR_TOTAL*100</f>
        <v>0.02386330364525952</v>
      </c>
      <c r="J174" s="38" t="n">
        <f>I174+J173</f>
        <v>99.01033978809487</v>
      </c>
      <c r="K174" s="34" t="inlineStr">
        <f>IF(J174&lt;=50,"A",IF(J174&lt;=80,"B","C"))</f>
        <is>
          <r>
            <t xml:space="preserve">C</t>
          </r>
        </is>
      </c>
    </row>
    <row r="175" customHeight="1" ht="20">
      <c r="A175" s="34" t="inlineStr">
        <is>
          <r>
            <t xml:space="preserve">SBC004858</t>
          </r>
        </is>
      </c>
      <c r="B175" s="35" t="inlineStr">
        <is>
          <r>
            <t xml:space="preserve">PROJETO DE CANTEIRO DE OBRAS PARA EDIFICAÇÃO</t>
          </r>
        </is>
      </c>
      <c r="C175" s="34" t="inlineStr">
        <is>
          <r>
            <t xml:space="preserve">Composições Próprias</t>
          </r>
        </is>
      </c>
      <c r="D175" s="34" t="inlineStr">
        <is>
          <r>
            <t xml:space="preserve">Material</t>
          </r>
        </is>
      </c>
      <c r="E175" s="34" t="inlineStr">
        <is>
          <r>
            <t xml:space="preserve">M2</t>
          </r>
        </is>
      </c>
      <c r="F175" s="36" t="n">
        <v>67.99</v>
      </c>
      <c r="G175" s="37" t="n">
        <v>8.5</v>
      </c>
      <c r="H175" s="37" t="n">
        <f>ROUND(F175*G175,2)</f>
        <v>577.915</v>
      </c>
      <c r="I175" s="38" t="n">
        <f>H175/VALOR_TOTAL*100</f>
        <v>0.023231185779513098</v>
      </c>
      <c r="J175" s="38" t="n">
        <f>I175+J174</f>
        <v>99.03357117486576</v>
      </c>
      <c r="K175" s="34" t="inlineStr">
        <f>IF(J175&lt;=50,"A",IF(J175&lt;=80,"B","C"))</f>
        <is>
          <r>
            <t xml:space="preserve">C</t>
          </r>
        </is>
      </c>
    </row>
    <row r="176" customHeight="1" ht="20">
      <c r="A176" s="34" t="inlineStr">
        <is>
          <r>
            <t xml:space="preserve">00039025</t>
          </r>
        </is>
      </c>
      <c r="B176" s="35" t="inlineStr">
        <is>
          <r>
            <t xml:space="preserve">PORTA DE ABRIR, TIPO VENEZIANA, EM ALUMINIO, ACABAMENTO ANODIZADO NATURAL, 90 MM X 210 MM (LARGURA X ALTURA), SEM GUARNICAO/ALIZAR/VISTA</t>
          </r>
        </is>
      </c>
      <c r="C176" s="34" t="inlineStr">
        <is>
          <r>
            <t xml:space="preserve">SINAPI</t>
          </r>
        </is>
      </c>
      <c r="D176" s="34" t="inlineStr">
        <is>
          <r>
            <t xml:space="preserve">Material</t>
          </r>
        </is>
      </c>
      <c r="E176" s="34" t="inlineStr">
        <is>
          <r>
            <t xml:space="preserve">UN</t>
          </r>
        </is>
      </c>
      <c r="F176" s="36" t="n">
        <v>1.0409646</v>
      </c>
      <c r="G176" s="37" t="n">
        <v>545.95</v>
      </c>
      <c r="H176" s="37" t="n">
        <f>ROUND(F176*G176,2)</f>
        <v>568.31462337</v>
      </c>
      <c r="I176" s="38" t="n">
        <f>H176/VALOR_TOTAL*100</f>
        <v>0.02284526720490468</v>
      </c>
      <c r="J176" s="38" t="n">
        <f>I176+J175</f>
        <v>99.05641625621917</v>
      </c>
      <c r="K176" s="34" t="inlineStr">
        <f>IF(J176&lt;=50,"A",IF(J176&lt;=80,"B","C"))</f>
        <is>
          <r>
            <t xml:space="preserve">C</t>
          </r>
        </is>
      </c>
    </row>
    <row r="177" customHeight="1" ht="15">
      <c r="A177" s="34" t="inlineStr">
        <is>
          <r>
            <t xml:space="preserve">00004721</t>
          </r>
        </is>
      </c>
      <c r="B177" s="35" t="inlineStr">
        <is>
          <r>
            <t xml:space="preserve">PEDRA BRITADA N. 1 (9,5 A 19 MM) POSTO PEDREIRA/FORNECEDOR, SEM FRETE</t>
          </r>
        </is>
      </c>
      <c r="C177" s="34" t="inlineStr">
        <is>
          <r>
            <t xml:space="preserve">SINAPI</t>
          </r>
        </is>
      </c>
      <c r="D177" s="34" t="inlineStr">
        <is>
          <r>
            <t xml:space="preserve">Material</t>
          </r>
        </is>
      </c>
      <c r="E177" s="34" t="inlineStr">
        <is>
          <r>
            <t xml:space="preserve">M3</t>
          </r>
        </is>
      </c>
      <c r="F177" s="36" t="n">
        <v>4.8905574971964</v>
      </c>
      <c r="G177" s="37" t="n">
        <v>115.64</v>
      </c>
      <c r="H177" s="37" t="n">
        <f>ROUND(F177*G177,2)</f>
        <v>565.5440689757917</v>
      </c>
      <c r="I177" s="38" t="n">
        <f>H177/VALOR_TOTAL*100</f>
        <v>0.022733895698984083</v>
      </c>
      <c r="J177" s="38" t="n">
        <f>I177+J176</f>
        <v>99.07914998835234</v>
      </c>
      <c r="K177" s="34" t="inlineStr">
        <f>IF(J177&lt;=50,"A",IF(J177&lt;=80,"B","C"))</f>
        <is>
          <r>
            <t xml:space="preserve">C</t>
          </r>
        </is>
      </c>
    </row>
    <row r="178" customHeight="1" ht="15">
      <c r="A178" s="34" t="inlineStr">
        <is>
          <r>
            <t xml:space="preserve">00000012</t>
          </r>
        </is>
      </c>
      <c r="B178" s="35" t="inlineStr">
        <is>
          <r>
            <t xml:space="preserve">ESCOVA DE ACO, COM CABO, *4 X 15* FILEIRAS DE CERDAS</t>
          </r>
        </is>
      </c>
      <c r="C178" s="34" t="inlineStr">
        <is>
          <r>
            <t xml:space="preserve">SINAPI</t>
          </r>
        </is>
      </c>
      <c r="D178" s="34" t="inlineStr">
        <is>
          <r>
            <t xml:space="preserve">Material</t>
          </r>
        </is>
      </c>
      <c r="E178" s="34" t="inlineStr">
        <is>
          <r>
            <t xml:space="preserve">UN</t>
          </r>
        </is>
      </c>
      <c r="F178" s="36" t="n">
        <v>37.37</v>
      </c>
      <c r="G178" s="37" t="n">
        <v>15.0</v>
      </c>
      <c r="H178" s="37" t="n">
        <f>ROUND(F178*G178,2)</f>
        <v>560.55</v>
      </c>
      <c r="I178" s="38" t="n">
        <f>H178/VALOR_TOTAL*100</f>
        <v>0.02253314274366657</v>
      </c>
      <c r="J178" s="38" t="n">
        <f>I178+J177</f>
        <v>99.101683131096</v>
      </c>
      <c r="K178" s="34" t="inlineStr">
        <f>IF(J178&lt;=50,"A",IF(J178&lt;=80,"B","C"))</f>
        <is>
          <r>
            <t xml:space="preserve">C</t>
          </r>
        </is>
      </c>
    </row>
    <row r="179" customHeight="1" ht="20">
      <c r="A179" s="34" t="inlineStr">
        <is>
          <r>
            <t xml:space="preserve">00010685</t>
          </r>
        </is>
      </c>
      <c r="B179" s="35" t="inlineStr">
        <is>
          <r>
            <t xml:space="preserve">ESCAVADEIRA HIDRAULICA SOBRE ESTEIRAS, CACAMBA 0,80M3, PESO OPERACIONAL 17T, POTENCIA BRUTA 111HP</t>
          </r>
        </is>
      </c>
      <c r="C179" s="34" t="inlineStr">
        <is>
          <r>
            <t xml:space="preserve">SINAPI</t>
          </r>
        </is>
      </c>
      <c r="D179" s="34" t="inlineStr">
        <is>
          <r>
            <t xml:space="preserve">Equipamento</t>
          </r>
        </is>
      </c>
      <c r="E179" s="34" t="inlineStr">
        <is>
          <r>
            <t xml:space="preserve">UN</t>
          </r>
        </is>
      </c>
      <c r="F179" s="40" t="n">
        <v>6.791948488E-4</v>
      </c>
      <c r="G179" s="37" t="n">
        <v>810000.0</v>
      </c>
      <c r="H179" s="37" t="n">
        <f>ROUND(F179*G179,2)</f>
        <v>550.147827528</v>
      </c>
      <c r="I179" s="38" t="n">
        <f>H179/VALOR_TOTAL*100</f>
        <v>0.022114993359747537</v>
      </c>
      <c r="J179" s="38" t="n">
        <f>I179+J178</f>
        <v>99.1237982117854</v>
      </c>
      <c r="K179" s="34" t="inlineStr">
        <f>IF(J179&lt;=50,"A",IF(J179&lt;=80,"B","C"))</f>
        <is>
          <r>
            <t xml:space="preserve">C</t>
          </r>
        </is>
      </c>
    </row>
    <row r="180" customHeight="1" ht="15">
      <c r="A180" s="34" t="inlineStr">
        <is>
          <r>
            <t xml:space="preserve">00004755</t>
          </r>
        </is>
      </c>
      <c r="B180" s="35" t="inlineStr">
        <is>
          <r>
            <t xml:space="preserve">MARMORISTA / GRANITEIRO (HORISTA)</t>
          </r>
        </is>
      </c>
      <c r="C180" s="34" t="inlineStr">
        <is>
          <r>
            <t xml:space="preserve">SINAPI</t>
          </r>
        </is>
      </c>
      <c r="D180" s="34" t="inlineStr">
        <is>
          <r>
            <t xml:space="preserve">Mão de Obra</t>
          </r>
        </is>
      </c>
      <c r="E180" s="34" t="inlineStr">
        <is>
          <r>
            <t xml:space="preserve">H</t>
          </r>
        </is>
      </c>
      <c r="F180" s="36" t="n">
        <v>25.80510426</v>
      </c>
      <c r="G180" s="37" t="n">
        <v>20.01</v>
      </c>
      <c r="H180" s="37" t="n">
        <f>ROUND(F180*G180,2)</f>
        <v>516.3601362426</v>
      </c>
      <c r="I180" s="38" t="n">
        <f>H180/VALOR_TOTAL*100</f>
        <v>0.02075678647238181</v>
      </c>
      <c r="J180" s="38" t="n">
        <f>I180+J179</f>
        <v>99.14455499278104</v>
      </c>
      <c r="K180" s="34" t="inlineStr">
        <f>IF(J180&lt;=50,"A",IF(J180&lt;=80,"B","C"))</f>
        <is>
          <r>
            <t xml:space="preserve">C</t>
          </r>
        </is>
      </c>
    </row>
    <row r="181" customHeight="1" ht="15">
      <c r="A181" s="34" t="inlineStr">
        <is>
          <r>
            <t xml:space="preserve">00043059</t>
          </r>
        </is>
      </c>
      <c r="B181" s="35" t="inlineStr">
        <is>
          <r>
            <t xml:space="preserve">ACO CA-60, 4,2 MM, OU 5,0 MM, OU 6,0 MM, OU 7,0 MM, VERGALHAO</t>
          </r>
        </is>
      </c>
      <c r="C181" s="34" t="inlineStr">
        <is>
          <r>
            <t xml:space="preserve">SINAPI</t>
          </r>
        </is>
      </c>
      <c r="D181" s="34" t="inlineStr">
        <is>
          <r>
            <t xml:space="preserve">Material</t>
          </r>
        </is>
      </c>
      <c r="E181" s="34" t="inlineStr">
        <is>
          <r>
            <t xml:space="preserve">KG</t>
          </r>
        </is>
      </c>
      <c r="F181" s="36" t="n">
        <v>65.59784713824769</v>
      </c>
      <c r="G181" s="37" t="n">
        <v>7.6</v>
      </c>
      <c r="H181" s="37" t="n">
        <f>ROUND(F181*G181,2)</f>
        <v>498.54363825068236</v>
      </c>
      <c r="I181" s="38" t="n">
        <f>H181/VALOR_TOTAL*100</f>
        <v>0.020040593996341977</v>
      </c>
      <c r="J181" s="38" t="n">
        <f>I181+J180</f>
        <v>99.16459544052599</v>
      </c>
      <c r="K181" s="34" t="inlineStr">
        <f>IF(J181&lt;=50,"A",IF(J181&lt;=80,"B","C"))</f>
        <is>
          <r>
            <t xml:space="preserve">C</t>
          </r>
        </is>
      </c>
    </row>
    <row r="182" customHeight="1" ht="15">
      <c r="A182" s="34" t="inlineStr">
        <is>
          <r>
            <t xml:space="preserve">00004248</t>
          </r>
        </is>
      </c>
      <c r="B182" s="35" t="inlineStr">
        <is>
          <r>
            <t xml:space="preserve">OPERADOR DE PA CARREGADEIRA (HORISTA)</t>
          </r>
        </is>
      </c>
      <c r="C182" s="34" t="inlineStr">
        <is>
          <r>
            <t xml:space="preserve">SINAPI</t>
          </r>
        </is>
      </c>
      <c r="D182" s="34" t="inlineStr">
        <is>
          <r>
            <t xml:space="preserve">Mão de Obra</t>
          </r>
        </is>
      </c>
      <c r="E182" s="34" t="inlineStr">
        <is>
          <r>
            <t xml:space="preserve">H</t>
          </r>
        </is>
      </c>
      <c r="F182" s="36" t="n">
        <v>20.39256287992</v>
      </c>
      <c r="G182" s="37" t="n">
        <v>23.22</v>
      </c>
      <c r="H182" s="37" t="n">
        <f>ROUND(F182*G182,2)</f>
        <v>473.5153100717424</v>
      </c>
      <c r="I182" s="38" t="n">
        <f>H182/VALOR_TOTAL*100</f>
        <v>0.019034498391148177</v>
      </c>
      <c r="J182" s="38" t="n">
        <f>I182+J181</f>
        <v>99.18363012744416</v>
      </c>
      <c r="K182" s="34" t="inlineStr">
        <f>IF(J182&lt;=50,"A",IF(J182&lt;=80,"B","C"))</f>
        <is>
          <r>
            <t xml:space="preserve">C</t>
          </r>
        </is>
      </c>
    </row>
    <row r="183" customHeight="1" ht="15">
      <c r="A183" s="34" t="inlineStr">
        <is>
          <r>
            <t xml:space="preserve">00034636</t>
          </r>
        </is>
      </c>
      <c r="B183" s="35" t="inlineStr">
        <is>
          <r>
            <t xml:space="preserve">CAIXA D'AGUA / RESERVATORIO EM POLIETILENO, 1000 LITROS, COM TAMPA</t>
          </r>
        </is>
      </c>
      <c r="C183" s="34" t="inlineStr">
        <is>
          <r>
            <t xml:space="preserve">SINAPI</t>
          </r>
        </is>
      </c>
      <c r="D183" s="34" t="inlineStr">
        <is>
          <r>
            <t xml:space="preserve">Material</t>
          </r>
        </is>
      </c>
      <c r="E183" s="34" t="inlineStr">
        <is>
          <r>
            <t xml:space="preserve">UN</t>
          </r>
        </is>
      </c>
      <c r="F183" s="36" t="n">
        <v>1.0</v>
      </c>
      <c r="G183" s="37" t="n">
        <v>473.0</v>
      </c>
      <c r="H183" s="37" t="n">
        <f>ROUND(F183*G183,2)</f>
        <v>473.0</v>
      </c>
      <c r="I183" s="38" t="n">
        <f>H183/VALOR_TOTAL*100</f>
        <v>0.019013783815456764</v>
      </c>
      <c r="J183" s="38" t="n">
        <f>I183+J182</f>
        <v>99.20264391125961</v>
      </c>
      <c r="K183" s="34" t="inlineStr">
        <f>IF(J183&lt;=50,"A",IF(J183&lt;=80,"B","C"))</f>
        <is>
          <r>
            <t xml:space="preserve">C</t>
          </r>
        </is>
      </c>
    </row>
    <row r="184" customHeight="1" ht="15">
      <c r="A184" s="34" t="inlineStr">
        <is>
          <r>
            <t xml:space="preserve">00040945</t>
          </r>
        </is>
      </c>
      <c r="B184" s="35" t="inlineStr">
        <is>
          <r>
            <t xml:space="preserve">TECNICO DE EDIFICACOES (HORISTA)</t>
          </r>
        </is>
      </c>
      <c r="C184" s="34" t="inlineStr">
        <is>
          <r>
            <t xml:space="preserve">SINAPI</t>
          </r>
        </is>
      </c>
      <c r="D184" s="34" t="inlineStr">
        <is>
          <r>
            <t xml:space="preserve">Mão de Obra</t>
          </r>
        </is>
      </c>
      <c r="E184" s="34" t="inlineStr">
        <is>
          <r>
            <t xml:space="preserve">H</t>
          </r>
        </is>
      </c>
      <c r="F184" s="36" t="n">
        <v>14.90222</v>
      </c>
      <c r="G184" s="37" t="n">
        <v>30.08</v>
      </c>
      <c r="H184" s="37" t="n">
        <f>ROUND(F184*G184,2)</f>
        <v>448.2587776</v>
      </c>
      <c r="I184" s="38" t="n">
        <f>H184/VALOR_TOTAL*100</f>
        <v>0.018019229367161337</v>
      </c>
      <c r="J184" s="38" t="n">
        <f>I184+J183</f>
        <v>99.22066318976515</v>
      </c>
      <c r="K184" s="34" t="inlineStr">
        <f>IF(J184&lt;=50,"A",IF(J184&lt;=80,"B","C"))</f>
        <is>
          <r>
            <t xml:space="preserve">C</t>
          </r>
        </is>
      </c>
    </row>
    <row r="185" customHeight="1" ht="15">
      <c r="A185" s="34" t="inlineStr">
        <is>
          <r>
            <t xml:space="preserve">00006194</t>
          </r>
        </is>
      </c>
      <c r="B185" s="35" t="inlineStr">
        <is>
          <r>
            <t xml:space="preserve">TABUA *2,5 X 15 CM EM PINUS, MISTA OU EQUIVALENTE DA REGIAO - BRUTA</t>
          </r>
        </is>
      </c>
      <c r="C185" s="34" t="inlineStr">
        <is>
          <r>
            <t xml:space="preserve">SINAPI</t>
          </r>
        </is>
      </c>
      <c r="D185" s="34" t="inlineStr">
        <is>
          <r>
            <t xml:space="preserve">Material</t>
          </r>
        </is>
      </c>
      <c r="E185" s="34" t="inlineStr">
        <is>
          <r>
            <t xml:space="preserve">M</t>
          </r>
        </is>
      </c>
      <c r="F185" s="36" t="n">
        <v>54.69278128</v>
      </c>
      <c r="G185" s="37" t="n">
        <v>8.03</v>
      </c>
      <c r="H185" s="37" t="n">
        <f>ROUND(F185*G185,2)</f>
        <v>439.1830336784</v>
      </c>
      <c r="I185" s="38" t="n">
        <f>H185/VALOR_TOTAL*100</f>
        <v>0.0176544001221513</v>
      </c>
      <c r="J185" s="38" t="n">
        <f>I185+J184</f>
        <v>99.23831746793866</v>
      </c>
      <c r="K185" s="34" t="inlineStr">
        <f>IF(J185&lt;=50,"A",IF(J185&lt;=80,"B","C"))</f>
        <is>
          <r>
            <t xml:space="preserve">C</t>
          </r>
        </is>
      </c>
    </row>
    <row r="186" customHeight="1" ht="15">
      <c r="A186" s="34" t="inlineStr">
        <is>
          <r>
            <t xml:space="preserve">00043130</t>
          </r>
        </is>
      </c>
      <c r="B186" s="35" t="inlineStr">
        <is>
          <r>
            <t xml:space="preserve">ARAME GALVANIZADO 12 BWG, D = 2,76 MM (0,048 KG/M) OU 14 BWG, D = 2,11 MM (0,026 KG/M)</t>
          </r>
        </is>
      </c>
      <c r="C186" s="34" t="inlineStr">
        <is>
          <r>
            <t xml:space="preserve">SINAPI</t>
          </r>
        </is>
      </c>
      <c r="D186" s="34" t="inlineStr">
        <is>
          <r>
            <t xml:space="preserve">Material</t>
          </r>
        </is>
      </c>
      <c r="E186" s="34" t="inlineStr">
        <is>
          <r>
            <t xml:space="preserve">KG</t>
          </r>
        </is>
      </c>
      <c r="F186" s="36" t="n">
        <v>26.9325</v>
      </c>
      <c r="G186" s="37" t="n">
        <v>15.73</v>
      </c>
      <c r="H186" s="37" t="n">
        <f>ROUND(F186*G186,2)</f>
        <v>423.648225</v>
      </c>
      <c r="I186" s="38" t="n">
        <f>H186/VALOR_TOTAL*100</f>
        <v>0.01702992761934881</v>
      </c>
      <c r="J186" s="38" t="n">
        <f>I186+J185</f>
        <v>99.25534746690995</v>
      </c>
      <c r="K186" s="34" t="inlineStr">
        <f>IF(J186&lt;=50,"A",IF(J186&lt;=80,"B","C"))</f>
        <is>
          <r>
            <t xml:space="preserve">C</t>
          </r>
        </is>
      </c>
    </row>
    <row r="187" customHeight="1" ht="15">
      <c r="A187" s="34" t="inlineStr">
        <is>
          <r>
            <t xml:space="preserve">00034599</t>
          </r>
        </is>
      </c>
      <c r="B187" s="35" t="inlineStr">
        <is>
          <r>
            <t xml:space="preserve">BLOCO DE VEDACAO CONCRETO APARENTE 9 X 19 X 39 CM (CLASSE C - NBR 6136)</t>
          </r>
        </is>
      </c>
      <c r="C187" s="34" t="inlineStr">
        <is>
          <r>
            <t xml:space="preserve">SINAPI</t>
          </r>
        </is>
      </c>
      <c r="D187" s="34" t="inlineStr">
        <is>
          <r>
            <t xml:space="preserve">Material</t>
          </r>
        </is>
      </c>
      <c r="E187" s="34" t="inlineStr">
        <is>
          <r>
            <t xml:space="preserve">UN</t>
          </r>
        </is>
      </c>
      <c r="F187" s="36" t="n">
        <v>122.4</v>
      </c>
      <c r="G187" s="37" t="n">
        <v>3.46</v>
      </c>
      <c r="H187" s="37" t="n">
        <f>ROUND(F187*G187,2)</f>
        <v>423.504</v>
      </c>
      <c r="I187" s="38" t="n">
        <f>H187/VALOR_TOTAL*100</f>
        <v>0.01702413002321607</v>
      </c>
      <c r="J187" s="38" t="n">
        <f>I187+J186</f>
        <v>99.27237143614006</v>
      </c>
      <c r="K187" s="34" t="inlineStr">
        <f>IF(J187&lt;=50,"A",IF(J187&lt;=80,"B","C"))</f>
        <is>
          <r>
            <t xml:space="preserve">C</t>
          </r>
        </is>
      </c>
    </row>
    <row r="188" customHeight="1" ht="15">
      <c r="A188" s="34" t="inlineStr">
        <is>
          <r>
            <t xml:space="preserve">00006085</t>
          </r>
        </is>
      </c>
      <c r="B188" s="35" t="inlineStr">
        <is>
          <r>
            <t xml:space="preserve">SELADOR ACRILICO OPACO PREMIUM INTERIOR/EXTERIOR</t>
          </r>
        </is>
      </c>
      <c r="C188" s="34" t="inlineStr">
        <is>
          <r>
            <t xml:space="preserve">SINAPI</t>
          </r>
        </is>
      </c>
      <c r="D188" s="34" t="inlineStr">
        <is>
          <r>
            <t xml:space="preserve">Material</t>
          </r>
        </is>
      </c>
      <c r="E188" s="34" t="inlineStr">
        <is>
          <r>
            <t xml:space="preserve">L</t>
          </r>
        </is>
      </c>
      <c r="F188" s="36" t="n">
        <v>36.591114</v>
      </c>
      <c r="G188" s="37" t="n">
        <v>11.28</v>
      </c>
      <c r="H188" s="37" t="n">
        <f>ROUND(F188*G188,2)</f>
        <v>412.74776592</v>
      </c>
      <c r="I188" s="38" t="n">
        <f>H188/VALOR_TOTAL*100</f>
        <v>0.016591747973605988</v>
      </c>
      <c r="J188" s="38" t="n">
        <f>I188+J187</f>
        <v>99.28896327391983</v>
      </c>
      <c r="K188" s="34" t="inlineStr">
        <f>IF(J188&lt;=50,"A",IF(J188&lt;=80,"B","C"))</f>
        <is>
          <r>
            <t xml:space="preserve">C</t>
          </r>
        </is>
      </c>
    </row>
    <row r="189" customHeight="1" ht="20">
      <c r="A189" s="34" t="inlineStr">
        <is>
          <r>
            <t xml:space="preserve">00004351</t>
          </r>
        </is>
      </c>
      <c r="B189" s="35" t="inlineStr">
        <is>
          <r>
            <t xml:space="preserve">PARAFUSO NIQUELADO 3 1/2" COM ACABAMENTO CROMADO PARA FIXAR PECA SANITARIA, INCLUI PORCA CEGA, ARRUELA E BUCHA DE NYLON TAMANHO S-8</t>
          </r>
        </is>
      </c>
      <c r="C189" s="34" t="inlineStr">
        <is>
          <r>
            <t xml:space="preserve">SINAPI</t>
          </r>
        </is>
      </c>
      <c r="D189" s="34" t="inlineStr">
        <is>
          <r>
            <t xml:space="preserve">Material</t>
          </r>
        </is>
      </c>
      <c r="E189" s="34" t="inlineStr">
        <is>
          <r>
            <t xml:space="preserve">UN</t>
          </r>
        </is>
      </c>
      <c r="F189" s="36" t="n">
        <v>22.7504</v>
      </c>
      <c r="G189" s="37" t="n">
        <v>17.87</v>
      </c>
      <c r="H189" s="37" t="n">
        <f>ROUND(F189*G189,2)</f>
        <v>406.549648</v>
      </c>
      <c r="I189" s="38" t="n">
        <f>H189/VALOR_TOTAL*100</f>
        <v>0.016342594328376415</v>
      </c>
      <c r="J189" s="38" t="n">
        <f>I189+J188</f>
        <v>99.30530588239799</v>
      </c>
      <c r="K189" s="34" t="inlineStr">
        <f>IF(J189&lt;=50,"A",IF(J189&lt;=80,"B","C"))</f>
        <is>
          <r>
            <t xml:space="preserve">C</t>
          </r>
        </is>
      </c>
    </row>
    <row r="190" customHeight="1" ht="20">
      <c r="A190" s="34" t="inlineStr">
        <is>
          <r>
            <t xml:space="preserve">SBC008824</t>
          </r>
        </is>
      </c>
      <c r="B190" s="35" t="inlineStr">
        <is>
          <r>
            <t xml:space="preserve">COPIAS DE PROJETOS POR PLOTAGEM ELETRÔNICA</t>
          </r>
        </is>
      </c>
      <c r="C190" s="34" t="inlineStr">
        <is>
          <r>
            <t xml:space="preserve">Composições Próprias</t>
          </r>
        </is>
      </c>
      <c r="D190" s="34" t="inlineStr">
        <is>
          <r>
            <t xml:space="preserve">Material</t>
          </r>
        </is>
      </c>
      <c r="E190" s="34" t="inlineStr">
        <is>
          <r>
            <t xml:space="preserve">UN</t>
          </r>
        </is>
      </c>
      <c r="F190" s="36" t="n">
        <v>25.0</v>
      </c>
      <c r="G190" s="37" t="n">
        <v>16.0</v>
      </c>
      <c r="H190" s="37" t="n">
        <f>ROUND(F190*G190,2)</f>
        <v>400.0</v>
      </c>
      <c r="I190" s="38" t="n">
        <f>H190/VALOR_TOTAL*100</f>
        <v>0.01607930978051312</v>
      </c>
      <c r="J190" s="38" t="n">
        <f>I190+J189</f>
        <v>99.3213851921785</v>
      </c>
      <c r="K190" s="34" t="inlineStr">
        <f>IF(J190&lt;=50,"A",IF(J190&lt;=80,"B","C"))</f>
        <is>
          <r>
            <t xml:space="preserve">C</t>
          </r>
        </is>
      </c>
    </row>
    <row r="191" customHeight="1" ht="20">
      <c r="A191" s="34" t="inlineStr">
        <is>
          <r>
            <t xml:space="preserve">00007268</t>
          </r>
        </is>
      </c>
      <c r="B191" s="35" t="inlineStr">
        <is>
          <r>
            <t xml:space="preserve">BLOCO CERAMICO / TIJOLO VAZADO PARA ALVENARIA DE VEDACAO, 8 FUROS NA HORIZONTAL DE 9 X 19 X 29 CM (L X A X C)</t>
          </r>
        </is>
      </c>
      <c r="C191" s="34" t="inlineStr">
        <is>
          <r>
            <t xml:space="preserve">SINAPI</t>
          </r>
        </is>
      </c>
      <c r="D191" s="34" t="inlineStr">
        <is>
          <r>
            <t xml:space="preserve">Material</t>
          </r>
        </is>
      </c>
      <c r="E191" s="34" t="inlineStr">
        <is>
          <r>
            <t xml:space="preserve">UN</t>
          </r>
        </is>
      </c>
      <c r="F191" s="36" t="n">
        <v>471.75</v>
      </c>
      <c r="G191" s="37" t="n">
        <v>0.83</v>
      </c>
      <c r="H191" s="37" t="n">
        <f>ROUND(F191*G191,2)</f>
        <v>391.5525</v>
      </c>
      <c r="I191" s="38" t="n">
        <f>H191/VALOR_TOTAL*100</f>
        <v>0.015739734857085907</v>
      </c>
      <c r="J191" s="38" t="n">
        <f>I191+J190</f>
        <v>99.33712482653992</v>
      </c>
      <c r="K191" s="34" t="inlineStr">
        <f>IF(J191&lt;=50,"A",IF(J191&lt;=80,"B","C"))</f>
        <is>
          <r>
            <t xml:space="preserve">C</t>
          </r>
        </is>
      </c>
    </row>
    <row r="192" customHeight="1" ht="15">
      <c r="A192" s="34" t="inlineStr">
        <is>
          <r>
            <t xml:space="preserve">I04662</t>
          </r>
        </is>
      </c>
      <c r="B192" s="35" t="inlineStr">
        <is>
          <r>
            <t xml:space="preserve">Lampada fluorescente eletronica PL 20W / 127V (compacta integrada)</t>
          </r>
        </is>
      </c>
      <c r="C192" s="34" t="inlineStr">
        <is>
          <r>
            <t xml:space="preserve">ORSE</t>
          </r>
        </is>
      </c>
      <c r="D192" s="34" t="inlineStr">
        <is>
          <r>
            <t xml:space="preserve">Material</t>
          </r>
        </is>
      </c>
      <c r="E192" s="34" t="inlineStr">
        <is>
          <r>
            <t xml:space="preserve">Un</t>
          </r>
        </is>
      </c>
      <c r="F192" s="36" t="n">
        <v>47.0</v>
      </c>
      <c r="G192" s="37" t="n">
        <v>8.3</v>
      </c>
      <c r="H192" s="37" t="n">
        <f>ROUND(F192*G192,2)</f>
        <v>390.1</v>
      </c>
      <c r="I192" s="38" t="n">
        <f>H192/VALOR_TOTAL*100</f>
        <v>0.015681346863445418</v>
      </c>
      <c r="J192" s="38" t="n">
        <f>I192+J191</f>
        <v>99.35280617340337</v>
      </c>
      <c r="K192" s="34" t="inlineStr">
        <f>IF(J192&lt;=50,"A",IF(J192&lt;=80,"B","C"))</f>
        <is>
          <r>
            <t xml:space="preserve">C</t>
          </r>
        </is>
      </c>
    </row>
    <row r="193" customHeight="1" ht="15">
      <c r="A193" s="34" t="inlineStr">
        <is>
          <r>
            <t xml:space="preserve">00034357</t>
          </r>
        </is>
      </c>
      <c r="B193" s="35" t="inlineStr">
        <is>
          <r>
            <t xml:space="preserve">REJUNTE CIMENTICIO, QUALQUER COR</t>
          </r>
        </is>
      </c>
      <c r="C193" s="34" t="inlineStr">
        <is>
          <r>
            <t xml:space="preserve">SINAPI</t>
          </r>
        </is>
      </c>
      <c r="D193" s="34" t="inlineStr">
        <is>
          <r>
            <t xml:space="preserve">Material</t>
          </r>
        </is>
      </c>
      <c r="E193" s="34" t="inlineStr">
        <is>
          <r>
            <t xml:space="preserve">KG</t>
          </r>
        </is>
      </c>
      <c r="F193" s="36" t="n">
        <v>58.75893</v>
      </c>
      <c r="G193" s="37" t="n">
        <v>6.57</v>
      </c>
      <c r="H193" s="37" t="n">
        <f>ROUND(F193*G193,2)</f>
        <v>386.0461701</v>
      </c>
      <c r="I193" s="38" t="n">
        <f>H193/VALOR_TOTAL*100</f>
        <v>0.015518389896546404</v>
      </c>
      <c r="J193" s="38" t="n">
        <f>I193+J192</f>
        <v>99.36832471725528</v>
      </c>
      <c r="K193" s="34" t="inlineStr">
        <f>IF(J193&lt;=50,"A",IF(J193&lt;=80,"B","C"))</f>
        <is>
          <r>
            <t xml:space="preserve">C</t>
          </r>
        </is>
      </c>
    </row>
    <row r="194" customHeight="1" ht="28">
      <c r="A194" s="34" t="inlineStr">
        <is>
          <r>
            <t xml:space="preserve">I10492</t>
          </r>
        </is>
      </c>
      <c r="B194" s="35" t="inlineStr">
        <is>
          <r>
            <t xml:space="preserve">Cesta Básica</t>
          </r>
        </is>
      </c>
      <c r="C194" s="34" t="inlineStr">
        <is>
          <r>
            <t xml:space="preserve">ORSE</t>
          </r>
        </is>
      </c>
      <c r="D194" s="34" t="inlineStr">
        <is>
          <r>
            <t xml:space="preserve">Encargos Complementares</t>
          </r>
        </is>
      </c>
      <c r="E194" s="34" t="inlineStr">
        <is>
          <r>
            <t xml:space="preserve">un</t>
          </r>
        </is>
      </c>
      <c r="F194" s="36" t="n">
        <v>2.029275</v>
      </c>
      <c r="G194" s="37" t="n">
        <v>190.0</v>
      </c>
      <c r="H194" s="37" t="n">
        <f>ROUND(F194*G194,2)</f>
        <v>385.56225</v>
      </c>
      <c r="I194" s="38" t="n">
        <f>H194/VALOR_TOTAL*100</f>
        <v>0.01549893714355411</v>
      </c>
      <c r="J194" s="38" t="n">
        <f>I194+J193</f>
        <v>99.38382356395272</v>
      </c>
      <c r="K194" s="34" t="inlineStr">
        <f>IF(J194&lt;=50,"A",IF(J194&lt;=80,"B","C"))</f>
        <is>
          <r>
            <t xml:space="preserve">C</t>
          </r>
        </is>
      </c>
    </row>
    <row r="195" customHeight="1" ht="15">
      <c r="A195" s="34" t="inlineStr">
        <is>
          <r>
            <t xml:space="preserve">I03357</t>
          </r>
        </is>
      </c>
      <c r="B195" s="35" t="inlineStr">
        <is>
          <r>
            <t xml:space="preserve">Dispenser para sabonete líquido</t>
          </r>
        </is>
      </c>
      <c r="C195" s="34" t="inlineStr">
        <is>
          <r>
            <t xml:space="preserve">ORSE</t>
          </r>
        </is>
      </c>
      <c r="D195" s="34" t="inlineStr">
        <is>
          <r>
            <t xml:space="preserve">Material</t>
          </r>
        </is>
      </c>
      <c r="E195" s="34" t="inlineStr">
        <is>
          <r>
            <t xml:space="preserve">Un</t>
          </r>
        </is>
      </c>
      <c r="F195" s="36" t="n">
        <v>12.0</v>
      </c>
      <c r="G195" s="37" t="n">
        <v>31.49</v>
      </c>
      <c r="H195" s="37" t="n">
        <f>ROUND(F195*G195,2)</f>
        <v>377.88</v>
      </c>
      <c r="I195" s="38" t="n">
        <f>H195/VALOR_TOTAL*100</f>
        <v>0.015190123949650743</v>
      </c>
      <c r="J195" s="38" t="n">
        <f>I195+J194</f>
        <v>99.39901368790237</v>
      </c>
      <c r="K195" s="34" t="inlineStr">
        <f>IF(J195&lt;=50,"A",IF(J195&lt;=80,"B","C"))</f>
        <is>
          <r>
            <t xml:space="preserve">C</t>
          </r>
        </is>
      </c>
    </row>
    <row r="196" customHeight="1" ht="15">
      <c r="A196" s="34" t="inlineStr">
        <is>
          <r>
            <t xml:space="preserve">00002705</t>
          </r>
        </is>
      </c>
      <c r="B196" s="35" t="inlineStr">
        <is>
          <r>
            <t xml:space="preserve">ENERGIA ELETRICA ATE 2000 KWH INDUSTRIAL, SEM DEMANDA</t>
          </r>
        </is>
      </c>
      <c r="C196" s="34" t="inlineStr">
        <is>
          <r>
            <t xml:space="preserve">SINAPI</t>
          </r>
        </is>
      </c>
      <c r="D196" s="34" t="inlineStr">
        <is>
          <r>
            <t xml:space="preserve">Especiais</t>
          </r>
        </is>
      </c>
      <c r="E196" s="34" t="inlineStr">
        <is>
          <r>
            <t xml:space="preserve">KWH</t>
          </r>
        </is>
      </c>
      <c r="F196" s="36" t="n">
        <v>386.0074063138922</v>
      </c>
      <c r="G196" s="37" t="n">
        <v>0.97</v>
      </c>
      <c r="H196" s="37" t="n">
        <f>ROUND(F196*G196,2)</f>
        <v>374.4271841244754</v>
      </c>
      <c r="I196" s="38" t="n">
        <f>H196/VALOR_TOTAL*100</f>
        <v>0.015051326709456659</v>
      </c>
      <c r="J196" s="38" t="n">
        <f>I196+J195</f>
        <v>99.41406512780516</v>
      </c>
      <c r="K196" s="34" t="inlineStr">
        <f>IF(J196&lt;=50,"A",IF(J196&lt;=80,"B","C"))</f>
        <is>
          <r>
            <t xml:space="preserve">C</t>
          </r>
        </is>
      </c>
    </row>
    <row r="197" customHeight="1" ht="15">
      <c r="A197" s="34" t="inlineStr">
        <is>
          <r>
            <t xml:space="preserve">I1920</t>
          </r>
        </is>
      </c>
      <c r="B197" s="35" t="inlineStr">
        <is>
          <r>
            <t xml:space="preserve">TALA DE AJUSTE</t>
          </r>
        </is>
      </c>
      <c r="C197" s="34" t="inlineStr">
        <is>
          <r>
            <t xml:space="preserve">SEINFRA</t>
          </r>
        </is>
      </c>
      <c r="D197" s="34" t="inlineStr">
        <is>
          <r>
            <t xml:space="preserve">Material</t>
          </r>
        </is>
      </c>
      <c r="E197" s="34" t="inlineStr">
        <is>
          <r>
            <t xml:space="preserve">UN</t>
          </r>
        </is>
      </c>
      <c r="F197" s="36" t="n">
        <v>1082.16</v>
      </c>
      <c r="G197" s="37" t="n">
        <v>0.34</v>
      </c>
      <c r="H197" s="37" t="n">
        <f>ROUND(F197*G197,2)</f>
        <v>367.9344</v>
      </c>
      <c r="I197" s="38" t="n">
        <f>H197/VALOR_TOTAL*100</f>
        <v>0.014790327991268063</v>
      </c>
      <c r="J197" s="38" t="n">
        <f>I197+J196</f>
        <v>99.428855278924</v>
      </c>
      <c r="K197" s="34" t="inlineStr">
        <f>IF(J197&lt;=50,"A",IF(J197&lt;=80,"B","C"))</f>
        <is>
          <r>
            <t xml:space="preserve">C</t>
          </r>
        </is>
      </c>
    </row>
    <row r="198" customHeight="1" ht="15">
      <c r="A198" s="34" t="inlineStr">
        <is>
          <r>
            <t xml:space="preserve">I04783S</t>
          </r>
        </is>
      </c>
      <c r="B198" s="35" t="inlineStr">
        <is>
          <r>
            <t xml:space="preserve">Pintor (horista)</t>
          </r>
        </is>
      </c>
      <c r="C198" s="34" t="inlineStr">
        <is>
          <r>
            <t xml:space="preserve">ORSE</t>
          </r>
        </is>
      </c>
      <c r="D198" s="34" t="inlineStr">
        <is>
          <r>
            <t xml:space="preserve">Mão de Obra</t>
          </r>
        </is>
      </c>
      <c r="E198" s="34" t="inlineStr">
        <is>
          <r>
            <t xml:space="preserve">h</t>
          </r>
        </is>
      </c>
      <c r="F198" s="36" t="n">
        <v>19.14</v>
      </c>
      <c r="G198" s="37" t="n">
        <v>19.13</v>
      </c>
      <c r="H198" s="37" t="n">
        <f>ROUND(F198*G198,2)</f>
        <v>366.1482</v>
      </c>
      <c r="I198" s="38" t="n">
        <f>H198/VALOR_TOTAL*100</f>
        <v>0.014718525833443184</v>
      </c>
      <c r="J198" s="38" t="n">
        <f>I198+J197</f>
        <v>99.44357387711437</v>
      </c>
      <c r="K198" s="34" t="inlineStr">
        <f>IF(J198&lt;=50,"A",IF(J198&lt;=80,"B","C"))</f>
        <is>
          <r>
            <t xml:space="preserve">C</t>
          </r>
        </is>
      </c>
    </row>
    <row r="199" customHeight="1" ht="15">
      <c r="A199" s="34" t="inlineStr">
        <is>
          <r>
            <t xml:space="preserve">00006138</t>
          </r>
        </is>
      </c>
      <c r="B199" s="35" t="inlineStr">
        <is>
          <r>
            <t xml:space="preserve">ANEL DE VEDACAO, PVC FLEXIVEL, 100 MM, PARA SAIDA DE BACIA / VASO SANITARIO</t>
          </r>
        </is>
      </c>
      <c r="C199" s="34" t="inlineStr">
        <is>
          <r>
            <t xml:space="preserve">SINAPI</t>
          </r>
        </is>
      </c>
      <c r="D199" s="34" t="inlineStr">
        <is>
          <r>
            <t xml:space="preserve">Material</t>
          </r>
        </is>
      </c>
      <c r="E199" s="34" t="inlineStr">
        <is>
          <r>
            <t xml:space="preserve">UN</t>
          </r>
        </is>
      </c>
      <c r="F199" s="36" t="n">
        <v>33.0</v>
      </c>
      <c r="G199" s="37" t="n">
        <v>10.96</v>
      </c>
      <c r="H199" s="37" t="n">
        <f>ROUND(F199*G199,2)</f>
        <v>361.68</v>
      </c>
      <c r="I199" s="38" t="n">
        <f>H199/VALOR_TOTAL*100</f>
        <v>0.014538911903539961</v>
      </c>
      <c r="J199" s="38" t="n">
        <f>I199+J198</f>
        <v>99.4581127890179</v>
      </c>
      <c r="K199" s="34" t="inlineStr">
        <f>IF(J199&lt;=50,"A",IF(J199&lt;=80,"B","C"))</f>
        <is>
          <r>
            <t xml:space="preserve">C</t>
          </r>
        </is>
      </c>
    </row>
    <row r="200" customHeight="1" ht="15">
      <c r="A200" s="34" t="inlineStr">
        <is>
          <r>
            <t xml:space="preserve">00000863</t>
          </r>
        </is>
      </c>
      <c r="B200" s="35" t="inlineStr">
        <is>
          <r>
            <t xml:space="preserve">CABO DE COBRE NU 35 MM2 MEIO-DURO</t>
          </r>
        </is>
      </c>
      <c r="C200" s="34" t="inlineStr">
        <is>
          <r>
            <t xml:space="preserve">SINAPI</t>
          </r>
        </is>
      </c>
      <c r="D200" s="34" t="inlineStr">
        <is>
          <r>
            <t xml:space="preserve">Material</t>
          </r>
        </is>
      </c>
      <c r="E200" s="34" t="inlineStr">
        <is>
          <r>
            <t xml:space="preserve">M</t>
          </r>
        </is>
      </c>
      <c r="F200" s="36" t="n">
        <v>9.0</v>
      </c>
      <c r="G200" s="37" t="n">
        <v>39.9</v>
      </c>
      <c r="H200" s="37" t="n">
        <f>ROUND(F200*G200,2)</f>
        <v>359.1</v>
      </c>
      <c r="I200" s="38" t="n">
        <f>H200/VALOR_TOTAL*100</f>
        <v>0.014435200355455653</v>
      </c>
      <c r="J200" s="38" t="n">
        <f>I200+J199</f>
        <v>99.47254798937335</v>
      </c>
      <c r="K200" s="34" t="inlineStr">
        <f>IF(J200&lt;=50,"A",IF(J200&lt;=80,"B","C"))</f>
        <is>
          <r>
            <t xml:space="preserve">C</t>
          </r>
        </is>
      </c>
    </row>
    <row r="201" customHeight="1" ht="15">
      <c r="A201" s="34" t="inlineStr">
        <is>
          <r>
            <t xml:space="preserve">I2367</t>
          </r>
        </is>
      </c>
      <c r="B201" s="35" t="inlineStr">
        <is>
          <r>
            <t xml:space="preserve">LINHA DE MADEIRA DE LEI DE 6"x3"</t>
          </r>
        </is>
      </c>
      <c r="C201" s="34" t="inlineStr">
        <is>
          <r>
            <t xml:space="preserve">SEINFRA</t>
          </r>
        </is>
      </c>
      <c r="D201" s="34" t="inlineStr">
        <is>
          <r>
            <t xml:space="preserve">Material</t>
          </r>
        </is>
      </c>
      <c r="E201" s="34" t="inlineStr">
        <is>
          <r>
            <t xml:space="preserve">M</t>
          </r>
        </is>
      </c>
      <c r="F201" s="36" t="n">
        <v>10.0</v>
      </c>
      <c r="G201" s="37" t="n">
        <v>34.54</v>
      </c>
      <c r="H201" s="37" t="n">
        <f>ROUND(F201*G201,2)</f>
        <v>345.4</v>
      </c>
      <c r="I201" s="38" t="n">
        <f>H201/VALOR_TOTAL*100</f>
        <v>0.013884483995473079</v>
      </c>
      <c r="J201" s="38" t="n">
        <f>I201+J200</f>
        <v>99.48643247336882</v>
      </c>
      <c r="K201" s="34" t="inlineStr">
        <f>IF(J201&lt;=50,"A",IF(J201&lt;=80,"B","C"))</f>
        <is>
          <r>
            <t xml:space="preserve">C</t>
          </r>
        </is>
      </c>
    </row>
    <row r="202" customHeight="1" ht="15">
      <c r="A202" s="34" t="inlineStr">
        <is>
          <r>
            <t xml:space="preserve">I04750S</t>
          </r>
        </is>
      </c>
      <c r="B202" s="35" t="inlineStr">
        <is>
          <r>
            <t xml:space="preserve">Pedreiro (horista)</t>
          </r>
        </is>
      </c>
      <c r="C202" s="34" t="inlineStr">
        <is>
          <r>
            <t xml:space="preserve">ORSE</t>
          </r>
        </is>
      </c>
      <c r="D202" s="34" t="inlineStr">
        <is>
          <r>
            <t xml:space="preserve">Mão de Obra</t>
          </r>
        </is>
      </c>
      <c r="E202" s="34" t="inlineStr">
        <is>
          <r>
            <t xml:space="preserve">h</t>
          </r>
        </is>
      </c>
      <c r="F202" s="36" t="n">
        <v>18.0</v>
      </c>
      <c r="G202" s="37" t="n">
        <v>19.11</v>
      </c>
      <c r="H202" s="37" t="n">
        <f>ROUND(F202*G202,2)</f>
        <v>343.98</v>
      </c>
      <c r="I202" s="38" t="n">
        <f>H202/VALOR_TOTAL*100</f>
        <v>0.013827402445752257</v>
      </c>
      <c r="J202" s="38" t="n">
        <f>I202+J201</f>
        <v>99.50025987581458</v>
      </c>
      <c r="K202" s="34" t="inlineStr">
        <f>IF(J202&lt;=50,"A",IF(J202&lt;=80,"B","C"))</f>
        <is>
          <r>
            <t xml:space="preserve">C</t>
          </r>
        </is>
      </c>
    </row>
    <row r="203" customHeight="1" ht="15">
      <c r="A203" s="34" t="inlineStr">
        <is>
          <r>
            <t xml:space="preserve">00020020</t>
          </r>
        </is>
      </c>
      <c r="B203" s="35" t="inlineStr">
        <is>
          <r>
            <t xml:space="preserve">MOTORISTA DE CAMINHAO-BASCULANTE (HORISTA)</t>
          </r>
        </is>
      </c>
      <c r="C203" s="34" t="inlineStr">
        <is>
          <r>
            <t xml:space="preserve">SINAPI</t>
          </r>
        </is>
      </c>
      <c r="D203" s="34" t="inlineStr">
        <is>
          <r>
            <t xml:space="preserve">Mão de Obra</t>
          </r>
        </is>
      </c>
      <c r="E203" s="34" t="inlineStr">
        <is>
          <r>
            <t xml:space="preserve">H</t>
          </r>
        </is>
      </c>
      <c r="F203" s="36" t="n">
        <v>12.00533339712</v>
      </c>
      <c r="G203" s="37" t="n">
        <v>28.57</v>
      </c>
      <c r="H203" s="37" t="n">
        <f>ROUND(F203*G203,2)</f>
        <v>342.9923751557184</v>
      </c>
      <c r="I203" s="38" t="n">
        <f>H203/VALOR_TOTAL*100</f>
        <v>0.01378770163120692</v>
      </c>
      <c r="J203" s="38" t="n">
        <f>I203+J202</f>
        <v>99.51404748196862</v>
      </c>
      <c r="K203" s="34" t="inlineStr">
        <f>IF(J203&lt;=50,"A",IF(J203&lt;=80,"B","C"))</f>
        <is>
          <r>
            <t xml:space="preserve">C</t>
          </r>
        </is>
      </c>
    </row>
    <row r="204" customHeight="1" ht="15">
      <c r="A204" s="34" t="inlineStr">
        <is>
          <r>
            <t xml:space="preserve">00005068</t>
          </r>
        </is>
      </c>
      <c r="B204" s="35" t="inlineStr">
        <is>
          <r>
            <t xml:space="preserve">PREGO DE ACO POLIDO COM CABECA 17 X 21 (2 X 11)</t>
          </r>
        </is>
      </c>
      <c r="C204" s="34" t="inlineStr">
        <is>
          <r>
            <t xml:space="preserve">SINAPI</t>
          </r>
        </is>
      </c>
      <c r="D204" s="34" t="inlineStr">
        <is>
          <r>
            <t xml:space="preserve">Material</t>
          </r>
        </is>
      </c>
      <c r="E204" s="34" t="inlineStr">
        <is>
          <r>
            <t xml:space="preserve">KG</t>
          </r>
        </is>
      </c>
      <c r="F204" s="36" t="n">
        <v>24.9596532</v>
      </c>
      <c r="G204" s="37" t="n">
        <v>13.61</v>
      </c>
      <c r="H204" s="37" t="n">
        <f>ROUND(F204*G204,2)</f>
        <v>339.700880052</v>
      </c>
      <c r="I204" s="38" t="n">
        <f>H204/VALOR_TOTAL*100</f>
        <v>0.013655389207672593</v>
      </c>
      <c r="J204" s="38" t="n">
        <f>I204+J203</f>
        <v>99.52770283579972</v>
      </c>
      <c r="K204" s="34" t="inlineStr">
        <f>IF(J204&lt;=50,"A",IF(J204&lt;=80,"B","C"))</f>
        <is>
          <r>
            <t xml:space="preserve">C</t>
          </r>
        </is>
      </c>
    </row>
    <row r="205" customHeight="1" ht="20">
      <c r="A205" s="34" t="inlineStr">
        <is>
          <r>
            <t xml:space="preserve">PE.88309..HE_1.</t>
          </r>
        </is>
      </c>
      <c r="B205" s="35" t="inlineStr">
        <is>
          <r>
            <t xml:space="preserve">PEDREIRO COM ENCARGOS COMPLEMENTARES HORÁRIO EXTRAORDINÁRIO 50%</t>
          </r>
        </is>
      </c>
      <c r="C205" s="34" t="inlineStr">
        <is>
          <r>
            <t xml:space="preserve">Composições Próprias</t>
          </r>
        </is>
      </c>
      <c r="D205" s="34" t="inlineStr">
        <is>
          <r>
            <t xml:space="preserve">Mão de Obra</t>
          </r>
        </is>
      </c>
      <c r="E205" s="34" t="inlineStr">
        <is>
          <r>
            <t xml:space="preserve">H</t>
          </r>
        </is>
      </c>
      <c r="F205" s="36" t="n">
        <v>9.023244</v>
      </c>
      <c r="G205" s="37" t="n">
        <v>36.9</v>
      </c>
      <c r="H205" s="37" t="n">
        <f>ROUND(F205*G205,2)</f>
        <v>332.9577036</v>
      </c>
      <c r="I205" s="38" t="n">
        <f>H205/VALOR_TOTAL*100</f>
        <v>0.013384325149981672</v>
      </c>
      <c r="J205" s="38" t="n">
        <f>I205+J204</f>
        <v>99.54108725326104</v>
      </c>
      <c r="K205" s="34" t="inlineStr">
        <f>IF(J205&lt;=50,"A",IF(J205&lt;=80,"B","C"))</f>
        <is>
          <r>
            <t xml:space="preserve">C</t>
          </r>
        </is>
      </c>
    </row>
    <row r="206" customHeight="1" ht="20">
      <c r="A206" s="34" t="inlineStr">
        <is>
          <r>
            <t xml:space="preserve">REV.2</t>
          </r>
        </is>
      </c>
      <c r="B206" s="35" t="inlineStr">
        <is>
          <r>
            <t xml:space="preserve">REVESTIMENTO PRETO BERLIN 5x5cm</t>
          </r>
        </is>
      </c>
      <c r="C206" s="34" t="inlineStr">
        <is>
          <r>
            <t xml:space="preserve">Composições Próprias</t>
          </r>
        </is>
      </c>
      <c r="D206" s="34" t="inlineStr">
        <is>
          <r>
            <t xml:space="preserve">Material</t>
          </r>
        </is>
      </c>
      <c r="E206" s="34" t="inlineStr">
        <is>
          <r>
            <t xml:space="preserve">M2</t>
          </r>
        </is>
      </c>
      <c r="F206" s="36" t="n">
        <v>2.1945</v>
      </c>
      <c r="G206" s="37" t="n">
        <v>150.0</v>
      </c>
      <c r="H206" s="37" t="n">
        <f>ROUND(F206*G206,2)</f>
        <v>329.175</v>
      </c>
      <c r="I206" s="38" t="n">
        <f>H206/VALOR_TOTAL*100</f>
        <v>0.013232266992501015</v>
      </c>
      <c r="J206" s="38" t="n">
        <f>I206+J205</f>
        <v>99.5543197212449</v>
      </c>
      <c r="K206" s="34" t="inlineStr">
        <f>IF(J206&lt;=50,"A",IF(J206&lt;=80,"B","C"))</f>
        <is>
          <r>
            <t xml:space="preserve">C</t>
          </r>
        </is>
      </c>
    </row>
    <row r="207" customHeight="1" ht="28">
      <c r="A207" s="34" t="inlineStr">
        <is>
          <r>
            <t xml:space="preserve">00043482</t>
          </r>
        </is>
      </c>
      <c r="B207" s="35" t="inlineStr">
        <is>
          <r>
            <t xml:space="preserve">EPI - FAMILIA ALMOXARIFE - HORISTA (ENCARGOS COMPLEMENTARES - COLETADO CAIXA)</t>
          </r>
        </is>
      </c>
      <c r="C207" s="34" t="inlineStr">
        <is>
          <r>
            <t xml:space="preserve">SINAPI</t>
          </r>
        </is>
      </c>
      <c r="D207" s="34" t="inlineStr">
        <is>
          <r>
            <t xml:space="preserve">Encargos Complementares</t>
          </r>
        </is>
      </c>
      <c r="E207" s="34" t="inlineStr">
        <is>
          <r>
            <t xml:space="preserve">H</t>
          </r>
        </is>
      </c>
      <c r="F207" s="36" t="n">
        <v>396.0</v>
      </c>
      <c r="G207" s="37" t="n">
        <v>0.79</v>
      </c>
      <c r="H207" s="37" t="n">
        <f>ROUND(F207*G207,2)</f>
        <v>312.84</v>
      </c>
      <c r="I207" s="38" t="n">
        <f>H207/VALOR_TOTAL*100</f>
        <v>0.01257562817933931</v>
      </c>
      <c r="J207" s="38" t="n">
        <f>I207+J206</f>
        <v>99.56689534942423</v>
      </c>
      <c r="K207" s="34" t="inlineStr">
        <f>IF(J207&lt;=50,"A",IF(J207&lt;=80,"B","C"))</f>
        <is>
          <r>
            <t xml:space="preserve">C</t>
          </r>
        </is>
      </c>
    </row>
    <row r="208" customHeight="1" ht="15">
      <c r="A208" s="34" t="inlineStr">
        <is>
          <r>
            <t xml:space="preserve">00000247</t>
          </r>
        </is>
      </c>
      <c r="B208" s="35" t="inlineStr">
        <is>
          <r>
            <t xml:space="preserve">AJUDANTE DE ELETRICISTA (HORISTA)</t>
          </r>
        </is>
      </c>
      <c r="C208" s="34" t="inlineStr">
        <is>
          <r>
            <t xml:space="preserve">SINAPI</t>
          </r>
        </is>
      </c>
      <c r="D208" s="34" t="inlineStr">
        <is>
          <r>
            <t xml:space="preserve">Mão de Obra</t>
          </r>
        </is>
      </c>
      <c r="E208" s="34" t="inlineStr">
        <is>
          <r>
            <t xml:space="preserve">H</t>
          </r>
        </is>
      </c>
      <c r="F208" s="36" t="n">
        <v>20.554200799453</v>
      </c>
      <c r="G208" s="37" t="n">
        <v>15.09</v>
      </c>
      <c r="H208" s="37" t="n">
        <f>ROUND(F208*G208,2)</f>
        <v>310.16289006374575</v>
      </c>
      <c r="I208" s="38" t="n">
        <f>H208/VALOR_TOTAL*100</f>
        <v>0.012468012979385506</v>
      </c>
      <c r="J208" s="38" t="n">
        <f>I208+J207</f>
        <v>99.57936324622804</v>
      </c>
      <c r="K208" s="34" t="inlineStr">
        <f>IF(J208&lt;=50,"A",IF(J208&lt;=80,"B","C"))</f>
        <is>
          <r>
            <t xml:space="preserve">C</t>
          </r>
        </is>
      </c>
    </row>
    <row r="209" customHeight="1" ht="20">
      <c r="A209" s="34" t="inlineStr">
        <is>
          <r>
            <t xml:space="preserve">00044474</t>
          </r>
        </is>
      </c>
      <c r="B209" s="35" t="inlineStr">
        <is>
          <r>
            <t xml:space="preserve">GUINDASTE HIDRAULICO AUTOPROPELIDO, COM LANCA TELESCOPICA 40 M, CAPACIDADE MAXIMA 60 T, POTENCIA 260 KW, TRACAO 6 X 6</t>
          </r>
        </is>
      </c>
      <c r="C209" s="34" t="inlineStr">
        <is>
          <r>
            <t xml:space="preserve">SINAPI</t>
          </r>
        </is>
      </c>
      <c r="D209" s="34" t="inlineStr">
        <is>
          <r>
            <t xml:space="preserve">Equipamento</t>
          </r>
        </is>
      </c>
      <c r="E209" s="34" t="inlineStr">
        <is>
          <r>
            <t xml:space="preserve">UN</t>
          </r>
        </is>
      </c>
      <c r="F209" s="42" t="n">
        <v>1.1926656E-4</v>
      </c>
      <c r="G209" s="37" t="n">
        <v>2510525.3</v>
      </c>
      <c r="H209" s="37" t="n">
        <f>ROUND(F209*G209,2)</f>
        <v>299.421716323968</v>
      </c>
      <c r="I209" s="38" t="n">
        <f>H209/VALOR_TOTAL*100</f>
        <v>0.012036236329465008</v>
      </c>
      <c r="J209" s="38" t="n">
        <f>I209+J208</f>
        <v>99.59139941356425</v>
      </c>
      <c r="K209" s="34" t="inlineStr">
        <f>IF(J209&lt;=50,"A",IF(J209&lt;=80,"B","C"))</f>
        <is>
          <r>
            <t xml:space="preserve">C</t>
          </r>
        </is>
      </c>
    </row>
    <row r="210" customHeight="1" ht="28">
      <c r="A210" s="34" t="inlineStr">
        <is>
          <r>
            <t xml:space="preserve">00043485</t>
          </r>
        </is>
      </c>
      <c r="B210" s="35" t="inlineStr">
        <is>
          <r>
            <t xml:space="preserve">EPI - FAMILIA ENCANADOR - HORISTA (ENCARGOS COMPLEMENTARES - COLETADO CAIXA)</t>
          </r>
        </is>
      </c>
      <c r="C210" s="34" t="inlineStr">
        <is>
          <r>
            <t xml:space="preserve">SINAPI</t>
          </r>
        </is>
      </c>
      <c r="D210" s="34" t="inlineStr">
        <is>
          <r>
            <t xml:space="preserve">Encargos Complementares</t>
          </r>
        </is>
      </c>
      <c r="E210" s="34" t="inlineStr">
        <is>
          <r>
            <t xml:space="preserve">H</t>
          </r>
        </is>
      </c>
      <c r="F210" s="36" t="n">
        <v>270.828546724</v>
      </c>
      <c r="G210" s="37" t="n">
        <v>1.06</v>
      </c>
      <c r="H210" s="37" t="n">
        <f>ROUND(F210*G210,2)</f>
        <v>287.07825952744</v>
      </c>
      <c r="I210" s="38" t="n">
        <f>H210/VALOR_TOTAL*100</f>
        <v>0.011540050665480625</v>
      </c>
      <c r="J210" s="38" t="n">
        <f>I210+J209</f>
        <v>99.60293953419372</v>
      </c>
      <c r="K210" s="34" t="inlineStr">
        <f>IF(J210&lt;=50,"A",IF(J210&lt;=80,"B","C"))</f>
        <is>
          <r>
            <t xml:space="preserve">C</t>
          </r>
        </is>
      </c>
    </row>
    <row r="211" customHeight="1" ht="15">
      <c r="A211" s="34" t="inlineStr">
        <is>
          <r>
            <t xml:space="preserve">00010886</t>
          </r>
        </is>
      </c>
      <c r="B211" s="35" t="inlineStr">
        <is>
          <r>
            <t xml:space="preserve">EXTINTOR DE INCENDIO PORTATIL COM CARGA DE AGUA PRESSURIZADA DE 10 L, CLASSE A</t>
          </r>
        </is>
      </c>
      <c r="C211" s="34" t="inlineStr">
        <is>
          <r>
            <t xml:space="preserve">SINAPI</t>
          </r>
        </is>
      </c>
      <c r="D211" s="34" t="inlineStr">
        <is>
          <r>
            <t xml:space="preserve">Material</t>
          </r>
        </is>
      </c>
      <c r="E211" s="34" t="inlineStr">
        <is>
          <r>
            <t xml:space="preserve">UN</t>
          </r>
        </is>
      </c>
      <c r="F211" s="36" t="n">
        <v>1.1252</v>
      </c>
      <c r="G211" s="37" t="n">
        <v>247.18</v>
      </c>
      <c r="H211" s="37" t="n">
        <f>ROUND(F211*G211,2)</f>
        <v>278.126936</v>
      </c>
      <c r="I211" s="38" t="n">
        <f>H211/VALOR_TOTAL*100</f>
        <v>0.011180222905622365</v>
      </c>
      <c r="J211" s="38" t="n">
        <f>I211+J210</f>
        <v>99.61411988026684</v>
      </c>
      <c r="K211" s="34" t="inlineStr">
        <f>IF(J211&lt;=50,"A",IF(J211&lt;=80,"B","C"))</f>
        <is>
          <r>
            <t xml:space="preserve">C</t>
          </r>
        </is>
      </c>
    </row>
    <row r="212" customHeight="1" ht="15">
      <c r="A212" s="34" t="inlineStr">
        <is>
          <r>
            <t xml:space="preserve">00040304</t>
          </r>
        </is>
      </c>
      <c r="B212" s="35" t="inlineStr">
        <is>
          <r>
            <t xml:space="preserve">PREGO DE ACO POLIDO COM CABECA DUPLA 17 X 27 (2 1/2 X 11)</t>
          </r>
        </is>
      </c>
      <c r="C212" s="34" t="inlineStr">
        <is>
          <r>
            <t xml:space="preserve">SINAPI</t>
          </r>
        </is>
      </c>
      <c r="D212" s="34" t="inlineStr">
        <is>
          <r>
            <t xml:space="preserve">Material</t>
          </r>
        </is>
      </c>
      <c r="E212" s="34" t="inlineStr">
        <is>
          <r>
            <t xml:space="preserve">KG</t>
          </r>
        </is>
      </c>
      <c r="F212" s="36" t="n">
        <v>16.41177</v>
      </c>
      <c r="G212" s="37" t="n">
        <v>16.8</v>
      </c>
      <c r="H212" s="37" t="n">
        <f>ROUND(F212*G212,2)</f>
        <v>275.717736</v>
      </c>
      <c r="I212" s="38" t="n">
        <f>H212/VALOR_TOTAL*100</f>
        <v>0.011083377222814335</v>
      </c>
      <c r="J212" s="38" t="n">
        <f>I212+J211</f>
        <v>99.62520334849857</v>
      </c>
      <c r="K212" s="34" t="inlineStr">
        <f>IF(J212&lt;=50,"A",IF(J212&lt;=80,"B","C"))</f>
        <is>
          <r>
            <t xml:space="preserve">C</t>
          </r>
        </is>
      </c>
    </row>
    <row r="213" customHeight="1" ht="20">
      <c r="A213" s="34" t="inlineStr">
        <is>
          <r>
            <t xml:space="preserve">00040703</t>
          </r>
        </is>
      </c>
      <c r="B213" s="35" t="inlineStr">
        <is>
          <r>
            <t xml:space="preserve">MARTELO DEMOLIDOR ELETRICO, COM POTENCIA DE 2.000 W, FREQUENCIA DE 1.000 IMPACTOS POR MINUTO, FORCA DE IMPACTO ENTRE 60 E 65 J, PESO DE 30 KG</t>
          </r>
        </is>
      </c>
      <c r="C213" s="34" t="inlineStr">
        <is>
          <r>
            <t xml:space="preserve">SINAPI</t>
          </r>
        </is>
      </c>
      <c r="D213" s="34" t="inlineStr">
        <is>
          <r>
            <t xml:space="preserve">Equipamento</t>
          </r>
        </is>
      </c>
      <c r="E213" s="34" t="inlineStr">
        <is>
          <r>
            <t xml:space="preserve">UN</t>
          </r>
        </is>
      </c>
      <c r="F213" s="40" t="n">
        <v>0.0186676921508</v>
      </c>
      <c r="G213" s="37" t="n">
        <v>14496.0</v>
      </c>
      <c r="H213" s="37" t="n">
        <f>ROUND(F213*G213,2)</f>
        <v>270.6068654179968</v>
      </c>
      <c r="I213" s="38" t="n">
        <f>H213/VALOR_TOTAL*100</f>
        <v>0.010877929044473983</v>
      </c>
      <c r="J213" s="38" t="n">
        <f>I213+J212</f>
        <v>99.63608140354783</v>
      </c>
      <c r="K213" s="34" t="inlineStr">
        <f>IF(J213&lt;=50,"A",IF(J213&lt;=80,"B","C"))</f>
        <is>
          <r>
            <t xml:space="preserve">C</t>
          </r>
        </is>
      </c>
    </row>
    <row r="214" customHeight="1" ht="20">
      <c r="A214" s="34" t="inlineStr">
        <is>
          <r>
            <t xml:space="preserve">00010891</t>
          </r>
        </is>
      </c>
      <c r="B214" s="35" t="inlineStr">
        <is>
          <r>
            <t xml:space="preserve">EXTINTOR DE INCENDIO PORTATIL COM CARGA DE PO QUIMICO SECO (PQS) DE 4 KG, CLASSE BC</t>
          </r>
        </is>
      </c>
      <c r="C214" s="34" t="inlineStr">
        <is>
          <r>
            <t xml:space="preserve">SINAPI</t>
          </r>
        </is>
      </c>
      <c r="D214" s="34" t="inlineStr">
        <is>
          <r>
            <t xml:space="preserve">Material</t>
          </r>
        </is>
      </c>
      <c r="E214" s="34" t="inlineStr">
        <is>
          <r>
            <t xml:space="preserve">UN</t>
          </r>
        </is>
      </c>
      <c r="F214" s="36" t="n">
        <v>1.1252</v>
      </c>
      <c r="G214" s="37" t="n">
        <v>239.03</v>
      </c>
      <c r="H214" s="37" t="n">
        <f>ROUND(F214*G214,2)</f>
        <v>268.956556</v>
      </c>
      <c r="I214" s="38" t="n">
        <f>H214/VALOR_TOTAL*100</f>
        <v>0.01081158945355981</v>
      </c>
      <c r="J214" s="38" t="n">
        <f>I214+J213</f>
        <v>99.64689313144424</v>
      </c>
      <c r="K214" s="34" t="inlineStr">
        <f>IF(J214&lt;=50,"A",IF(J214&lt;=80,"B","C"))</f>
        <is>
          <r>
            <t xml:space="preserve">C</t>
          </r>
        </is>
      </c>
    </row>
    <row r="215" customHeight="1" ht="15">
      <c r="A215" s="34" t="inlineStr">
        <is>
          <r>
            <t xml:space="preserve">00006028</t>
          </r>
        </is>
      </c>
      <c r="B215" s="35" t="inlineStr">
        <is>
          <r>
            <t xml:space="preserve">REGISTRO GAVETA BRUTO EM LATAO FORJADO, BITOLA 2" (REF 1509)</t>
          </r>
        </is>
      </c>
      <c r="C215" s="34" t="inlineStr">
        <is>
          <r>
            <t xml:space="preserve">SINAPI</t>
          </r>
        </is>
      </c>
      <c r="D215" s="34" t="inlineStr">
        <is>
          <r>
            <t xml:space="preserve">Material</t>
          </r>
        </is>
      </c>
      <c r="E215" s="34" t="inlineStr">
        <is>
          <r>
            <t xml:space="preserve">UN</t>
          </r>
        </is>
      </c>
      <c r="F215" s="36" t="n">
        <v>2.0</v>
      </c>
      <c r="G215" s="37" t="n">
        <v>131.8</v>
      </c>
      <c r="H215" s="37" t="n">
        <f>ROUND(F215*G215,2)</f>
        <v>263.6</v>
      </c>
      <c r="I215" s="38" t="n">
        <f>H215/VALOR_TOTAL*100</f>
        <v>0.010596265145358146</v>
      </c>
      <c r="J215" s="38" t="n">
        <f>I215+J214</f>
        <v>99.6574893965896</v>
      </c>
      <c r="K215" s="34" t="inlineStr">
        <f>IF(J215&lt;=50,"A",IF(J215&lt;=80,"B","C"))</f>
        <is>
          <r>
            <t xml:space="preserve">C</t>
          </r>
        </is>
      </c>
    </row>
    <row r="216" customHeight="1" ht="20">
      <c r="A216" s="34" t="inlineStr">
        <is>
          <r>
            <t xml:space="preserve">00044535</t>
          </r>
        </is>
      </c>
      <c r="B216" s="35" t="inlineStr">
        <is>
          <r>
            <t xml:space="preserve">SERVICO DE BOMBEAMENTO DE CONCRETO COM CONSUMO MINIMO DE 40 M3, (DISPONIBILIZACAO DE BOMBA), SEM O LANCAMENTO</t>
          </r>
        </is>
      </c>
      <c r="C216" s="34" t="inlineStr">
        <is>
          <r>
            <t xml:space="preserve">SINAPI</t>
          </r>
        </is>
      </c>
      <c r="D216" s="34" t="inlineStr">
        <is>
          <r>
            <t xml:space="preserve">Serviço</t>
          </r>
        </is>
      </c>
      <c r="E216" s="34" t="inlineStr">
        <is>
          <r>
            <t xml:space="preserve">M3</t>
          </r>
        </is>
      </c>
      <c r="F216" s="36" t="n">
        <v>5.13</v>
      </c>
      <c r="G216" s="37" t="n">
        <v>49.86</v>
      </c>
      <c r="H216" s="37" t="n">
        <f>ROUND(F216*G216,2)</f>
        <v>255.7818</v>
      </c>
      <c r="I216" s="38" t="n">
        <f>H216/VALOR_TOTAL*100</f>
        <v>0.010281986996043126</v>
      </c>
      <c r="J216" s="38" t="n">
        <f>I216+J215</f>
        <v>99.66777131122876</v>
      </c>
      <c r="K216" s="34" t="inlineStr">
        <f>IF(J216&lt;=50,"A",IF(J216&lt;=80,"B","C"))</f>
        <is>
          <r>
            <t xml:space="preserve">C</t>
          </r>
        </is>
      </c>
    </row>
    <row r="217" customHeight="1" ht="15">
      <c r="A217" s="34" t="inlineStr">
        <is>
          <r>
            <t xml:space="preserve">00005069</t>
          </r>
        </is>
      </c>
      <c r="B217" s="35" t="inlineStr">
        <is>
          <r>
            <t xml:space="preserve">PREGO DE ACO POLIDO COM CABECA 17 X 27 (2 1/2 X 11)</t>
          </r>
        </is>
      </c>
      <c r="C217" s="34" t="inlineStr">
        <is>
          <r>
            <t xml:space="preserve">SINAPI</t>
          </r>
        </is>
      </c>
      <c r="D217" s="34" t="inlineStr">
        <is>
          <r>
            <t xml:space="preserve">Material</t>
          </r>
        </is>
      </c>
      <c r="E217" s="34" t="inlineStr">
        <is>
          <r>
            <t xml:space="preserve">KG</t>
          </r>
        </is>
      </c>
      <c r="F217" s="36" t="n">
        <v>17.997706</v>
      </c>
      <c r="G217" s="37" t="n">
        <v>13.87</v>
      </c>
      <c r="H217" s="37" t="n">
        <f>ROUND(F217*G217,2)</f>
        <v>249.62818222</v>
      </c>
      <c r="I217" s="38" t="n">
        <f>H217/VALOR_TOTAL*100</f>
        <v>0.010034622179654394</v>
      </c>
      <c r="J217" s="38" t="n">
        <f>I217+J216</f>
        <v>99.67780600648003</v>
      </c>
      <c r="K217" s="34" t="inlineStr">
        <f>IF(J217&lt;=50,"A",IF(J217&lt;=80,"B","C"))</f>
        <is>
          <r>
            <t xml:space="preserve">C</t>
          </r>
        </is>
      </c>
    </row>
    <row r="218" customHeight="1" ht="20">
      <c r="A218" s="34" t="inlineStr">
        <is>
          <r>
            <t xml:space="preserve">00004302</t>
          </r>
        </is>
      </c>
      <c r="B218" s="35" t="inlineStr">
        <is>
          <r>
            <t xml:space="preserve">PARAFUSO ZINCADO ROSCA SOBERBA, CABECA SEXTAVADA, 5/16" X 250 MM, PARA FIXACAO DE TELHA EM MADEIRA</t>
          </r>
        </is>
      </c>
      <c r="C218" s="34" t="inlineStr">
        <is>
          <r>
            <t xml:space="preserve">SINAPI</t>
          </r>
        </is>
      </c>
      <c r="D218" s="34" t="inlineStr">
        <is>
          <r>
            <t xml:space="preserve">Material</t>
          </r>
        </is>
      </c>
      <c r="E218" s="34" t="inlineStr">
        <is>
          <r>
            <t xml:space="preserve">UN</t>
          </r>
        </is>
      </c>
      <c r="F218" s="36" t="n">
        <v>80.01252</v>
      </c>
      <c r="G218" s="37" t="n">
        <v>3.08</v>
      </c>
      <c r="H218" s="37" t="n">
        <f>ROUND(F218*G218,2)</f>
        <v>246.4385616</v>
      </c>
      <c r="I218" s="38" t="n">
        <f>H218/VALOR_TOTAL*100</f>
        <v>0.009906404934576164</v>
      </c>
      <c r="J218" s="38" t="n">
        <f>I218+J217</f>
        <v>99.6877124692358</v>
      </c>
      <c r="K218" s="34" t="inlineStr">
        <f>IF(J218&lt;=50,"A",IF(J218&lt;=80,"B","C"))</f>
        <is>
          <r>
            <t xml:space="preserve">C</t>
          </r>
        </is>
      </c>
    </row>
    <row r="219" customHeight="1" ht="20">
      <c r="A219" s="34" t="inlineStr">
        <is>
          <r>
            <t xml:space="preserve">00010535</t>
          </r>
        </is>
      </c>
      <c r="B219" s="35" t="inlineStr">
        <is>
          <r>
            <t xml:space="preserve">BETONEIRA CAPACIDADE NOMINAL 400 L, CAPACIDADE DE MISTURA 280 L, MOTOR ELETRICO TRIFASICO 220/380 V POTENCIA 2 CV, SEM CARREGADOR</t>
          </r>
        </is>
      </c>
      <c r="C219" s="34" t="inlineStr">
        <is>
          <r>
            <t xml:space="preserve">SINAPI</t>
          </r>
        </is>
      </c>
      <c r="D219" s="34" t="inlineStr">
        <is>
          <r>
            <t xml:space="preserve">Equipamento</t>
          </r>
        </is>
      </c>
      <c r="E219" s="34" t="inlineStr">
        <is>
          <r>
            <t xml:space="preserve">UN</t>
          </r>
        </is>
      </c>
      <c r="F219" s="43" t="n">
        <v>0.04946490592394112</v>
      </c>
      <c r="G219" s="37" t="n">
        <v>4800.0</v>
      </c>
      <c r="H219" s="37" t="n">
        <f>ROUND(F219*G219,2)</f>
        <v>237.43154843491737</v>
      </c>
      <c r="I219" s="38" t="n">
        <f>H219/VALOR_TOTAL*100</f>
        <v>0.009544338547379854</v>
      </c>
      <c r="J219" s="38" t="n">
        <f>I219+J218</f>
        <v>99.69725674553878</v>
      </c>
      <c r="K219" s="34" t="inlineStr">
        <f>IF(J219&lt;=50,"A",IF(J219&lt;=80,"B","C"))</f>
        <is>
          <r>
            <t xml:space="preserve">C</t>
          </r>
        </is>
      </c>
    </row>
    <row r="220" customHeight="1" ht="28">
      <c r="A220" s="34" t="inlineStr">
        <is>
          <r>
            <t xml:space="preserve">I10761</t>
          </r>
        </is>
      </c>
      <c r="B220" s="35" t="inlineStr">
        <is>
          <r>
            <t xml:space="preserve">Refeição - café da manhã ( café com leite e dois pães com manteiga)</t>
          </r>
        </is>
      </c>
      <c r="C220" s="34" t="inlineStr">
        <is>
          <r>
            <t xml:space="preserve">ORSE</t>
          </r>
        </is>
      </c>
      <c r="D220" s="34" t="inlineStr">
        <is>
          <r>
            <t xml:space="preserve">Encargos Complementares</t>
          </r>
        </is>
      </c>
      <c r="E220" s="34" t="inlineStr">
        <is>
          <r>
            <t xml:space="preserve">un</t>
          </r>
        </is>
      </c>
      <c r="F220" s="36" t="n">
        <v>45.90671</v>
      </c>
      <c r="G220" s="37" t="n">
        <v>5.0</v>
      </c>
      <c r="H220" s="37" t="n">
        <f>ROUND(F220*G220,2)</f>
        <v>229.53355</v>
      </c>
      <c r="I220" s="38" t="n">
        <f>H220/VALOR_TOTAL*100</f>
        <v>0.009226852638677242</v>
      </c>
      <c r="J220" s="38" t="n">
        <f>I220+J219</f>
        <v>99.70648345547357</v>
      </c>
      <c r="K220" s="34" t="inlineStr">
        <f>IF(J220&lt;=50,"A",IF(J220&lt;=80,"B","C"))</f>
        <is>
          <r>
            <t xml:space="preserve">C</t>
          </r>
        </is>
      </c>
    </row>
    <row r="221" customHeight="1" ht="20">
      <c r="A221" s="34" t="inlineStr">
        <is>
          <r>
            <t xml:space="preserve">SBC007499</t>
          </r>
        </is>
      </c>
      <c r="B221" s="35" t="inlineStr">
        <is>
          <r>
            <t xml:space="preserve">GRELHA ACO INOX QUADRADA ROTATIVA 150mm</t>
          </r>
        </is>
      </c>
      <c r="C221" s="34" t="inlineStr">
        <is>
          <r>
            <t xml:space="preserve">Composições Próprias</t>
          </r>
        </is>
      </c>
      <c r="D221" s="34" t="inlineStr">
        <is>
          <r>
            <t xml:space="preserve">Material</t>
          </r>
        </is>
      </c>
      <c r="E221" s="34" t="inlineStr">
        <is>
          <r>
            <t xml:space="preserve">UN</t>
          </r>
        </is>
      </c>
      <c r="F221" s="36" t="n">
        <v>17.0</v>
      </c>
      <c r="G221" s="37" t="n">
        <v>13.43</v>
      </c>
      <c r="H221" s="37" t="n">
        <f>ROUND(F221*G221,2)</f>
        <v>228.31</v>
      </c>
      <c r="I221" s="38" t="n">
        <f>H221/VALOR_TOTAL*100</f>
        <v>0.009177668039972376</v>
      </c>
      <c r="J221" s="38" t="n">
        <f>I221+J220</f>
        <v>99.71566112351354</v>
      </c>
      <c r="K221" s="34" t="inlineStr">
        <f>IF(J221&lt;=50,"A",IF(J221&lt;=80,"B","C"))</f>
        <is>
          <r>
            <t xml:space="preserve">C</t>
          </r>
        </is>
      </c>
    </row>
    <row r="222" customHeight="1" ht="15">
      <c r="A222" s="34" t="inlineStr">
        <is>
          <r>
            <t xml:space="preserve">00043132</t>
          </r>
        </is>
      </c>
      <c r="B222" s="35" t="inlineStr">
        <is>
          <r>
            <t xml:space="preserve">ARAME RECOZIDO 16 BWG, D = 1,65 MM (0,016 KG/M) OU 18 BWG, D = 1,25 MM (0,01 KG/M)</t>
          </r>
        </is>
      </c>
      <c r="C222" s="34" t="inlineStr">
        <is>
          <r>
            <t xml:space="preserve">SINAPI</t>
          </r>
        </is>
      </c>
      <c r="D222" s="34" t="inlineStr">
        <is>
          <r>
            <t xml:space="preserve">Material</t>
          </r>
        </is>
      </c>
      <c r="E222" s="34" t="inlineStr">
        <is>
          <r>
            <t xml:space="preserve">KG</t>
          </r>
        </is>
      </c>
      <c r="F222" s="36" t="n">
        <v>14.3494099798656</v>
      </c>
      <c r="G222" s="37" t="n">
        <v>15.73</v>
      </c>
      <c r="H222" s="37" t="n">
        <f>ROUND(F222*G222,2)</f>
        <v>225.7162189832859</v>
      </c>
      <c r="I222" s="38" t="n">
        <f>H222/VALOR_TOTAL*100</f>
        <v>0.009073402518795974</v>
      </c>
      <c r="J222" s="38" t="n">
        <f>I222+J221</f>
        <v>99.72473467802267</v>
      </c>
      <c r="K222" s="34" t="inlineStr">
        <f>IF(J222&lt;=50,"A",IF(J222&lt;=80,"B","C"))</f>
        <is>
          <r>
            <t xml:space="preserve">C</t>
          </r>
        </is>
      </c>
    </row>
    <row r="223" customHeight="1" ht="28">
      <c r="A223" s="34" t="inlineStr">
        <is>
          <r>
            <t xml:space="preserve">00043475</t>
          </r>
        </is>
      </c>
      <c r="B223" s="35" t="inlineStr">
        <is>
          <r>
            <t xml:space="preserve">FERRAMENTAS - FAMILIA ENCARREGADO GERAL - MENSALISTA (ENCARGOS COMPLEMENTARES - COLETADO CAIXA)</t>
          </r>
        </is>
      </c>
      <c r="C223" s="34" t="inlineStr">
        <is>
          <r>
            <t xml:space="preserve">SINAPI</t>
          </r>
        </is>
      </c>
      <c r="D223" s="34" t="inlineStr">
        <is>
          <r>
            <t xml:space="preserve">Encargos Complementares</t>
          </r>
        </is>
      </c>
      <c r="E223" s="34" t="inlineStr">
        <is>
          <r>
            <t xml:space="preserve">MES</t>
          </r>
        </is>
      </c>
      <c r="F223" s="36" t="n">
        <v>12.0</v>
      </c>
      <c r="G223" s="37" t="n">
        <v>18.73</v>
      </c>
      <c r="H223" s="37" t="n">
        <f>ROUND(F223*G223,2)</f>
        <v>224.76</v>
      </c>
      <c r="I223" s="38" t="n">
        <f>H223/VALOR_TOTAL*100</f>
        <v>0.00903496416567032</v>
      </c>
      <c r="J223" s="38" t="n">
        <f>I223+J222</f>
        <v>99.73376964218836</v>
      </c>
      <c r="K223" s="34" t="inlineStr">
        <f>IF(J223&lt;=50,"A",IF(J223&lt;=80,"B","C"))</f>
        <is>
          <r>
            <t xml:space="preserve">C</t>
          </r>
        </is>
      </c>
    </row>
    <row r="224" customHeight="1" ht="15">
      <c r="A224" s="34" t="inlineStr">
        <is>
          <r>
            <t xml:space="preserve">00000411</t>
          </r>
        </is>
      </c>
      <c r="B224" s="35" t="inlineStr">
        <is>
          <r>
            <t xml:space="preserve">ABRACADEIRA DE NYLON PARA AMARRACAO DE CABOS, COMPRIMENTO DE 200 X *4,6* MM</t>
          </r>
        </is>
      </c>
      <c r="C224" s="34" t="inlineStr">
        <is>
          <r>
            <t xml:space="preserve">SINAPI</t>
          </r>
        </is>
      </c>
      <c r="D224" s="34" t="inlineStr">
        <is>
          <r>
            <t xml:space="preserve">Material</t>
          </r>
        </is>
      </c>
      <c r="E224" s="34" t="inlineStr">
        <is>
          <r>
            <t xml:space="preserve">UN</t>
          </r>
        </is>
      </c>
      <c r="F224" s="36" t="n">
        <v>1366.9002</v>
      </c>
      <c r="G224" s="37" t="n">
        <v>0.15</v>
      </c>
      <c r="H224" s="37" t="n">
        <f>ROUND(F224*G224,2)</f>
        <v>205.03503</v>
      </c>
      <c r="I224" s="38" t="n">
        <f>H224/VALOR_TOTAL*100</f>
        <v>0.008242054408067002</v>
      </c>
      <c r="J224" s="38" t="n">
        <f>I224+J223</f>
        <v>99.74201189638185</v>
      </c>
      <c r="K224" s="34" t="inlineStr">
        <f>IF(J224&lt;=50,"A",IF(J224&lt;=80,"B","C"))</f>
        <is>
          <r>
            <t xml:space="preserve">C</t>
          </r>
        </is>
      </c>
    </row>
    <row r="225" customHeight="1" ht="20">
      <c r="A225" s="34" t="inlineStr">
        <is>
          <r>
            <t xml:space="preserve">00004720</t>
          </r>
        </is>
      </c>
      <c r="B225" s="35" t="inlineStr">
        <is>
          <r>
            <t xml:space="preserve">PEDRA BRITADA N. 0, OU PEDRISCO (4,8 A 9,5 MM) POSTO PEDREIRA/FORNECEDOR, SEM FRETE</t>
          </r>
        </is>
      </c>
      <c r="C225" s="34" t="inlineStr">
        <is>
          <r>
            <t xml:space="preserve">SINAPI</t>
          </r>
        </is>
      </c>
      <c r="D225" s="34" t="inlineStr">
        <is>
          <r>
            <t xml:space="preserve">Material</t>
          </r>
        </is>
      </c>
      <c r="E225" s="34" t="inlineStr">
        <is>
          <r>
            <t xml:space="preserve">M3</t>
          </r>
        </is>
      </c>
      <c r="F225" s="36" t="n">
        <v>1.4752056</v>
      </c>
      <c r="G225" s="37" t="n">
        <v>133.51</v>
      </c>
      <c r="H225" s="37" t="n">
        <f>ROUND(F225*G225,2)</f>
        <v>196.954699656</v>
      </c>
      <c r="I225" s="38" t="n">
        <f>H225/VALOR_TOTAL*100</f>
        <v>0.007917239071241863</v>
      </c>
      <c r="J225" s="38" t="n">
        <f>I225+J224</f>
        <v>99.74992894653502</v>
      </c>
      <c r="K225" s="34" t="inlineStr">
        <f>IF(J225&lt;=50,"A",IF(J225&lt;=80,"B","C"))</f>
        <is>
          <r>
            <t xml:space="preserve">C</t>
          </r>
        </is>
      </c>
    </row>
    <row r="226" customHeight="1" ht="15">
      <c r="A226" s="34" t="inlineStr">
        <is>
          <r>
            <t xml:space="preserve">00000119</t>
          </r>
        </is>
      </c>
      <c r="B226" s="35" t="inlineStr">
        <is>
          <r>
            <t xml:space="preserve">ADESIVO PLASTICO PARA PVC, BISNAGA COM 75 GR</t>
          </r>
        </is>
      </c>
      <c r="C226" s="34" t="inlineStr">
        <is>
          <r>
            <t xml:space="preserve">SINAPI</t>
          </r>
        </is>
      </c>
      <c r="D226" s="34" t="inlineStr">
        <is>
          <r>
            <t xml:space="preserve">Material</t>
          </r>
        </is>
      </c>
      <c r="E226" s="34" t="inlineStr">
        <is>
          <r>
            <t xml:space="preserve">UN</t>
          </r>
        </is>
      </c>
      <c r="F226" s="36" t="n">
        <v>24.0</v>
      </c>
      <c r="G226" s="37" t="n">
        <v>7.62</v>
      </c>
      <c r="H226" s="37" t="n">
        <f>ROUND(F226*G226,2)</f>
        <v>182.88</v>
      </c>
      <c r="I226" s="38" t="n">
        <f>H226/VALOR_TOTAL*100</f>
        <v>0.007351460431650598</v>
      </c>
      <c r="J226" s="38" t="n">
        <f>I226+J225</f>
        <v>99.75728040696669</v>
      </c>
      <c r="K226" s="34" t="inlineStr">
        <f>IF(J226&lt;=50,"A",IF(J226&lt;=80,"B","C"))</f>
        <is>
          <r>
            <t xml:space="preserve">C</t>
          </r>
        </is>
      </c>
    </row>
    <row r="227" customHeight="1" ht="15">
      <c r="A227" s="34" t="inlineStr">
        <is>
          <r>
            <t xml:space="preserve">00004234</t>
          </r>
        </is>
      </c>
      <c r="B227" s="35" t="inlineStr">
        <is>
          <r>
            <t xml:space="preserve">OPERADOR DE ESCAVADEIRA (HORISTA)</t>
          </r>
        </is>
      </c>
      <c r="C227" s="34" t="inlineStr">
        <is>
          <r>
            <t xml:space="preserve">SINAPI</t>
          </r>
        </is>
      </c>
      <c r="D227" s="34" t="inlineStr">
        <is>
          <r>
            <t xml:space="preserve">Mão de Obra</t>
          </r>
        </is>
      </c>
      <c r="E227" s="34" t="inlineStr">
        <is>
          <r>
            <t xml:space="preserve">H</t>
          </r>
        </is>
      </c>
      <c r="F227" s="36" t="n">
        <v>6.794765071296</v>
      </c>
      <c r="G227" s="37" t="n">
        <v>25.65</v>
      </c>
      <c r="H227" s="37" t="n">
        <f>ROUND(F227*G227,2)</f>
        <v>174.2857240787424</v>
      </c>
      <c r="I227" s="38" t="n">
        <f>H227/VALOR_TOTAL*100</f>
        <v>0.007005985369457833</v>
      </c>
      <c r="J227" s="38" t="n">
        <f>I227+J226</f>
        <v>99.76428656422081</v>
      </c>
      <c r="K227" s="34" t="inlineStr">
        <f>IF(J227&lt;=50,"A",IF(J227&lt;=80,"B","C"))</f>
        <is>
          <r>
            <t xml:space="preserve">C</t>
          </r>
        </is>
      </c>
    </row>
    <row r="228" customHeight="1" ht="20">
      <c r="A228" s="34" t="inlineStr">
        <is>
          <r>
            <t xml:space="preserve">SBC001422</t>
          </r>
        </is>
      </c>
      <c r="B228" s="35" t="inlineStr">
        <is>
          <r>
            <t xml:space="preserve">COPIA XEROX</t>
          </r>
        </is>
      </c>
      <c r="C228" s="34" t="inlineStr">
        <is>
          <r>
            <t xml:space="preserve">Composições Próprias</t>
          </r>
        </is>
      </c>
      <c r="D228" s="34" t="inlineStr">
        <is>
          <r>
            <t xml:space="preserve">Material</t>
          </r>
        </is>
      </c>
      <c r="E228" s="34" t="inlineStr">
        <is>
          <r>
            <t xml:space="preserve">UN</t>
          </r>
        </is>
      </c>
      <c r="F228" s="36" t="n">
        <v>200.0</v>
      </c>
      <c r="G228" s="37" t="n">
        <v>0.85</v>
      </c>
      <c r="H228" s="37" t="n">
        <f>ROUND(F228*G228,2)</f>
        <v>170.0</v>
      </c>
      <c r="I228" s="38" t="n">
        <f>H228/VALOR_TOTAL*100</f>
        <v>0.006833706656718076</v>
      </c>
      <c r="J228" s="38" t="n">
        <f>I228+J227</f>
        <v>99.77112027087752</v>
      </c>
      <c r="K228" s="34" t="inlineStr">
        <f>IF(J228&lt;=50,"A",IF(J228&lt;=80,"B","C"))</f>
        <is>
          <r>
            <t xml:space="preserve">C</t>
          </r>
        </is>
      </c>
    </row>
    <row r="229" customHeight="1" ht="15">
      <c r="A229" s="34" t="inlineStr">
        <is>
          <r>
            <t xml:space="preserve">I0805</t>
          </r>
        </is>
      </c>
      <c r="B229" s="35" t="inlineStr">
        <is>
          <r>
            <t xml:space="preserve">CIMENTO PORTLAND</t>
          </r>
        </is>
      </c>
      <c r="C229" s="34" t="inlineStr">
        <is>
          <r>
            <t xml:space="preserve">SEINFRA</t>
          </r>
        </is>
      </c>
      <c r="D229" s="34" t="inlineStr">
        <is>
          <r>
            <t xml:space="preserve">Material</t>
          </r>
        </is>
      </c>
      <c r="E229" s="34" t="inlineStr">
        <is>
          <r>
            <t xml:space="preserve">KG</t>
          </r>
        </is>
      </c>
      <c r="F229" s="36" t="n">
        <v>238.91</v>
      </c>
      <c r="G229" s="37" t="n">
        <v>0.71</v>
      </c>
      <c r="H229" s="37" t="n">
        <f>ROUND(F229*G229,2)</f>
        <v>169.6261</v>
      </c>
      <c r="I229" s="38" t="n">
        <f>H229/VALOR_TOTAL*100</f>
        <v>0.0068186765219007415</v>
      </c>
      <c r="J229" s="38" t="n">
        <f>I229+J228</f>
        <v>99.77793910417269</v>
      </c>
      <c r="K229" s="34" t="inlineStr">
        <f>IF(J229&lt;=50,"A",IF(J229&lt;=80,"B","C"))</f>
        <is>
          <r>
            <t xml:space="preserve">C</t>
          </r>
        </is>
      </c>
    </row>
    <row r="230" customHeight="1" ht="20">
      <c r="A230" s="34" t="inlineStr">
        <is>
          <r>
            <t xml:space="preserve">00001014</t>
          </r>
        </is>
      </c>
      <c r="B230" s="35" t="inlineStr">
        <is>
          <r>
            <t xml:space="preserve">CABO DE COBRE, FLEXIVEL, CLASSE 4 OU 5, ISOLACAO EM PVC/A, ANTICHAMA BWF-B, 1 CONDUTOR, 450/750 V, SECAO NOMINAL 2,5 MM2</t>
          </r>
        </is>
      </c>
      <c r="C230" s="34" t="inlineStr">
        <is>
          <r>
            <t xml:space="preserve">SINAPI</t>
          </r>
        </is>
      </c>
      <c r="D230" s="34" t="inlineStr">
        <is>
          <r>
            <t xml:space="preserve">Material</t>
          </r>
        </is>
      </c>
      <c r="E230" s="34" t="inlineStr">
        <is>
          <r>
            <t xml:space="preserve">M</t>
          </r>
        </is>
      </c>
      <c r="F230" s="36" t="n">
        <v>69.75996228</v>
      </c>
      <c r="G230" s="37" t="n">
        <v>2.41</v>
      </c>
      <c r="H230" s="37" t="n">
        <f>ROUND(F230*G230,2)</f>
        <v>168.1215090948</v>
      </c>
      <c r="I230" s="38" t="n">
        <f>H230/VALOR_TOTAL*100</f>
        <v>0.006758194563756607</v>
      </c>
      <c r="J230" s="38" t="n">
        <f>I230+J229</f>
        <v>99.78469723807345</v>
      </c>
      <c r="K230" s="34" t="inlineStr">
        <f>IF(J230&lt;=50,"A",IF(J230&lt;=80,"B","C"))</f>
        <is>
          <r>
            <t xml:space="preserve">C</t>
          </r>
        </is>
      </c>
    </row>
    <row r="231" customHeight="1" ht="15">
      <c r="A231" s="34" t="inlineStr">
        <is>
          <r>
            <t xml:space="preserve">00002674</t>
          </r>
        </is>
      </c>
      <c r="B231" s="35" t="inlineStr">
        <is>
          <r>
            <t xml:space="preserve">ELETRODUTO DE PVC RIGIDO ROSCAVEL DE 3/4 ", SEM LUVA</t>
          </r>
        </is>
      </c>
      <c r="C231" s="34" t="inlineStr">
        <is>
          <r>
            <t xml:space="preserve">SINAPI</t>
          </r>
        </is>
      </c>
      <c r="D231" s="34" t="inlineStr">
        <is>
          <r>
            <t xml:space="preserve">Material</t>
          </r>
        </is>
      </c>
      <c r="E231" s="34" t="inlineStr">
        <is>
          <r>
            <t xml:space="preserve">M</t>
          </r>
        </is>
      </c>
      <c r="F231" s="36" t="n">
        <v>36.0</v>
      </c>
      <c r="G231" s="37" t="n">
        <v>4.64</v>
      </c>
      <c r="H231" s="37" t="n">
        <f>ROUND(F231*G231,2)</f>
        <v>167.04</v>
      </c>
      <c r="I231" s="38" t="n">
        <f>H231/VALOR_TOTAL*100</f>
        <v>0.006714719764342279</v>
      </c>
      <c r="J231" s="38" t="n">
        <f>I231+J230</f>
        <v>99.79141195783778</v>
      </c>
      <c r="K231" s="34" t="inlineStr">
        <f>IF(J231&lt;=50,"A",IF(J231&lt;=80,"B","C"))</f>
        <is>
          <r>
            <t xml:space="preserve">C</t>
          </r>
        </is>
      </c>
    </row>
    <row r="232" customHeight="1" ht="15">
      <c r="A232" s="34" t="inlineStr">
        <is>
          <r>
            <t xml:space="preserve">00012868</t>
          </r>
        </is>
      </c>
      <c r="B232" s="35" t="inlineStr">
        <is>
          <r>
            <t xml:space="preserve">MARCENEIRO (HORISTA)</t>
          </r>
        </is>
      </c>
      <c r="C232" s="34" t="inlineStr">
        <is>
          <r>
            <t xml:space="preserve">SINAPI</t>
          </r>
        </is>
      </c>
      <c r="D232" s="34" t="inlineStr">
        <is>
          <r>
            <t xml:space="preserve">Mão de Obra</t>
          </r>
        </is>
      </c>
      <c r="E232" s="34" t="inlineStr">
        <is>
          <r>
            <t xml:space="preserve">H</t>
          </r>
        </is>
      </c>
      <c r="F232" s="36" t="n">
        <v>8.31999519</v>
      </c>
      <c r="G232" s="37" t="n">
        <v>19.67</v>
      </c>
      <c r="H232" s="37" t="n">
        <f>ROUND(F232*G232,2)</f>
        <v>163.6543053873</v>
      </c>
      <c r="I232" s="38" t="n">
        <f>H232/VALOR_TOTAL*100</f>
        <v>0.006578620683092735</v>
      </c>
      <c r="J232" s="38" t="n">
        <f>I232+J231</f>
        <v>99.79799040545173</v>
      </c>
      <c r="K232" s="34" t="inlineStr">
        <f>IF(J232&lt;=50,"A",IF(J232&lt;=80,"B","C"))</f>
        <is>
          <r>
            <t xml:space="preserve">C</t>
          </r>
        </is>
      </c>
    </row>
    <row r="233" customHeight="1" ht="15">
      <c r="A233" s="34" t="inlineStr">
        <is>
          <r>
            <t xml:space="preserve">00004253</t>
          </r>
        </is>
      </c>
      <c r="B233" s="35" t="inlineStr">
        <is>
          <r>
            <t xml:space="preserve">OPERADOR DE GUINCHO OU GUINCHEIRO (HORISTA)</t>
          </r>
        </is>
      </c>
      <c r="C233" s="34" t="inlineStr">
        <is>
          <r>
            <t xml:space="preserve">SINAPI</t>
          </r>
        </is>
      </c>
      <c r="D233" s="34" t="inlineStr">
        <is>
          <r>
            <t xml:space="preserve">Mão de Obra</t>
          </r>
        </is>
      </c>
      <c r="E233" s="34" t="inlineStr">
        <is>
          <r>
            <t xml:space="preserve">H</t>
          </r>
        </is>
      </c>
      <c r="F233" s="36" t="n">
        <v>8.22439683352</v>
      </c>
      <c r="G233" s="37" t="n">
        <v>19.78</v>
      </c>
      <c r="H233" s="37" t="n">
        <f>ROUND(F233*G233,2)</f>
        <v>162.6785693670256</v>
      </c>
      <c r="I233" s="38" t="n">
        <f>H233/VALOR_TOTAL*100</f>
        <v>0.006539397778757741</v>
      </c>
      <c r="J233" s="38" t="n">
        <f>I233+J232</f>
        <v>99.80452986073945</v>
      </c>
      <c r="K233" s="34" t="inlineStr">
        <f>IF(J233&lt;=50,"A",IF(J233&lt;=80,"B","C"))</f>
        <is>
          <r>
            <t xml:space="preserve">C</t>
          </r>
        </is>
      </c>
    </row>
    <row r="234" customHeight="1" ht="28">
      <c r="A234" s="34" t="inlineStr">
        <is>
          <r>
            <t xml:space="preserve">I02378</t>
          </r>
        </is>
      </c>
      <c r="B234" s="35" t="inlineStr">
        <is>
          <r>
            <t xml:space="preserve">Vale transporte</t>
          </r>
        </is>
      </c>
      <c r="C234" s="34" t="inlineStr">
        <is>
          <r>
            <t xml:space="preserve">ORSE</t>
          </r>
        </is>
      </c>
      <c r="D234" s="34" t="inlineStr">
        <is>
          <r>
            <t xml:space="preserve">Encargos Complementares</t>
          </r>
        </is>
      </c>
      <c r="E234" s="34" t="inlineStr">
        <is>
          <r>
            <t xml:space="preserve">un</t>
          </r>
        </is>
      </c>
      <c r="F234" s="36" t="n">
        <v>35.825933</v>
      </c>
      <c r="G234" s="37" t="n">
        <v>4.5</v>
      </c>
      <c r="H234" s="37" t="n">
        <f>ROUND(F234*G234,2)</f>
        <v>161.2166985</v>
      </c>
      <c r="I234" s="38" t="n">
        <f>H234/VALOR_TOTAL*100</f>
        <v>0.006480633092432712</v>
      </c>
      <c r="J234" s="38" t="n">
        <f>I234+J233</f>
        <v>99.81101062654649</v>
      </c>
      <c r="K234" s="34" t="inlineStr">
        <f>IF(J234&lt;=50,"A",IF(J234&lt;=80,"B","C"))</f>
        <is>
          <r>
            <t xml:space="preserve">C</t>
          </r>
        </is>
      </c>
    </row>
    <row r="235" customHeight="1" ht="28">
      <c r="A235" s="34" t="inlineStr">
        <is>
          <r>
            <t xml:space="preserve">00043484</t>
          </r>
        </is>
      </c>
      <c r="B235" s="35" t="inlineStr">
        <is>
          <r>
            <t xml:space="preserve">EPI - FAMILIA ELETRICISTA - HORISTA (ENCARGOS COMPLEMENTARES - COLETADO CAIXA)</t>
          </r>
        </is>
      </c>
      <c r="C235" s="34" t="inlineStr">
        <is>
          <r>
            <t xml:space="preserve">SINAPI</t>
          </r>
        </is>
      </c>
      <c r="D235" s="34" t="inlineStr">
        <is>
          <r>
            <t xml:space="preserve">Encargos Complementares</t>
          </r>
        </is>
      </c>
      <c r="E235" s="34" t="inlineStr">
        <is>
          <r>
            <t xml:space="preserve">H</t>
          </r>
        </is>
      </c>
      <c r="F235" s="36" t="n">
        <v>131.40949568</v>
      </c>
      <c r="G235" s="37" t="n">
        <v>1.2</v>
      </c>
      <c r="H235" s="37" t="n">
        <f>ROUND(F235*G235,2)</f>
        <v>157.691394816</v>
      </c>
      <c r="I235" s="38" t="n">
        <f>H235/VALOR_TOTAL*100</f>
        <v>0.006338921967419162</v>
      </c>
      <c r="J235" s="38" t="n">
        <f>I235+J234</f>
        <v>99.81734949244472</v>
      </c>
      <c r="K235" s="34" t="inlineStr">
        <f>IF(J235&lt;=50,"A",IF(J235&lt;=80,"B","C"))</f>
        <is>
          <r>
            <t xml:space="preserve">C</t>
          </r>
        </is>
      </c>
    </row>
    <row r="236" customHeight="1" ht="20">
      <c r="A236" s="34" t="inlineStr">
        <is>
          <r>
            <t xml:space="preserve">00003398</t>
          </r>
        </is>
      </c>
      <c r="B236" s="35" t="inlineStr">
        <is>
          <r>
            <t xml:space="preserve">ISOLADOR DE PORCELANA, TIPO ROLDANA, DIMENSOES DE *72* X *72* MM, PARA USO EM BAIXA TENSAO</t>
          </r>
        </is>
      </c>
      <c r="C236" s="34" t="inlineStr">
        <is>
          <r>
            <t xml:space="preserve">SINAPI</t>
          </r>
        </is>
      </c>
      <c r="D236" s="34" t="inlineStr">
        <is>
          <r>
            <t xml:space="preserve">Material</t>
          </r>
        </is>
      </c>
      <c r="E236" s="34" t="inlineStr">
        <is>
          <r>
            <t xml:space="preserve">UN</t>
          </r>
        </is>
      </c>
      <c r="F236" s="36" t="n">
        <v>25.0</v>
      </c>
      <c r="G236" s="37" t="n">
        <v>5.92</v>
      </c>
      <c r="H236" s="37" t="n">
        <f>ROUND(F236*G236,2)</f>
        <v>148.0</v>
      </c>
      <c r="I236" s="38" t="n">
        <f>H236/VALOR_TOTAL*100</f>
        <v>0.005949344618789854</v>
      </c>
      <c r="J236" s="38" t="n">
        <f>I236+J235</f>
        <v>99.8232988370635</v>
      </c>
      <c r="K236" s="34" t="inlineStr">
        <f>IF(J236&lt;=50,"A",IF(J236&lt;=80,"B","C"))</f>
        <is>
          <r>
            <t xml:space="preserve">C</t>
          </r>
        </is>
      </c>
    </row>
    <row r="237" customHeight="1" ht="28">
      <c r="A237" s="34" t="inlineStr">
        <is>
          <r>
            <t xml:space="preserve">00043466</t>
          </r>
        </is>
      </c>
      <c r="B237" s="35" t="inlineStr">
        <is>
          <r>
            <t xml:space="preserve">FERRAMENTAS - FAMILIA PINTOR - HORISTA (ENCARGOS COMPLEMENTARES - COLETADO CAIXA)</t>
          </r>
        </is>
      </c>
      <c r="C237" s="34" t="inlineStr">
        <is>
          <r>
            <t xml:space="preserve">SINAPI</t>
          </r>
        </is>
      </c>
      <c r="D237" s="34" t="inlineStr">
        <is>
          <r>
            <t xml:space="preserve">Encargos Complementares</t>
          </r>
        </is>
      </c>
      <c r="E237" s="34" t="inlineStr">
        <is>
          <r>
            <t xml:space="preserve">H</t>
          </r>
        </is>
      </c>
      <c r="F237" s="36" t="n">
        <v>75.02470372</v>
      </c>
      <c r="G237" s="37" t="n">
        <v>1.97</v>
      </c>
      <c r="H237" s="37" t="n">
        <f>ROUND(F237*G237,2)</f>
        <v>147.7986663284</v>
      </c>
      <c r="I237" s="38" t="n">
        <f>H237/VALOR_TOTAL*100</f>
        <v>0.005941251352602593</v>
      </c>
      <c r="J237" s="38" t="n">
        <f>I237+J236</f>
        <v>99.8292401420274</v>
      </c>
      <c r="K237" s="34" t="inlineStr">
        <f>IF(J237&lt;=50,"A",IF(J237&lt;=80,"B","C"))</f>
        <is>
          <r>
            <t xml:space="preserve">C</t>
          </r>
        </is>
      </c>
    </row>
    <row r="238" customHeight="1" ht="20">
      <c r="A238" s="34" t="inlineStr">
        <is>
          <r>
            <t xml:space="preserve">00001020</t>
          </r>
        </is>
      </c>
      <c r="B238" s="35" t="inlineStr">
        <is>
          <r>
            <t xml:space="preserve">CABO DE COBRE, FLEXIVEL, CLASSE 4 OU 5, ISOLACAO EM PVC/A, ANTICHAMA BWF-B, COBERTURA PVC-ST1, ANTICHAMA BWF-B, 1 CONDUTOR, 0,6/1 KV, SECAO NOMINAL 10 MM2</t>
          </r>
        </is>
      </c>
      <c r="C238" s="34" t="inlineStr">
        <is>
          <r>
            <t xml:space="preserve">SINAPI</t>
          </r>
        </is>
      </c>
      <c r="D238" s="34" t="inlineStr">
        <is>
          <r>
            <t xml:space="preserve">Material</t>
          </r>
        </is>
      </c>
      <c r="E238" s="34" t="inlineStr">
        <is>
          <r>
            <t xml:space="preserve">M</t>
          </r>
        </is>
      </c>
      <c r="F238" s="36" t="n">
        <v>13.6774</v>
      </c>
      <c r="G238" s="37" t="n">
        <v>10.48</v>
      </c>
      <c r="H238" s="37" t="n">
        <f>ROUND(F238*G238,2)</f>
        <v>143.339152</v>
      </c>
      <c r="I238" s="38" t="n">
        <f>H238/VALOR_TOTAL*100</f>
        <v>0.005761986571710142</v>
      </c>
      <c r="J238" s="38" t="n">
        <f>I238+J237</f>
        <v>99.83500216268726</v>
      </c>
      <c r="K238" s="34" t="inlineStr">
        <f>IF(J238&lt;=50,"A",IF(J238&lt;=80,"B","C"))</f>
        <is>
          <r>
            <t xml:space="preserve">C</t>
          </r>
        </is>
      </c>
    </row>
    <row r="239" customHeight="1" ht="20">
      <c r="A239" s="34" t="inlineStr">
        <is>
          <r>
            <t xml:space="preserve">00007568</t>
          </r>
        </is>
      </c>
      <c r="B239" s="35" t="inlineStr">
        <is>
          <r>
            <t xml:space="preserve">BUCHA DE NYLON SEM ABA S10, COM PARAFUSO DE 6,10 X 65 MM EM ACO ZINCADO COM ROSCA SOBERBA, CABECA CHATA E FENDA PHILLIPS</t>
          </r>
        </is>
      </c>
      <c r="C239" s="34" t="inlineStr">
        <is>
          <r>
            <t xml:space="preserve">SINAPI</t>
          </r>
        </is>
      </c>
      <c r="D239" s="34" t="inlineStr">
        <is>
          <r>
            <t xml:space="preserve">Material</t>
          </r>
        </is>
      </c>
      <c r="E239" s="34" t="inlineStr">
        <is>
          <r>
            <t xml:space="preserve">UN</t>
          </r>
        </is>
      </c>
      <c r="F239" s="36" t="n">
        <v>154.7746452</v>
      </c>
      <c r="G239" s="37" t="n">
        <v>0.92</v>
      </c>
      <c r="H239" s="37" t="n">
        <f>ROUND(F239*G239,2)</f>
        <v>142.392673584</v>
      </c>
      <c r="I239" s="38" t="n">
        <f>H239/VALOR_TOTAL*100</f>
        <v>0.005723939772581558</v>
      </c>
      <c r="J239" s="38" t="n">
        <f>I239+J238</f>
        <v>99.84072599498636</v>
      </c>
      <c r="K239" s="34" t="inlineStr">
        <f>IF(J239&lt;=50,"A",IF(J239&lt;=80,"B","C"))</f>
        <is>
          <r>
            <t xml:space="preserve">C</t>
          </r>
        </is>
      </c>
    </row>
    <row r="240" customHeight="1" ht="20">
      <c r="A240" s="34" t="inlineStr">
        <is>
          <r>
            <t xml:space="preserve">SBC028075</t>
          </r>
        </is>
      </c>
      <c r="B240" s="35" t="inlineStr">
        <is>
          <r>
            <t xml:space="preserve">MASSA EPOXI BI-COMPONENTE BRANCA WANDEPOXI (2,56L)</t>
          </r>
        </is>
      </c>
      <c r="C240" s="34" t="inlineStr">
        <is>
          <r>
            <t xml:space="preserve">Composições Próprias</t>
          </r>
        </is>
      </c>
      <c r="D240" s="34" t="inlineStr">
        <is>
          <r>
            <t xml:space="preserve">Material</t>
          </r>
        </is>
      </c>
      <c r="E240" s="34" t="inlineStr">
        <is>
          <r>
            <t xml:space="preserve">GL</t>
          </r>
        </is>
      </c>
      <c r="F240" s="44" t="n">
        <v>0.646</v>
      </c>
      <c r="G240" s="37" t="n">
        <v>207.86</v>
      </c>
      <c r="H240" s="37" t="n">
        <f>ROUND(F240*G240,2)</f>
        <v>134.27756</v>
      </c>
      <c r="I240" s="38" t="n">
        <f>H240/VALOR_TOTAL*100</f>
        <v>0.005397726209528593</v>
      </c>
      <c r="J240" s="38" t="n">
        <f>I240+J239</f>
        <v>99.8461238192797</v>
      </c>
      <c r="K240" s="34" t="inlineStr">
        <f>IF(J240&lt;=50,"A",IF(J240&lt;=80,"B","C"))</f>
        <is>
          <r>
            <t xml:space="preserve">C</t>
          </r>
        </is>
      </c>
    </row>
    <row r="241" customHeight="1" ht="28">
      <c r="A241" s="34" t="inlineStr">
        <is>
          <r>
            <t xml:space="preserve">00043490</t>
          </r>
        </is>
      </c>
      <c r="B241" s="35" t="inlineStr">
        <is>
          <r>
            <t xml:space="preserve">EPI - FAMILIA PINTOR - HORISTA (ENCARGOS COMPLEMENTARES - COLETADO CAIXA)</t>
          </r>
        </is>
      </c>
      <c r="C241" s="34" t="inlineStr">
        <is>
          <r>
            <t xml:space="preserve">SINAPI</t>
          </r>
        </is>
      </c>
      <c r="D241" s="34" t="inlineStr">
        <is>
          <r>
            <t xml:space="preserve">Encargos Complementares</t>
          </r>
        </is>
      </c>
      <c r="E241" s="34" t="inlineStr">
        <is>
          <r>
            <t xml:space="preserve">H</t>
          </r>
        </is>
      </c>
      <c r="F241" s="36" t="n">
        <v>75.02470372</v>
      </c>
      <c r="G241" s="37" t="n">
        <v>1.73</v>
      </c>
      <c r="H241" s="37" t="n">
        <f>ROUND(F241*G241,2)</f>
        <v>129.7927374356</v>
      </c>
      <c r="I241" s="38" t="n">
        <f>H241/VALOR_TOTAL*100</f>
        <v>0.005217444081219536</v>
      </c>
      <c r="J241" s="38" t="n">
        <f>I241+J240</f>
        <v>99.85134115332073</v>
      </c>
      <c r="K241" s="34" t="inlineStr">
        <f>IF(J241&lt;=50,"A",IF(J241&lt;=80,"B","C"))</f>
        <is>
          <r>
            <t xml:space="preserve">C</t>
          </r>
        </is>
      </c>
    </row>
    <row r="242" customHeight="1" ht="28">
      <c r="A242" s="34" t="inlineStr">
        <is>
          <r>
            <t xml:space="preserve">I00941</t>
          </r>
        </is>
      </c>
      <c r="B242" s="35" t="inlineStr">
        <is>
          <r>
            <t xml:space="preserve">Fardamento com mangas curta</t>
          </r>
        </is>
      </c>
      <c r="C242" s="34" t="inlineStr">
        <is>
          <r>
            <t xml:space="preserve">ORSE</t>
          </r>
        </is>
      </c>
      <c r="D242" s="34" t="inlineStr">
        <is>
          <r>
            <t xml:space="preserve">Encargos Complementares</t>
          </r>
        </is>
      </c>
      <c r="E242" s="34" t="inlineStr">
        <is>
          <r>
            <t xml:space="preserve">un</t>
          </r>
        </is>
      </c>
      <c r="F242" s="45" t="n">
        <v>0.676425</v>
      </c>
      <c r="G242" s="37" t="n">
        <v>190.35</v>
      </c>
      <c r="H242" s="37" t="n">
        <f>ROUND(F242*G242,2)</f>
        <v>128.75749875</v>
      </c>
      <c r="I242" s="38" t="n">
        <f>H242/VALOR_TOTAL*100</f>
        <v>0.005175829272413201</v>
      </c>
      <c r="J242" s="38" t="n">
        <f>I242+J241</f>
        <v>99.85651708313907</v>
      </c>
      <c r="K242" s="34" t="inlineStr">
        <f>IF(J242&lt;=50,"A",IF(J242&lt;=80,"B","C"))</f>
        <is>
          <r>
            <t xml:space="preserve">C</t>
          </r>
        </is>
      </c>
    </row>
    <row r="243" customHeight="1" ht="20">
      <c r="A243" s="34" t="inlineStr">
        <is>
          <r>
            <t xml:space="preserve">00034550</t>
          </r>
        </is>
      </c>
      <c r="B243" s="35" t="inlineStr">
        <is>
          <r>
            <t xml:space="preserve">TELA DE ACO SOLDADA GALVANIZADA/ZINCADA PARA ALVENARIA, FIO D = *1,20 A 1,70* MM, MALHA 15 X 15 MM, (C X L) *50 X 6* CM</t>
          </r>
        </is>
      </c>
      <c r="C243" s="34" t="inlineStr">
        <is>
          <r>
            <t xml:space="preserve">SINAPI</t>
          </r>
        </is>
      </c>
      <c r="D243" s="34" t="inlineStr">
        <is>
          <r>
            <t xml:space="preserve">Material</t>
          </r>
        </is>
      </c>
      <c r="E243" s="34" t="inlineStr">
        <is>
          <r>
            <t xml:space="preserve">M</t>
          </r>
        </is>
      </c>
      <c r="F243" s="36" t="n">
        <v>86.44</v>
      </c>
      <c r="G243" s="37" t="n">
        <v>1.45</v>
      </c>
      <c r="H243" s="37" t="n">
        <f>ROUND(F243*G243,2)</f>
        <v>125.338</v>
      </c>
      <c r="I243" s="38" t="n">
        <f>H243/VALOR_TOTAL*100</f>
        <v>0.005038371323174883</v>
      </c>
      <c r="J243" s="38" t="n">
        <f>I243+J242</f>
        <v>99.86155553485881</v>
      </c>
      <c r="K243" s="34" t="inlineStr">
        <f>IF(J243&lt;=50,"A",IF(J243&lt;=80,"B","C"))</f>
        <is>
          <r>
            <t xml:space="preserve">C</t>
          </r>
        </is>
      </c>
    </row>
    <row r="244" customHeight="1" ht="20">
      <c r="A244" s="34" t="inlineStr">
        <is>
          <r>
            <t xml:space="preserve">00037734</t>
          </r>
        </is>
      </c>
      <c r="B244" s="35" t="inlineStr">
        <is>
          <r>
            <t xml:space="preserve">CACAMBA METALICA BASCULANTE COM CAPACIDADE DE 10 M3 (INCLUI MONTAGEM, NAO INCLUI CAMINHAO)</t>
          </r>
        </is>
      </c>
      <c r="C244" s="34" t="inlineStr">
        <is>
          <r>
            <t xml:space="preserve">SINAPI</t>
          </r>
        </is>
      </c>
      <c r="D244" s="34" t="inlineStr">
        <is>
          <r>
            <t xml:space="preserve">Equipamento</t>
          </r>
        </is>
      </c>
      <c r="E244" s="34" t="inlineStr">
        <is>
          <r>
            <t xml:space="preserve">UN</t>
          </r>
        </is>
      </c>
      <c r="F244" s="46" t="n">
        <v>0.001561511598</v>
      </c>
      <c r="G244" s="37" t="n">
        <v>80139.05</v>
      </c>
      <c r="H244" s="37" t="n">
        <f>ROUND(F244*G244,2)</f>
        <v>125.1380560277019</v>
      </c>
      <c r="I244" s="38" t="n">
        <f>H244/VALOR_TOTAL*100</f>
        <v>0.005030333920501564</v>
      </c>
      <c r="J244" s="38" t="n">
        <f>I244+J243</f>
        <v>99.86658594692362</v>
      </c>
      <c r="K244" s="34" t="inlineStr">
        <f>IF(J244&lt;=50,"A",IF(J244&lt;=80,"B","C"))</f>
        <is>
          <r>
            <t xml:space="preserve">C</t>
          </r>
        </is>
      </c>
    </row>
    <row r="245" customHeight="1" ht="15">
      <c r="A245" s="34" t="inlineStr">
        <is>
          <r>
            <t xml:space="preserve">00000867</t>
          </r>
        </is>
      </c>
      <c r="B245" s="35" t="inlineStr">
        <is>
          <r>
            <t xml:space="preserve">CABO DE COBRE NU 50 MM2 MEIO-DURO</t>
          </r>
        </is>
      </c>
      <c r="C245" s="34" t="inlineStr">
        <is>
          <r>
            <t xml:space="preserve">SINAPI</t>
          </r>
        </is>
      </c>
      <c r="D245" s="34" t="inlineStr">
        <is>
          <r>
            <t xml:space="preserve">Material</t>
          </r>
        </is>
      </c>
      <c r="E245" s="34" t="inlineStr">
        <is>
          <r>
            <t xml:space="preserve">M</t>
          </r>
        </is>
      </c>
      <c r="F245" s="36" t="n">
        <v>2.0475</v>
      </c>
      <c r="G245" s="37" t="n">
        <v>56.84</v>
      </c>
      <c r="H245" s="37" t="n">
        <f>ROUND(F245*G245,2)</f>
        <v>116.3799</v>
      </c>
      <c r="I245" s="38" t="n">
        <f>H245/VALOR_TOTAL*100</f>
        <v>0.004678271160812847</v>
      </c>
      <c r="J245" s="38" t="n">
        <f>I245+J244</f>
        <v>99.87126422210429</v>
      </c>
      <c r="K245" s="34" t="inlineStr">
        <f>IF(J245&lt;=50,"A",IF(J245&lt;=80,"B","C"))</f>
        <is>
          <r>
            <t xml:space="preserve">C</t>
          </r>
        </is>
      </c>
    </row>
    <row r="246" customHeight="1" ht="15">
      <c r="A246" s="34" t="inlineStr">
        <is>
          <r>
            <t xml:space="preserve">I2543</t>
          </r>
        </is>
      </c>
      <c r="B246" s="35" t="inlineStr">
        <is>
          <r>
            <t xml:space="preserve">SERVENTE</t>
          </r>
        </is>
      </c>
      <c r="C246" s="34" t="inlineStr">
        <is>
          <r>
            <t xml:space="preserve">SEINFRA</t>
          </r>
        </is>
      </c>
      <c r="D246" s="34" t="inlineStr">
        <is>
          <r>
            <t xml:space="preserve">Mão de Obra</t>
          </r>
        </is>
      </c>
      <c r="E246" s="34" t="inlineStr">
        <is>
          <r>
            <t xml:space="preserve">H</t>
          </r>
        </is>
      </c>
      <c r="F246" s="36" t="n">
        <v>5.6</v>
      </c>
      <c r="G246" s="37" t="n">
        <v>20.26</v>
      </c>
      <c r="H246" s="37" t="n">
        <f>ROUND(F246*G246,2)</f>
        <v>113.456</v>
      </c>
      <c r="I246" s="38" t="n">
        <f>H246/VALOR_TOTAL*100</f>
        <v>0.004560735426144741</v>
      </c>
      <c r="J246" s="38" t="n">
        <f>I246+J245</f>
        <v>99.87582511832352</v>
      </c>
      <c r="K246" s="34" t="inlineStr">
        <f>IF(J246&lt;=50,"A",IF(J246&lt;=80,"B","C"))</f>
        <is>
          <r>
            <t xml:space="preserve">C</t>
          </r>
        </is>
      </c>
    </row>
    <row r="247" customHeight="1" ht="28">
      <c r="A247" s="34" t="inlineStr">
        <is>
          <r>
            <t xml:space="preserve">00043460</t>
          </r>
        </is>
      </c>
      <c r="B247" s="35" t="inlineStr">
        <is>
          <r>
            <t xml:space="preserve">FERRAMENTAS - FAMILIA ELETRICISTA - HORISTA (ENCARGOS COMPLEMENTARES - COLETADO CAIXA)</t>
          </r>
        </is>
      </c>
      <c r="C247" s="34" t="inlineStr">
        <is>
          <r>
            <t xml:space="preserve">SINAPI</t>
          </r>
        </is>
      </c>
      <c r="D247" s="34" t="inlineStr">
        <is>
          <r>
            <t xml:space="preserve">Encargos Complementares</t>
          </r>
        </is>
      </c>
      <c r="E247" s="34" t="inlineStr">
        <is>
          <r>
            <t xml:space="preserve">H</t>
          </r>
        </is>
      </c>
      <c r="F247" s="36" t="n">
        <v>131.40949568</v>
      </c>
      <c r="G247" s="37" t="n">
        <v>0.85</v>
      </c>
      <c r="H247" s="37" t="n">
        <f>ROUND(F247*G247,2)</f>
        <v>111.698071328</v>
      </c>
      <c r="I247" s="38" t="n">
        <f>H247/VALOR_TOTAL*100</f>
        <v>0.0044900697269219065</v>
      </c>
      <c r="J247" s="38" t="n">
        <f>I247+J246</f>
        <v>99.88031526557972</v>
      </c>
      <c r="K247" s="34" t="inlineStr">
        <f>IF(J247&lt;=50,"A",IF(J247&lt;=80,"B","C"))</f>
        <is>
          <r>
            <t xml:space="preserve">C</t>
          </r>
        </is>
      </c>
    </row>
    <row r="248" customHeight="1" ht="28">
      <c r="A248" s="34" t="inlineStr">
        <is>
          <r>
            <t xml:space="preserve">00010555</t>
          </r>
        </is>
      </c>
      <c r="B248" s="35" t="inlineStr">
        <is>
          <r>
            <t xml:space="preserve">PORTA DE MADEIRA, FOLHA MEDIA (NBR 15930) DE 800 X 2100 MM, DE 35 MM A 40 MM DE ESPESSURA, NUCLEO SEMI-SOLIDO (SARRAFEADO), CAPA LISA EM HDF, ACABAMENTO EM PRIMER PARA PINTURA</t>
          </r>
        </is>
      </c>
      <c r="C248" s="34" t="inlineStr">
        <is>
          <r>
            <t xml:space="preserve">SINAPI</t>
          </r>
        </is>
      </c>
      <c r="D248" s="34" t="inlineStr">
        <is>
          <r>
            <t xml:space="preserve">Material</t>
          </r>
        </is>
      </c>
      <c r="E248" s="34" t="inlineStr">
        <is>
          <r>
            <t xml:space="preserve">UN</t>
          </r>
        </is>
      </c>
      <c r="F248" s="47" t="n">
        <v>0.3752</v>
      </c>
      <c r="G248" s="37" t="n">
        <v>269.44</v>
      </c>
      <c r="H248" s="37" t="n">
        <f>ROUND(F248*G248,2)</f>
        <v>101.093888</v>
      </c>
      <c r="I248" s="38" t="n">
        <f>H248/VALOR_TOTAL*100</f>
        <v>0.0040637998551712445</v>
      </c>
      <c r="J248" s="38" t="n">
        <f>I248+J247</f>
        <v>99.88437890914402</v>
      </c>
      <c r="K248" s="34" t="inlineStr">
        <f>IF(J248&lt;=50,"A",IF(J248&lt;=80,"B","C"))</f>
        <is>
          <r>
            <t xml:space="preserve">C</t>
          </r>
        </is>
      </c>
    </row>
    <row r="249" customHeight="1" ht="15">
      <c r="A249" s="34" t="inlineStr">
        <is>
          <r>
            <t xml:space="preserve">I0403</t>
          </r>
        </is>
      </c>
      <c r="B249" s="35" t="inlineStr">
        <is>
          <r>
            <t xml:space="preserve">CAGECE - LIGAÇÃO DE ÁGUA</t>
          </r>
        </is>
      </c>
      <c r="C249" s="34" t="inlineStr">
        <is>
          <r>
            <t xml:space="preserve">SEINFRA</t>
          </r>
        </is>
      </c>
      <c r="D249" s="34" t="inlineStr">
        <is>
          <r>
            <t xml:space="preserve">Material</t>
          </r>
        </is>
      </c>
      <c r="E249" s="34" t="inlineStr">
        <is>
          <r>
            <t xml:space="preserve">UN</t>
          </r>
        </is>
      </c>
      <c r="F249" s="36" t="n">
        <v>1.0</v>
      </c>
      <c r="G249" s="37" t="n">
        <v>100.79</v>
      </c>
      <c r="H249" s="37" t="n">
        <f>ROUND(F249*G249,2)</f>
        <v>100.79</v>
      </c>
      <c r="I249" s="38" t="n">
        <f>H249/VALOR_TOTAL*100</f>
        <v>0.004051584081944793</v>
      </c>
      <c r="J249" s="38" t="n">
        <f>I249+J248</f>
        <v>99.88843049322595</v>
      </c>
      <c r="K249" s="34" t="inlineStr">
        <f>IF(J249&lt;=50,"A",IF(J249&lt;=80,"B","C"))</f>
        <is>
          <r>
            <t xml:space="preserve">C</t>
          </r>
        </is>
      </c>
    </row>
    <row r="250" customHeight="1" ht="15">
      <c r="A250" s="34" t="inlineStr">
        <is>
          <r>
            <t xml:space="preserve">00002673</t>
          </r>
        </is>
      </c>
      <c r="B250" s="35" t="inlineStr">
        <is>
          <r>
            <t xml:space="preserve">ELETRODUTO DE PVC RIGIDO ROSCAVEL DE 1/2 ", SEM LUVA</t>
          </r>
        </is>
      </c>
      <c r="C250" s="34" t="inlineStr">
        <is>
          <r>
            <t xml:space="preserve">SINAPI</t>
          </r>
        </is>
      </c>
      <c r="D250" s="34" t="inlineStr">
        <is>
          <r>
            <t xml:space="preserve">Material</t>
          </r>
        </is>
      </c>
      <c r="E250" s="34" t="inlineStr">
        <is>
          <r>
            <t xml:space="preserve">M</t>
          </r>
        </is>
      </c>
      <c r="F250" s="36" t="n">
        <v>26.844732</v>
      </c>
      <c r="G250" s="37" t="n">
        <v>3.73</v>
      </c>
      <c r="H250" s="37" t="n">
        <f>ROUND(F250*G250,2)</f>
        <v>100.13085036</v>
      </c>
      <c r="I250" s="38" t="n">
        <f>H250/VALOR_TOTAL*100</f>
        <v>0.004025087403811609</v>
      </c>
      <c r="J250" s="38" t="n">
        <f>I250+J249</f>
        <v>99.89245554644675</v>
      </c>
      <c r="K250" s="34" t="inlineStr">
        <f>IF(J250&lt;=50,"A",IF(J250&lt;=80,"B","C"))</f>
        <is>
          <r>
            <t xml:space="preserve">C</t>
          </r>
        </is>
      </c>
    </row>
    <row r="251" customHeight="1" ht="15">
      <c r="A251" s="34" t="inlineStr">
        <is>
          <r>
            <t xml:space="preserve">00006114</t>
          </r>
        </is>
      </c>
      <c r="B251" s="35" t="inlineStr">
        <is>
          <r>
            <t xml:space="preserve">AJUDANTE DE ARMADOR (HORISTA)</t>
          </r>
        </is>
      </c>
      <c r="C251" s="34" t="inlineStr">
        <is>
          <r>
            <t xml:space="preserve">SINAPI</t>
          </r>
        </is>
      </c>
      <c r="D251" s="34" t="inlineStr">
        <is>
          <r>
            <t xml:space="preserve">Mão de Obra</t>
          </r>
        </is>
      </c>
      <c r="E251" s="34" t="inlineStr">
        <is>
          <r>
            <t xml:space="preserve">H</t>
          </r>
        </is>
      </c>
      <c r="F251" s="36" t="n">
        <v>6.623737728900087</v>
      </c>
      <c r="G251" s="37" t="n">
        <v>15.09</v>
      </c>
      <c r="H251" s="37" t="n">
        <f>ROUND(F251*G251,2)</f>
        <v>99.9522023291023</v>
      </c>
      <c r="I251" s="38" t="n">
        <f>H251/VALOR_TOTAL*100</f>
        <v>0.004017906061235402</v>
      </c>
      <c r="J251" s="38" t="n">
        <f>I251+J250</f>
        <v>99.89647336397815</v>
      </c>
      <c r="K251" s="34" t="inlineStr">
        <f>IF(J251&lt;=50,"A",IF(J251&lt;=80,"B","C"))</f>
        <is>
          <r>
            <t xml:space="preserve">C</t>
          </r>
        </is>
      </c>
    </row>
    <row r="252" customHeight="1" ht="20">
      <c r="A252" s="34" t="inlineStr">
        <is>
          <r>
            <t xml:space="preserve">00000392</t>
          </r>
        </is>
      </c>
      <c r="B252" s="35" t="inlineStr">
        <is>
          <r>
            <t xml:space="preserve">ABRACADEIRA EM ACO PARA AMARRACAO DE ELETRODUTOS, TIPO D, COM 1/2" E PARAFUSO DE FIXACAO</t>
          </r>
        </is>
      </c>
      <c r="C252" s="34" t="inlineStr">
        <is>
          <r>
            <t xml:space="preserve">SINAPI</t>
          </r>
        </is>
      </c>
      <c r="D252" s="34" t="inlineStr">
        <is>
          <r>
            <t xml:space="preserve">Material</t>
          </r>
        </is>
      </c>
      <c r="E252" s="34" t="inlineStr">
        <is>
          <r>
            <t xml:space="preserve">UN</t>
          </r>
        </is>
      </c>
      <c r="F252" s="36" t="n">
        <v>31.1038718</v>
      </c>
      <c r="G252" s="37" t="n">
        <v>3.05</v>
      </c>
      <c r="H252" s="37" t="n">
        <f>ROUND(F252*G252,2)</f>
        <v>94.86680899</v>
      </c>
      <c r="I252" s="38" t="n">
        <f>H252/VALOR_TOTAL*100</f>
        <v>0.003813482024097442</v>
      </c>
      <c r="J252" s="38" t="n">
        <f>I252+J251</f>
        <v>99.90028697427535</v>
      </c>
      <c r="K252" s="34" t="inlineStr">
        <f>IF(J252&lt;=50,"A",IF(J252&lt;=80,"B","C"))</f>
        <is>
          <r>
            <t xml:space="preserve">C</t>
          </r>
        </is>
      </c>
    </row>
    <row r="253" customHeight="1" ht="20">
      <c r="A253" s="34" t="inlineStr">
        <is>
          <r>
            <t xml:space="preserve">00039017</t>
          </r>
        </is>
      </c>
      <c r="B253" s="35" t="inlineStr">
        <is>
          <r>
            <t xml:space="preserve">ESPACADOR / DISTANCIADOR CIRCULAR COM ENTRADA LATERAL, EM PLASTICO, PARA VERGALHAO *4,2 A 12,5* MM, COBRIMENTO 20 MM</t>
          </r>
        </is>
      </c>
      <c r="C253" s="34" t="inlineStr">
        <is>
          <r>
            <t xml:space="preserve">SINAPI</t>
          </r>
        </is>
      </c>
      <c r="D253" s="34" t="inlineStr">
        <is>
          <r>
            <t xml:space="preserve">Material</t>
          </r>
        </is>
      </c>
      <c r="E253" s="34" t="inlineStr">
        <is>
          <r>
            <t xml:space="preserve">UN</t>
          </r>
        </is>
      </c>
      <c r="F253" s="36" t="n">
        <v>421.7163901320612</v>
      </c>
      <c r="G253" s="37" t="n">
        <v>0.22</v>
      </c>
      <c r="H253" s="37" t="n">
        <f>ROUND(F253*G253,2)</f>
        <v>92.77760582905346</v>
      </c>
      <c r="I253" s="38" t="n">
        <f>H253/VALOR_TOTAL*100</f>
        <v>0.0037294996620492256</v>
      </c>
      <c r="J253" s="38" t="n">
        <f>I253+J252</f>
        <v>99.90401657017895</v>
      </c>
      <c r="K253" s="34" t="inlineStr">
        <f>IF(J253&lt;=50,"A",IF(J253&lt;=80,"B","C"))</f>
        <is>
          <r>
            <t xml:space="preserve">C</t>
          </r>
        </is>
      </c>
    </row>
    <row r="254" customHeight="1" ht="20">
      <c r="A254" s="34" t="inlineStr">
        <is>
          <r>
            <t xml:space="preserve">00012266</t>
          </r>
        </is>
      </c>
      <c r="B254" s="35" t="inlineStr">
        <is>
          <r>
            <t xml:space="preserve">LUMINARIA SPOT DE SOBREPOR EM ALUMINIO COM ALETA PLASTICA PARA 1 LAMPADA, BASE E27, POTENCIA MAXIMA 40/60 W (NAO INCLUI LAMPADA)</t>
          </r>
        </is>
      </c>
      <c r="C254" s="34" t="inlineStr">
        <is>
          <r>
            <t xml:space="preserve">SINAPI</t>
          </r>
        </is>
      </c>
      <c r="D254" s="34" t="inlineStr">
        <is>
          <r>
            <t xml:space="preserve">Material</t>
          </r>
        </is>
      </c>
      <c r="E254" s="34" t="inlineStr">
        <is>
          <r>
            <t xml:space="preserve">UN</t>
          </r>
        </is>
      </c>
      <c r="F254" s="44" t="n">
        <v>0.756</v>
      </c>
      <c r="G254" s="37" t="n">
        <v>122.25</v>
      </c>
      <c r="H254" s="37" t="n">
        <f>ROUND(F254*G254,2)</f>
        <v>92.421</v>
      </c>
      <c r="I254" s="38" t="n">
        <f>H254/VALOR_TOTAL*100</f>
        <v>0.0037151647230620074</v>
      </c>
      <c r="J254" s="38" t="n">
        <f>I254+J253</f>
        <v>99.90773169470373</v>
      </c>
      <c r="K254" s="34" t="inlineStr">
        <f>IF(J254&lt;=50,"A",IF(J254&lt;=80,"B","C"))</f>
        <is>
          <r>
            <t xml:space="preserve">C</t>
          </r>
        </is>
      </c>
    </row>
    <row r="255" customHeight="1" ht="28">
      <c r="A255" s="34" t="inlineStr">
        <is>
          <r>
            <t xml:space="preserve">00040864</t>
          </r>
        </is>
      </c>
      <c r="B255" s="35" t="inlineStr">
        <is>
          <r>
            <t xml:space="preserve">SEGURO - MENSALISTA (COLETADO CAIXA - ENCARGOS COMPLEMENTARES)</t>
          </r>
        </is>
      </c>
      <c r="C255" s="34" t="inlineStr">
        <is>
          <r>
            <t xml:space="preserve">SINAPI</t>
          </r>
        </is>
      </c>
      <c r="D255" s="34" t="inlineStr">
        <is>
          <r>
            <t xml:space="preserve">Encargos Complementares</t>
          </r>
        </is>
      </c>
      <c r="E255" s="34" t="inlineStr">
        <is>
          <r>
            <t xml:space="preserve">MES</t>
          </r>
        </is>
      </c>
      <c r="F255" s="36" t="n">
        <v>12.0</v>
      </c>
      <c r="G255" s="37" t="n">
        <v>7.31</v>
      </c>
      <c r="H255" s="37" t="n">
        <f>ROUND(F255*G255,2)</f>
        <v>87.72</v>
      </c>
      <c r="I255" s="38" t="n">
        <f>H255/VALOR_TOTAL*100</f>
        <v>0.003526192634866527</v>
      </c>
      <c r="J255" s="38" t="n">
        <f>I255+J254</f>
        <v>99.91125788733859</v>
      </c>
      <c r="K255" s="34" t="inlineStr">
        <f>IF(J255&lt;=50,"A",IF(J255&lt;=80,"B","C"))</f>
        <is>
          <r>
            <t xml:space="preserve">C</t>
          </r>
        </is>
      </c>
    </row>
    <row r="256" customHeight="1" ht="20">
      <c r="A256" s="34" t="inlineStr">
        <is>
          <r>
            <t xml:space="preserve">00006142</t>
          </r>
        </is>
      </c>
      <c r="B256" s="35" t="inlineStr">
        <is>
          <r>
            <t xml:space="preserve">CONJUNTO DE LIGACAO AJUSTAVEL, PARA VASO / BACIA SANITARIA, EM PLASTICO BRANCO, COM TUBO, CANOPLA E ESPUDE</t>
          </r>
        </is>
      </c>
      <c r="C256" s="34" t="inlineStr">
        <is>
          <r>
            <t xml:space="preserve">SINAPI</t>
          </r>
        </is>
      </c>
      <c r="D256" s="34" t="inlineStr">
        <is>
          <r>
            <t xml:space="preserve">Material</t>
          </r>
        </is>
      </c>
      <c r="E256" s="34" t="inlineStr">
        <is>
          <r>
            <t xml:space="preserve">UN</t>
          </r>
        </is>
      </c>
      <c r="F256" s="36" t="n">
        <v>11.0</v>
      </c>
      <c r="G256" s="37" t="n">
        <v>7.79</v>
      </c>
      <c r="H256" s="37" t="n">
        <f>ROUND(F256*G256,2)</f>
        <v>85.69</v>
      </c>
      <c r="I256" s="38" t="n">
        <f>H256/VALOR_TOTAL*100</f>
        <v>0.003444590137730423</v>
      </c>
      <c r="J256" s="38" t="n">
        <f>I256+J255</f>
        <v>99.91470247747631</v>
      </c>
      <c r="K256" s="34" t="inlineStr">
        <f>IF(J256&lt;=50,"A",IF(J256&lt;=80,"B","C"))</f>
        <is>
          <r>
            <t xml:space="preserve">C</t>
          </r>
        </is>
      </c>
    </row>
    <row r="257" customHeight="1" ht="15">
      <c r="A257" s="34" t="inlineStr">
        <is>
          <r>
            <t xml:space="preserve">I6167</t>
          </r>
        </is>
      </c>
      <c r="B257" s="35" t="inlineStr">
        <is>
          <r>
            <t xml:space="preserve">CHUVEIRO COM ARTICULAÇÃO CROMADO 1/2"</t>
          </r>
        </is>
      </c>
      <c r="C257" s="34" t="inlineStr">
        <is>
          <r>
            <t xml:space="preserve">SEINFRA</t>
          </r>
        </is>
      </c>
      <c r="D257" s="34" t="inlineStr">
        <is>
          <r>
            <t xml:space="preserve">Material</t>
          </r>
        </is>
      </c>
      <c r="E257" s="34" t="inlineStr">
        <is>
          <r>
            <t xml:space="preserve">UN</t>
          </r>
        </is>
      </c>
      <c r="F257" s="36" t="n">
        <v>1.0</v>
      </c>
      <c r="G257" s="37" t="n">
        <v>84.1</v>
      </c>
      <c r="H257" s="37" t="n">
        <f>ROUND(F257*G257,2)</f>
        <v>84.1</v>
      </c>
      <c r="I257" s="38" t="n">
        <f>H257/VALOR_TOTAL*100</f>
        <v>0.003380674881352883</v>
      </c>
      <c r="J257" s="38" t="n">
        <f>I257+J256</f>
        <v>99.91808315235768</v>
      </c>
      <c r="K257" s="34" t="inlineStr">
        <f>IF(J257&lt;=50,"A",IF(J257&lt;=80,"B","C"))</f>
        <is>
          <r>
            <t xml:space="preserve">C</t>
          </r>
        </is>
      </c>
    </row>
    <row r="258" customHeight="1" ht="28">
      <c r="A258" s="34" t="inlineStr">
        <is>
          <r>
            <t xml:space="preserve">00043461</t>
          </r>
        </is>
      </c>
      <c r="B258" s="35" t="inlineStr">
        <is>
          <r>
            <t xml:space="preserve">FERRAMENTAS - FAMILIA ENCANADOR - HORISTA (ENCARGOS COMPLEMENTARES - COLETADO CAIXA)</t>
          </r>
        </is>
      </c>
      <c r="C258" s="34" t="inlineStr">
        <is>
          <r>
            <t xml:space="preserve">SINAPI</t>
          </r>
        </is>
      </c>
      <c r="D258" s="34" t="inlineStr">
        <is>
          <r>
            <t xml:space="preserve">Encargos Complementares</t>
          </r>
        </is>
      </c>
      <c r="E258" s="34" t="inlineStr">
        <is>
          <r>
            <t xml:space="preserve">H</t>
          </r>
        </is>
      </c>
      <c r="F258" s="36" t="n">
        <v>270.828546724</v>
      </c>
      <c r="G258" s="37" t="n">
        <v>0.31</v>
      </c>
      <c r="H258" s="37" t="n">
        <f>ROUND(F258*G258,2)</f>
        <v>83.95684948444</v>
      </c>
      <c r="I258" s="38" t="n">
        <f>H258/VALOR_TOTAL*100</f>
        <v>0.0033749204776405595</v>
      </c>
      <c r="J258" s="38" t="n">
        <f>I258+J257</f>
        <v>99.92145819948061</v>
      </c>
      <c r="K258" s="34" t="inlineStr">
        <f>IF(J258&lt;=50,"A",IF(J258&lt;=80,"B","C"))</f>
        <is>
          <r>
            <t xml:space="preserve">C</t>
          </r>
        </is>
      </c>
    </row>
    <row r="259" customHeight="1" ht="20">
      <c r="A259" s="34" t="inlineStr">
        <is>
          <r>
            <t xml:space="preserve">00039808</t>
          </r>
        </is>
      </c>
      <c r="B259" s="35" t="inlineStr">
        <is>
          <r>
            <t xml:space="preserve">CAIXA PARA MEDIDOR MONOFASICO, EM POLICARBONATO / TERMOPLASTICO, PARA ALOJAR 1 DISJUNTOR (PADRAO DA CONCESSIONARIA LOCAL)</t>
          </r>
        </is>
      </c>
      <c r="C259" s="34" t="inlineStr">
        <is>
          <r>
            <t xml:space="preserve">SINAPI</t>
          </r>
        </is>
      </c>
      <c r="D259" s="34" t="inlineStr">
        <is>
          <r>
            <t xml:space="preserve">Material</t>
          </r>
        </is>
      </c>
      <c r="E259" s="34" t="inlineStr">
        <is>
          <r>
            <t xml:space="preserve">UN</t>
          </r>
        </is>
      </c>
      <c r="F259" s="36" t="n">
        <v>1.0</v>
      </c>
      <c r="G259" s="37" t="n">
        <v>83.45</v>
      </c>
      <c r="H259" s="37" t="n">
        <f>ROUND(F259*G259,2)</f>
        <v>83.45</v>
      </c>
      <c r="I259" s="38" t="n">
        <f>H259/VALOR_TOTAL*100</f>
        <v>0.0033545460029595496</v>
      </c>
      <c r="J259" s="38" t="n">
        <f>I259+J258</f>
        <v>99.92481274548356</v>
      </c>
      <c r="K259" s="34" t="inlineStr">
        <f>IF(J259&lt;=50,"A",IF(J259&lt;=80,"B","C"))</f>
        <is>
          <r>
            <t xml:space="preserve">C</t>
          </r>
        </is>
      </c>
    </row>
    <row r="260" customHeight="1" ht="20">
      <c r="A260" s="34" t="inlineStr">
        <is>
          <r>
            <t xml:space="preserve">00003378</t>
          </r>
        </is>
      </c>
      <c r="B260" s="35" t="inlineStr">
        <is>
          <r>
            <t xml:space="preserve">HASTE DE ATERRAMENTO EM ACO COM 3,00 M DE COMPRIMENTO E DN = 3/4", REVESTIDA COM BAIXA CAMADA DE COBRE, SEM CONECTOR</t>
          </r>
        </is>
      </c>
      <c r="C260" s="34" t="inlineStr">
        <is>
          <r>
            <t xml:space="preserve">SINAPI</t>
          </r>
        </is>
      </c>
      <c r="D260" s="34" t="inlineStr">
        <is>
          <r>
            <t xml:space="preserve">Material</t>
          </r>
        </is>
      </c>
      <c r="E260" s="34" t="inlineStr">
        <is>
          <r>
            <t xml:space="preserve">UN</t>
          </r>
        </is>
      </c>
      <c r="F260" s="36" t="n">
        <v>1.0</v>
      </c>
      <c r="G260" s="37" t="n">
        <v>80.58</v>
      </c>
      <c r="H260" s="37" t="n">
        <f>ROUND(F260*G260,2)</f>
        <v>80.58</v>
      </c>
      <c r="I260" s="38" t="n">
        <f>H260/VALOR_TOTAL*100</f>
        <v>0.003239176955284368</v>
      </c>
      <c r="J260" s="38" t="n">
        <f>I260+J259</f>
        <v>99.92805192243885</v>
      </c>
      <c r="K260" s="34" t="inlineStr">
        <f>IF(J260&lt;=50,"A",IF(J260&lt;=80,"B","C"))</f>
        <is>
          <r>
            <t xml:space="preserve">C</t>
          </r>
        </is>
      </c>
    </row>
    <row r="261" customHeight="1" ht="15">
      <c r="A261" s="34" t="inlineStr">
        <is>
          <r>
            <t xml:space="preserve">I2369</t>
          </r>
        </is>
      </c>
      <c r="B261" s="35" t="inlineStr">
        <is>
          <r>
            <t xml:space="preserve">LINHA EM MADEIRA DE LEI DE 4"x2"</t>
          </r>
        </is>
      </c>
      <c r="C261" s="34" t="inlineStr">
        <is>
          <r>
            <t xml:space="preserve">SEINFRA</t>
          </r>
        </is>
      </c>
      <c r="D261" s="34" t="inlineStr">
        <is>
          <r>
            <t xml:space="preserve">Material</t>
          </r>
        </is>
      </c>
      <c r="E261" s="34" t="inlineStr">
        <is>
          <r>
            <t xml:space="preserve">M</t>
          </r>
        </is>
      </c>
      <c r="F261" s="36" t="n">
        <v>5.0</v>
      </c>
      <c r="G261" s="37" t="n">
        <v>15.18</v>
      </c>
      <c r="H261" s="37" t="n">
        <f>ROUND(F261*G261,2)</f>
        <v>75.9</v>
      </c>
      <c r="I261" s="38" t="n">
        <f>H261/VALOR_TOTAL*100</f>
        <v>0.0030510490308523646</v>
      </c>
      <c r="J261" s="38" t="n">
        <f>I261+J260</f>
        <v>99.9311029714697</v>
      </c>
      <c r="K261" s="34" t="inlineStr">
        <f>IF(J261&lt;=50,"A",IF(J261&lt;=80,"B","C"))</f>
        <is>
          <r>
            <t xml:space="preserve">C</t>
          </r>
        </is>
      </c>
    </row>
    <row r="262" customHeight="1" ht="28">
      <c r="A262" s="34" t="inlineStr">
        <is>
          <r>
            <t xml:space="preserve">00043493</t>
          </r>
        </is>
      </c>
      <c r="B262" s="35" t="inlineStr">
        <is>
          <r>
            <t xml:space="preserve">EPI - FAMILIA TOPOGRAFO - HORISTA (ENCARGOS COMPLEMENTARES - COLETADO CAIXA)</t>
          </r>
        </is>
      </c>
      <c r="C262" s="34" t="inlineStr">
        <is>
          <r>
            <t xml:space="preserve">SINAPI</t>
          </r>
        </is>
      </c>
      <c r="D262" s="34" t="inlineStr">
        <is>
          <r>
            <t xml:space="preserve">Encargos Complementares</t>
          </r>
        </is>
      </c>
      <c r="E262" s="34" t="inlineStr">
        <is>
          <r>
            <t xml:space="preserve">H</t>
          </r>
        </is>
      </c>
      <c r="F262" s="36" t="n">
        <v>104.3</v>
      </c>
      <c r="G262" s="37" t="n">
        <v>0.71</v>
      </c>
      <c r="H262" s="37" t="n">
        <f>ROUND(F262*G262,2)</f>
        <v>74.053</v>
      </c>
      <c r="I262" s="38" t="n">
        <f>H262/VALOR_TOTAL*100</f>
        <v>0.0029768028179408446</v>
      </c>
      <c r="J262" s="38" t="n">
        <f>I262+J261</f>
        <v>99.93407965369282</v>
      </c>
      <c r="K262" s="34" t="inlineStr">
        <f>IF(J262&lt;=50,"A",IF(J262&lt;=80,"B","C"))</f>
        <is>
          <r>
            <t xml:space="preserve">C</t>
          </r>
        </is>
      </c>
    </row>
    <row r="263" customHeight="1" ht="20">
      <c r="A263" s="34" t="inlineStr">
        <is>
          <r>
            <t xml:space="preserve">00039795</t>
          </r>
        </is>
      </c>
      <c r="B263" s="35" t="inlineStr">
        <is>
          <r>
            <t xml:space="preserve">QUADRO DE DISTRIBUICAO, SEM BARRAMENTO, EM PVC, DE EMBUTIR, PARA 6 DISJUNTORES NEMA OU 8 DISJUNTORES DIN</t>
          </r>
        </is>
      </c>
      <c r="C263" s="34" t="inlineStr">
        <is>
          <r>
            <t xml:space="preserve">SINAPI</t>
          </r>
        </is>
      </c>
      <c r="D263" s="34" t="inlineStr">
        <is>
          <r>
            <t xml:space="preserve">Material</t>
          </r>
        </is>
      </c>
      <c r="E263" s="34" t="inlineStr">
        <is>
          <r>
            <t xml:space="preserve">UN</t>
          </r>
        </is>
      </c>
      <c r="F263" s="36" t="n">
        <v>1.1312</v>
      </c>
      <c r="G263" s="37" t="n">
        <v>61.94</v>
      </c>
      <c r="H263" s="37" t="n">
        <f>ROUND(F263*G263,2)</f>
        <v>70.066528</v>
      </c>
      <c r="I263" s="38" t="n">
        <f>H263/VALOR_TOTAL*100</f>
        <v>0.002816553522392491</v>
      </c>
      <c r="J263" s="38" t="n">
        <f>I263+J262</f>
        <v>99.93689634678363</v>
      </c>
      <c r="K263" s="34" t="inlineStr">
        <f>IF(J263&lt;=50,"A",IF(J263&lt;=80,"B","C"))</f>
        <is>
          <r>
            <t xml:space="preserve">C</t>
          </r>
        </is>
      </c>
    </row>
    <row r="264" customHeight="1" ht="15">
      <c r="A264" s="34" t="inlineStr">
        <is>
          <r>
            <t xml:space="preserve">I02232</t>
          </r>
        </is>
      </c>
      <c r="B264" s="35" t="inlineStr">
        <is>
          <r>
            <t xml:space="preserve">Tinta pva látex para interior coralmur ou similar</t>
          </r>
        </is>
      </c>
      <c r="C264" s="34" t="inlineStr">
        <is>
          <r>
            <t xml:space="preserve">ORSE</t>
          </r>
        </is>
      </c>
      <c r="D264" s="34" t="inlineStr">
        <is>
          <r>
            <t xml:space="preserve">Material</t>
          </r>
        </is>
      </c>
      <c r="E264" s="34" t="inlineStr">
        <is>
          <r>
            <t xml:space="preserve">l</t>
          </r>
        </is>
      </c>
      <c r="F264" s="36" t="n">
        <v>3.132</v>
      </c>
      <c r="G264" s="37" t="n">
        <v>21.51</v>
      </c>
      <c r="H264" s="37" t="n">
        <f>ROUND(F264*G264,2)</f>
        <v>67.36932</v>
      </c>
      <c r="I264" s="38" t="n">
        <f>H264/VALOR_TOTAL*100</f>
        <v>0.002708130414956295</v>
      </c>
      <c r="J264" s="38" t="n">
        <f>I264+J263</f>
        <v>99.93960450453339</v>
      </c>
      <c r="K264" s="34" t="inlineStr">
        <f>IF(J264&lt;=50,"A",IF(J264&lt;=80,"B","C"))</f>
        <is>
          <r>
            <t xml:space="preserve">C</t>
          </r>
        </is>
      </c>
    </row>
    <row r="265" customHeight="1" ht="15">
      <c r="A265" s="34" t="inlineStr">
        <is>
          <r>
            <t xml:space="preserve">00000345</t>
          </r>
        </is>
      </c>
      <c r="B265" s="35" t="inlineStr">
        <is>
          <r>
            <t xml:space="preserve">ARAME GALVANIZADO 18 BWG, D = 1,24MM (0,009 KG/M)</t>
          </r>
        </is>
      </c>
      <c r="C265" s="34" t="inlineStr">
        <is>
          <r>
            <t xml:space="preserve">SINAPI</t>
          </r>
        </is>
      </c>
      <c r="D265" s="34" t="inlineStr">
        <is>
          <r>
            <t xml:space="preserve">Material</t>
          </r>
        </is>
      </c>
      <c r="E265" s="34" t="inlineStr">
        <is>
          <r>
            <t xml:space="preserve">KG</t>
          </r>
        </is>
      </c>
      <c r="F265" s="36" t="n">
        <v>3.0</v>
      </c>
      <c r="G265" s="37" t="n">
        <v>22.43</v>
      </c>
      <c r="H265" s="37" t="n">
        <f>ROUND(F265*G265,2)</f>
        <v>67.29</v>
      </c>
      <c r="I265" s="38" t="n">
        <f>H265/VALOR_TOTAL*100</f>
        <v>0.0027049418878268196</v>
      </c>
      <c r="J265" s="38" t="n">
        <f>I265+J264</f>
        <v>99.94230944642122</v>
      </c>
      <c r="K265" s="34" t="inlineStr">
        <f>IF(J265&lt;=50,"A",IF(J265&lt;=80,"B","C"))</f>
        <is>
          <r>
            <t xml:space="preserve">C</t>
          </r>
        </is>
      </c>
    </row>
    <row r="266" customHeight="1" ht="20">
      <c r="A266" s="34" t="inlineStr">
        <is>
          <r>
            <t xml:space="preserve">00011881</t>
          </r>
        </is>
      </c>
      <c r="B266" s="35" t="inlineStr">
        <is>
          <r>
            <t xml:space="preserve">CAIXA DE GORDURA CILINDRICA EM CONCRETO SIMPLES, PRE-MOLDADA, COM DIAMETRO DE 40 CM E ALTURA DE 45 CM, COM TAMPA</t>
          </r>
        </is>
      </c>
      <c r="C266" s="34" t="inlineStr">
        <is>
          <r>
            <t xml:space="preserve">SINAPI</t>
          </r>
        </is>
      </c>
      <c r="D266" s="34" t="inlineStr">
        <is>
          <r>
            <t xml:space="preserve">Material</t>
          </r>
        </is>
      </c>
      <c r="E266" s="34" t="inlineStr">
        <is>
          <r>
            <t xml:space="preserve">UN</t>
          </r>
        </is>
      </c>
      <c r="F266" s="47" t="n">
        <v>0.3752</v>
      </c>
      <c r="G266" s="37" t="n">
        <v>174.28</v>
      </c>
      <c r="H266" s="37" t="n">
        <f>ROUND(F266*G266,2)</f>
        <v>65.389856</v>
      </c>
      <c r="I266" s="38" t="n">
        <f>H266/VALOR_TOTAL*100</f>
        <v>0.0026285593778178607</v>
      </c>
      <c r="J266" s="38" t="n">
        <f>I266+J265</f>
        <v>99.94493801158761</v>
      </c>
      <c r="K266" s="34" t="inlineStr">
        <f>IF(J266&lt;=50,"A",IF(J266&lt;=80,"B","C"))</f>
        <is>
          <r>
            <t xml:space="preserve">C</t>
          </r>
        </is>
      </c>
    </row>
    <row r="267" customHeight="1" ht="15">
      <c r="A267" s="34" t="inlineStr">
        <is>
          <r>
            <t xml:space="preserve">00000541</t>
          </r>
        </is>
      </c>
      <c r="B267" s="35" t="inlineStr">
        <is>
          <r>
            <t xml:space="preserve">BANCADA DE MARMORE SINTETICO COM UMA CUBA, 120 X *60* CM</t>
          </r>
        </is>
      </c>
      <c r="C267" s="34" t="inlineStr">
        <is>
          <r>
            <t xml:space="preserve">SINAPI</t>
          </r>
        </is>
      </c>
      <c r="D267" s="34" t="inlineStr">
        <is>
          <r>
            <t xml:space="preserve">Material</t>
          </r>
        </is>
      </c>
      <c r="E267" s="34" t="inlineStr">
        <is>
          <r>
            <t xml:space="preserve">UN</t>
          </r>
        </is>
      </c>
      <c r="F267" s="47" t="n">
        <v>0.3752</v>
      </c>
      <c r="G267" s="37" t="n">
        <v>173.4</v>
      </c>
      <c r="H267" s="37" t="n">
        <f>ROUND(F267*G267,2)</f>
        <v>65.05968</v>
      </c>
      <c r="I267" s="38" t="n">
        <f>H267/VALOR_TOTAL*100</f>
        <v>0.0026152868723526342</v>
      </c>
      <c r="J267" s="38" t="n">
        <f>I267+J266</f>
        <v>99.9475533113234</v>
      </c>
      <c r="K267" s="34" t="inlineStr">
        <f>IF(J267&lt;=50,"A",IF(J267&lt;=80,"B","C"))</f>
        <is>
          <r>
            <t xml:space="preserve">C</t>
          </r>
        </is>
      </c>
    </row>
    <row r="268" customHeight="1" ht="15">
      <c r="A268" s="34" t="inlineStr">
        <is>
          <r>
            <t xml:space="preserve">00005061</t>
          </r>
        </is>
      </c>
      <c r="B268" s="35" t="inlineStr">
        <is>
          <r>
            <t xml:space="preserve">PREGO DE ACO POLIDO COM CABECA 18 X 27 (2 1/2 X 10)</t>
          </r>
        </is>
      </c>
      <c r="C268" s="34" t="inlineStr">
        <is>
          <r>
            <t xml:space="preserve">SINAPI</t>
          </r>
        </is>
      </c>
      <c r="D268" s="34" t="inlineStr">
        <is>
          <r>
            <t xml:space="preserve">Material</t>
          </r>
        </is>
      </c>
      <c r="E268" s="34" t="inlineStr">
        <is>
          <r>
            <t xml:space="preserve">KG</t>
          </r>
        </is>
      </c>
      <c r="F268" s="36" t="n">
        <v>4.78979242</v>
      </c>
      <c r="G268" s="37" t="n">
        <v>13.38</v>
      </c>
      <c r="H268" s="37" t="n">
        <f>ROUND(F268*G268,2)</f>
        <v>64.0874225796</v>
      </c>
      <c r="I268" s="38" t="n">
        <f>H268/VALOR_TOTAL*100</f>
        <v>0.0025762038017300994</v>
      </c>
      <c r="J268" s="38" t="n">
        <f>I268+J267</f>
        <v>99.95012961873299</v>
      </c>
      <c r="K268" s="34" t="inlineStr">
        <f>IF(J268&lt;=50,"A",IF(J268&lt;=80,"B","C"))</f>
        <is>
          <r>
            <t xml:space="preserve">C</t>
          </r>
        </is>
      </c>
    </row>
    <row r="269" customHeight="1" ht="20">
      <c r="A269" s="34" t="inlineStr">
        <is>
          <r>
            <t xml:space="preserve">34783</t>
          </r>
        </is>
      </c>
      <c r="B269" s="35" t="inlineStr">
        <is>
          <r>
            <t xml:space="preserve">ENGENHEIRO ELETRICISTA</t>
          </r>
        </is>
      </c>
      <c r="C269" s="34" t="inlineStr">
        <is>
          <r>
            <t xml:space="preserve">Composições Próprias</t>
          </r>
        </is>
      </c>
      <c r="D269" s="34" t="inlineStr">
        <is>
          <r>
            <t xml:space="preserve">Mão de Obra</t>
          </r>
        </is>
      </c>
      <c r="E269" s="34" t="inlineStr">
        <is>
          <r>
            <t xml:space="preserve">H</t>
          </r>
        </is>
      </c>
      <c r="F269" s="45" t="n">
        <v>0.666666</v>
      </c>
      <c r="G269" s="37" t="n">
        <v>94.06</v>
      </c>
      <c r="H269" s="37" t="n">
        <f>ROUND(F269*G269,2)</f>
        <v>62.70660396</v>
      </c>
      <c r="I269" s="38" t="n">
        <f>H269/VALOR_TOTAL*100</f>
        <v>0.002520697275891977</v>
      </c>
      <c r="J269" s="38" t="n">
        <f>I269+J268</f>
        <v>99.95265045252381</v>
      </c>
      <c r="K269" s="34" t="inlineStr">
        <f>IF(J269&lt;=50,"A",IF(J269&lt;=80,"B","C"))</f>
        <is>
          <r>
            <t xml:space="preserve">C</t>
          </r>
        </is>
      </c>
    </row>
    <row r="270" customHeight="1" ht="15">
      <c r="A270" s="34" t="inlineStr">
        <is>
          <r>
            <t xml:space="preserve">00004254</t>
          </r>
        </is>
      </c>
      <c r="B270" s="35" t="inlineStr">
        <is>
          <r>
            <t xml:space="preserve">OPERADOR DE GUINDASTE (HORISTA)</t>
          </r>
        </is>
      </c>
      <c r="C270" s="34" t="inlineStr">
        <is>
          <r>
            <t xml:space="preserve">SINAPI</t>
          </r>
        </is>
      </c>
      <c r="D270" s="34" t="inlineStr">
        <is>
          <r>
            <t xml:space="preserve">Mão de Obra</t>
          </r>
        </is>
      </c>
      <c r="E270" s="34" t="inlineStr">
        <is>
          <r>
            <t xml:space="preserve">H</t>
          </r>
        </is>
      </c>
      <c r="F270" s="36" t="n">
        <v>1.730312955</v>
      </c>
      <c r="G270" s="37" t="n">
        <v>36.08</v>
      </c>
      <c r="H270" s="37" t="n">
        <f>ROUND(F270*G270,2)</f>
        <v>62.4296914164</v>
      </c>
      <c r="I270" s="38" t="n">
        <f>H270/VALOR_TOTAL*100</f>
        <v>0.002509565869465341</v>
      </c>
      <c r="J270" s="38" t="n">
        <f>I270+J269</f>
        <v>99.95516003079781</v>
      </c>
      <c r="K270" s="34" t="inlineStr">
        <f>IF(J270&lt;=50,"A",IF(J270&lt;=80,"B","C"))</f>
        <is>
          <r>
            <t xml:space="preserve">C</t>
          </r>
        </is>
      </c>
    </row>
    <row r="271" customHeight="1" ht="15">
      <c r="A271" s="34" t="inlineStr">
        <is>
          <r>
            <t xml:space="preserve">00038101</t>
          </r>
        </is>
      </c>
      <c r="B271" s="35" t="inlineStr">
        <is>
          <r>
            <t xml:space="preserve">TOMADA 2P+T 10A, 250V (APENAS MODULO)</t>
          </r>
        </is>
      </c>
      <c r="C271" s="34" t="inlineStr">
        <is>
          <r>
            <t xml:space="preserve">SINAPI</t>
          </r>
        </is>
      </c>
      <c r="D271" s="34" t="inlineStr">
        <is>
          <r>
            <t xml:space="preserve">Material</t>
          </r>
        </is>
      </c>
      <c r="E271" s="34" t="inlineStr">
        <is>
          <r>
            <t xml:space="preserve">UN</t>
          </r>
        </is>
      </c>
      <c r="F271" s="36" t="n">
        <v>7.52</v>
      </c>
      <c r="G271" s="37" t="n">
        <v>8.04</v>
      </c>
      <c r="H271" s="37" t="n">
        <f>ROUND(F271*G271,2)</f>
        <v>60.4608</v>
      </c>
      <c r="I271" s="38" t="n">
        <f>H271/VALOR_TOTAL*100</f>
        <v>0.002430419831944119</v>
      </c>
      <c r="J271" s="38" t="n">
        <f>I271+J270</f>
        <v>99.95759041847114</v>
      </c>
      <c r="K271" s="34" t="inlineStr">
        <f>IF(J271&lt;=50,"A",IF(J271&lt;=80,"B","C"))</f>
        <is>
          <r>
            <t xml:space="preserve">C</t>
          </r>
        </is>
      </c>
    </row>
    <row r="272" customHeight="1" ht="20">
      <c r="A272" s="34" t="inlineStr">
        <is>
          <r>
            <t xml:space="preserve">00001013</t>
          </r>
        </is>
      </c>
      <c r="B272" s="35" t="inlineStr">
        <is>
          <r>
            <t xml:space="preserve">CABO DE COBRE, FLEXIVEL, CLASSE 4 OU 5, ISOLACAO EM PVC/A, ANTICHAMA BWF-B, 1 CONDUTOR, 450/750 V, SECAO NOMINAL 1,5 MM2</t>
          </r>
        </is>
      </c>
      <c r="C272" s="34" t="inlineStr">
        <is>
          <r>
            <t xml:space="preserve">SINAPI</t>
          </r>
        </is>
      </c>
      <c r="D272" s="34" t="inlineStr">
        <is>
          <r>
            <t xml:space="preserve">Material</t>
          </r>
        </is>
      </c>
      <c r="E272" s="34" t="inlineStr">
        <is>
          <r>
            <t xml:space="preserve">M</t>
          </r>
        </is>
      </c>
      <c r="F272" s="36" t="n">
        <v>38.15671316</v>
      </c>
      <c r="G272" s="37" t="n">
        <v>1.52</v>
      </c>
      <c r="H272" s="37" t="n">
        <f>ROUND(F272*G272,2)</f>
        <v>57.9982040032</v>
      </c>
      <c r="I272" s="38" t="n">
        <f>H272/VALOR_TOTAL*100</f>
        <v>0.002331427722202122</v>
      </c>
      <c r="J272" s="38" t="n">
        <f>I272+J271</f>
        <v>99.95992191838931</v>
      </c>
      <c r="K272" s="34" t="inlineStr">
        <f>IF(J272&lt;=50,"A",IF(J272&lt;=80,"B","C"))</f>
        <is>
          <r>
            <t xml:space="preserve">C</t>
          </r>
        </is>
      </c>
    </row>
    <row r="273" customHeight="1" ht="20">
      <c r="A273" s="34" t="inlineStr">
        <is>
          <r>
            <t xml:space="preserve">00002692</t>
          </r>
        </is>
      </c>
      <c r="B273" s="35" t="inlineStr">
        <is>
          <r>
            <t xml:space="preserve">DESMOLDANTE PROTETOR PARA FORMAS DE MADEIRA, DE BASE OLEOSA EMULSIONADA EM AGUA</t>
          </r>
        </is>
      </c>
      <c r="C273" s="34" t="inlineStr">
        <is>
          <r>
            <t xml:space="preserve">SINAPI</t>
          </r>
        </is>
      </c>
      <c r="D273" s="34" t="inlineStr">
        <is>
          <r>
            <t xml:space="preserve">Material</t>
          </r>
        </is>
      </c>
      <c r="E273" s="34" t="inlineStr">
        <is>
          <r>
            <t xml:space="preserve">L</t>
          </r>
        </is>
      </c>
      <c r="F273" s="36" t="n">
        <v>7.477299148032</v>
      </c>
      <c r="G273" s="37" t="n">
        <v>7.74</v>
      </c>
      <c r="H273" s="37" t="n">
        <f>ROUND(F273*G273,2)</f>
        <v>57.87429540576768</v>
      </c>
      <c r="I273" s="38" t="n">
        <f>H273/VALOR_TOTAL*100</f>
        <v>0.0023264468103956644</v>
      </c>
      <c r="J273" s="38" t="n">
        <f>I273+J272</f>
        <v>99.96224819253182</v>
      </c>
      <c r="K273" s="34" t="inlineStr">
        <f>IF(J273&lt;=50,"A",IF(J273&lt;=80,"B","C"))</f>
        <is>
          <r>
            <t xml:space="preserve">C</t>
          </r>
        </is>
      </c>
    </row>
    <row r="274" customHeight="1" ht="15">
      <c r="A274" s="34" t="inlineStr">
        <is>
          <r>
            <t xml:space="preserve">00041954</t>
          </r>
        </is>
      </c>
      <c r="B274" s="35" t="inlineStr">
        <is>
          <r>
            <t xml:space="preserve">CABO DE ACO GALVANIZADO, DIAMETRO 9,53 MM (3/8"), COM ALMA DE FIBRA 6 X 25 F</t>
          </r>
        </is>
      </c>
      <c r="C274" s="34" t="inlineStr">
        <is>
          <r>
            <t xml:space="preserve">SINAPI</t>
          </r>
        </is>
      </c>
      <c r="D274" s="34" t="inlineStr">
        <is>
          <r>
            <t xml:space="preserve">Material</t>
          </r>
        </is>
      </c>
      <c r="E274" s="34" t="inlineStr">
        <is>
          <r>
            <t xml:space="preserve">KG</t>
          </r>
        </is>
      </c>
      <c r="F274" s="36" t="n">
        <v>1.102815</v>
      </c>
      <c r="G274" s="37" t="n">
        <v>49.76</v>
      </c>
      <c r="H274" s="37" t="n">
        <f>ROUND(F274*G274,2)</f>
        <v>54.8760744</v>
      </c>
      <c r="I274" s="38" t="n">
        <f>H274/VALOR_TOTAL*100</f>
        <v>0.0022059234995402137</v>
      </c>
      <c r="J274" s="38" t="n">
        <f>I274+J273</f>
        <v>99.9644542738337</v>
      </c>
      <c r="K274" s="34" t="inlineStr">
        <f>IF(J274&lt;=50,"A",IF(J274&lt;=80,"B","C"))</f>
        <is>
          <r>
            <t xml:space="preserve">C</t>
          </r>
        </is>
      </c>
    </row>
    <row r="275" customHeight="1" ht="28">
      <c r="A275" s="34" t="inlineStr">
        <is>
          <r>
            <t xml:space="preserve">I10517</t>
          </r>
        </is>
      </c>
      <c r="B275" s="35" t="inlineStr">
        <is>
          <r>
            <t xml:space="preserve">Exames admissionais/demissionais (checkup)</t>
          </r>
        </is>
      </c>
      <c r="C275" s="34" t="inlineStr">
        <is>
          <r>
            <t xml:space="preserve">ORSE</t>
          </r>
        </is>
      </c>
      <c r="D275" s="34" t="inlineStr">
        <is>
          <r>
            <t xml:space="preserve">Encargos Complementares</t>
          </r>
        </is>
      </c>
      <c r="E275" s="34" t="inlineStr">
        <is>
          <r>
            <t xml:space="preserve">cj</t>
          </r>
        </is>
      </c>
      <c r="F275" s="48" t="n">
        <v>0.18038</v>
      </c>
      <c r="G275" s="37" t="n">
        <v>300.0</v>
      </c>
      <c r="H275" s="37" t="n">
        <f>ROUND(F275*G275,2)</f>
        <v>54.114</v>
      </c>
      <c r="I275" s="38" t="n">
        <f>H275/VALOR_TOTAL*100</f>
        <v>0.0021752894236567173</v>
      </c>
      <c r="J275" s="38" t="n">
        <f>I275+J274</f>
        <v>99.96662940246425</v>
      </c>
      <c r="K275" s="34" t="inlineStr">
        <f>IF(J275&lt;=50,"A",IF(J275&lt;=80,"B","C"))</f>
        <is>
          <r>
            <t xml:space="preserve">C</t>
          </r>
        </is>
      </c>
    </row>
    <row r="276" customHeight="1" ht="15">
      <c r="A276" s="34" t="inlineStr">
        <is>
          <r>
            <t xml:space="preserve">00002386</t>
          </r>
        </is>
      </c>
      <c r="B276" s="35" t="inlineStr">
        <is>
          <r>
            <t xml:space="preserve">DISJUNTOR TIPO NEMA, MONOPOLAR 35 ATE 50 A, TENSAO MAXIMA DE 240 V</t>
          </r>
        </is>
      </c>
      <c r="C276" s="34" t="inlineStr">
        <is>
          <r>
            <t xml:space="preserve">SINAPI</t>
          </r>
        </is>
      </c>
      <c r="D276" s="34" t="inlineStr">
        <is>
          <r>
            <t xml:space="preserve">Material</t>
          </r>
        </is>
      </c>
      <c r="E276" s="34" t="inlineStr">
        <is>
          <r>
            <t xml:space="preserve">UN</t>
          </r>
        </is>
      </c>
      <c r="F276" s="36" t="n">
        <v>3.0036</v>
      </c>
      <c r="G276" s="37" t="n">
        <v>17.49</v>
      </c>
      <c r="H276" s="37" t="n">
        <f>ROUND(F276*G276,2)</f>
        <v>52.532964</v>
      </c>
      <c r="I276" s="38" t="n">
        <f>H276/VALOR_TOTAL*100</f>
        <v>0.002111734504611359</v>
      </c>
      <c r="J276" s="38" t="n">
        <f>I276+J275</f>
        <v>99.96874101782119</v>
      </c>
      <c r="K276" s="34" t="inlineStr">
        <f>IF(J276&lt;=50,"A",IF(J276&lt;=80,"B","C"))</f>
        <is>
          <r>
            <t xml:space="preserve">C</t>
          </r>
        </is>
      </c>
    </row>
    <row r="277" customHeight="1" ht="15">
      <c r="A277" s="34" t="inlineStr">
        <is>
          <r>
            <t xml:space="preserve">I0109</t>
          </r>
        </is>
      </c>
      <c r="B277" s="35" t="inlineStr">
        <is>
          <r>
            <t xml:space="preserve">AREIA MEDIA</t>
          </r>
        </is>
      </c>
      <c r="C277" s="34" t="inlineStr">
        <is>
          <r>
            <t xml:space="preserve">SEINFRA</t>
          </r>
        </is>
      </c>
      <c r="D277" s="34" t="inlineStr">
        <is>
          <r>
            <t xml:space="preserve">Material</t>
          </r>
        </is>
      </c>
      <c r="E277" s="34" t="inlineStr">
        <is>
          <r>
            <t xml:space="preserve">M3</t>
          </r>
        </is>
      </c>
      <c r="F277" s="48" t="n">
        <v>0.62621</v>
      </c>
      <c r="G277" s="37" t="n">
        <v>83.58</v>
      </c>
      <c r="H277" s="37" t="n">
        <f>ROUND(F277*G277,2)</f>
        <v>52.3386318</v>
      </c>
      <c r="I277" s="38" t="n">
        <f>H277/VALOR_TOTAL*100</f>
        <v>0.0021039226855010373</v>
      </c>
      <c r="J277" s="38" t="n">
        <f>I277+J276</f>
        <v>99.97084499550597</v>
      </c>
      <c r="K277" s="34" t="inlineStr">
        <f>IF(J277&lt;=50,"A",IF(J277&lt;=80,"B","C"))</f>
        <is>
          <r>
            <t xml:space="preserve">C</t>
          </r>
        </is>
      </c>
    </row>
    <row r="278" customHeight="1" ht="15">
      <c r="A278" s="34" t="inlineStr">
        <is>
          <r>
            <t xml:space="preserve">00002685</t>
          </r>
        </is>
      </c>
      <c r="B278" s="35" t="inlineStr">
        <is>
          <r>
            <t xml:space="preserve">ELETRODUTO DE PVC RIGIDO ROSCAVEL DE 1 ", SEM LUVA</t>
          </r>
        </is>
      </c>
      <c r="C278" s="34" t="inlineStr">
        <is>
          <r>
            <t xml:space="preserve">SINAPI</t>
          </r>
        </is>
      </c>
      <c r="D278" s="34" t="inlineStr">
        <is>
          <r>
            <t xml:space="preserve">Material</t>
          </r>
        </is>
      </c>
      <c r="E278" s="34" t="inlineStr">
        <is>
          <r>
            <t xml:space="preserve">M</t>
          </r>
        </is>
      </c>
      <c r="F278" s="36" t="n">
        <v>6.15285</v>
      </c>
      <c r="G278" s="37" t="n">
        <v>7.26</v>
      </c>
      <c r="H278" s="37" t="n">
        <f>ROUND(F278*G278,2)</f>
        <v>44.669691</v>
      </c>
      <c r="I278" s="38" t="n">
        <f>H278/VALOR_TOTAL*100</f>
        <v>0.0017956444984719973</v>
      </c>
      <c r="J278" s="38" t="n">
        <f>I278+J277</f>
        <v>99.97264065242571</v>
      </c>
      <c r="K278" s="34" t="inlineStr">
        <f>IF(J278&lt;=50,"A",IF(J278&lt;=80,"B","C"))</f>
        <is>
          <r>
            <t xml:space="preserve">C</t>
          </r>
        </is>
      </c>
    </row>
    <row r="279" customHeight="1" ht="20">
      <c r="A279" s="34" t="inlineStr">
        <is>
          <r>
            <t xml:space="preserve">00034643</t>
          </r>
        </is>
      </c>
      <c r="B279" s="35" t="inlineStr">
        <is>
          <r>
            <t xml:space="preserve">CAIXA DE INSPECAO PARA ATERRAMENTO E PARA RAIOS, EM POLIPROPILENO, DIAMETRO = 300 MM X ALTURA = 400 MM</t>
          </r>
        </is>
      </c>
      <c r="C279" s="34" t="inlineStr">
        <is>
          <r>
            <t xml:space="preserve">SINAPI</t>
          </r>
        </is>
      </c>
      <c r="D279" s="34" t="inlineStr">
        <is>
          <r>
            <t xml:space="preserve">Material</t>
          </r>
        </is>
      </c>
      <c r="E279" s="34" t="inlineStr">
        <is>
          <r>
            <t xml:space="preserve">UN</t>
          </r>
        </is>
      </c>
      <c r="F279" s="36" t="n">
        <v>1.0</v>
      </c>
      <c r="G279" s="37" t="n">
        <v>41.42</v>
      </c>
      <c r="H279" s="37" t="n">
        <f>ROUND(F279*G279,2)</f>
        <v>41.42</v>
      </c>
      <c r="I279" s="38" t="n">
        <f>H279/VALOR_TOTAL*100</f>
        <v>0.0016650125277721335</v>
      </c>
      <c r="J279" s="38" t="n">
        <f>I279+J278</f>
        <v>99.97430566495346</v>
      </c>
      <c r="K279" s="34" t="inlineStr">
        <f>IF(J279&lt;=50,"A",IF(J279&lt;=80,"B","C"))</f>
        <is>
          <r>
            <t xml:space="preserve">C</t>
          </r>
        </is>
      </c>
    </row>
    <row r="280" customHeight="1" ht="20">
      <c r="A280" s="34" t="inlineStr">
        <is>
          <r>
            <t xml:space="preserve">00037525</t>
          </r>
        </is>
      </c>
      <c r="B280" s="35" t="inlineStr">
        <is>
          <r>
            <t xml:space="preserve">TELA PLASTICA TECIDA LISTRADA BRANCA E LARANJA, TIPO GUARDA CORPO, EM POLIETILENO MONOFILADO, ROLO 1,20 X 50 M (L X C)</t>
          </r>
        </is>
      </c>
      <c r="C280" s="34" t="inlineStr">
        <is>
          <r>
            <t xml:space="preserve">SINAPI</t>
          </r>
        </is>
      </c>
      <c r="D280" s="34" t="inlineStr">
        <is>
          <r>
            <t xml:space="preserve">Material</t>
          </r>
        </is>
      </c>
      <c r="E280" s="34" t="inlineStr">
        <is>
          <r>
            <t xml:space="preserve">M</t>
          </r>
        </is>
      </c>
      <c r="F280" s="36" t="n">
        <v>17.8948</v>
      </c>
      <c r="G280" s="37" t="n">
        <v>2.23</v>
      </c>
      <c r="H280" s="37" t="n">
        <f>ROUND(F280*G280,2)</f>
        <v>39.905404</v>
      </c>
      <c r="I280" s="38" t="n">
        <f>H280/VALOR_TOTAL*100</f>
        <v>0.0016041283820813182</v>
      </c>
      <c r="J280" s="38" t="n">
        <f>I280+J279</f>
        <v>99.97590997808683</v>
      </c>
      <c r="K280" s="34" t="inlineStr">
        <f>IF(J280&lt;=50,"A",IF(J280&lt;=80,"B","C"))</f>
        <is>
          <r>
            <t xml:space="preserve">C</t>
          </r>
        </is>
      </c>
    </row>
    <row r="281" customHeight="1" ht="20">
      <c r="A281" s="34" t="inlineStr">
        <is>
          <r>
            <t xml:space="preserve">00002432</t>
          </r>
        </is>
      </c>
      <c r="B281" s="35" t="inlineStr">
        <is>
          <r>
            <t xml:space="preserve">DOBRADICA EM ACO/FERRO, 3 1/2" X 3", E= 1,9 A 2 MM, COM ANEL, CROMADO OU ZINCADO, TAMPA BOLA, COM PARAFUSOS</t>
          </r>
        </is>
      </c>
      <c r="C281" s="34" t="inlineStr">
        <is>
          <r>
            <t xml:space="preserve">SINAPI</t>
          </r>
        </is>
      </c>
      <c r="D281" s="34" t="inlineStr">
        <is>
          <r>
            <t xml:space="preserve">Material</t>
          </r>
        </is>
      </c>
      <c r="E281" s="34" t="inlineStr">
        <is>
          <r>
            <t xml:space="preserve">UN</t>
          </r>
        </is>
      </c>
      <c r="F281" s="36" t="n">
        <v>1.1256</v>
      </c>
      <c r="G281" s="37" t="n">
        <v>32.27</v>
      </c>
      <c r="H281" s="37" t="n">
        <f>ROUND(F281*G281,2)</f>
        <v>36.323112</v>
      </c>
      <c r="I281" s="38" t="n">
        <f>H281/VALOR_TOTAL*100</f>
        <v>0.0014601264251006836</v>
      </c>
      <c r="J281" s="38" t="n">
        <f>I281+J280</f>
        <v>99.97736997941489</v>
      </c>
      <c r="K281" s="34" t="inlineStr">
        <f>IF(J281&lt;=50,"A",IF(J281&lt;=80,"B","C"))</f>
        <is>
          <r>
            <t xml:space="preserve">C</t>
          </r>
        </is>
      </c>
    </row>
    <row r="282" customHeight="1" ht="20">
      <c r="A282" s="34" t="inlineStr">
        <is>
          <r>
            <t xml:space="preserve">00043131</t>
          </r>
        </is>
      </c>
      <c r="B282" s="35" t="inlineStr">
        <is>
          <r>
            <t xml:space="preserve">ARAME GALVANIZADO 6 BWG, D = 5,16 MM (0,157 KG/M), OU 8 BWG, D = 4,19 MM (0,101 KG/M), OU 10 BWG, D = 3,40 MM (0,0713 KG/M)</t>
          </r>
        </is>
      </c>
      <c r="C282" s="34" t="inlineStr">
        <is>
          <r>
            <t xml:space="preserve">SINAPI</t>
          </r>
        </is>
      </c>
      <c r="D282" s="34" t="inlineStr">
        <is>
          <r>
            <t xml:space="preserve">Material</t>
          </r>
        </is>
      </c>
      <c r="E282" s="34" t="inlineStr">
        <is>
          <r>
            <t xml:space="preserve">KG</t>
          </r>
        </is>
      </c>
      <c r="F282" s="36" t="n">
        <v>1.97296</v>
      </c>
      <c r="G282" s="37" t="n">
        <v>18.27</v>
      </c>
      <c r="H282" s="37" t="n">
        <f>ROUND(F282*G282,2)</f>
        <v>36.0459792</v>
      </c>
      <c r="I282" s="38" t="n">
        <f>H282/VALOR_TOTAL*100</f>
        <v>0.001448986164746831</v>
      </c>
      <c r="J282" s="38" t="n">
        <f>I282+J281</f>
        <v>99.97881912720887</v>
      </c>
      <c r="K282" s="34" t="inlineStr">
        <f>IF(J282&lt;=50,"A",IF(J282&lt;=80,"B","C"))</f>
        <is>
          <r>
            <t xml:space="preserve">C</t>
          </r>
        </is>
      </c>
    </row>
    <row r="283" customHeight="1" ht="15">
      <c r="A283" s="34" t="inlineStr">
        <is>
          <r>
            <t xml:space="preserve">00010425</t>
          </r>
        </is>
      </c>
      <c r="B283" s="35" t="inlineStr">
        <is>
          <r>
            <t xml:space="preserve">LAVATORIO DE LOUCA BRANCA, SUSPENSO (SEM COLUNA), DIMENSOES *40 X 30* CM</t>
          </r>
        </is>
      </c>
      <c r="C283" s="34" t="inlineStr">
        <is>
          <r>
            <t xml:space="preserve">SINAPI</t>
          </r>
        </is>
      </c>
      <c r="D283" s="34" t="inlineStr">
        <is>
          <r>
            <t xml:space="preserve">Material</t>
          </r>
        </is>
      </c>
      <c r="E283" s="34" t="inlineStr">
        <is>
          <r>
            <t xml:space="preserve">UN</t>
          </r>
        </is>
      </c>
      <c r="F283" s="47" t="n">
        <v>0.3752</v>
      </c>
      <c r="G283" s="37" t="n">
        <v>95.07</v>
      </c>
      <c r="H283" s="37" t="n">
        <f>ROUND(F283*G283,2)</f>
        <v>35.670264</v>
      </c>
      <c r="I283" s="38" t="n">
        <f>H283/VALOR_TOTAL*100</f>
        <v>0.0014338830620217126</v>
      </c>
      <c r="J283" s="38" t="n">
        <f>I283+J282</f>
        <v>99.98025299965855</v>
      </c>
      <c r="K283" s="34" t="inlineStr">
        <f>IF(J283&lt;=50,"A",IF(J283&lt;=80,"B","C"))</f>
        <is>
          <r>
            <t xml:space="preserve">C</t>
          </r>
        </is>
      </c>
    </row>
    <row r="284" customHeight="1" ht="15">
      <c r="A284" s="34" t="inlineStr">
        <is>
          <r>
            <t xml:space="preserve">00012010</t>
          </r>
        </is>
      </c>
      <c r="B284" s="35" t="inlineStr">
        <is>
          <r>
            <t xml:space="preserve">CONDULETE EM PVC, TIPO "B", SEM TAMPA, DE 1/2" OU 3/4"</t>
          </r>
        </is>
      </c>
      <c r="C284" s="34" t="inlineStr">
        <is>
          <r>
            <t xml:space="preserve">SINAPI</t>
          </r>
        </is>
      </c>
      <c r="D284" s="34" t="inlineStr">
        <is>
          <r>
            <t xml:space="preserve">Material</t>
          </r>
        </is>
      </c>
      <c r="E284" s="34" t="inlineStr">
        <is>
          <r>
            <t xml:space="preserve">UN</t>
          </r>
        </is>
      </c>
      <c r="F284" s="36" t="n">
        <v>4.1306</v>
      </c>
      <c r="G284" s="37" t="n">
        <v>8.23</v>
      </c>
      <c r="H284" s="37" t="n">
        <f>ROUND(F284*G284,2)</f>
        <v>33.994838</v>
      </c>
      <c r="I284" s="38" t="n">
        <f>H284/VALOR_TOTAL*100</f>
        <v>0.0013665338278508975</v>
      </c>
      <c r="J284" s="38" t="n">
        <f>I284+J283</f>
        <v>99.98161933900715</v>
      </c>
      <c r="K284" s="34" t="inlineStr">
        <f>IF(J284&lt;=50,"A",IF(J284&lt;=80,"B","C"))</f>
        <is>
          <r>
            <t xml:space="preserve">C</t>
          </r>
        </is>
      </c>
    </row>
    <row r="285" customHeight="1" ht="20">
      <c r="A285" s="34" t="inlineStr">
        <is>
          <r>
            <t xml:space="preserve">SBC038004</t>
          </r>
        </is>
      </c>
      <c r="B285" s="35" t="inlineStr">
        <is>
          <r>
            <t xml:space="preserve">FITA ZEBRADA PARA SINALIZACAO 7cm x 100m</t>
          </r>
        </is>
      </c>
      <c r="C285" s="34" t="inlineStr">
        <is>
          <r>
            <t xml:space="preserve">Composições Próprias</t>
          </r>
        </is>
      </c>
      <c r="D285" s="34" t="inlineStr">
        <is>
          <r>
            <t xml:space="preserve">Material</t>
          </r>
        </is>
      </c>
      <c r="E285" s="34" t="inlineStr">
        <is>
          <r>
            <t xml:space="preserve">M</t>
          </r>
        </is>
      </c>
      <c r="F285" s="36" t="n">
        <v>306.383</v>
      </c>
      <c r="G285" s="37" t="n">
        <v>0.11</v>
      </c>
      <c r="H285" s="37" t="n">
        <f>ROUND(F285*G285,2)</f>
        <v>33.70213</v>
      </c>
      <c r="I285" s="38" t="n">
        <f>H285/VALOR_TOTAL*100</f>
        <v>0.0013547674713328113</v>
      </c>
      <c r="J285" s="38" t="n">
        <f>I285+J284</f>
        <v>99.98297402085615</v>
      </c>
      <c r="K285" s="34" t="inlineStr">
        <f>IF(J285&lt;=50,"A",IF(J285&lt;=80,"B","C"))</f>
        <is>
          <r>
            <t xml:space="preserve">C</t>
          </r>
        </is>
      </c>
    </row>
    <row r="286" customHeight="1" ht="20">
      <c r="A286" s="34" t="inlineStr">
        <is>
          <r>
            <t xml:space="preserve">00004346</t>
          </r>
        </is>
      </c>
      <c r="B286" s="35" t="inlineStr">
        <is>
          <r>
            <t xml:space="preserve">PARAFUSO DE FERRO POLIDO, SEXTAVADO, COM ROSCA PARCIAL, DIAMETRO 5/8", COMPRIMENTO 6", COM PORCA E ARRUELA DE PRESSAO MEDIA</t>
          </r>
        </is>
      </c>
      <c r="C286" s="34" t="inlineStr">
        <is>
          <r>
            <t xml:space="preserve">SINAPI</t>
          </r>
        </is>
      </c>
      <c r="D286" s="34" t="inlineStr">
        <is>
          <r>
            <t xml:space="preserve">Material</t>
          </r>
        </is>
      </c>
      <c r="E286" s="34" t="inlineStr">
        <is>
          <r>
            <t xml:space="preserve">UN</t>
          </r>
        </is>
      </c>
      <c r="F286" s="36" t="n">
        <v>3.0</v>
      </c>
      <c r="G286" s="37" t="n">
        <v>10.87</v>
      </c>
      <c r="H286" s="37" t="n">
        <f>ROUND(F286*G286,2)</f>
        <v>32.61</v>
      </c>
      <c r="I286" s="38" t="n">
        <f>H286/VALOR_TOTAL*100</f>
        <v>0.001310865729856332</v>
      </c>
      <c r="J286" s="38" t="n">
        <f>I286+J285</f>
        <v>99.984284886586</v>
      </c>
      <c r="K286" s="34" t="inlineStr">
        <f>IF(J286&lt;=50,"A",IF(J286&lt;=80,"B","C"))</f>
        <is>
          <r>
            <t xml:space="preserve">C</t>
          </r>
        </is>
      </c>
    </row>
    <row r="287" customHeight="1" ht="15">
      <c r="A287" s="34" t="inlineStr">
        <is>
          <r>
            <t xml:space="preserve">00009869</t>
          </r>
        </is>
      </c>
      <c r="B287" s="35" t="inlineStr">
        <is>
          <r>
            <t xml:space="preserve">TUBO PVC, SOLDAVEL, DE 32 MM, AGUA FRIA (NBR-5648)</t>
          </r>
        </is>
      </c>
      <c r="C287" s="34" t="inlineStr">
        <is>
          <r>
            <t xml:space="preserve">SINAPI</t>
          </r>
        </is>
      </c>
      <c r="D287" s="34" t="inlineStr">
        <is>
          <r>
            <t xml:space="preserve">Material</t>
          </r>
        </is>
      </c>
      <c r="E287" s="34" t="inlineStr">
        <is>
          <r>
            <t xml:space="preserve">M</t>
          </r>
        </is>
      </c>
      <c r="F287" s="36" t="n">
        <v>4.0</v>
      </c>
      <c r="G287" s="37" t="n">
        <v>7.88</v>
      </c>
      <c r="H287" s="37" t="n">
        <f>ROUND(F287*G287,2)</f>
        <v>31.52</v>
      </c>
      <c r="I287" s="38" t="n">
        <f>H287/VALOR_TOTAL*100</f>
        <v>0.0012670496107044338</v>
      </c>
      <c r="J287" s="38" t="n">
        <f>I287+J286</f>
        <v>99.9855519361967</v>
      </c>
      <c r="K287" s="34" t="inlineStr">
        <f>IF(J287&lt;=50,"A",IF(J287&lt;=80,"B","C"))</f>
        <is>
          <r>
            <t xml:space="preserve">C</t>
          </r>
        </is>
      </c>
    </row>
    <row r="288" customHeight="1" ht="20">
      <c r="A288" s="34" t="inlineStr">
        <is>
          <r>
            <t xml:space="preserve">00034557</t>
          </r>
        </is>
      </c>
      <c r="B288" s="35" t="inlineStr">
        <is>
          <r>
            <t xml:space="preserve">TELA DE ACO SOLDADA GALVANIZADA/ZINCADA PARA ALVENARIA, FIO D = *1,20 A 1,70* MM, MALHA 15 X 15 MM, (C X L) *50 X 7,5* CM</t>
          </r>
        </is>
      </c>
      <c r="C288" s="34" t="inlineStr">
        <is>
          <r>
            <t xml:space="preserve">SINAPI</t>
          </r>
        </is>
      </c>
      <c r="D288" s="34" t="inlineStr">
        <is>
          <r>
            <t xml:space="preserve">Material</t>
          </r>
        </is>
      </c>
      <c r="E288" s="34" t="inlineStr">
        <is>
          <r>
            <t xml:space="preserve">M</t>
          </r>
        </is>
      </c>
      <c r="F288" s="36" t="n">
        <v>14.28</v>
      </c>
      <c r="G288" s="37" t="n">
        <v>2.13</v>
      </c>
      <c r="H288" s="37" t="n">
        <f>ROUND(F288*G288,2)</f>
        <v>30.4164</v>
      </c>
      <c r="I288" s="38" t="n">
        <f>H288/VALOR_TOTAL*100</f>
        <v>0.001222686795019998</v>
      </c>
      <c r="J288" s="38" t="n">
        <f>I288+J287</f>
        <v>99.98677476770553</v>
      </c>
      <c r="K288" s="34" t="inlineStr">
        <f>IF(J288&lt;=50,"A",IF(J288&lt;=80,"B","C"))</f>
        <is>
          <r>
            <t xml:space="preserve">C</t>
          </r>
        </is>
      </c>
    </row>
    <row r="289" customHeight="1" ht="20">
      <c r="A289" s="34" t="inlineStr">
        <is>
          <r>
            <t xml:space="preserve">00013416</t>
          </r>
        </is>
      </c>
      <c r="B289" s="35" t="inlineStr">
        <is>
          <r>
            <t xml:space="preserve">TORNEIRA METALICA CROMADA, RETA, DE PAREDE, PARA COZINHA, SEM BICO, SEM AREJADOR, PADRAO POPULAR, 1/2" OU 3/4" (REF 1158)</t>
          </r>
        </is>
      </c>
      <c r="C289" s="34" t="inlineStr">
        <is>
          <r>
            <t xml:space="preserve">SINAPI</t>
          </r>
        </is>
      </c>
      <c r="D289" s="34" t="inlineStr">
        <is>
          <r>
            <t xml:space="preserve">Material</t>
          </r>
        </is>
      </c>
      <c r="E289" s="34" t="inlineStr">
        <is>
          <r>
            <t xml:space="preserve">UN</t>
          </r>
        </is>
      </c>
      <c r="F289" s="47" t="n">
        <v>0.3752</v>
      </c>
      <c r="G289" s="37" t="n">
        <v>77.12</v>
      </c>
      <c r="H289" s="37" t="n">
        <f>ROUND(F289*G289,2)</f>
        <v>28.935424</v>
      </c>
      <c r="I289" s="38" t="n">
        <f>H289/VALOR_TOTAL*100</f>
        <v>0.001163154115316235</v>
      </c>
      <c r="J289" s="38" t="n">
        <f>I289+J288</f>
        <v>99.98793810576814</v>
      </c>
      <c r="K289" s="34" t="inlineStr">
        <f>IF(J289&lt;=50,"A",IF(J289&lt;=80,"B","C"))</f>
        <is>
          <r>
            <t xml:space="preserve">C</t>
          </r>
        </is>
      </c>
    </row>
    <row r="290" customHeight="1" ht="15">
      <c r="A290" s="34" t="inlineStr">
        <is>
          <r>
            <t xml:space="preserve">00000650</t>
          </r>
        </is>
      </c>
      <c r="B290" s="35" t="inlineStr">
        <is>
          <r>
            <t xml:space="preserve">BLOCO DE VEDACAO DE CONCRETO, 9 X 19 X 39 CM (CLASSE C - NBR 6136)</t>
          </r>
        </is>
      </c>
      <c r="C290" s="34" t="inlineStr">
        <is>
          <r>
            <t xml:space="preserve">SINAPI</t>
          </r>
        </is>
      </c>
      <c r="D290" s="34" t="inlineStr">
        <is>
          <r>
            <t xml:space="preserve">Material</t>
          </r>
        </is>
      </c>
      <c r="E290" s="34" t="inlineStr">
        <is>
          <r>
            <t xml:space="preserve">UN</t>
          </r>
        </is>
      </c>
      <c r="F290" s="36" t="n">
        <v>7.7897148</v>
      </c>
      <c r="G290" s="37" t="n">
        <v>3.4</v>
      </c>
      <c r="H290" s="37" t="n">
        <f>ROUND(F290*G290,2)</f>
        <v>26.48503032</v>
      </c>
      <c r="I290" s="38" t="n">
        <f>H290/VALOR_TOTAL*100</f>
        <v>0.0010646525176539062</v>
      </c>
      <c r="J290" s="38" t="n">
        <f>I290+J289</f>
        <v>99.98900295805835</v>
      </c>
      <c r="K290" s="34" t="inlineStr">
        <f>IF(J290&lt;=50,"A",IF(J290&lt;=80,"B","C"))</f>
        <is>
          <r>
            <t xml:space="preserve">C</t>
          </r>
        </is>
      </c>
    </row>
    <row r="291" customHeight="1" ht="15">
      <c r="A291" s="34" t="inlineStr">
        <is>
          <r>
            <t xml:space="preserve">I01605</t>
          </r>
        </is>
      </c>
      <c r="B291" s="35" t="inlineStr">
        <is>
          <r>
            <t xml:space="preserve">Massa corrida a base pva (coralar ou similar)</t>
          </r>
        </is>
      </c>
      <c r="C291" s="34" t="inlineStr">
        <is>
          <r>
            <t xml:space="preserve">ORSE</t>
          </r>
        </is>
      </c>
      <c r="D291" s="34" t="inlineStr">
        <is>
          <r>
            <t xml:space="preserve">Material</t>
          </r>
        </is>
      </c>
      <c r="E291" s="34" t="inlineStr">
        <is>
          <r>
            <t xml:space="preserve">l</t>
          </r>
        </is>
      </c>
      <c r="F291" s="36" t="n">
        <v>12.18</v>
      </c>
      <c r="G291" s="37" t="n">
        <v>2.16</v>
      </c>
      <c r="H291" s="37" t="n">
        <f>ROUND(F291*G291,2)</f>
        <v>26.3088</v>
      </c>
      <c r="I291" s="38" t="n">
        <f>H291/VALOR_TOTAL*100</f>
        <v>0.001057568362883909</v>
      </c>
      <c r="J291" s="38" t="n">
        <f>I291+J290</f>
        <v>99.99006057465917</v>
      </c>
      <c r="K291" s="34" t="inlineStr">
        <f>IF(J291&lt;=50,"A",IF(J291&lt;=80,"B","C"))</f>
        <is>
          <r>
            <t xml:space="preserve">C</t>
          </r>
        </is>
      </c>
    </row>
    <row r="292" customHeight="1" ht="15">
      <c r="A292" s="34" t="inlineStr">
        <is>
          <r>
            <t xml:space="preserve">00040568</t>
          </r>
        </is>
      </c>
      <c r="B292" s="35" t="inlineStr">
        <is>
          <r>
            <t xml:space="preserve">PREGO DE ACO POLIDO COM CABECA 22 X 48 (4 1/4 X 5)</t>
          </r>
        </is>
      </c>
      <c r="C292" s="34" t="inlineStr">
        <is>
          <r>
            <t xml:space="preserve">SINAPI</t>
          </r>
        </is>
      </c>
      <c r="D292" s="34" t="inlineStr">
        <is>
          <r>
            <t xml:space="preserve">Material</t>
          </r>
        </is>
      </c>
      <c r="E292" s="34" t="inlineStr">
        <is>
          <r>
            <t xml:space="preserve">KG</t>
          </r>
        </is>
      </c>
      <c r="F292" s="36" t="n">
        <v>1.90506</v>
      </c>
      <c r="G292" s="37" t="n">
        <v>13.71</v>
      </c>
      <c r="H292" s="37" t="n">
        <f>ROUND(F292*G292,2)</f>
        <v>26.1183726</v>
      </c>
      <c r="I292" s="38" t="n">
        <f>H292/VALOR_TOTAL*100</f>
        <v>0.0010499135099956648</v>
      </c>
      <c r="J292" s="38" t="n">
        <f>I292+J291</f>
        <v>99.99111055358783</v>
      </c>
      <c r="K292" s="34" t="inlineStr">
        <f>IF(J292&lt;=50,"A",IF(J292&lt;=80,"B","C"))</f>
        <is>
          <r>
            <t xml:space="preserve">C</t>
          </r>
        </is>
      </c>
    </row>
    <row r="293" customHeight="1" ht="15">
      <c r="A293" s="34" t="inlineStr">
        <is>
          <r>
            <t xml:space="preserve">00009836</t>
          </r>
        </is>
      </c>
      <c r="B293" s="35" t="inlineStr">
        <is>
          <r>
            <t xml:space="preserve">TUBO PVC SERIE NORMAL, DN 100 MM, PARA ESGOTO PREDIAL (NBR 5688)</t>
          </r>
        </is>
      </c>
      <c r="C293" s="34" t="inlineStr">
        <is>
          <r>
            <t xml:space="preserve">SINAPI</t>
          </r>
        </is>
      </c>
      <c r="D293" s="34" t="inlineStr">
        <is>
          <r>
            <t xml:space="preserve">Material</t>
          </r>
        </is>
      </c>
      <c r="E293" s="34" t="inlineStr">
        <is>
          <r>
            <t xml:space="preserve">M</t>
          </r>
        </is>
      </c>
      <c r="F293" s="36" t="n">
        <v>2.10157178</v>
      </c>
      <c r="G293" s="37" t="n">
        <v>12.27</v>
      </c>
      <c r="H293" s="37" t="n">
        <f>ROUND(F293*G293,2)</f>
        <v>25.7862857406</v>
      </c>
      <c r="I293" s="38" t="n">
        <f>H293/VALOR_TOTAL*100</f>
        <v>0.001036564191279839</v>
      </c>
      <c r="J293" s="38" t="n">
        <f>I293+J292</f>
        <v>99.99214726708594</v>
      </c>
      <c r="K293" s="34" t="inlineStr">
        <f>IF(J293&lt;=50,"A",IF(J293&lt;=80,"B","C"))</f>
        <is>
          <r>
            <t xml:space="preserve">C</t>
          </r>
        </is>
      </c>
    </row>
    <row r="294" customHeight="1" ht="28">
      <c r="A294" s="34" t="inlineStr">
        <is>
          <r>
            <t xml:space="preserve">I10362</t>
          </r>
        </is>
      </c>
      <c r="B294" s="35" t="inlineStr">
        <is>
          <r>
            <t xml:space="preserve">Seguro de vida e acidente em grupo</t>
          </r>
        </is>
      </c>
      <c r="C294" s="34" t="inlineStr">
        <is>
          <r>
            <t xml:space="preserve">ORSE</t>
          </r>
        </is>
      </c>
      <c r="D294" s="34" t="inlineStr">
        <is>
          <r>
            <t xml:space="preserve">Encargos Complementares</t>
          </r>
        </is>
      </c>
      <c r="E294" s="34" t="inlineStr">
        <is>
          <r>
            <t xml:space="preserve">un</t>
          </r>
        </is>
      </c>
      <c r="F294" s="36" t="n">
        <v>2.029275</v>
      </c>
      <c r="G294" s="37" t="n">
        <v>12.54</v>
      </c>
      <c r="H294" s="37" t="n">
        <f>ROUND(F294*G294,2)</f>
        <v>25.4471085</v>
      </c>
      <c r="I294" s="38" t="n">
        <f>H294/VALOR_TOTAL*100</f>
        <v>0.0010229298514745713</v>
      </c>
      <c r="J294" s="38" t="n">
        <f>I294+J293</f>
        <v>99.99317031317071</v>
      </c>
      <c r="K294" s="34" t="inlineStr">
        <f>IF(J294&lt;=50,"A",IF(J294&lt;=80,"B","C"))</f>
        <is>
          <r>
            <t xml:space="preserve">C</t>
          </r>
        </is>
      </c>
    </row>
    <row r="295" customHeight="1" ht="20">
      <c r="A295" s="34" t="inlineStr">
        <is>
          <r>
            <t xml:space="preserve">00013415</t>
          </r>
        </is>
      </c>
      <c r="B295" s="35" t="inlineStr">
        <is>
          <r>
            <t xml:space="preserve">TORNEIRA DE MESA/BANCADA, PARA LAVATORIO, FIXA, METALICA CROMADA, PADRAO POPULAR, 1/2" OU 3/4" (REF 1193)</t>
          </r>
        </is>
      </c>
      <c r="C295" s="34" t="inlineStr">
        <is>
          <r>
            <t xml:space="preserve">SINAPI</t>
          </r>
        </is>
      </c>
      <c r="D295" s="34" t="inlineStr">
        <is>
          <r>
            <t xml:space="preserve">Material</t>
          </r>
        </is>
      </c>
      <c r="E295" s="34" t="inlineStr">
        <is>
          <r>
            <t xml:space="preserve">UN</t>
          </r>
        </is>
      </c>
      <c r="F295" s="47" t="n">
        <v>0.3752</v>
      </c>
      <c r="G295" s="37" t="n">
        <v>66.0</v>
      </c>
      <c r="H295" s="37" t="n">
        <f>ROUND(F295*G295,2)</f>
        <v>24.7632</v>
      </c>
      <c r="I295" s="38" t="n">
        <f>H295/VALOR_TOTAL*100</f>
        <v>9.954379098920062E-4</v>
      </c>
      <c r="J295" s="38" t="n">
        <f>I295+J294</f>
        <v>99.99416562244613</v>
      </c>
      <c r="K295" s="34" t="inlineStr">
        <f>IF(J295&lt;=50,"A",IF(J295&lt;=80,"B","C"))</f>
        <is>
          <r>
            <t xml:space="preserve">C</t>
          </r>
        </is>
      </c>
    </row>
    <row r="296" customHeight="1" ht="28">
      <c r="A296" s="34" t="inlineStr">
        <is>
          <r>
            <t xml:space="preserve">00003080</t>
          </r>
        </is>
      </c>
      <c r="B296" s="35" t="inlineStr">
        <is>
          <r>
            <t xml:space="preserve">FECHADURA ESPELHO PARA PORTA EXTERNA, EM ACO INOX (MAQUINA, TESTA E CONTRA-TESTA) E EM ZAMAC (MACANETA, LINGUETA E TRINCOS) COM ACABAMENTO CROMADO, MAQUINA DE 40 MM, INCLUINDO CHAVE TIPO CILINDRO</t>
          </r>
        </is>
      </c>
      <c r="C296" s="34" t="inlineStr">
        <is>
          <r>
            <t xml:space="preserve">SINAPI</t>
          </r>
        </is>
      </c>
      <c r="D296" s="34" t="inlineStr">
        <is>
          <r>
            <t xml:space="preserve">Material</t>
          </r>
        </is>
      </c>
      <c r="E296" s="34" t="inlineStr">
        <is>
          <r>
            <t xml:space="preserve">CJ</t>
          </r>
        </is>
      </c>
      <c r="F296" s="47" t="n">
        <v>0.3752</v>
      </c>
      <c r="G296" s="37" t="n">
        <v>65.45</v>
      </c>
      <c r="H296" s="37" t="n">
        <f>ROUND(F296*G296,2)</f>
        <v>24.55684</v>
      </c>
      <c r="I296" s="38" t="n">
        <f>H296/VALOR_TOTAL*100</f>
        <v>9.871425939762396E-4</v>
      </c>
      <c r="J296" s="38" t="n">
        <f>I296+J295</f>
        <v>99.99515289206666</v>
      </c>
      <c r="K296" s="34" t="inlineStr">
        <f>IF(J296&lt;=50,"A",IF(J296&lt;=80,"B","C"))</f>
        <is>
          <r>
            <t xml:space="preserve">C</t>
          </r>
        </is>
      </c>
    </row>
    <row r="297" customHeight="1" ht="20">
      <c r="A297" s="34" t="inlineStr">
        <is>
          <r>
            <t xml:space="preserve">00036397</t>
          </r>
        </is>
      </c>
      <c r="B297" s="35" t="inlineStr">
        <is>
          <r>
            <t xml:space="preserve">BETONEIRA, CAPACIDADE NOMINAL 600 L, CAPACIDADE DE MISTURA 360L, MOTOR ELETRICO TRIFASICO 220/380V, POTENCIA 4CV, EXCLUSO CARREGADOR</t>
          </r>
        </is>
      </c>
      <c r="C297" s="34" t="inlineStr">
        <is>
          <r>
            <t xml:space="preserve">SINAPI</t>
          </r>
        </is>
      </c>
      <c r="D297" s="34" t="inlineStr">
        <is>
          <r>
            <t xml:space="preserve">Equipamento</t>
          </r>
        </is>
      </c>
      <c r="E297" s="34" t="inlineStr">
        <is>
          <r>
            <t xml:space="preserve">UN</t>
          </r>
        </is>
      </c>
      <c r="F297" s="49" t="n">
        <v>0.0012548954327582975</v>
      </c>
      <c r="G297" s="37" t="n">
        <v>19525.42</v>
      </c>
      <c r="H297" s="37" t="n">
        <f>ROUND(F297*G297,2)</f>
        <v>24.50236038068752</v>
      </c>
      <c r="I297" s="38" t="n">
        <f>H297/VALOR_TOTAL*100</f>
        <v>9.84952607287115E-4</v>
      </c>
      <c r="J297" s="38" t="n">
        <f>I297+J296</f>
        <v>99.99613774979072</v>
      </c>
      <c r="K297" s="34" t="inlineStr">
        <f>IF(J297&lt;=50,"A",IF(J297&lt;=80,"B","C"))</f>
        <is>
          <r>
            <t xml:space="preserve">C</t>
          </r>
        </is>
      </c>
    </row>
    <row r="298" customHeight="1" ht="28">
      <c r="A298" s="34" t="inlineStr">
        <is>
          <r>
            <t xml:space="preserve">00043464</t>
          </r>
        </is>
      </c>
      <c r="B298" s="35" t="inlineStr">
        <is>
          <r>
            <t xml:space="preserve">FERRAMENTAS - FAMILIA OPERADOR ESCAVADEIRA - HORISTA (ENCARGOS COMPLEMENTARES - COLETADO CAIXA)</t>
          </r>
        </is>
      </c>
      <c r="C298" s="34" t="inlineStr">
        <is>
          <r>
            <t xml:space="preserve">SINAPI</t>
          </r>
        </is>
      </c>
      <c r="D298" s="34" t="inlineStr">
        <is>
          <r>
            <t xml:space="preserve">Encargos Complementares</t>
          </r>
        </is>
      </c>
      <c r="E298" s="34" t="inlineStr">
        <is>
          <r>
            <t xml:space="preserve">H</t>
          </r>
        </is>
      </c>
      <c r="F298" s="36" t="n">
        <v>2383.744945721096</v>
      </c>
      <c r="G298" s="37" t="n">
        <v>0.01</v>
      </c>
      <c r="H298" s="37" t="n">
        <f>ROUND(F298*G298,2)</f>
        <v>23.83744945721096</v>
      </c>
      <c r="I298" s="38" t="n">
        <f>H298/VALOR_TOTAL*100</f>
        <v>9.582243354995483E-4</v>
      </c>
      <c r="J298" s="38" t="n">
        <f>I298+J297</f>
        <v>99.99709607665363</v>
      </c>
      <c r="K298" s="34" t="inlineStr">
        <f>IF(J298&lt;=50,"A",IF(J298&lt;=80,"B","C"))</f>
        <is>
          <r>
            <t xml:space="preserve">C</t>
          </r>
        </is>
      </c>
    </row>
    <row r="299" customHeight="1" ht="28">
      <c r="A299" s="34" t="inlineStr">
        <is>
          <r>
            <t xml:space="preserve">00043458</t>
          </r>
        </is>
      </c>
      <c r="B299" s="35" t="inlineStr">
        <is>
          <r>
            <t xml:space="preserve">FERRAMENTAS - FAMILIA ALMOXARIFE - HORISTA (ENCARGOS COMPLEMENTARES - COLETADO CAIXA)</t>
          </r>
        </is>
      </c>
      <c r="C299" s="34" t="inlineStr">
        <is>
          <r>
            <t xml:space="preserve">SINAPI</t>
          </r>
        </is>
      </c>
      <c r="D299" s="34" t="inlineStr">
        <is>
          <r>
            <t xml:space="preserve">Encargos Complementares</t>
          </r>
        </is>
      </c>
      <c r="E299" s="34" t="inlineStr">
        <is>
          <r>
            <t xml:space="preserve">H</t>
          </r>
        </is>
      </c>
      <c r="F299" s="36" t="n">
        <v>396.0</v>
      </c>
      <c r="G299" s="37" t="n">
        <v>0.06</v>
      </c>
      <c r="H299" s="37" t="n">
        <f>ROUND(F299*G299,2)</f>
        <v>23.76</v>
      </c>
      <c r="I299" s="38" t="n">
        <f>H299/VALOR_TOTAL*100</f>
        <v>9.551110009624793E-4</v>
      </c>
      <c r="J299" s="38" t="n">
        <f>I299+J298</f>
        <v>99.99805118765461</v>
      </c>
      <c r="K299" s="34" t="inlineStr">
        <f>IF(J299&lt;=50,"A",IF(J299&lt;=80,"B","C"))</f>
        <is>
          <r>
            <t xml:space="preserve">C</t>
          </r>
        </is>
      </c>
    </row>
    <row r="300" customHeight="1" ht="28">
      <c r="A300" s="34" t="inlineStr">
        <is>
          <r>
            <t xml:space="preserve">I12893S</t>
          </r>
        </is>
      </c>
      <c r="B300" s="35" t="inlineStr">
        <is>
          <r>
            <t xml:space="preserve">Bota de seguranca com biqueira de aco e colarinho acolchoado</t>
          </r>
        </is>
      </c>
      <c r="C300" s="34" t="inlineStr">
        <is>
          <r>
            <t xml:space="preserve">ORSE</t>
          </r>
        </is>
      </c>
      <c r="D300" s="34" t="inlineStr">
        <is>
          <r>
            <t xml:space="preserve">Encargos Complementares</t>
          </r>
        </is>
      </c>
      <c r="E300" s="34" t="inlineStr">
        <is>
          <r>
            <t xml:space="preserve">par</t>
          </r>
        </is>
      </c>
      <c r="F300" s="45" t="n">
        <v>0.341448</v>
      </c>
      <c r="G300" s="37" t="n">
        <v>64.8</v>
      </c>
      <c r="H300" s="37" t="n">
        <f>ROUND(F300*G300,2)</f>
        <v>22.1258304</v>
      </c>
      <c r="I300" s="38" t="n">
        <f>H300/VALOR_TOTAL*100</f>
        <v>8.894202028817362E-4</v>
      </c>
      <c r="J300" s="38" t="n">
        <f>I300+J299</f>
        <v>99.9989407754682</v>
      </c>
      <c r="K300" s="34" t="inlineStr">
        <f>IF(J300&lt;=50,"A",IF(J300&lt;=80,"B","C"))</f>
        <is>
          <r>
            <t xml:space="preserve">C</t>
          </r>
        </is>
      </c>
    </row>
    <row r="301" customHeight="1" ht="15">
      <c r="A301" s="34" t="inlineStr">
        <is>
          <r>
            <t xml:space="preserve">00003146</t>
          </r>
        </is>
      </c>
      <c r="B301" s="35" t="inlineStr">
        <is>
          <r>
            <t xml:space="preserve">FITA VEDA ROSCA EM ROLOS DE 18 MM X 10 M (L X C)</t>
          </r>
        </is>
      </c>
      <c r="C301" s="34" t="inlineStr">
        <is>
          <r>
            <t xml:space="preserve">SINAPI</t>
          </r>
        </is>
      </c>
      <c r="D301" s="34" t="inlineStr">
        <is>
          <r>
            <t xml:space="preserve">Material</t>
          </r>
        </is>
      </c>
      <c r="E301" s="34" t="inlineStr">
        <is>
          <r>
            <t xml:space="preserve">UN</t>
          </r>
        </is>
      </c>
      <c r="F301" s="36" t="n">
        <v>5.49951712</v>
      </c>
      <c r="G301" s="37" t="n">
        <v>3.95</v>
      </c>
      <c r="H301" s="37" t="n">
        <f>ROUND(F301*G301,2)</f>
        <v>21.723092624</v>
      </c>
      <c r="I301" s="38" t="n">
        <f>H301/VALOR_TOTAL*100</f>
        <v>8.73230839230189E-4</v>
      </c>
      <c r="J301" s="38" t="n">
        <f>I301+J300</f>
        <v>99.99981388198928</v>
      </c>
      <c r="K301" s="34" t="inlineStr">
        <f>IF(J301&lt;=50,"A",IF(J301&lt;=80,"B","C"))</f>
        <is>
          <r>
            <t xml:space="preserve">C</t>
          </r>
        </is>
      </c>
    </row>
    <row r="302" customHeight="1" ht="20">
      <c r="A302" s="34" t="inlineStr">
        <is>
          <r>
            <t xml:space="preserve">00001871</t>
          </r>
        </is>
      </c>
      <c r="B302" s="35" t="inlineStr">
        <is>
          <r>
            <t xml:space="preserve">CAIXA OCTOGONAL DE FUNDO MOVEL, EM PVC, DE 3" X 3", PARA ELETRODUTO FLEXIVEL CORRUGADO</t>
          </r>
        </is>
      </c>
      <c r="C302" s="34" t="inlineStr">
        <is>
          <r>
            <t xml:space="preserve">SINAPI</t>
          </r>
        </is>
      </c>
      <c r="D302" s="34" t="inlineStr">
        <is>
          <r>
            <t xml:space="preserve">Material</t>
          </r>
        </is>
      </c>
      <c r="E302" s="34" t="inlineStr">
        <is>
          <r>
            <t xml:space="preserve">UN</t>
          </r>
        </is>
      </c>
      <c r="F302" s="36" t="n">
        <v>6.0354</v>
      </c>
      <c r="G302" s="37" t="n">
        <v>3.5</v>
      </c>
      <c r="H302" s="37" t="n">
        <f>ROUND(F302*G302,2)</f>
        <v>21.1239</v>
      </c>
      <c r="I302" s="38" t="n">
        <f>H302/VALOR_TOTAL*100</f>
        <v>8.491443296814526E-4</v>
      </c>
      <c r="J302" s="38" t="n">
        <f>I302+J301</f>
        <v>100.00066286954569</v>
      </c>
      <c r="K302" s="34" t="inlineStr">
        <f>IF(J302&lt;=50,"A",IF(J302&lt;=80,"B","C"))</f>
        <is>
          <r>
            <t xml:space="preserve">C</t>
          </r>
        </is>
      </c>
    </row>
    <row r="303" customHeight="1" ht="20">
      <c r="A303" s="34" t="inlineStr">
        <is>
          <r>
            <t xml:space="preserve">00001094</t>
          </r>
        </is>
      </c>
      <c r="B303" s="35" t="inlineStr">
        <is>
          <r>
            <t xml:space="preserve">ARMACAO VERTICAL COM HASTE E CONTRA-PINO, EM CHAPA DE ACO GALVANIZADO 3/16", COM 1 ESTRIBO, SEM ISOLADOR</t>
          </r>
        </is>
      </c>
      <c r="C303" s="34" t="inlineStr">
        <is>
          <r>
            <t xml:space="preserve">SINAPI</t>
          </r>
        </is>
      </c>
      <c r="D303" s="34" t="inlineStr">
        <is>
          <r>
            <t xml:space="preserve">Material</t>
          </r>
        </is>
      </c>
      <c r="E303" s="34" t="inlineStr">
        <is>
          <r>
            <t xml:space="preserve">UN</t>
          </r>
        </is>
      </c>
      <c r="F303" s="36" t="n">
        <v>1.0</v>
      </c>
      <c r="G303" s="37" t="n">
        <v>18.24</v>
      </c>
      <c r="H303" s="37" t="n">
        <f>ROUND(F303*G303,2)</f>
        <v>18.24</v>
      </c>
      <c r="I303" s="38" t="n">
        <f>H303/VALOR_TOTAL*100</f>
        <v>7.332165259913981E-4</v>
      </c>
      <c r="J303" s="38" t="n">
        <f>I303+J302</f>
        <v>100.0013960860717</v>
      </c>
      <c r="K303" s="34" t="inlineStr">
        <f>IF(J303&lt;=50,"A",IF(J303&lt;=80,"B","C"))</f>
        <is>
          <r>
            <t xml:space="preserve">C</t>
          </r>
        </is>
      </c>
    </row>
    <row r="304" customHeight="1" ht="15">
      <c r="A304" s="34" t="inlineStr">
        <is>
          <r>
            <t xml:space="preserve">00004069</t>
          </r>
        </is>
      </c>
      <c r="B304" s="35" t="inlineStr">
        <is>
          <r>
            <t xml:space="preserve">MESTRE DE OBRAS (HORISTA)</t>
          </r>
        </is>
      </c>
      <c r="C304" s="34" t="inlineStr">
        <is>
          <r>
            <t xml:space="preserve">SINAPI</t>
          </r>
        </is>
      </c>
      <c r="D304" s="34" t="inlineStr">
        <is>
          <r>
            <t xml:space="preserve">Mão de Obra</t>
          </r>
        </is>
      </c>
      <c r="E304" s="34" t="inlineStr">
        <is>
          <r>
            <t xml:space="preserve">H</t>
          </r>
        </is>
      </c>
      <c r="F304" s="50" t="n">
        <v>0.4467689112</v>
      </c>
      <c r="G304" s="37" t="n">
        <v>37.52</v>
      </c>
      <c r="H304" s="37" t="n">
        <f>ROUND(F304*G304,2)</f>
        <v>16.762769548224</v>
      </c>
      <c r="I304" s="38" t="n">
        <f>H304/VALOR_TOTAL*100</f>
        <v>6.738344108631141E-4</v>
      </c>
      <c r="J304" s="38" t="n">
        <f>I304+J303</f>
        <v>100.0020698091515</v>
      </c>
      <c r="K304" s="34" t="inlineStr">
        <f>IF(J304&lt;=50,"A",IF(J304&lt;=80,"B","C"))</f>
        <is>
          <r>
            <t xml:space="preserve">C</t>
          </r>
        </is>
      </c>
    </row>
    <row r="305" customHeight="1" ht="20">
      <c r="A305" s="34" t="inlineStr">
        <is>
          <r>
            <t xml:space="preserve">00000097</t>
          </r>
        </is>
      </c>
      <c r="B305" s="35" t="inlineStr">
        <is>
          <r>
            <t xml:space="preserve">ADAPTADOR PVC SOLDAVEL, COM FLANGE E ANEL DE VEDACAO, 32 MM X 1", PARA CAIXA D'AGUA</t>
          </r>
        </is>
      </c>
      <c r="C305" s="34" t="inlineStr">
        <is>
          <r>
            <t xml:space="preserve">SINAPI</t>
          </r>
        </is>
      </c>
      <c r="D305" s="34" t="inlineStr">
        <is>
          <r>
            <t xml:space="preserve">Material</t>
          </r>
        </is>
      </c>
      <c r="E305" s="34" t="inlineStr">
        <is>
          <r>
            <t xml:space="preserve">UN</t>
          </r>
        </is>
      </c>
      <c r="F305" s="36" t="n">
        <v>1.0</v>
      </c>
      <c r="G305" s="37" t="n">
        <v>16.29</v>
      </c>
      <c r="H305" s="37" t="n">
        <f>ROUND(F305*G305,2)</f>
        <v>16.29</v>
      </c>
      <c r="I305" s="38" t="n">
        <f>H305/VALOR_TOTAL*100</f>
        <v>6.548298908113968E-4</v>
      </c>
      <c r="J305" s="38" t="n">
        <f>I305+J304</f>
        <v>100.0027246390423</v>
      </c>
      <c r="K305" s="34" t="inlineStr">
        <f>IF(J305&lt;=50,"A",IF(J305&lt;=80,"B","C"))</f>
        <is>
          <r>
            <t xml:space="preserve">C</t>
          </r>
        </is>
      </c>
    </row>
    <row r="306" customHeight="1" ht="15">
      <c r="A306" s="34" t="inlineStr">
        <is>
          <r>
            <t xml:space="preserve">00020111</t>
          </r>
        </is>
      </c>
      <c r="B306" s="35" t="inlineStr">
        <is>
          <r>
            <t xml:space="preserve">FITA ISOLANTE ADESIVA ANTICHAMA, USO ATE 750 V, EM ROLO DE 19 MM X 20 M</t>
          </r>
        </is>
      </c>
      <c r="C306" s="34" t="inlineStr">
        <is>
          <r>
            <t xml:space="preserve">SINAPI</t>
          </r>
        </is>
      </c>
      <c r="D306" s="34" t="inlineStr">
        <is>
          <r>
            <t xml:space="preserve">Material</t>
          </r>
        </is>
      </c>
      <c r="E306" s="34" t="inlineStr">
        <is>
          <r>
            <t xml:space="preserve">UN</t>
          </r>
        </is>
      </c>
      <c r="F306" s="36" t="n">
        <v>1.8</v>
      </c>
      <c r="G306" s="37" t="n">
        <v>9.0</v>
      </c>
      <c r="H306" s="37" t="n">
        <f>ROUND(F306*G306,2)</f>
        <v>16.2</v>
      </c>
      <c r="I306" s="38" t="n">
        <f>H306/VALOR_TOTAL*100</f>
        <v>6.512120461107813E-4</v>
      </c>
      <c r="J306" s="38" t="n">
        <f>I306+J305</f>
        <v>100.00337585108842</v>
      </c>
      <c r="K306" s="34" t="inlineStr">
        <f>IF(J306&lt;=50,"A",IF(J306&lt;=80,"B","C"))</f>
        <is>
          <r>
            <t xml:space="preserve">C</t>
          </r>
        </is>
      </c>
    </row>
    <row r="307" customHeight="1" ht="20">
      <c r="A307" s="34" t="inlineStr">
        <is>
          <r>
            <t xml:space="preserve">00001607</t>
          </r>
        </is>
      </c>
      <c r="B307" s="35" t="inlineStr">
        <is>
          <r>
            <t xml:space="preserve">CONJUNTO ARRUELAS DE VEDACAO 5/16" PARA TELHA FIBROCIMENTO (UMA ARRUELA METALICA E UMA ARRUELA PVC - CONICAS)</t>
          </r>
        </is>
      </c>
      <c r="C307" s="34" t="inlineStr">
        <is>
          <r>
            <t xml:space="preserve">SINAPI</t>
          </r>
        </is>
      </c>
      <c r="D307" s="34" t="inlineStr">
        <is>
          <r>
            <t xml:space="preserve">Material</t>
          </r>
        </is>
      </c>
      <c r="E307" s="34" t="inlineStr">
        <is>
          <r>
            <t xml:space="preserve">CJ</t>
          </r>
        </is>
      </c>
      <c r="F307" s="36" t="n">
        <v>80.01252</v>
      </c>
      <c r="G307" s="37" t="n">
        <v>0.2</v>
      </c>
      <c r="H307" s="37" t="n">
        <f>ROUND(F307*G307,2)</f>
        <v>16.002504</v>
      </c>
      <c r="I307" s="38" t="n">
        <f>H307/VALOR_TOTAL*100</f>
        <v>6.432730476997507E-4</v>
      </c>
      <c r="J307" s="38" t="n">
        <f>I307+J306</f>
        <v>100.00401902347964</v>
      </c>
      <c r="K307" s="34" t="inlineStr">
        <f>IF(J307&lt;=50,"A",IF(J307&lt;=80,"B","C"))</f>
        <is>
          <r>
            <t xml:space="preserve">C</t>
          </r>
        </is>
      </c>
    </row>
    <row r="308" customHeight="1" ht="15">
      <c r="A308" s="34" t="inlineStr">
        <is>
          <r>
            <t xml:space="preserve">I01333</t>
          </r>
        </is>
      </c>
      <c r="B308" s="35" t="inlineStr">
        <is>
          <r>
            <t xml:space="preserve">Líquido selador para parede</t>
          </r>
        </is>
      </c>
      <c r="C308" s="34" t="inlineStr">
        <is>
          <r>
            <t xml:space="preserve">ORSE</t>
          </r>
        </is>
      </c>
      <c r="D308" s="34" t="inlineStr">
        <is>
          <r>
            <t xml:space="preserve">Material</t>
          </r>
        </is>
      </c>
      <c r="E308" s="34" t="inlineStr">
        <is>
          <r>
            <t xml:space="preserve">l</t>
          </r>
        </is>
      </c>
      <c r="F308" s="36" t="n">
        <v>2.262</v>
      </c>
      <c r="G308" s="37" t="n">
        <v>7.0</v>
      </c>
      <c r="H308" s="37" t="n">
        <f>ROUND(F308*G308,2)</f>
        <v>15.834</v>
      </c>
      <c r="I308" s="38" t="n">
        <f>H308/VALOR_TOTAL*100</f>
        <v>6.364994776616118E-4</v>
      </c>
      <c r="J308" s="38" t="n">
        <f>I308+J307</f>
        <v>100.00465536216419</v>
      </c>
      <c r="K308" s="34" t="inlineStr">
        <f>IF(J308&lt;=50,"A",IF(J308&lt;=80,"B","C"))</f>
        <is>
          <r>
            <t xml:space="preserve">C</t>
          </r>
        </is>
      </c>
    </row>
    <row r="309" customHeight="1" ht="15">
      <c r="A309" s="34" t="inlineStr">
        <is>
          <r>
            <t xml:space="preserve">00037591</t>
          </r>
        </is>
      </c>
      <c r="B309" s="35" t="inlineStr">
        <is>
          <r>
            <t xml:space="preserve">SUPORTE MAO-FRANCESA EM ACO, ABAS IGUAIS 40 CM, CAPACIDADE MINIMA 70 KG, BRANCO</t>
          </r>
        </is>
      </c>
      <c r="C309" s="34" t="inlineStr">
        <is>
          <r>
            <t xml:space="preserve">SINAPI</t>
          </r>
        </is>
      </c>
      <c r="D309" s="34" t="inlineStr">
        <is>
          <r>
            <t xml:space="preserve">Material</t>
          </r>
        </is>
      </c>
      <c r="E309" s="34" t="inlineStr">
        <is>
          <r>
            <t xml:space="preserve">UN</t>
          </r>
        </is>
      </c>
      <c r="F309" s="47" t="n">
        <v>0.7504</v>
      </c>
      <c r="G309" s="37" t="n">
        <v>20.27</v>
      </c>
      <c r="H309" s="37" t="n">
        <f>ROUND(F309*G309,2)</f>
        <v>15.210608</v>
      </c>
      <c r="I309" s="38" t="n">
        <f>H309/VALOR_TOTAL*100</f>
        <v>6.114401949548777E-4</v>
      </c>
      <c r="J309" s="38" t="n">
        <f>I309+J308</f>
        <v>100.0052667779186</v>
      </c>
      <c r="K309" s="34" t="inlineStr">
        <f>IF(J309&lt;=50,"A",IF(J309&lt;=80,"B","C"))</f>
        <is>
          <r>
            <t xml:space="preserve">C</t>
          </r>
        </is>
      </c>
    </row>
    <row r="310" customHeight="1" ht="15">
      <c r="A310" s="34" t="inlineStr">
        <is>
          <r>
            <t xml:space="preserve">I03767S</t>
          </r>
        </is>
      </c>
      <c r="B310" s="35" t="inlineStr">
        <is>
          <r>
            <t xml:space="preserve">Lixa em folha para parede ou madeira, numero 120, cor vermelha</t>
          </r>
        </is>
      </c>
      <c r="C310" s="34" t="inlineStr">
        <is>
          <r>
            <t xml:space="preserve">ORSE</t>
          </r>
        </is>
      </c>
      <c r="D310" s="34" t="inlineStr">
        <is>
          <r>
            <t xml:space="preserve">Material</t>
          </r>
        </is>
      </c>
      <c r="E310" s="34" t="inlineStr">
        <is>
          <r>
            <t xml:space="preserve">un</t>
          </r>
        </is>
      </c>
      <c r="F310" s="36" t="n">
        <v>15.66</v>
      </c>
      <c r="G310" s="37" t="n">
        <v>0.95</v>
      </c>
      <c r="H310" s="37" t="n">
        <f>ROUND(F310*G310,2)</f>
        <v>14.877</v>
      </c>
      <c r="I310" s="38" t="n">
        <f>H310/VALOR_TOTAL*100</f>
        <v>5.980297290117341E-4</v>
      </c>
      <c r="J310" s="38" t="n">
        <f>I310+J309</f>
        <v>100.00586492824243</v>
      </c>
      <c r="K310" s="34" t="inlineStr">
        <f>IF(J310&lt;=50,"A",IF(J310&lt;=80,"B","C"))</f>
        <is>
          <r>
            <t xml:space="preserve">C</t>
          </r>
        </is>
      </c>
    </row>
    <row r="311" customHeight="1" ht="15">
      <c r="A311" s="34" t="inlineStr">
        <is>
          <r>
            <t xml:space="preserve">00038094</t>
          </r>
        </is>
      </c>
      <c r="B311" s="35" t="inlineStr">
        <is>
          <r>
            <t xml:space="preserve">ESPELHO / PLACA DE 3 POSTOS 4" X 2", PARA INSTALACAO DE TOMADAS E INTERRUPTORES</t>
          </r>
        </is>
      </c>
      <c r="C311" s="34" t="inlineStr">
        <is>
          <r>
            <t xml:space="preserve">SINAPI</t>
          </r>
        </is>
      </c>
      <c r="D311" s="34" t="inlineStr">
        <is>
          <r>
            <t xml:space="preserve">Material</t>
          </r>
        </is>
      </c>
      <c r="E311" s="34" t="inlineStr">
        <is>
          <r>
            <t xml:space="preserve">UN</t>
          </r>
        </is>
      </c>
      <c r="F311" s="36" t="n">
        <v>4.8912</v>
      </c>
      <c r="G311" s="37" t="n">
        <v>2.99</v>
      </c>
      <c r="H311" s="37" t="n">
        <f>ROUND(F311*G311,2)</f>
        <v>14.624688</v>
      </c>
      <c r="I311" s="38" t="n">
        <f>H311/VALOR_TOTAL*100</f>
        <v>5.878872219883821E-4</v>
      </c>
      <c r="J311" s="38" t="n">
        <f>I311+J310</f>
        <v>100.00645262701492</v>
      </c>
      <c r="K311" s="34" t="inlineStr">
        <f>IF(J311&lt;=50,"A",IF(J311&lt;=80,"B","C"))</f>
        <is>
          <r>
            <t xml:space="preserve">C</t>
          </r>
        </is>
      </c>
    </row>
    <row r="312" customHeight="1" ht="28">
      <c r="A312" s="34" t="inlineStr">
        <is>
          <r>
            <t xml:space="preserve">I10599</t>
          </r>
        </is>
      </c>
      <c r="B312" s="35" t="inlineStr">
        <is>
          <r>
            <t xml:space="preserve">Protetor solar fps 30 com 120ml</t>
          </r>
        </is>
      </c>
      <c r="C312" s="34" t="inlineStr">
        <is>
          <r>
            <t xml:space="preserve">ORSE</t>
          </r>
        </is>
      </c>
      <c r="D312" s="34" t="inlineStr">
        <is>
          <r>
            <t xml:space="preserve">Encargos Complementares</t>
          </r>
        </is>
      </c>
      <c r="E312" s="34" t="inlineStr">
        <is>
          <r>
            <t xml:space="preserve">un</t>
          </r>
        </is>
      </c>
      <c r="F312" s="48" t="n">
        <v>0.81171</v>
      </c>
      <c r="G312" s="37" t="n">
        <v>18.0</v>
      </c>
      <c r="H312" s="37" t="n">
        <f>ROUND(F312*G312,2)</f>
        <v>14.61078</v>
      </c>
      <c r="I312" s="38" t="n">
        <f>H312/VALOR_TOTAL*100</f>
        <v>5.873281443873137E-4</v>
      </c>
      <c r="J312" s="38" t="n">
        <f>I312+J311</f>
        <v>100.00703992380464</v>
      </c>
      <c r="K312" s="34" t="inlineStr">
        <f>IF(J312&lt;=50,"A",IF(J312&lt;=80,"B","C"))</f>
        <is>
          <r>
            <t xml:space="preserve">C</t>
          </r>
        </is>
      </c>
    </row>
    <row r="313" customHeight="1" ht="15">
      <c r="A313" s="34" t="inlineStr">
        <is>
          <r>
            <t xml:space="preserve">00007340</t>
          </r>
        </is>
      </c>
      <c r="B313" s="35" t="inlineStr">
        <is>
          <r>
            <t xml:space="preserve">IMUNIZANTE PARA MADEIRA, INCOLOR</t>
          </r>
        </is>
      </c>
      <c r="C313" s="34" t="inlineStr">
        <is>
          <r>
            <t xml:space="preserve">SINAPI</t>
          </r>
        </is>
      </c>
      <c r="D313" s="34" t="inlineStr">
        <is>
          <r>
            <t xml:space="preserve">Material</t>
          </r>
        </is>
      </c>
      <c r="E313" s="34" t="inlineStr">
        <is>
          <r>
            <t xml:space="preserve">L</t>
          </r>
        </is>
      </c>
      <c r="F313" s="45" t="n">
        <v>0.469008</v>
      </c>
      <c r="G313" s="37" t="n">
        <v>30.96</v>
      </c>
      <c r="H313" s="37" t="n">
        <f>ROUND(F313*G313,2)</f>
        <v>14.52048768</v>
      </c>
      <c r="I313" s="38" t="n">
        <f>H313/VALOR_TOTAL*100</f>
        <v>5.836985489271107E-4</v>
      </c>
      <c r="J313" s="38" t="n">
        <f>I313+J312</f>
        <v>100.00762360274967</v>
      </c>
      <c r="K313" s="34" t="inlineStr">
        <f>IF(J313&lt;=50,"A",IF(J313&lt;=80,"B","C"))</f>
        <is>
          <r>
            <t xml:space="preserve">C</t>
          </r>
        </is>
      </c>
    </row>
    <row r="314" customHeight="1" ht="15">
      <c r="A314" s="34" t="inlineStr">
        <is>
          <r>
            <t xml:space="preserve">I02692S</t>
          </r>
        </is>
      </c>
      <c r="B314" s="35" t="inlineStr">
        <is>
          <r>
            <t xml:space="preserve">Desmoldante protetor para formas de madeira, de base oleosaemulsionada em agua</t>
          </r>
        </is>
      </c>
      <c r="C314" s="34" t="inlineStr">
        <is>
          <r>
            <t xml:space="preserve">ORSE</t>
          </r>
        </is>
      </c>
      <c r="D314" s="34" t="inlineStr">
        <is>
          <r>
            <t xml:space="preserve">Material</t>
          </r>
        </is>
      </c>
      <c r="E314" s="34" t="inlineStr">
        <is>
          <r>
            <t xml:space="preserve">l</t>
          </r>
        </is>
      </c>
      <c r="F314" s="36" t="n">
        <v>1.704</v>
      </c>
      <c r="G314" s="37" t="n">
        <v>8.18</v>
      </c>
      <c r="H314" s="37" t="n">
        <f>ROUND(F314*G314,2)</f>
        <v>13.93872</v>
      </c>
      <c r="I314" s="38" t="n">
        <f>H314/VALOR_TOTAL*100</f>
        <v>5.603124920595846E-4</v>
      </c>
      <c r="J314" s="38" t="n">
        <f>I314+J313</f>
        <v>100.00818396669553</v>
      </c>
      <c r="K314" s="34" t="inlineStr">
        <f>IF(J314&lt;=50,"A",IF(J314&lt;=80,"B","C"))</f>
        <is>
          <r>
            <t xml:space="preserve">C</t>
          </r>
        </is>
      </c>
    </row>
    <row r="315" customHeight="1" ht="20">
      <c r="A315" s="34" t="inlineStr">
        <is>
          <r>
            <t xml:space="preserve">00011455</t>
          </r>
        </is>
      </c>
      <c r="B315" s="35" t="inlineStr">
        <is>
          <r>
            <t xml:space="preserve">FERROLHO COM FECHO / TRINCO REDONDO, EM ACO GALVANIZADO / ZINCADO, DE SOBREPOR, COM COMPRIMENTO DE 8" E ESPESSURA MINIMA DA CHAPA DE 1,50 MM</t>
          </r>
        </is>
      </c>
      <c r="C315" s="34" t="inlineStr">
        <is>
          <r>
            <t xml:space="preserve">SINAPI</t>
          </r>
        </is>
      </c>
      <c r="D315" s="34" t="inlineStr">
        <is>
          <r>
            <t xml:space="preserve">Material</t>
          </r>
        </is>
      </c>
      <c r="E315" s="34" t="inlineStr">
        <is>
          <r>
            <t xml:space="preserve">UN</t>
          </r>
        </is>
      </c>
      <c r="F315" s="36" t="n">
        <v>0.75</v>
      </c>
      <c r="G315" s="37" t="n">
        <v>18.34</v>
      </c>
      <c r="H315" s="37" t="n">
        <f>ROUND(F315*G315,2)</f>
        <v>13.755</v>
      </c>
      <c r="I315" s="38" t="n">
        <f>H315/VALOR_TOTAL*100</f>
        <v>5.529272650773949E-4</v>
      </c>
      <c r="J315" s="38" t="n">
        <f>I315+J314</f>
        <v>100.00873709495197</v>
      </c>
      <c r="K315" s="34" t="inlineStr">
        <f>IF(J315&lt;=50,"A",IF(J315&lt;=80,"B","C"))</f>
        <is>
          <r>
            <t xml:space="preserve">C</t>
          </r>
        </is>
      </c>
    </row>
    <row r="316" customHeight="1" ht="28">
      <c r="A316" s="34" t="inlineStr">
        <is>
          <r>
            <t xml:space="preserve">I12892S</t>
          </r>
        </is>
      </c>
      <c r="B316" s="35" t="inlineStr">
        <is>
          <r>
            <t xml:space="preserve">Luva raspa de couro, cano curto (punho *7* cm)</t>
          </r>
        </is>
      </c>
      <c r="C316" s="34" t="inlineStr">
        <is>
          <r>
            <t xml:space="preserve">ORSE</t>
          </r>
        </is>
      </c>
      <c r="D316" s="34" t="inlineStr">
        <is>
          <r>
            <t xml:space="preserve">Encargos Complementares</t>
          </r>
        </is>
      </c>
      <c r="E316" s="34" t="inlineStr">
        <is>
          <r>
            <t xml:space="preserve">par</t>
          </r>
        </is>
      </c>
      <c r="F316" s="36" t="n">
        <v>1.037185</v>
      </c>
      <c r="G316" s="37" t="n">
        <v>12.15</v>
      </c>
      <c r="H316" s="37" t="n">
        <f>ROUND(F316*G316,2)</f>
        <v>12.60179775</v>
      </c>
      <c r="I316" s="38" t="n">
        <f>H316/VALOR_TOTAL*100</f>
        <v>5.065705245340579E-4</v>
      </c>
      <c r="J316" s="38" t="n">
        <f>I316+J315</f>
        <v>100.00924359321006</v>
      </c>
      <c r="K316" s="34" t="inlineStr">
        <f>IF(J316&lt;=50,"A",IF(J316&lt;=80,"B","C"))</f>
        <is>
          <r>
            <t xml:space="preserve">C</t>
          </r>
        </is>
      </c>
    </row>
    <row r="317" customHeight="1" ht="15">
      <c r="A317" s="34" t="inlineStr">
        <is>
          <r>
            <t xml:space="preserve">I0280</t>
          </r>
        </is>
      </c>
      <c r="B317" s="35" t="inlineStr">
        <is>
          <r>
            <t xml:space="preserve">BRITA</t>
          </r>
        </is>
      </c>
      <c r="C317" s="34" t="inlineStr">
        <is>
          <r>
            <t xml:space="preserve">SEINFRA</t>
          </r>
        </is>
      </c>
      <c r="D317" s="34" t="inlineStr">
        <is>
          <r>
            <t xml:space="preserve">Material</t>
          </r>
        </is>
      </c>
      <c r="E317" s="34" t="inlineStr">
        <is>
          <r>
            <t xml:space="preserve">M3</t>
          </r>
        </is>
      </c>
      <c r="F317" s="45" t="n">
        <v>0.120725</v>
      </c>
      <c r="G317" s="37" t="n">
        <v>100.5</v>
      </c>
      <c r="H317" s="37" t="n">
        <f>ROUND(F317*G317,2)</f>
        <v>12.1328625</v>
      </c>
      <c r="I317" s="38" t="n">
        <f>H317/VALOR_TOTAL*100</f>
        <v>4.877201366546771E-4</v>
      </c>
      <c r="J317" s="38" t="n">
        <f>I317+J316</f>
        <v>100.00973119827914</v>
      </c>
      <c r="K317" s="34" t="inlineStr">
        <f>IF(J317&lt;=50,"A",IF(J317&lt;=80,"B","C"))</f>
        <is>
          <r>
            <t xml:space="preserve">C</t>
          </r>
        </is>
      </c>
    </row>
    <row r="318" customHeight="1" ht="20">
      <c r="A318" s="34" t="inlineStr">
        <is>
          <r>
            <t xml:space="preserve">00034686</t>
          </r>
        </is>
      </c>
      <c r="B318" s="35" t="inlineStr">
        <is>
          <r>
            <t xml:space="preserve">DISJUNTOR TERMOMAGNETICO PARA TRILHO DIN (IEC), MONOPOLAR, 40 - 50 A, ICC - 5KA / 250 VCA</t>
          </r>
        </is>
      </c>
      <c r="C318" s="34" t="inlineStr">
        <is>
          <r>
            <t xml:space="preserve">SINAPI</t>
          </r>
        </is>
      </c>
      <c r="D318" s="34" t="inlineStr">
        <is>
          <r>
            <t xml:space="preserve">Material</t>
          </r>
        </is>
      </c>
      <c r="E318" s="34" t="inlineStr">
        <is>
          <r>
            <t xml:space="preserve">UN</t>
          </r>
        </is>
      </c>
      <c r="F318" s="36" t="n">
        <v>1.0</v>
      </c>
      <c r="G318" s="37" t="n">
        <v>11.94</v>
      </c>
      <c r="H318" s="37" t="n">
        <f>ROUND(F318*G318,2)</f>
        <v>11.94</v>
      </c>
      <c r="I318" s="38" t="n">
        <f>H318/VALOR_TOTAL*100</f>
        <v>4.799673969483166E-4</v>
      </c>
      <c r="J318" s="38" t="n">
        <f>I318+J317</f>
        <v>100.01021116567613</v>
      </c>
      <c r="K318" s="34" t="inlineStr">
        <f>IF(J318&lt;=50,"A",IF(J318&lt;=80,"B","C"))</f>
        <is>
          <r>
            <t xml:space="preserve">C</t>
          </r>
        </is>
      </c>
    </row>
    <row r="319" customHeight="1" ht="15">
      <c r="A319" s="34" t="inlineStr">
        <is>
          <r>
            <t xml:space="preserve">00012016</t>
          </r>
        </is>
      </c>
      <c r="B319" s="35" t="inlineStr">
        <is>
          <r>
            <t xml:space="preserve">CONDULETE EM PVC, TIPO "LB", SEM TAMPA, DE 1/2" OU 3/4"</t>
          </r>
        </is>
      </c>
      <c r="C319" s="34" t="inlineStr">
        <is>
          <r>
            <t xml:space="preserve">SINAPI</t>
          </r>
        </is>
      </c>
      <c r="D319" s="34" t="inlineStr">
        <is>
          <r>
            <t xml:space="preserve">Material</t>
          </r>
        </is>
      </c>
      <c r="E319" s="34" t="inlineStr">
        <is>
          <r>
            <t xml:space="preserve">UN</t>
          </r>
        </is>
      </c>
      <c r="F319" s="36" t="n">
        <v>1.1252</v>
      </c>
      <c r="G319" s="37" t="n">
        <v>9.07</v>
      </c>
      <c r="H319" s="37" t="n">
        <f>ROUND(F319*G319,2)</f>
        <v>10.205564</v>
      </c>
      <c r="I319" s="38" t="n">
        <f>H319/VALOR_TOTAL*100</f>
        <v>4.102460626021315E-4</v>
      </c>
      <c r="J319" s="38" t="n">
        <f>I319+J318</f>
        <v>100.01062159005826</v>
      </c>
      <c r="K319" s="34" t="inlineStr">
        <f>IF(J319&lt;=50,"A",IF(J319&lt;=80,"B","C"))</f>
        <is>
          <r>
            <t xml:space="preserve">C</t>
          </r>
        </is>
      </c>
    </row>
    <row r="320" customHeight="1" ht="28">
      <c r="A320" s="34" t="inlineStr">
        <is>
          <r>
            <t xml:space="preserve">00000746</t>
          </r>
        </is>
      </c>
      <c r="B320" s="35" t="inlineStr">
        <is>
          <r>
            <t xml:space="preserve">LAVADORA DE ALTA PRESSAO (LAVA - JATO) PARA AGUA FRIA, PRESSAO DE OPERACAO ENTRE 1400 E 1900 LIB/POL2, VAZAO MAXIMA ENTRE 400 E 700 L/H, POTENCIA DE OPERACAO ENTRE 2,50 E 3,00 CV</t>
          </r>
        </is>
      </c>
      <c r="C320" s="34" t="inlineStr">
        <is>
          <r>
            <t xml:space="preserve">SINAPI</t>
          </r>
        </is>
      </c>
      <c r="D320" s="34" t="inlineStr">
        <is>
          <r>
            <t xml:space="preserve">Equipamento</t>
          </r>
        </is>
      </c>
      <c r="E320" s="34" t="inlineStr">
        <is>
          <r>
            <t xml:space="preserve">UN</t>
          </r>
        </is>
      </c>
      <c r="F320" s="42" t="n">
        <v>0.00726391368</v>
      </c>
      <c r="G320" s="37" t="n">
        <v>1381.0</v>
      </c>
      <c r="H320" s="37" t="n">
        <f>ROUND(F320*G320,2)</f>
        <v>10.03146479208</v>
      </c>
      <c r="I320" s="38" t="n">
        <f>H320/VALOR_TOTAL*100</f>
        <v>4.0324757486041233E-4</v>
      </c>
      <c r="J320" s="38" t="n">
        <f>I320+J319</f>
        <v>100.01102477875101</v>
      </c>
      <c r="K320" s="34" t="inlineStr">
        <f>IF(J320&lt;=50,"A",IF(J320&lt;=80,"B","C"))</f>
        <is>
          <r>
            <t xml:space="preserve">C</t>
          </r>
        </is>
      </c>
    </row>
    <row r="321" customHeight="1" ht="28">
      <c r="A321" s="34" t="inlineStr">
        <is>
          <r>
            <t xml:space="preserve">I11249</t>
          </r>
        </is>
      </c>
      <c r="B321" s="35" t="inlineStr">
        <is>
          <r>
            <t xml:space="preserve">Serra circular eletrica portatil</t>
          </r>
        </is>
      </c>
      <c r="C321" s="34" t="inlineStr">
        <is>
          <r>
            <t xml:space="preserve">ORSE</t>
          </r>
        </is>
      </c>
      <c r="D321" s="34" t="inlineStr">
        <is>
          <r>
            <t xml:space="preserve">Encargos Complementares</t>
          </r>
        </is>
      </c>
      <c r="E321" s="34" t="inlineStr">
        <is>
          <r>
            <t xml:space="preserve">un</t>
          </r>
        </is>
      </c>
      <c r="F321" s="45" t="n">
        <v>0.019312</v>
      </c>
      <c r="G321" s="37" t="n">
        <v>518.0</v>
      </c>
      <c r="H321" s="37" t="n">
        <f>ROUND(F321*G321,2)</f>
        <v>10.003616</v>
      </c>
      <c r="I321" s="38" t="n">
        <f>H321/VALOR_TOTAL*100</f>
        <v>4.021281014732438E-4</v>
      </c>
      <c r="J321" s="38" t="n">
        <f>I321+J320</f>
        <v>100.01142676149551</v>
      </c>
      <c r="K321" s="34" t="inlineStr">
        <f>IF(J321&lt;=50,"A",IF(J321&lt;=80,"B","C"))</f>
        <is>
          <r>
            <t xml:space="preserve">C</t>
          </r>
        </is>
      </c>
    </row>
    <row r="322" customHeight="1" ht="28">
      <c r="A322" s="34" t="inlineStr">
        <is>
          <r>
            <t xml:space="preserve">I10596</t>
          </r>
        </is>
      </c>
      <c r="B322" s="35" t="inlineStr">
        <is>
          <r>
            <t xml:space="preserve">Protetor auricular</t>
          </r>
        </is>
      </c>
      <c r="C322" s="34" t="inlineStr">
        <is>
          <r>
            <t xml:space="preserve">ORSE</t>
          </r>
        </is>
      </c>
      <c r="D322" s="34" t="inlineStr">
        <is>
          <r>
            <t xml:space="preserve">Encargos Complementares</t>
          </r>
        </is>
      </c>
      <c r="E322" s="34" t="inlineStr">
        <is>
          <r>
            <t xml:space="preserve">un</t>
          </r>
        </is>
      </c>
      <c r="F322" s="36" t="n">
        <v>2.029275</v>
      </c>
      <c r="G322" s="37" t="n">
        <v>4.9</v>
      </c>
      <c r="H322" s="37" t="n">
        <f>ROUND(F322*G322,2)</f>
        <v>9.9434475</v>
      </c>
      <c r="I322" s="38" t="n">
        <f>H322/VALOR_TOTAL*100</f>
        <v>3.997094315969218E-4</v>
      </c>
      <c r="J322" s="38" t="n">
        <f>I322+J321</f>
        <v>100.01182633234356</v>
      </c>
      <c r="K322" s="34" t="inlineStr">
        <f>IF(J322&lt;=50,"A",IF(J322&lt;=80,"B","C"))</f>
        <is>
          <r>
            <t xml:space="preserve">C</t>
          </r>
        </is>
      </c>
    </row>
    <row r="323" customHeight="1" ht="20">
      <c r="A323" s="34" t="inlineStr">
        <is>
          <r>
            <t xml:space="preserve">00013896</t>
          </r>
        </is>
      </c>
      <c r="B323" s="35" t="inlineStr">
        <is>
          <r>
            <t xml:space="preserve">VIBRADOR DE IMERSAO, DIAMETRO DA PONTEIRA DE *45* MM, COM MOTOR ELETRICO TRIFASICO DE 2 HP (2 CV)</t>
          </r>
        </is>
      </c>
      <c r="C323" s="34" t="inlineStr">
        <is>
          <r>
            <t xml:space="preserve">SINAPI</t>
          </r>
        </is>
      </c>
      <c r="D323" s="34" t="inlineStr">
        <is>
          <r>
            <t xml:space="preserve">Equipamento</t>
          </r>
        </is>
      </c>
      <c r="E323" s="34" t="inlineStr">
        <is>
          <r>
            <t xml:space="preserve">UN</t>
          </r>
        </is>
      </c>
      <c r="F323" s="49" t="n">
        <v>0.0033166560192882688</v>
      </c>
      <c r="G323" s="37" t="n">
        <v>2897.59</v>
      </c>
      <c r="H323" s="37" t="n">
        <f>ROUND(F323*G323,2)</f>
        <v>9.610309314929495</v>
      </c>
      <c r="I323" s="38" t="n">
        <f>H323/VALOR_TOTAL*100</f>
        <v>3.863178514032554E-4</v>
      </c>
      <c r="J323" s="38" t="n">
        <f>I323+J322</f>
        <v>100.01221263776102</v>
      </c>
      <c r="K323" s="34" t="inlineStr">
        <f>IF(J323&lt;=50,"A",IF(J323&lt;=80,"B","C"))</f>
        <is>
          <r>
            <t xml:space="preserve">C</t>
          </r>
        </is>
      </c>
    </row>
    <row r="324" customHeight="1" ht="20">
      <c r="A324" s="34" t="inlineStr">
        <is>
          <r>
            <t xml:space="preserve">00006155</t>
          </r>
        </is>
      </c>
      <c r="B324" s="35" t="inlineStr">
        <is>
          <r>
            <t xml:space="preserve">VALVULA EM PLASTICO CROMADO TIPO AMERICANA PARA PIA DE COZINHA 3.1/2" X 1.1/2 ", SEM ADAPTADOR</t>
          </r>
        </is>
      </c>
      <c r="C324" s="34" t="inlineStr">
        <is>
          <r>
            <t xml:space="preserve">SINAPI</t>
          </r>
        </is>
      </c>
      <c r="D324" s="34" t="inlineStr">
        <is>
          <r>
            <t xml:space="preserve">Material</t>
          </r>
        </is>
      </c>
      <c r="E324" s="34" t="inlineStr">
        <is>
          <r>
            <t xml:space="preserve">UN</t>
          </r>
        </is>
      </c>
      <c r="F324" s="47" t="n">
        <v>0.3752</v>
      </c>
      <c r="G324" s="37" t="n">
        <v>24.05</v>
      </c>
      <c r="H324" s="37" t="n">
        <f>ROUND(F324*G324,2)</f>
        <v>9.02356</v>
      </c>
      <c r="I324" s="38" t="n">
        <f>H324/VALOR_TOTAL*100</f>
        <v>3.627315414076174E-4</v>
      </c>
      <c r="J324" s="38" t="n">
        <f>I324+J323</f>
        <v>100.01257522619657</v>
      </c>
      <c r="K324" s="34" t="inlineStr">
        <f>IF(J324&lt;=50,"A",IF(J324&lt;=80,"B","C"))</f>
        <is>
          <r>
            <t xml:space="preserve">C</t>
          </r>
        </is>
      </c>
    </row>
    <row r="325" customHeight="1" ht="15">
      <c r="A325" s="34" t="inlineStr">
        <is>
          <r>
            <t xml:space="preserve">00001870</t>
          </r>
        </is>
      </c>
      <c r="B325" s="35" t="inlineStr">
        <is>
          <r>
            <t xml:space="preserve">CURVA 90 GRAUS, LONGA, DE PVC RIGIDO ROSCAVEL, DE 1/2", PARA ELETRODUTO</t>
          </r>
        </is>
      </c>
      <c r="C325" s="34" t="inlineStr">
        <is>
          <r>
            <t xml:space="preserve">SINAPI</t>
          </r>
        </is>
      </c>
      <c r="D325" s="34" t="inlineStr">
        <is>
          <r>
            <t xml:space="preserve">Material</t>
          </r>
        </is>
      </c>
      <c r="E325" s="34" t="inlineStr">
        <is>
          <r>
            <t xml:space="preserve">UN</t>
          </r>
        </is>
      </c>
      <c r="F325" s="36" t="n">
        <v>3.7836</v>
      </c>
      <c r="G325" s="37" t="n">
        <v>2.24</v>
      </c>
      <c r="H325" s="37" t="n">
        <f>ROUND(F325*G325,2)</f>
        <v>8.475264</v>
      </c>
      <c r="I325" s="38" t="n">
        <f>H325/VALOR_TOTAL*100</f>
        <v>3.4069098831907685E-4</v>
      </c>
      <c r="J325" s="38" t="n">
        <f>I325+J324</f>
        <v>100.01291610756392</v>
      </c>
      <c r="K325" s="34" t="inlineStr">
        <f>IF(J325&lt;=50,"A",IF(J325&lt;=80,"B","C"))</f>
        <is>
          <r>
            <t xml:space="preserve">C</t>
          </r>
        </is>
      </c>
    </row>
    <row r="326" customHeight="1" ht="28">
      <c r="A326" s="34" t="inlineStr">
        <is>
          <r>
            <t xml:space="preserve">00043462</t>
          </r>
        </is>
      </c>
      <c r="B326" s="35" t="inlineStr">
        <is>
          <r>
            <t xml:space="preserve">FERRAMENTAS - FAMILIA ENGENHEIRO CIVIL - HORISTA (ENCARGOS COMPLEMENTARES - COLETADO CAIXA)</t>
          </r>
        </is>
      </c>
      <c r="C326" s="34" t="inlineStr">
        <is>
          <r>
            <t xml:space="preserve">SINAPI</t>
          </r>
        </is>
      </c>
      <c r="D326" s="34" t="inlineStr">
        <is>
          <r>
            <t xml:space="preserve">Encargos Complementares</t>
          </r>
        </is>
      </c>
      <c r="E326" s="34" t="inlineStr">
        <is>
          <r>
            <t xml:space="preserve">H</t>
          </r>
        </is>
      </c>
      <c r="F326" s="36" t="n">
        <v>843.506746</v>
      </c>
      <c r="G326" s="37" t="n">
        <v>0.01</v>
      </c>
      <c r="H326" s="37" t="n">
        <f>ROUND(F326*G326,2)</f>
        <v>8.43506746</v>
      </c>
      <c r="I326" s="38" t="n">
        <f>H326/VALOR_TOTAL*100</f>
        <v>3.3907515677216495E-4</v>
      </c>
      <c r="J326" s="38" t="n">
        <f>I326+J325</f>
        <v>100.01325538100032</v>
      </c>
      <c r="K326" s="34" t="inlineStr">
        <f>IF(J326&lt;=50,"A",IF(J326&lt;=80,"B","C"))</f>
        <is>
          <r>
            <t xml:space="preserve">C</t>
          </r>
        </is>
      </c>
    </row>
    <row r="327" customHeight="1" ht="15">
      <c r="A327" s="34" t="inlineStr">
        <is>
          <r>
            <t xml:space="preserve">00003148</t>
          </r>
        </is>
      </c>
      <c r="B327" s="35" t="inlineStr">
        <is>
          <r>
            <t xml:space="preserve">FITA VEDA ROSCA EM ROLOS DE 18 MM X 50 M (L X C)</t>
          </r>
        </is>
      </c>
      <c r="C327" s="34" t="inlineStr">
        <is>
          <r>
            <t xml:space="preserve">SINAPI</t>
          </r>
        </is>
      </c>
      <c r="D327" s="34" t="inlineStr">
        <is>
          <r>
            <t xml:space="preserve">Material</t>
          </r>
        </is>
      </c>
      <c r="E327" s="34" t="inlineStr">
        <is>
          <r>
            <t xml:space="preserve">UN</t>
          </r>
        </is>
      </c>
      <c r="F327" s="44" t="n">
        <v>0.577</v>
      </c>
      <c r="G327" s="37" t="n">
        <v>14.56</v>
      </c>
      <c r="H327" s="37" t="n">
        <f>ROUND(F327*G327,2)</f>
        <v>8.40112</v>
      </c>
      <c r="I327" s="38" t="n">
        <f>H327/VALOR_TOTAL*100</f>
        <v>3.37710527458161E-4</v>
      </c>
      <c r="J327" s="38" t="n">
        <f>I327+J326</f>
        <v>100.01359304650569</v>
      </c>
      <c r="K327" s="34" t="inlineStr">
        <f>IF(J327&lt;=50,"A",IF(J327&lt;=80,"B","C"))</f>
        <is>
          <r>
            <t xml:space="preserve">C</t>
          </r>
        </is>
      </c>
    </row>
    <row r="328" customHeight="1" ht="20">
      <c r="A328" s="34" t="inlineStr">
        <is>
          <r>
            <t xml:space="preserve">00000416</t>
          </r>
        </is>
      </c>
      <c r="B328" s="35" t="inlineStr">
        <is>
          <r>
            <t xml:space="preserve">GRAMPO METALICO TIPO OLHAL PARA HASTE DE ATERRAMENTO DE 3/4", CONDUTOR DE *10* A 50 MM2</t>
          </r>
        </is>
      </c>
      <c r="C328" s="34" t="inlineStr">
        <is>
          <r>
            <t xml:space="preserve">SINAPI</t>
          </r>
        </is>
      </c>
      <c r="D328" s="34" t="inlineStr">
        <is>
          <r>
            <t xml:space="preserve">Material</t>
          </r>
        </is>
      </c>
      <c r="E328" s="34" t="inlineStr">
        <is>
          <r>
            <t xml:space="preserve">UN</t>
          </r>
        </is>
      </c>
      <c r="F328" s="36" t="n">
        <v>1.0</v>
      </c>
      <c r="G328" s="37" t="n">
        <v>8.33</v>
      </c>
      <c r="H328" s="37" t="n">
        <f>ROUND(F328*G328,2)</f>
        <v>8.33</v>
      </c>
      <c r="I328" s="38" t="n">
        <f>H328/VALOR_TOTAL*100</f>
        <v>3.348516261791857E-4</v>
      </c>
      <c r="J328" s="38" t="n">
        <f>I328+J327</f>
        <v>100.01392789813188</v>
      </c>
      <c r="K328" s="34" t="inlineStr">
        <f>IF(J328&lt;=50,"A",IF(J328&lt;=80,"B","C"))</f>
        <is>
          <r>
            <t xml:space="preserve">C</t>
          </r>
        </is>
      </c>
    </row>
    <row r="329" customHeight="1" ht="28">
      <c r="A329" s="34" t="inlineStr">
        <is>
          <r>
            <t xml:space="preserve">I02711S</t>
          </r>
        </is>
      </c>
      <c r="B329" s="35" t="inlineStr">
        <is>
          <r>
            <t xml:space="preserve">Carrinho de mao de aco capacidade 50 a 60 l, pneu com camara</t>
          </r>
        </is>
      </c>
      <c r="C329" s="34" t="inlineStr">
        <is>
          <r>
            <t xml:space="preserve">ORSE</t>
          </r>
        </is>
      </c>
      <c r="D329" s="34" t="inlineStr">
        <is>
          <r>
            <t xml:space="preserve">Encargos Complementares</t>
          </r>
        </is>
      </c>
      <c r="E329" s="34" t="inlineStr">
        <is>
          <r>
            <t xml:space="preserve">un</t>
          </r>
        </is>
      </c>
      <c r="F329" s="45" t="n">
        <v>0.044138</v>
      </c>
      <c r="G329" s="37" t="n">
        <v>180.0</v>
      </c>
      <c r="H329" s="37" t="n">
        <f>ROUND(F329*G329,2)</f>
        <v>7.94484</v>
      </c>
      <c r="I329" s="38" t="n">
        <f>H329/VALOR_TOTAL*100</f>
        <v>3.1936885879152964E-4</v>
      </c>
      <c r="J329" s="38" t="n">
        <f>I329+J328</f>
        <v>100.01424707243102</v>
      </c>
      <c r="K329" s="34" t="inlineStr">
        <f>IF(J329&lt;=50,"A",IF(J329&lt;=80,"B","C"))</f>
        <is>
          <r>
            <t xml:space="preserve">C</t>
          </r>
        </is>
      </c>
    </row>
    <row r="330" customHeight="1" ht="15">
      <c r="A330" s="34" t="inlineStr">
        <is>
          <r>
            <t xml:space="preserve">00038112</t>
          </r>
        </is>
      </c>
      <c r="B330" s="35" t="inlineStr">
        <is>
          <r>
            <t xml:space="preserve">INTERRUPTOR SIMPLES 10A, 250V (APENAS MODULO)</t>
          </r>
        </is>
      </c>
      <c r="C330" s="34" t="inlineStr">
        <is>
          <r>
            <t xml:space="preserve">SINAPI</t>
          </r>
        </is>
      </c>
      <c r="D330" s="34" t="inlineStr">
        <is>
          <r>
            <t xml:space="preserve">Material</t>
          </r>
        </is>
      </c>
      <c r="E330" s="34" t="inlineStr">
        <is>
          <r>
            <t xml:space="preserve">UN</t>
          </r>
        </is>
      </c>
      <c r="F330" s="36" t="n">
        <v>1.1252</v>
      </c>
      <c r="G330" s="37" t="n">
        <v>7.06</v>
      </c>
      <c r="H330" s="37" t="n">
        <f>ROUND(F330*G330,2)</f>
        <v>7.943912</v>
      </c>
      <c r="I330" s="38" t="n">
        <f>H330/VALOR_TOTAL*100</f>
        <v>3.1933155479283885E-4</v>
      </c>
      <c r="J330" s="38" t="n">
        <f>I330+J329</f>
        <v>100.01456624673015</v>
      </c>
      <c r="K330" s="34" t="inlineStr">
        <f>IF(J330&lt;=50,"A",IF(J330&lt;=80,"B","C"))</f>
        <is>
          <r>
            <t xml:space="preserve">C</t>
          </r>
        </is>
      </c>
    </row>
    <row r="331" customHeight="1" ht="20">
      <c r="A331" s="34" t="inlineStr">
        <is>
          <r>
            <t xml:space="preserve">00038099</t>
          </r>
        </is>
      </c>
      <c r="B331" s="35" t="inlineStr">
        <is>
          <r>
            <t xml:space="preserve">SUPORTE DE FIXACAO PARA ESPELHO / PLACA 4" X 2", PARA 3 MODULOS, PARA INSTALACAO DE TOMADAS E INTERRUPTORES (SOMENTE SUPORTE)</t>
          </r>
        </is>
      </c>
      <c r="C331" s="34" t="inlineStr">
        <is>
          <r>
            <t xml:space="preserve">SINAPI</t>
          </r>
        </is>
      </c>
      <c r="D331" s="34" t="inlineStr">
        <is>
          <r>
            <t xml:space="preserve">Material</t>
          </r>
        </is>
      </c>
      <c r="E331" s="34" t="inlineStr">
        <is>
          <r>
            <t xml:space="preserve">UN</t>
          </r>
        </is>
      </c>
      <c r="F331" s="36" t="n">
        <v>4.8912</v>
      </c>
      <c r="G331" s="37" t="n">
        <v>1.55</v>
      </c>
      <c r="H331" s="37" t="n">
        <f>ROUND(F331*G331,2)</f>
        <v>7.58136</v>
      </c>
      <c r="I331" s="38" t="n">
        <f>H331/VALOR_TOTAL*100</f>
        <v>3.0475758999397735E-4</v>
      </c>
      <c r="J331" s="38" t="n">
        <f>I331+J330</f>
        <v>100.0148709496505</v>
      </c>
      <c r="K331" s="34" t="inlineStr">
        <f>IF(J331&lt;=50,"A",IF(J331&lt;=80,"B","C"))</f>
        <is>
          <r>
            <t xml:space="preserve">C</t>
          </r>
        </is>
      </c>
    </row>
    <row r="332" customHeight="1" ht="20">
      <c r="A332" s="34" t="inlineStr">
        <is>
          <r>
            <t xml:space="preserve">00044945</t>
          </r>
        </is>
      </c>
      <c r="B332" s="35" t="inlineStr">
        <is>
          <r>
            <t xml:space="preserve">SIFAO / TUBO SINFONADO EXTENSIVEL/SANFONADO, UNIVERSAL/ SIMPLES, ENTRE *50 A 70* CM, DE PLASTICO BRANCO</t>
          </r>
        </is>
      </c>
      <c r="C332" s="34" t="inlineStr">
        <is>
          <r>
            <t xml:space="preserve">SINAPI</t>
          </r>
        </is>
      </c>
      <c r="D332" s="34" t="inlineStr">
        <is>
          <r>
            <t xml:space="preserve">Material</t>
          </r>
        </is>
      </c>
      <c r="E332" s="34" t="inlineStr">
        <is>
          <r>
            <t xml:space="preserve">UN</t>
          </r>
        </is>
      </c>
      <c r="F332" s="47" t="n">
        <v>0.7504</v>
      </c>
      <c r="G332" s="37" t="n">
        <v>10.0</v>
      </c>
      <c r="H332" s="37" t="n">
        <f>ROUND(F332*G332,2)</f>
        <v>7.504</v>
      </c>
      <c r="I332" s="38" t="n">
        <f>H332/VALOR_TOTAL*100</f>
        <v>3.016478514824261E-4</v>
      </c>
      <c r="J332" s="38" t="n">
        <f>I332+J331</f>
        <v>100.01517243670888</v>
      </c>
      <c r="K332" s="34" t="inlineStr">
        <f>IF(J332&lt;=50,"A",IF(J332&lt;=80,"B","C"))</f>
        <is>
          <r>
            <t xml:space="preserve">C</t>
          </r>
        </is>
      </c>
    </row>
    <row r="333" customHeight="1" ht="15">
      <c r="A333" s="34" t="inlineStr">
        <is>
          <r>
            <t xml:space="preserve">00037395</t>
          </r>
        </is>
      </c>
      <c r="B333" s="35" t="inlineStr">
        <is>
          <r>
            <t xml:space="preserve">PINO DE ACO COM FURO, HASTE = 27 MM (ACAO DIRETA)</t>
          </r>
        </is>
      </c>
      <c r="C333" s="34" t="inlineStr">
        <is>
          <r>
            <t xml:space="preserve">SINAPI</t>
          </r>
        </is>
      </c>
      <c r="D333" s="34" t="inlineStr">
        <is>
          <r>
            <t xml:space="preserve">Material</t>
          </r>
        </is>
      </c>
      <c r="E333" s="34" t="inlineStr">
        <is>
          <r>
            <t xml:space="preserve">CENTO</t>
          </r>
        </is>
      </c>
      <c r="F333" s="36" t="n">
        <v>0.17</v>
      </c>
      <c r="G333" s="37" t="n">
        <v>43.65</v>
      </c>
      <c r="H333" s="37" t="n">
        <f>ROUND(F333*G333,2)</f>
        <v>7.4205</v>
      </c>
      <c r="I333" s="38" t="n">
        <f>H333/VALOR_TOTAL*100</f>
        <v>2.98291295565744E-4</v>
      </c>
      <c r="J333" s="38" t="n">
        <f>I333+J332</f>
        <v>100.01547070790531</v>
      </c>
      <c r="K333" s="34" t="inlineStr">
        <f>IF(J333&lt;=50,"A",IF(J333&lt;=80,"B","C"))</f>
        <is>
          <r>
            <t xml:space="preserve">C</t>
          </r>
        </is>
      </c>
    </row>
    <row r="334" customHeight="1" ht="28">
      <c r="A334" s="34" t="inlineStr">
        <is>
          <r>
            <t xml:space="preserve">00043469</t>
          </r>
        </is>
      </c>
      <c r="B334" s="35" t="inlineStr">
        <is>
          <r>
            <t xml:space="preserve">FERRAMENTAS - FAMILIA TOPOGRAFO - HORISTA (ENCARGOS COMPLEMENTARES - COLETADO CAIXA)</t>
          </r>
        </is>
      </c>
      <c r="C334" s="34" t="inlineStr">
        <is>
          <r>
            <t xml:space="preserve">SINAPI</t>
          </r>
        </is>
      </c>
      <c r="D334" s="34" t="inlineStr">
        <is>
          <r>
            <t xml:space="preserve">Encargos Complementares</t>
          </r>
        </is>
      </c>
      <c r="E334" s="34" t="inlineStr">
        <is>
          <r>
            <t xml:space="preserve">H</t>
          </r>
        </is>
      </c>
      <c r="F334" s="36" t="n">
        <v>104.3</v>
      </c>
      <c r="G334" s="37" t="n">
        <v>0.07</v>
      </c>
      <c r="H334" s="37" t="n">
        <f>ROUND(F334*G334,2)</f>
        <v>7.301</v>
      </c>
      <c r="I334" s="38" t="n">
        <f>H334/VALOR_TOTAL*100</f>
        <v>2.934876017688157E-4</v>
      </c>
      <c r="J334" s="38" t="n">
        <f>I334+J333</f>
        <v>100.0157641553088</v>
      </c>
      <c r="K334" s="34" t="inlineStr">
        <f>IF(J334&lt;=50,"A",IF(J334&lt;=80,"B","C"))</f>
        <is>
          <r>
            <t xml:space="preserve">C</t>
          </r>
        </is>
      </c>
    </row>
    <row r="335" customHeight="1" ht="15">
      <c r="A335" s="34" t="inlineStr">
        <is>
          <r>
            <t xml:space="preserve">00009835</t>
          </r>
        </is>
      </c>
      <c r="B335" s="35" t="inlineStr">
        <is>
          <r>
            <t xml:space="preserve">TUBO PVC SERIE NORMAL, DN 40 MM, PARA ESGOTO PREDIAL (NBR 5688)</t>
          </r>
        </is>
      </c>
      <c r="C335" s="34" t="inlineStr">
        <is>
          <r>
            <t xml:space="preserve">SINAPI</t>
          </r>
        </is>
      </c>
      <c r="D335" s="34" t="inlineStr">
        <is>
          <r>
            <t xml:space="preserve">Material</t>
          </r>
        </is>
      </c>
      <c r="E335" s="34" t="inlineStr">
        <is>
          <r>
            <t xml:space="preserve">M</t>
          </r>
        </is>
      </c>
      <c r="F335" s="36" t="n">
        <v>1.30849796</v>
      </c>
      <c r="G335" s="37" t="n">
        <v>5.36</v>
      </c>
      <c r="H335" s="37" t="n">
        <f>ROUND(F335*G335,2)</f>
        <v>7.0135490656</v>
      </c>
      <c r="I335" s="38" t="n">
        <f>H335/VALOR_TOTAL*100</f>
        <v>2.819325702165268E-4</v>
      </c>
      <c r="J335" s="38" t="n">
        <f>I335+J334</f>
        <v>100.01604594521271</v>
      </c>
      <c r="K335" s="34" t="inlineStr">
        <f>IF(J335&lt;=50,"A",IF(J335&lt;=80,"B","C"))</f>
        <is>
          <r>
            <t xml:space="preserve">C</t>
          </r>
        </is>
      </c>
    </row>
    <row r="336" customHeight="1" ht="20">
      <c r="A336" s="34" t="inlineStr">
        <is>
          <r>
            <t xml:space="preserve">00036487</t>
          </r>
        </is>
      </c>
      <c r="B336" s="35" t="inlineStr">
        <is>
          <r>
            <t xml:space="preserve">GUINCHO ELETRICO DE COLUNA, CAPACIDADE 400 KG, COM MOTO FREIO, MOTOR TRIFASICO DE 1,25 CV</t>
          </r>
        </is>
      </c>
      <c r="C336" s="34" t="inlineStr">
        <is>
          <r>
            <t xml:space="preserve">SINAPI</t>
          </r>
        </is>
      </c>
      <c r="D336" s="34" t="inlineStr">
        <is>
          <r>
            <t xml:space="preserve">Equipamento</t>
          </r>
        </is>
      </c>
      <c r="E336" s="34" t="inlineStr">
        <is>
          <r>
            <t xml:space="preserve">UN</t>
          </r>
        </is>
      </c>
      <c r="F336" s="41" t="n">
        <v>8.4066944176E-4</v>
      </c>
      <c r="G336" s="37" t="n">
        <v>7763.39</v>
      </c>
      <c r="H336" s="37" t="n">
        <f>ROUND(F336*G336,2)</f>
        <v>6.526444737465166</v>
      </c>
      <c r="I336" s="38" t="n">
        <f>H336/VALOR_TOTAL*100</f>
        <v>2.6235181674775506E-4</v>
      </c>
      <c r="J336" s="38" t="n">
        <f>I336+J335</f>
        <v>100.01630843994488</v>
      </c>
      <c r="K336" s="34" t="inlineStr">
        <f>IF(J336&lt;=50,"A",IF(J336&lt;=80,"B","C"))</f>
        <is>
          <r>
            <t xml:space="preserve">C</t>
          </r>
        </is>
      </c>
    </row>
    <row r="337" customHeight="1" ht="20">
      <c r="A337" s="34" t="inlineStr">
        <is>
          <r>
            <t xml:space="preserve">00014618</t>
          </r>
        </is>
      </c>
      <c r="B337" s="35" t="inlineStr">
        <is>
          <r>
            <t xml:space="preserve">SERRA CIRCULAR DE BANCADA COM MOTOR ELETRICO, POTENCIA DE *1600* W, PARA DISCO DE DIAMETRO DE 10" (250 MM)</t>
          </r>
        </is>
      </c>
      <c r="C337" s="34" t="inlineStr">
        <is>
          <r>
            <t xml:space="preserve">SINAPI</t>
          </r>
        </is>
      </c>
      <c r="D337" s="34" t="inlineStr">
        <is>
          <r>
            <t xml:space="preserve">Equipamento</t>
          </r>
        </is>
      </c>
      <c r="E337" s="34" t="inlineStr">
        <is>
          <r>
            <t xml:space="preserve">UN</t>
          </r>
        </is>
      </c>
      <c r="F337" s="49" t="n">
        <v>0.003812993527692717</v>
      </c>
      <c r="G337" s="37" t="n">
        <v>1709.29</v>
      </c>
      <c r="H337" s="37" t="n">
        <f>ROUND(F337*G337,2)</f>
        <v>6.517511706949884</v>
      </c>
      <c r="I337" s="38" t="n">
        <f>H337/VALOR_TOTAL*100</f>
        <v>2.6199272433542005E-4</v>
      </c>
      <c r="J337" s="38" t="n">
        <f>I337+J336</f>
        <v>100.0165705326943</v>
      </c>
      <c r="K337" s="34" t="inlineStr">
        <f>IF(J337&lt;=50,"A",IF(J337&lt;=80,"B","C"))</f>
        <is>
          <r>
            <t xml:space="preserve">C</t>
          </r>
        </is>
      </c>
    </row>
    <row r="338" customHeight="1" ht="15">
      <c r="A338" s="34" t="inlineStr">
        <is>
          <r>
            <t xml:space="preserve">00009868</t>
          </r>
        </is>
      </c>
      <c r="B338" s="35" t="inlineStr">
        <is>
          <r>
            <t xml:space="preserve">TUBO PVC, SOLDAVEL, DE 25 MM, AGUA FRIA (NBR-5648)</t>
          </r>
        </is>
      </c>
      <c r="C338" s="34" t="inlineStr">
        <is>
          <r>
            <t xml:space="preserve">SINAPI</t>
          </r>
        </is>
      </c>
      <c r="D338" s="34" t="inlineStr">
        <is>
          <r>
            <t xml:space="preserve">Material</t>
          </r>
        </is>
      </c>
      <c r="E338" s="34" t="inlineStr">
        <is>
          <r>
            <t xml:space="preserve">M</t>
          </r>
        </is>
      </c>
      <c r="F338" s="36" t="n">
        <v>1.6881684036</v>
      </c>
      <c r="G338" s="37" t="n">
        <v>3.65</v>
      </c>
      <c r="H338" s="37" t="n">
        <f>ROUND(F338*G338,2)</f>
        <v>6.16181467314</v>
      </c>
      <c r="I338" s="38" t="n">
        <f>H338/VALOR_TOTAL*100</f>
        <v>2.4769431734882313E-4</v>
      </c>
      <c r="J338" s="38" t="n">
        <f>I338+J337</f>
        <v>100.01681815406492</v>
      </c>
      <c r="K338" s="34" t="inlineStr">
        <f>IF(J338&lt;=50,"A",IF(J338&lt;=80,"B","C"))</f>
        <is>
          <r>
            <t xml:space="preserve">C</t>
          </r>
        </is>
      </c>
    </row>
    <row r="339" customHeight="1" ht="20">
      <c r="A339" s="34" t="inlineStr">
        <is>
          <r>
            <t xml:space="preserve">00003524</t>
          </r>
        </is>
      </c>
      <c r="B339" s="35" t="inlineStr">
        <is>
          <r>
            <t xml:space="preserve">JOELHO PVC, SOLDAVEL, COM BUCHA DE LATAO, 90 GRAUS, 25 MM X 3/4", PARA AGUA FRIA PREDIAL</t>
          </r>
        </is>
      </c>
      <c r="C339" s="34" t="inlineStr">
        <is>
          <r>
            <t xml:space="preserve">SINAPI</t>
          </r>
        </is>
      </c>
      <c r="D339" s="34" t="inlineStr">
        <is>
          <r>
            <t xml:space="preserve">Material</t>
          </r>
        </is>
      </c>
      <c r="E339" s="34" t="inlineStr">
        <is>
          <r>
            <t xml:space="preserve">UN</t>
          </r>
        </is>
      </c>
      <c r="F339" s="47" t="n">
        <v>0.7518</v>
      </c>
      <c r="G339" s="37" t="n">
        <v>7.08</v>
      </c>
      <c r="H339" s="37" t="n">
        <f>ROUND(F339*G339,2)</f>
        <v>5.322744</v>
      </c>
      <c r="I339" s="38" t="n">
        <f>H339/VALOR_TOTAL*100</f>
        <v>2.1396512414591882E-4</v>
      </c>
      <c r="J339" s="38" t="n">
        <f>I339+J338</f>
        <v>100.017032008885</v>
      </c>
      <c r="K339" s="34" t="inlineStr">
        <f>IF(J339&lt;=50,"A",IF(J339&lt;=80,"B","C"))</f>
        <is>
          <r>
            <t xml:space="preserve">C</t>
          </r>
        </is>
      </c>
    </row>
    <row r="340" customHeight="1" ht="20">
      <c r="A340" s="34" t="inlineStr">
        <is>
          <r>
            <t xml:space="preserve">00037752</t>
          </r>
        </is>
      </c>
      <c r="B340" s="35" t="inlineStr">
        <is>
          <r>
            <t xml:space="preserve">CAMINHAO TOCO, PESO BRUTO TOTAL 16000 KG, CARGA UTIL MAXIMA 11030 KG, DISTANCIA ENTRE EIXOS 5,41 M, POTENCIA 185 CV (INCLUI CABINE E CHASSI, NAO INCLUI CARROCERIA)</t>
          </r>
        </is>
      </c>
      <c r="C340" s="34" t="inlineStr">
        <is>
          <r>
            <t xml:space="preserve">SINAPI</t>
          </r>
        </is>
      </c>
      <c r="D340" s="34" t="inlineStr">
        <is>
          <r>
            <t xml:space="preserve">Equipamento</t>
          </r>
        </is>
      </c>
      <c r="E340" s="34" t="inlineStr">
        <is>
          <r>
            <t xml:space="preserve">UN</t>
          </r>
        </is>
      </c>
      <c r="F340" s="50" t="n">
        <v>9.1168E-6</v>
      </c>
      <c r="G340" s="37" t="n">
        <v>563990.17</v>
      </c>
      <c r="H340" s="37" t="n">
        <f>ROUND(F340*G340,2)</f>
        <v>5.141785581856</v>
      </c>
      <c r="I340" s="38" t="n">
        <f>H340/VALOR_TOTAL*100</f>
        <v>2.0669090798909633E-4</v>
      </c>
      <c r="J340" s="38" t="n">
        <f>I340+J339</f>
        <v>100.01723862801568</v>
      </c>
      <c r="K340" s="34" t="inlineStr">
        <f>IF(J340&lt;=50,"A",IF(J340&lt;=80,"B","C"))</f>
        <is>
          <r>
            <t xml:space="preserve">C</t>
          </r>
        </is>
      </c>
    </row>
    <row r="341" customHeight="1" ht="15">
      <c r="A341" s="34" t="inlineStr">
        <is>
          <r>
            <t xml:space="preserve">00039276</t>
          </r>
        </is>
      </c>
      <c r="B341" s="35" t="inlineStr">
        <is>
          <r>
            <t xml:space="preserve">CURVA 180 GRAUS, DE PVC RIGIDO ROSCAVEL, DE 1", PARA ELETRODUTO</t>
          </r>
        </is>
      </c>
      <c r="C341" s="34" t="inlineStr">
        <is>
          <r>
            <t xml:space="preserve">SINAPI</t>
          </r>
        </is>
      </c>
      <c r="D341" s="34" t="inlineStr">
        <is>
          <r>
            <t xml:space="preserve">Material</t>
          </r>
        </is>
      </c>
      <c r="E341" s="34" t="inlineStr">
        <is>
          <r>
            <t xml:space="preserve">UN</t>
          </r>
        </is>
      </c>
      <c r="F341" s="36" t="n">
        <v>1.0</v>
      </c>
      <c r="G341" s="37" t="n">
        <v>5.09</v>
      </c>
      <c r="H341" s="37" t="n">
        <f>ROUND(F341*G341,2)</f>
        <v>5.09</v>
      </c>
      <c r="I341" s="38" t="n">
        <f>H341/VALOR_TOTAL*100</f>
        <v>2.0460921695702943E-4</v>
      </c>
      <c r="J341" s="38" t="n">
        <f>I341+J340</f>
        <v>100.01744323723264</v>
      </c>
      <c r="K341" s="34" t="inlineStr">
        <f>IF(J341&lt;=50,"A",IF(J341&lt;=80,"B","C"))</f>
        <is>
          <r>
            <t xml:space="preserve">C</t>
          </r>
        </is>
      </c>
    </row>
    <row r="342" customHeight="1" ht="20">
      <c r="A342" s="34" t="inlineStr">
        <is>
          <r>
            <t xml:space="preserve">00001574</t>
          </r>
        </is>
      </c>
      <c r="B342" s="35" t="inlineStr">
        <is>
          <r>
            <t xml:space="preserve">TERMINAL A COMPRESSAO EM COBRE ESTANHADO PARA CABO 10 MM2, 1 FURO E 1 COMPRESSAO, PARA PARAFUSO DE FIXACAO M6</t>
          </r>
        </is>
      </c>
      <c r="C342" s="34" t="inlineStr">
        <is>
          <r>
            <t xml:space="preserve">SINAPI</t>
          </r>
        </is>
      </c>
      <c r="D342" s="34" t="inlineStr">
        <is>
          <r>
            <t xml:space="preserve">Material</t>
          </r>
        </is>
      </c>
      <c r="E342" s="34" t="inlineStr">
        <is>
          <r>
            <t xml:space="preserve">UN</t>
          </r>
        </is>
      </c>
      <c r="F342" s="36" t="n">
        <v>3.0036</v>
      </c>
      <c r="G342" s="37" t="n">
        <v>1.69</v>
      </c>
      <c r="H342" s="37" t="n">
        <f>ROUND(F342*G342,2)</f>
        <v>5.076084</v>
      </c>
      <c r="I342" s="38" t="n">
        <f>H342/VALOR_TOTAL*100</f>
        <v>2.0404981776976538E-4</v>
      </c>
      <c r="J342" s="38" t="n">
        <f>I342+J341</f>
        <v>100.01764744446685</v>
      </c>
      <c r="K342" s="34" t="inlineStr">
        <f>IF(J342&lt;=50,"A",IF(J342&lt;=80,"B","C"))</f>
        <is>
          <r>
            <t xml:space="preserve">C</t>
          </r>
        </is>
      </c>
    </row>
    <row r="343" customHeight="1" ht="28">
      <c r="A343" s="34" t="inlineStr">
        <is>
          <r>
            <t xml:space="preserve">I11248</t>
          </r>
        </is>
      </c>
      <c r="B343" s="35" t="inlineStr">
        <is>
          <r>
            <t xml:space="preserve">Furadeira e Parafusadeira eletrica Bosch ou Similar profissional</t>
          </r>
        </is>
      </c>
      <c r="C343" s="34" t="inlineStr">
        <is>
          <r>
            <t xml:space="preserve">ORSE</t>
          </r>
        </is>
      </c>
      <c r="D343" s="34" t="inlineStr">
        <is>
          <r>
            <t xml:space="preserve">Encargos Complementares</t>
          </r>
        </is>
      </c>
      <c r="E343" s="34" t="inlineStr">
        <is>
          <r>
            <t xml:space="preserve">un</t>
          </r>
        </is>
      </c>
      <c r="F343" s="45" t="n">
        <v>0.019312</v>
      </c>
      <c r="G343" s="37" t="n">
        <v>246.0</v>
      </c>
      <c r="H343" s="37" t="n">
        <f>ROUND(F343*G343,2)</f>
        <v>4.750752</v>
      </c>
      <c r="I343" s="38" t="n">
        <f>H343/VALOR_TOTAL*100</f>
        <v>1.9097203274598068E-4</v>
      </c>
      <c r="J343" s="38" t="n">
        <f>I343+J342</f>
        <v>100.0178383862705</v>
      </c>
      <c r="K343" s="34" t="inlineStr">
        <f>IF(J343&lt;=50,"A",IF(J343&lt;=80,"B","C"))</f>
        <is>
          <r>
            <t xml:space="preserve">C</t>
          </r>
        </is>
      </c>
    </row>
    <row r="344" customHeight="1" ht="20">
      <c r="A344" s="34" t="inlineStr">
        <is>
          <r>
            <t xml:space="preserve">00000123</t>
          </r>
        </is>
      </c>
      <c r="B344" s="35" t="inlineStr">
        <is>
          <r>
            <t xml:space="preserve">ADITIVO IMPERMEABILIZANTE DE PEGA NORMAL PARA ARGAMASSAS E CONCRETOS SEM ARMACAO, LIQUIDO E ISENTO DE CLORETOS</t>
          </r>
        </is>
      </c>
      <c r="C344" s="34" t="inlineStr">
        <is>
          <r>
            <t xml:space="preserve">SINAPI</t>
          </r>
        </is>
      </c>
      <c r="D344" s="34" t="inlineStr">
        <is>
          <r>
            <t xml:space="preserve">Material</t>
          </r>
        </is>
      </c>
      <c r="E344" s="34" t="inlineStr">
        <is>
          <r>
            <t xml:space="preserve">L</t>
          </r>
        </is>
      </c>
      <c r="F344" s="50" t="n">
        <v>0.5309950464</v>
      </c>
      <c r="G344" s="37" t="n">
        <v>8.06</v>
      </c>
      <c r="H344" s="37" t="n">
        <f>ROUND(F344*G344,2)</f>
        <v>4.279820073984</v>
      </c>
      <c r="I344" s="38" t="n">
        <f>H344/VALOR_TOTAL*100</f>
        <v>1.7204138193611829E-4</v>
      </c>
      <c r="J344" s="38" t="n">
        <f>I344+J343</f>
        <v>100.01801043488513</v>
      </c>
      <c r="K344" s="34" t="inlineStr">
        <f>IF(J344&lt;=50,"A",IF(J344&lt;=80,"B","C"))</f>
        <is>
          <r>
            <t xml:space="preserve">C</t>
          </r>
        </is>
      </c>
    </row>
    <row r="345" customHeight="1" ht="28">
      <c r="A345" s="34" t="inlineStr">
        <is>
          <r>
            <t xml:space="preserve">I12895S</t>
          </r>
        </is>
      </c>
      <c r="B345" s="35" t="inlineStr">
        <is>
          <r>
            <t xml:space="preserve">Capacete de seguranca aba frontal com suspensao de polietileno, sem jugular (classe b)</t>
          </r>
        </is>
      </c>
      <c r="C345" s="34" t="inlineStr">
        <is>
          <r>
            <t xml:space="preserve">ORSE</t>
          </r>
        </is>
      </c>
      <c r="D345" s="34" t="inlineStr">
        <is>
          <r>
            <t xml:space="preserve">Encargos Complementares</t>
          </r>
        </is>
      </c>
      <c r="E345" s="34" t="inlineStr">
        <is>
          <r>
            <t xml:space="preserve">un</t>
          </r>
        </is>
      </c>
      <c r="F345" s="48" t="n">
        <v>0.27057</v>
      </c>
      <c r="G345" s="37" t="n">
        <v>13.5</v>
      </c>
      <c r="H345" s="37" t="n">
        <f>ROUND(F345*G345,2)</f>
        <v>3.652695</v>
      </c>
      <c r="I345" s="38" t="n">
        <f>H345/VALOR_TOTAL*100</f>
        <v>1.468320360968284E-4</v>
      </c>
      <c r="J345" s="38" t="n">
        <f>I345+J344</f>
        <v>100.01815715858689</v>
      </c>
      <c r="K345" s="34" t="inlineStr">
        <f>IF(J345&lt;=50,"A",IF(J345&lt;=80,"B","C"))</f>
        <is>
          <r>
            <t xml:space="preserve">C</t>
          </r>
        </is>
      </c>
    </row>
    <row r="346" customHeight="1" ht="15">
      <c r="A346" s="34" t="inlineStr">
        <is>
          <r>
            <t xml:space="preserve">00014153</t>
          </r>
        </is>
      </c>
      <c r="B346" s="35" t="inlineStr">
        <is>
          <r>
            <t xml:space="preserve">FITA METALICA PERFURADA, L = *18* MM, ROLO DE 30 M, CARGA RECOMENDADA = *30* KGF</t>
          </r>
        </is>
      </c>
      <c r="C346" s="34" t="inlineStr">
        <is>
          <r>
            <t xml:space="preserve">SINAPI</t>
          </r>
        </is>
      </c>
      <c r="D346" s="34" t="inlineStr">
        <is>
          <r>
            <t xml:space="preserve">Material</t>
          </r>
        </is>
      </c>
      <c r="E346" s="34" t="inlineStr">
        <is>
          <r>
            <t xml:space="preserve">UN</t>
          </r>
        </is>
      </c>
      <c r="F346" s="36" t="n">
        <v>0.06</v>
      </c>
      <c r="G346" s="37" t="n">
        <v>60.05</v>
      </c>
      <c r="H346" s="37" t="n">
        <f>ROUND(F346*G346,2)</f>
        <v>3.603</v>
      </c>
      <c r="I346" s="38" t="n">
        <f>H346/VALOR_TOTAL*100</f>
        <v>1.4483438284797193E-4</v>
      </c>
      <c r="J346" s="38" t="n">
        <f>I346+J345</f>
        <v>100.0183018723749</v>
      </c>
      <c r="K346" s="34" t="inlineStr">
        <f>IF(J346&lt;=50,"A",IF(J346&lt;=80,"B","C"))</f>
        <is>
          <r>
            <t xml:space="preserve">C</t>
          </r>
        </is>
      </c>
    </row>
    <row r="347" customHeight="1" ht="15">
      <c r="A347" s="34" t="inlineStr">
        <is>
          <r>
            <t xml:space="preserve">00001884</t>
          </r>
        </is>
      </c>
      <c r="B347" s="35" t="inlineStr">
        <is>
          <r>
            <t xml:space="preserve">CURVA 90 GRAUS, LONGA, DE PVC RIGIDO ROSCAVEL, DE 1", PARA ELETRODUTO</t>
          </r>
        </is>
      </c>
      <c r="C347" s="34" t="inlineStr">
        <is>
          <r>
            <t xml:space="preserve">SINAPI</t>
          </r>
        </is>
      </c>
      <c r="D347" s="34" t="inlineStr">
        <is>
          <r>
            <t xml:space="preserve">Material</t>
          </r>
        </is>
      </c>
      <c r="E347" s="34" t="inlineStr">
        <is>
          <r>
            <t xml:space="preserve">UN</t>
          </r>
        </is>
      </c>
      <c r="F347" s="36" t="n">
        <v>1.0</v>
      </c>
      <c r="G347" s="37" t="n">
        <v>3.44</v>
      </c>
      <c r="H347" s="37" t="n">
        <f>ROUND(F347*G347,2)</f>
        <v>3.44</v>
      </c>
      <c r="I347" s="38" t="n">
        <f>H347/VALOR_TOTAL*100</f>
        <v>1.3828206411241282E-4</v>
      </c>
      <c r="J347" s="38" t="n">
        <f>I347+J346</f>
        <v>100.01844015443903</v>
      </c>
      <c r="K347" s="34" t="inlineStr">
        <f>IF(J347&lt;=50,"A",IF(J347&lt;=80,"B","C"))</f>
        <is>
          <r>
            <t xml:space="preserve">C</t>
          </r>
        </is>
      </c>
    </row>
    <row r="348" customHeight="1" ht="15">
      <c r="A348" s="34" t="inlineStr">
        <is>
          <r>
            <t xml:space="preserve">00021127</t>
          </r>
        </is>
      </c>
      <c r="B348" s="35" t="inlineStr">
        <is>
          <r>
            <t xml:space="preserve">FITA ISOLANTE ADESIVA ANTICHAMA, USO ATE 750 V, EM ROLO DE 19 MM X 5 M</t>
          </r>
        </is>
      </c>
      <c r="C348" s="34" t="inlineStr">
        <is>
          <r>
            <t xml:space="preserve">SINAPI</t>
          </r>
        </is>
      </c>
      <c r="D348" s="34" t="inlineStr">
        <is>
          <r>
            <t xml:space="preserve">Material</t>
          </r>
        </is>
      </c>
      <c r="E348" s="34" t="inlineStr">
        <is>
          <r>
            <t xml:space="preserve">UN</t>
          </r>
        </is>
      </c>
      <c r="F348" s="51" t="n">
        <v>0.91924104</v>
      </c>
      <c r="G348" s="37" t="n">
        <v>3.4</v>
      </c>
      <c r="H348" s="37" t="n">
        <f>ROUND(F348*G348,2)</f>
        <v>3.125419536</v>
      </c>
      <c r="I348" s="38" t="n">
        <f>H348/VALOR_TOTAL*100</f>
        <v>1.2563647228352892E-4</v>
      </c>
      <c r="J348" s="38" t="n">
        <f>I348+J347</f>
        <v>100.01856597503806</v>
      </c>
      <c r="K348" s="34" t="inlineStr">
        <f>IF(J348&lt;=50,"A",IF(J348&lt;=80,"B","C"))</f>
        <is>
          <r>
            <t xml:space="preserve">C</t>
          </r>
        </is>
      </c>
    </row>
    <row r="349" customHeight="1" ht="20">
      <c r="A349" s="34" t="inlineStr">
        <is>
          <r>
            <t xml:space="preserve">00011267</t>
          </r>
        </is>
      </c>
      <c r="B349" s="35" t="inlineStr">
        <is>
          <r>
            <t xml:space="preserve">ARRUELA LISA, REDONDA, DE LATAO POLIDO, DIAMETRO NOMINAL 5/8", DIAMETRO EXTERNO = 34 MM, DIAMETRO DO FURO = 17 MM, ESPESSURA = *2,5* MM</t>
          </r>
        </is>
      </c>
      <c r="C349" s="34" t="inlineStr">
        <is>
          <r>
            <t xml:space="preserve">SINAPI</t>
          </r>
        </is>
      </c>
      <c r="D349" s="34" t="inlineStr">
        <is>
          <r>
            <t xml:space="preserve">Material</t>
          </r>
        </is>
      </c>
      <c r="E349" s="34" t="inlineStr">
        <is>
          <r>
            <t xml:space="preserve">UN</t>
          </r>
        </is>
      </c>
      <c r="F349" s="36" t="n">
        <v>2.0</v>
      </c>
      <c r="G349" s="37" t="n">
        <v>1.43</v>
      </c>
      <c r="H349" s="37" t="n">
        <f>ROUND(F349*G349,2)</f>
        <v>2.86</v>
      </c>
      <c r="I349" s="38" t="n">
        <f>H349/VALOR_TOTAL*100</f>
        <v>1.149670649306688E-4</v>
      </c>
      <c r="J349" s="38" t="n">
        <f>I349+J348</f>
        <v>100.01868094210299</v>
      </c>
      <c r="K349" s="34" t="inlineStr">
        <f>IF(J349&lt;=50,"A",IF(J349&lt;=80,"B","C"))</f>
        <is>
          <r>
            <t xml:space="preserve">C</t>
          </r>
        </is>
      </c>
    </row>
    <row r="350" customHeight="1" ht="20">
      <c r="A350" s="34" t="inlineStr">
        <is>
          <r>
            <t xml:space="preserve">00011950</t>
          </r>
        </is>
      </c>
      <c r="B350" s="35" t="inlineStr">
        <is>
          <r>
            <t xml:space="preserve">BUCHA DE NYLON SEM ABA S6, COM PARAFUSO DE 4,20 X 40 MM EM ACO ZINCADO COM ROSCA SOBERBA, CABECA CHATA E FENDA PHILLIPS</t>
          </r>
        </is>
      </c>
      <c r="C350" s="34" t="inlineStr">
        <is>
          <r>
            <t xml:space="preserve">SINAPI</t>
          </r>
        </is>
      </c>
      <c r="D350" s="34" t="inlineStr">
        <is>
          <r>
            <t xml:space="preserve">Material</t>
          </r>
        </is>
      </c>
      <c r="E350" s="34" t="inlineStr">
        <is>
          <r>
            <t xml:space="preserve">UN</t>
          </r>
        </is>
      </c>
      <c r="F350" s="36" t="n">
        <v>8.2612</v>
      </c>
      <c r="G350" s="37" t="n">
        <v>0.31</v>
      </c>
      <c r="H350" s="37" t="n">
        <f>ROUND(F350*G350,2)</f>
        <v>2.560972</v>
      </c>
      <c r="I350" s="38" t="n">
        <f>H350/VALOR_TOTAL*100</f>
        <v>1.029466553180506E-4</v>
      </c>
      <c r="J350" s="38" t="n">
        <f>I350+J349</f>
        <v>100.01878384968559</v>
      </c>
      <c r="K350" s="34" t="inlineStr">
        <f>IF(J350&lt;=50,"A",IF(J350&lt;=80,"B","C"))</f>
        <is>
          <r>
            <t xml:space="preserve">C</t>
          </r>
        </is>
      </c>
    </row>
    <row r="351" customHeight="1" ht="15">
      <c r="A351" s="34" t="inlineStr">
        <is>
          <r>
            <t xml:space="preserve">00004096</t>
          </r>
        </is>
      </c>
      <c r="B351" s="35" t="inlineStr">
        <is>
          <r>
            <t xml:space="preserve">MOTORISTA OPERADOR DE CAMINHAO COM MUNCK (HORISTA)</t>
          </r>
        </is>
      </c>
      <c r="C351" s="34" t="inlineStr">
        <is>
          <r>
            <t xml:space="preserve">SINAPI</t>
          </r>
        </is>
      </c>
      <c r="D351" s="34" t="inlineStr">
        <is>
          <r>
            <t xml:space="preserve">Mão de Obra</t>
          </r>
        </is>
      </c>
      <c r="E351" s="34" t="inlineStr">
        <is>
          <r>
            <t xml:space="preserve">H</t>
          </r>
        </is>
      </c>
      <c r="F351" s="51" t="n">
        <v>0.07845145</v>
      </c>
      <c r="G351" s="37" t="n">
        <v>30.83</v>
      </c>
      <c r="H351" s="37" t="n">
        <f>ROUND(F351*G351,2)</f>
        <v>2.4186582035</v>
      </c>
      <c r="I351" s="38" t="n">
        <f>H351/VALOR_TOTAL*100</f>
        <v>9.72258862681396E-5</v>
      </c>
      <c r="J351" s="38" t="n">
        <f>I351+J350</f>
        <v>100.01888112950977</v>
      </c>
      <c r="K351" s="34" t="inlineStr">
        <f>IF(J351&lt;=50,"A",IF(J351&lt;=80,"B","C"))</f>
        <is>
          <r>
            <t xml:space="preserve">C</t>
          </r>
        </is>
      </c>
    </row>
    <row r="352" customHeight="1" ht="28">
      <c r="A352" s="34" t="inlineStr">
        <is>
          <r>
            <t xml:space="preserve">I11251</t>
          </r>
        </is>
      </c>
      <c r="B352" s="35" t="inlineStr">
        <is>
          <r>
            <t xml:space="preserve">Pincel de seda 2"</t>
          </r>
        </is>
      </c>
      <c r="C352" s="34" t="inlineStr">
        <is>
          <r>
            <t xml:space="preserve">ORSE</t>
          </r>
        </is>
      </c>
      <c r="D352" s="34" t="inlineStr">
        <is>
          <r>
            <t xml:space="preserve">Encargos Complementares</t>
          </r>
        </is>
      </c>
      <c r="E352" s="34" t="inlineStr">
        <is>
          <r>
            <t xml:space="preserve">un</t>
          </r>
        </is>
      </c>
      <c r="F352" s="48" t="n">
        <v>0.08613</v>
      </c>
      <c r="G352" s="37" t="n">
        <v>26.9</v>
      </c>
      <c r="H352" s="37" t="n">
        <f>ROUND(F352*G352,2)</f>
        <v>2.316897</v>
      </c>
      <c r="I352" s="38" t="n">
        <f>H352/VALOR_TOTAL*100</f>
        <v>9.313526148135375E-5</v>
      </c>
      <c r="J352" s="38" t="n">
        <f>I352+J351</f>
        <v>100.0189743895065</v>
      </c>
      <c r="K352" s="34" t="inlineStr">
        <f>IF(J352&lt;=50,"A",IF(J352&lt;=80,"B","C"))</f>
        <is>
          <r>
            <t xml:space="preserve">C</t>
          </r>
        </is>
      </c>
    </row>
    <row r="353" customHeight="1" ht="15">
      <c r="A353" s="34" t="inlineStr">
        <is>
          <r>
            <t xml:space="preserve">00006141</t>
          </r>
        </is>
      </c>
      <c r="B353" s="35" t="inlineStr">
        <is>
          <r>
            <t xml:space="preserve">ENGATE/RABICHO FLEXIVEL PLASTICO (PVC OU ABS) BRANCO 1/2" X 30 CM</t>
          </r>
        </is>
      </c>
      <c r="C353" s="34" t="inlineStr">
        <is>
          <r>
            <t xml:space="preserve">SINAPI</t>
          </r>
        </is>
      </c>
      <c r="D353" s="34" t="inlineStr">
        <is>
          <r>
            <t xml:space="preserve">Material</t>
          </r>
        </is>
      </c>
      <c r="E353" s="34" t="inlineStr">
        <is>
          <r>
            <t xml:space="preserve">UN</t>
          </r>
        </is>
      </c>
      <c r="F353" s="47" t="n">
        <v>0.3752</v>
      </c>
      <c r="G353" s="37" t="n">
        <v>6.05</v>
      </c>
      <c r="H353" s="37" t="n">
        <f>ROUND(F353*G353,2)</f>
        <v>2.26996</v>
      </c>
      <c r="I353" s="38" t="n">
        <f>H353/VALOR_TOTAL*100</f>
        <v>9.12484750734339E-5</v>
      </c>
      <c r="J353" s="38" t="n">
        <f>I353+J352</f>
        <v>100.01906563958948</v>
      </c>
      <c r="K353" s="34" t="inlineStr">
        <f>IF(J353&lt;=50,"A",IF(J353&lt;=80,"B","C"))</f>
        <is>
          <r>
            <t xml:space="preserve">C</t>
          </r>
        </is>
      </c>
    </row>
    <row r="354" customHeight="1" ht="15">
      <c r="A354" s="34" t="inlineStr">
        <is>
          <r>
            <t xml:space="preserve">00006153</t>
          </r>
        </is>
      </c>
      <c r="B354" s="35" t="inlineStr">
        <is>
          <r>
            <t xml:space="preserve">VALVULA EM PLASTICO BRANCO PARA TANQUE OU LAVATORIO 1 ", SEM UNHO E SEM LADRAO</t>
          </r>
        </is>
      </c>
      <c r="C354" s="34" t="inlineStr">
        <is>
          <r>
            <t xml:space="preserve">SINAPI</t>
          </r>
        </is>
      </c>
      <c r="D354" s="34" t="inlineStr">
        <is>
          <r>
            <t xml:space="preserve">Material</t>
          </r>
        </is>
      </c>
      <c r="E354" s="34" t="inlineStr">
        <is>
          <r>
            <t xml:space="preserve">UN</t>
          </r>
        </is>
      </c>
      <c r="F354" s="47" t="n">
        <v>0.3752</v>
      </c>
      <c r="G354" s="37" t="n">
        <v>5.88</v>
      </c>
      <c r="H354" s="37" t="n">
        <f>ROUND(F354*G354,2)</f>
        <v>2.206176</v>
      </c>
      <c r="I354" s="38" t="n">
        <f>H354/VALOR_TOTAL*100</f>
        <v>8.868446833583328E-5</v>
      </c>
      <c r="J354" s="38" t="n">
        <f>I354+J353</f>
        <v>100.01915447777604</v>
      </c>
      <c r="K354" s="34" t="inlineStr">
        <f>IF(J354&lt;=50,"A",IF(J354&lt;=80,"B","C"))</f>
        <is>
          <r>
            <t xml:space="preserve">C</t>
          </r>
        </is>
      </c>
    </row>
    <row r="355" customHeight="1" ht="28">
      <c r="A355" s="34" t="inlineStr">
        <is>
          <r>
            <t xml:space="preserve">I01651</t>
          </r>
        </is>
      </c>
      <c r="B355" s="35" t="inlineStr">
        <is>
          <r>
            <t xml:space="preserve">Óculos branco proteção</t>
          </r>
        </is>
      </c>
      <c r="C355" s="34" t="inlineStr">
        <is>
          <r>
            <t xml:space="preserve">ORSE</t>
          </r>
        </is>
      </c>
      <c r="D355" s="34" t="inlineStr">
        <is>
          <r>
            <t xml:space="preserve">Encargos Complementares</t>
          </r>
        </is>
      </c>
      <c r="E355" s="34" t="inlineStr">
        <is>
          <r>
            <t xml:space="preserve">pr</t>
          </r>
        </is>
      </c>
      <c r="F355" s="45" t="n">
        <v>0.341448</v>
      </c>
      <c r="G355" s="37" t="n">
        <v>6.35</v>
      </c>
      <c r="H355" s="37" t="n">
        <f>ROUND(F355*G355,2)</f>
        <v>2.1681948</v>
      </c>
      <c r="I355" s="38" t="n">
        <f>H355/VALOR_TOTAL*100</f>
        <v>8.715768963424422E-5</v>
      </c>
      <c r="J355" s="38" t="n">
        <f>I355+J354</f>
        <v>100.01924170803159</v>
      </c>
      <c r="K355" s="34" t="inlineStr">
        <f>IF(J355&lt;=50,"A",IF(J355&lt;=80,"B","C"))</f>
        <is>
          <r>
            <t xml:space="preserve">C</t>
          </r>
        </is>
      </c>
    </row>
    <row r="356" customHeight="1" ht="15">
      <c r="A356" s="34" t="inlineStr">
        <is>
          <r>
            <t xml:space="preserve">00020083</t>
          </r>
        </is>
      </c>
      <c r="B356" s="35" t="inlineStr">
        <is>
          <r>
            <t xml:space="preserve">SOLUCAO PREPARADORA / LIMPADORA PARA PVC, FRASCO COM 1000 CM3</t>
          </r>
        </is>
      </c>
      <c r="C356" s="34" t="inlineStr">
        <is>
          <r>
            <t xml:space="preserve">SINAPI</t>
          </r>
        </is>
      </c>
      <c r="D356" s="34" t="inlineStr">
        <is>
          <r>
            <t xml:space="preserve">Material</t>
          </r>
        </is>
      </c>
      <c r="E356" s="34" t="inlineStr">
        <is>
          <r>
            <t xml:space="preserve">UN</t>
          </r>
        </is>
      </c>
      <c r="F356" s="52" t="n">
        <v>0.031665816</v>
      </c>
      <c r="G356" s="37" t="n">
        <v>66.42</v>
      </c>
      <c r="H356" s="37" t="n">
        <f>ROUND(F356*G356,2)</f>
        <v>2.10324349872</v>
      </c>
      <c r="I356" s="38" t="n">
        <f>H356/VALOR_TOTAL*100</f>
        <v>8.454675939942282E-5</v>
      </c>
      <c r="J356" s="38" t="n">
        <f>I356+J355</f>
        <v>100.01932612440795</v>
      </c>
      <c r="K356" s="34" t="inlineStr">
        <f>IF(J356&lt;=50,"A",IF(J356&lt;=80,"B","C"))</f>
        <is>
          <r>
            <t xml:space="preserve">C</t>
          </r>
        </is>
      </c>
    </row>
    <row r="357" customHeight="1" ht="20">
      <c r="A357" s="34" t="inlineStr">
        <is>
          <r>
            <t xml:space="preserve">00001575</t>
          </r>
        </is>
      </c>
      <c r="B357" s="35" t="inlineStr">
        <is>
          <r>
            <t xml:space="preserve">TERMINAL A COMPRESSAO EM COBRE ESTANHADO PARA CABO 16 MM2, 1 FURO E 1 COMPRESSAO, PARA PARAFUSO DE FIXACAO M6</t>
          </r>
        </is>
      </c>
      <c r="C357" s="34" t="inlineStr">
        <is>
          <r>
            <t xml:space="preserve">SINAPI</t>
          </r>
        </is>
      </c>
      <c r="D357" s="34" t="inlineStr">
        <is>
          <r>
            <t xml:space="preserve">Material</t>
          </r>
        </is>
      </c>
      <c r="E357" s="34" t="inlineStr">
        <is>
          <r>
            <t xml:space="preserve">UN</t>
          </r>
        </is>
      </c>
      <c r="F357" s="36" t="n">
        <v>1.0</v>
      </c>
      <c r="G357" s="37" t="n">
        <v>2.0</v>
      </c>
      <c r="H357" s="37" t="n">
        <f>ROUND(F357*G357,2)</f>
        <v>2.0</v>
      </c>
      <c r="I357" s="38" t="n">
        <f>H357/VALOR_TOTAL*100</f>
        <v>8.039654890256559E-5</v>
      </c>
      <c r="J357" s="38" t="n">
        <f>I357+J356</f>
        <v>100.01940652095685</v>
      </c>
      <c r="K357" s="34" t="inlineStr">
        <f>IF(J357&lt;=50,"A",IF(J357&lt;=80,"B","C"))</f>
        <is>
          <r>
            <t xml:space="preserve">C</t>
          </r>
        </is>
      </c>
    </row>
    <row r="358" customHeight="1" ht="28">
      <c r="A358" s="34" t="inlineStr">
        <is>
          <r>
            <t xml:space="preserve">I11244</t>
          </r>
        </is>
      </c>
      <c r="B358" s="35" t="inlineStr">
        <is>
          <r>
            <t xml:space="preserve">Martelo com unha</t>
          </r>
        </is>
      </c>
      <c r="C358" s="34" t="inlineStr">
        <is>
          <r>
            <t xml:space="preserve">ORSE</t>
          </r>
        </is>
      </c>
      <c r="D358" s="34" t="inlineStr">
        <is>
          <r>
            <t xml:space="preserve">Encargos Complementares</t>
          </r>
        </is>
      </c>
      <c r="E358" s="34" t="inlineStr">
        <is>
          <r>
            <t xml:space="preserve">un</t>
          </r>
        </is>
      </c>
      <c r="F358" s="45" t="n">
        <v>0.038624</v>
      </c>
      <c r="G358" s="37" t="n">
        <v>48.95</v>
      </c>
      <c r="H358" s="37" t="n">
        <f>ROUND(F358*G358,2)</f>
        <v>1.8906448</v>
      </c>
      <c r="I358" s="38" t="n">
        <f>H358/VALOR_TOTAL*100</f>
        <v>7.600065856029067E-5</v>
      </c>
      <c r="J358" s="38" t="n">
        <f>I358+J357</f>
        <v>100.01948249569556</v>
      </c>
      <c r="K358" s="34" t="inlineStr">
        <f>IF(J358&lt;=50,"A",IF(J358&lt;=80,"B","C"))</f>
        <is>
          <r>
            <t xml:space="preserve">C</t>
          </r>
        </is>
      </c>
    </row>
    <row r="359" customHeight="1" ht="15">
      <c r="A359" s="34" t="inlineStr">
        <is>
          <r>
            <t xml:space="preserve">00012295</t>
          </r>
        </is>
      </c>
      <c r="B359" s="35" t="inlineStr">
        <is>
          <r>
            <t xml:space="preserve">SOQUETE DE BAQUELITE BASE E27, PARA LAMPADAS</t>
          </r>
        </is>
      </c>
      <c r="C359" s="34" t="inlineStr">
        <is>
          <r>
            <t xml:space="preserve">SINAPI</t>
          </r>
        </is>
      </c>
      <c r="D359" s="34" t="inlineStr">
        <is>
          <r>
            <t xml:space="preserve">Material</t>
          </r>
        </is>
      </c>
      <c r="E359" s="34" t="inlineStr">
        <is>
          <r>
            <t xml:space="preserve">UN</t>
          </r>
        </is>
      </c>
      <c r="F359" s="44" t="n">
        <v>0.756</v>
      </c>
      <c r="G359" s="37" t="n">
        <v>2.3</v>
      </c>
      <c r="H359" s="37" t="n">
        <f>ROUND(F359*G359,2)</f>
        <v>1.7388</v>
      </c>
      <c r="I359" s="38" t="n">
        <f>H359/VALOR_TOTAL*100</f>
        <v>6.989675961589053E-5</v>
      </c>
      <c r="J359" s="38" t="n">
        <f>I359+J358</f>
        <v>100.01955244069309</v>
      </c>
      <c r="K359" s="34" t="inlineStr">
        <f>IF(J359&lt;=50,"A",IF(J359&lt;=80,"B","C"))</f>
        <is>
          <r>
            <t xml:space="preserve">C</t>
          </r>
        </is>
      </c>
    </row>
    <row r="360" customHeight="1" ht="28">
      <c r="A360" s="34" t="inlineStr">
        <is>
          <r>
            <t xml:space="preserve">I10788</t>
          </r>
        </is>
      </c>
      <c r="B360" s="35" t="inlineStr">
        <is>
          <r>
            <t xml:space="preserve">Pá quadrada</t>
          </r>
        </is>
      </c>
      <c r="C360" s="34" t="inlineStr">
        <is>
          <r>
            <t xml:space="preserve">ORSE</t>
          </r>
        </is>
      </c>
      <c r="D360" s="34" t="inlineStr">
        <is>
          <r>
            <t xml:space="preserve">Encargos Complementares</t>
          </r>
        </is>
      </c>
      <c r="E360" s="34" t="inlineStr">
        <is>
          <r>
            <t xml:space="preserve">un</t>
          </r>
        </is>
      </c>
      <c r="F360" s="45" t="n">
        <v>0.044138</v>
      </c>
      <c r="G360" s="37" t="n">
        <v>36.9</v>
      </c>
      <c r="H360" s="37" t="n">
        <f>ROUND(F360*G360,2)</f>
        <v>1.6286922</v>
      </c>
      <c r="I360" s="38" t="n">
        <f>H360/VALOR_TOTAL*100</f>
        <v>6.547061605226356E-5</v>
      </c>
      <c r="J360" s="38" t="n">
        <f>I360+J359</f>
        <v>100.01961796388045</v>
      </c>
      <c r="K360" s="34" t="inlineStr">
        <f>IF(J360&lt;=50,"A",IF(J360&lt;=80,"B","C"))</f>
        <is>
          <r>
            <t xml:space="preserve">C</t>
          </r>
        </is>
      </c>
    </row>
    <row r="361" customHeight="1" ht="28">
      <c r="A361" s="34" t="inlineStr">
        <is>
          <r>
            <t xml:space="preserve">00003363</t>
          </r>
        </is>
      </c>
      <c r="B361" s="35" t="inlineStr">
        <is>
          <r>
            <t xml:space="preserve">GUINDAUTO HIDRAULICO, CAPACIDADE MAXIMA DE CARGA 6200 KG, MOMENTO MAXIMO DE CARGA 11,7 TM, ALCANCE MAXIMO HORIZONTAL 9,70 M, PARA MONTAGEM SOBRE CHASSI DE CAMINHAO PBT MINIMO 13000 KG (INCLUI MONTAGEM, NAO INCLUI CAMINHAO)</t>
          </r>
        </is>
      </c>
      <c r="C361" s="34" t="inlineStr">
        <is>
          <r>
            <t xml:space="preserve">SINAPI</t>
          </r>
        </is>
      </c>
      <c r="D361" s="34" t="inlineStr">
        <is>
          <r>
            <t xml:space="preserve">Equipamento</t>
          </r>
        </is>
      </c>
      <c r="E361" s="34" t="inlineStr">
        <is>
          <r>
            <t xml:space="preserve">UN</t>
          </r>
        </is>
      </c>
      <c r="F361" s="50" t="n">
        <v>1.11034E-5</v>
      </c>
      <c r="G361" s="37" t="n">
        <v>144875.0</v>
      </c>
      <c r="H361" s="37" t="n">
        <f>ROUND(F361*G361,2)</f>
        <v>1.608605075</v>
      </c>
      <c r="I361" s="38" t="n">
        <f>H361/VALOR_TOTAL*100</f>
        <v>6.466314828857635E-5</v>
      </c>
      <c r="J361" s="38" t="n">
        <f>I361+J360</f>
        <v>100.01968268310232</v>
      </c>
      <c r="K361" s="34" t="inlineStr">
        <f>IF(J361&lt;=50,"A",IF(J361&lt;=80,"B","C"))</f>
        <is>
          <r>
            <t xml:space="preserve">C</t>
          </r>
        </is>
      </c>
    </row>
    <row r="362" customHeight="1" ht="28">
      <c r="A362" s="34" t="inlineStr">
        <is>
          <r>
            <t xml:space="preserve">I12894S</t>
          </r>
        </is>
      </c>
      <c r="B362" s="35" t="inlineStr">
        <is>
          <r>
            <t xml:space="preserve">Capa para chuva em pvc com forro de poliester, com capuz (amarela ou azul)</t>
          </r>
        </is>
      </c>
      <c r="C362" s="34" t="inlineStr">
        <is>
          <r>
            <t xml:space="preserve">ORSE</t>
          </r>
        </is>
      </c>
      <c r="D362" s="34" t="inlineStr">
        <is>
          <r>
            <t xml:space="preserve">Encargos Complementares</t>
          </r>
        </is>
      </c>
      <c r="E362" s="34" t="inlineStr">
        <is>
          <r>
            <t xml:space="preserve">un</t>
          </r>
        </is>
      </c>
      <c r="F362" s="48" t="n">
        <v>0.09019</v>
      </c>
      <c r="G362" s="37" t="n">
        <v>17.55</v>
      </c>
      <c r="H362" s="37" t="n">
        <f>ROUND(F362*G362,2)</f>
        <v>1.5828345</v>
      </c>
      <c r="I362" s="38" t="n">
        <f>H362/VALOR_TOTAL*100</f>
        <v>6.362721564195898E-5</v>
      </c>
      <c r="J362" s="38" t="n">
        <f>I362+J361</f>
        <v>100.01974619637595</v>
      </c>
      <c r="K362" s="34" t="inlineStr">
        <f>IF(J362&lt;=50,"A",IF(J362&lt;=80,"B","C"))</f>
        <is>
          <r>
            <t xml:space="preserve">C</t>
          </r>
        </is>
      </c>
    </row>
    <row r="363" customHeight="1" ht="15">
      <c r="A363" s="34" t="inlineStr">
        <is>
          <r>
            <t xml:space="preserve">00000122</t>
          </r>
        </is>
      </c>
      <c r="B363" s="35" t="inlineStr">
        <is>
          <r>
            <t xml:space="preserve">ADESIVO PLASTICO PARA PVC, FRASCO COM *850* GR</t>
          </r>
        </is>
      </c>
      <c r="C363" s="34" t="inlineStr">
        <is>
          <r>
            <t xml:space="preserve">SINAPI</t>
          </r>
        </is>
      </c>
      <c r="D363" s="34" t="inlineStr">
        <is>
          <r>
            <t xml:space="preserve">Material</t>
          </r>
        </is>
      </c>
      <c r="E363" s="34" t="inlineStr">
        <is>
          <r>
            <t xml:space="preserve">UN</t>
          </r>
        </is>
      </c>
      <c r="F363" s="50" t="n">
        <v>0.0252695016</v>
      </c>
      <c r="G363" s="37" t="n">
        <v>58.63</v>
      </c>
      <c r="H363" s="37" t="n">
        <f>ROUND(F363*G363,2)</f>
        <v>1.481550878808</v>
      </c>
      <c r="I363" s="38" t="n">
        <f>H363/VALOR_TOTAL*100</f>
        <v>5.9555788839863203E-5</v>
      </c>
      <c r="J363" s="38" t="n">
        <f>I363+J362</f>
        <v>100.01980568982214</v>
      </c>
      <c r="K363" s="34" t="inlineStr">
        <f>IF(J363&lt;=50,"A",IF(J363&lt;=80,"B","C"))</f>
        <is>
          <r>
            <t xml:space="preserve">C</t>
          </r>
        </is>
      </c>
    </row>
    <row r="364" customHeight="1" ht="15">
      <c r="A364" s="34" t="inlineStr">
        <is>
          <r>
            <t xml:space="preserve">00001892</t>
          </r>
        </is>
      </c>
      <c r="B364" s="35" t="inlineStr">
        <is>
          <r>
            <t xml:space="preserve">LUVA EM PVC RIGIDO ROSCAVEL, DE 1", PARA ELETRODUTO</t>
          </r>
        </is>
      </c>
      <c r="C364" s="34" t="inlineStr">
        <is>
          <r>
            <t xml:space="preserve">SINAPI</t>
          </r>
        </is>
      </c>
      <c r="D364" s="34" t="inlineStr">
        <is>
          <r>
            <t xml:space="preserve">Material</t>
          </r>
        </is>
      </c>
      <c r="E364" s="34" t="inlineStr">
        <is>
          <r>
            <t xml:space="preserve">UN</t>
          </r>
        </is>
      </c>
      <c r="F364" s="36" t="n">
        <v>1.0</v>
      </c>
      <c r="G364" s="37" t="n">
        <v>1.37</v>
      </c>
      <c r="H364" s="37" t="n">
        <f>ROUND(F364*G364,2)</f>
        <v>1.37</v>
      </c>
      <c r="I364" s="38" t="n">
        <f>H364/VALOR_TOTAL*100</f>
        <v>5.507163599825743E-5</v>
      </c>
      <c r="J364" s="38" t="n">
        <f>I364+J363</f>
        <v>100.01986076145813</v>
      </c>
      <c r="K364" s="34" t="inlineStr">
        <f>IF(J364&lt;=50,"A",IF(J364&lt;=80,"B","C"))</f>
        <is>
          <r>
            <t xml:space="preserve">C</t>
          </r>
        </is>
      </c>
    </row>
    <row r="365" customHeight="1" ht="20">
      <c r="A365" s="34" t="inlineStr">
        <is>
          <r>
            <t xml:space="preserve">00003517</t>
          </r>
        </is>
      </c>
      <c r="B365" s="35" t="inlineStr">
        <is>
          <r>
            <t xml:space="preserve">JOELHO PVC, SOLDAVEL, BB, 90 GRAUS, SEM ANEL, DN 40 MM, PARA ESGOTO PREDIAL SECUNDARIO</t>
          </r>
        </is>
      </c>
      <c r="C365" s="34" t="inlineStr">
        <is>
          <r>
            <t xml:space="preserve">SINAPI</t>
          </r>
        </is>
      </c>
      <c r="D365" s="34" t="inlineStr">
        <is>
          <r>
            <t xml:space="preserve">Material</t>
          </r>
        </is>
      </c>
      <c r="E365" s="34" t="inlineStr">
        <is>
          <r>
            <t xml:space="preserve">UN</t>
          </r>
        </is>
      </c>
      <c r="F365" s="47" t="n">
        <v>0.7518</v>
      </c>
      <c r="G365" s="37" t="n">
        <v>1.74</v>
      </c>
      <c r="H365" s="37" t="n">
        <f>ROUND(F365*G365,2)</f>
        <v>1.308132</v>
      </c>
      <c r="I365" s="38" t="n">
        <f>H365/VALOR_TOTAL*100</f>
        <v>5.258464915450547E-5</v>
      </c>
      <c r="J365" s="38" t="n">
        <f>I365+J364</f>
        <v>100.01991342119767</v>
      </c>
      <c r="K365" s="34" t="inlineStr">
        <f>IF(J365&lt;=50,"A",IF(J365&lt;=80,"B","C"))</f>
        <is>
          <r>
            <t xml:space="preserve">C</t>
          </r>
        </is>
      </c>
    </row>
    <row r="366" customHeight="1" ht="28">
      <c r="A366" s="34" t="inlineStr">
        <is>
          <r>
            <t xml:space="preserve">I04728</t>
          </r>
        </is>
      </c>
      <c r="B366" s="35" t="inlineStr">
        <is>
          <r>
            <t xml:space="preserve">Talhadeira chata 10"</t>
          </r>
        </is>
      </c>
      <c r="C366" s="34" t="inlineStr">
        <is>
          <r>
            <t xml:space="preserve">ORSE</t>
          </r>
        </is>
      </c>
      <c r="D366" s="34" t="inlineStr">
        <is>
          <r>
            <t xml:space="preserve">Encargos Complementares</t>
          </r>
        </is>
      </c>
      <c r="E366" s="34" t="inlineStr">
        <is>
          <r>
            <t xml:space="preserve">un</t>
          </r>
        </is>
      </c>
      <c r="F366" s="45" t="n">
        <v>0.066207</v>
      </c>
      <c r="G366" s="37" t="n">
        <v>18.58</v>
      </c>
      <c r="H366" s="37" t="n">
        <f>ROUND(F366*G366,2)</f>
        <v>1.23012606</v>
      </c>
      <c r="I366" s="38" t="n">
        <f>H366/VALOR_TOTAL*100</f>
        <v>4.9448944969555166E-5</v>
      </c>
      <c r="J366" s="38" t="n">
        <f>I366+J365</f>
        <v>100.01996286507524</v>
      </c>
      <c r="K366" s="34" t="inlineStr">
        <f>IF(J366&lt;=50,"A",IF(J366&lt;=80,"B","C"))</f>
        <is>
          <r>
            <t xml:space="preserve">C</t>
          </r>
        </is>
      </c>
    </row>
    <row r="367" customHeight="1" ht="36">
      <c r="A367" s="34" t="inlineStr">
        <is>
          <r>
            <t xml:space="preserve">00036531</t>
          </r>
        </is>
      </c>
      <c r="B367" s="35" t="inlineStr">
        <is>
          <r>
            <t xml:space="preserve">RETROESCAVADEIRA SOBRE RODAS COM CARREGADEIRA, TRACAO 4 X 4, POTENCIA LIQUIDA 88 HP, PESO OPERACIONAL MINIMO DE 6674 KG, CAPACIDADE DA CARREGADEIRA DE 1,00 M3 E DA RETROESCAVADEIRA MINIMA DE 0,26 M3, PROFUNDIDADE DE ESCAVACAO MAXIMA DE 4,37 M</t>
          </r>
        </is>
      </c>
      <c r="C367" s="34" t="inlineStr">
        <is>
          <r>
            <t xml:space="preserve">SINAPI</t>
          </r>
        </is>
      </c>
      <c r="D367" s="34" t="inlineStr">
        <is>
          <r>
            <t xml:space="preserve">Equipamento</t>
          </r>
        </is>
      </c>
      <c r="E367" s="34" t="inlineStr">
        <is>
          <r>
            <t xml:space="preserve">UN</t>
          </r>
        </is>
      </c>
      <c r="F367" s="41" t="n">
        <v>2.58805456E-6</v>
      </c>
      <c r="G367" s="37" t="n">
        <v>422408.5</v>
      </c>
      <c r="H367" s="37" t="n">
        <f>ROUND(F367*G367,2)</f>
        <v>1.09321624460776</v>
      </c>
      <c r="I367" s="38" t="n">
        <f>H367/VALOR_TOTAL*100</f>
        <v>4.3945406635343446E-5</v>
      </c>
      <c r="J367" s="38" t="n">
        <f>I367+J366</f>
        <v>100.02000668119439</v>
      </c>
      <c r="K367" s="34" t="inlineStr">
        <f>IF(J367&lt;=50,"A",IF(J367&lt;=80,"B","C"))</f>
        <is>
          <r>
            <t xml:space="preserve">C</t>
          </r>
        </is>
      </c>
    </row>
    <row r="368" customHeight="1" ht="28">
      <c r="A368" s="34" t="inlineStr">
        <is>
          <r>
            <t xml:space="preserve">I10579</t>
          </r>
        </is>
      </c>
      <c r="B368" s="35" t="inlineStr">
        <is>
          <r>
            <t xml:space="preserve">Chave de fenda chata 30 cm</t>
          </r>
        </is>
      </c>
      <c r="C368" s="34" t="inlineStr">
        <is>
          <r>
            <t xml:space="preserve">ORSE</t>
          </r>
        </is>
      </c>
      <c r="D368" s="34" t="inlineStr">
        <is>
          <r>
            <t xml:space="preserve">Encargos Complementares</t>
          </r>
        </is>
      </c>
      <c r="E368" s="34" t="inlineStr">
        <is>
          <r>
            <t xml:space="preserve">un</t>
          </r>
        </is>
      </c>
      <c r="F368" s="45" t="n">
        <v>0.038624</v>
      </c>
      <c r="G368" s="37" t="n">
        <v>26.89</v>
      </c>
      <c r="H368" s="37" t="n">
        <f>ROUND(F368*G368,2)</f>
        <v>1.03859936</v>
      </c>
      <c r="I368" s="38" t="n">
        <f>H368/VALOR_TOTAL*100</f>
        <v>4.1749902118206663E-5</v>
      </c>
      <c r="J368" s="38" t="n">
        <f>I368+J367</f>
        <v>100.02004848739982</v>
      </c>
      <c r="K368" s="34" t="inlineStr">
        <f>IF(J368&lt;=50,"A",IF(J368&lt;=80,"B","C"))</f>
        <is>
          <r>
            <t xml:space="preserve">C</t>
          </r>
        </is>
      </c>
    </row>
    <row r="369" customHeight="1" ht="28">
      <c r="A369" s="34" t="inlineStr">
        <is>
          <r>
            <t xml:space="preserve">I10583</t>
          </r>
        </is>
      </c>
      <c r="B369" s="35" t="inlineStr">
        <is>
          <r>
            <t xml:space="preserve">Trincha 3"</t>
          </r>
        </is>
      </c>
      <c r="C369" s="34" t="inlineStr">
        <is>
          <r>
            <t xml:space="preserve">ORSE</t>
          </r>
        </is>
      </c>
      <c r="D369" s="34" t="inlineStr">
        <is>
          <r>
            <t xml:space="preserve">Encargos Complementares</t>
          </r>
        </is>
      </c>
      <c r="E369" s="34" t="inlineStr">
        <is>
          <r>
            <t xml:space="preserve">un</t>
          </r>
        </is>
      </c>
      <c r="F369" s="48" t="n">
        <v>0.08613</v>
      </c>
      <c r="G369" s="37" t="n">
        <v>11.98</v>
      </c>
      <c r="H369" s="37" t="n">
        <f>ROUND(F369*G369,2)</f>
        <v>1.0318374</v>
      </c>
      <c r="I369" s="38" t="n">
        <f>H369/VALOR_TOTAL*100</f>
        <v>4.1478082994298064E-5</v>
      </c>
      <c r="J369" s="38" t="n">
        <f>I369+J368</f>
        <v>100.02008989162252</v>
      </c>
      <c r="K369" s="34" t="inlineStr">
        <f>IF(J369&lt;=50,"A",IF(J369&lt;=80,"B","C"))</f>
        <is>
          <r>
            <t xml:space="preserve">C</t>
          </r>
        </is>
      </c>
    </row>
    <row r="370" customHeight="1" ht="15">
      <c r="A370" s="34" t="inlineStr">
        <is>
          <r>
            <t xml:space="preserve">00005065</t>
          </r>
        </is>
      </c>
      <c r="B370" s="35" t="inlineStr">
        <is>
          <r>
            <t xml:space="preserve">PREGO DE ACO POLIDO COM CABECA 10 X 10 (7/8 X 17)</t>
          </r>
        </is>
      </c>
      <c r="C370" s="34" t="inlineStr">
        <is>
          <r>
            <t xml:space="preserve">SINAPI</t>
          </r>
        </is>
      </c>
      <c r="D370" s="34" t="inlineStr">
        <is>
          <r>
            <t xml:space="preserve">Material</t>
          </r>
        </is>
      </c>
      <c r="E370" s="34" t="inlineStr">
        <is>
          <r>
            <t xml:space="preserve">KG</t>
          </r>
        </is>
      </c>
      <c r="F370" s="45" t="n">
        <v>0.032544</v>
      </c>
      <c r="G370" s="37" t="n">
        <v>25.89</v>
      </c>
      <c r="H370" s="37" t="n">
        <f>ROUND(F370*G370,2)</f>
        <v>0.84256416</v>
      </c>
      <c r="I370" s="38" t="n">
        <f>H370/VALOR_TOTAL*100</f>
        <v>3.3869625346494555E-5</v>
      </c>
      <c r="J370" s="38" t="n">
        <f>I370+J369</f>
        <v>100.02012365817305</v>
      </c>
      <c r="K370" s="34" t="inlineStr">
        <f>IF(J370&lt;=50,"A",IF(J370&lt;=80,"B","C"))</f>
        <is>
          <r>
            <t xml:space="preserve">C</t>
          </r>
        </is>
      </c>
    </row>
    <row r="371" customHeight="1" ht="28">
      <c r="A371" s="34" t="inlineStr">
        <is>
          <r>
            <t xml:space="preserve">I11250</t>
          </r>
        </is>
      </c>
      <c r="B371" s="35" t="inlineStr">
        <is>
          <r>
            <t xml:space="preserve">Rolo lã de carneiro 20cm</t>
          </r>
        </is>
      </c>
      <c r="C371" s="34" t="inlineStr">
        <is>
          <r>
            <t xml:space="preserve">ORSE</t>
          </r>
        </is>
      </c>
      <c r="D371" s="34" t="inlineStr">
        <is>
          <r>
            <t xml:space="preserve">Encargos Complementares</t>
          </r>
        </is>
      </c>
      <c r="E371" s="34" t="inlineStr">
        <is>
          <r>
            <t xml:space="preserve">un</t>
          </r>
        </is>
      </c>
      <c r="F371" s="45" t="n">
        <v>0.044022</v>
      </c>
      <c r="G371" s="37" t="n">
        <v>17.5</v>
      </c>
      <c r="H371" s="37" t="n">
        <f>ROUND(F371*G371,2)</f>
        <v>0.770385</v>
      </c>
      <c r="I371" s="38" t="n">
        <f>H371/VALOR_TOTAL*100</f>
        <v>3.0968147663151494E-5</v>
      </c>
      <c r="J371" s="38" t="n">
        <f>I371+J370</f>
        <v>100.02015461084437</v>
      </c>
      <c r="K371" s="34" t="inlineStr">
        <f>IF(J371&lt;=50,"A",IF(J371&lt;=80,"B","C"))</f>
        <is>
          <r>
            <t xml:space="preserve">C</t>
          </r>
        </is>
      </c>
    </row>
    <row r="372" customHeight="1" ht="15">
      <c r="A372" s="34" t="inlineStr">
        <is>
          <r>
            <t xml:space="preserve">00007139</t>
          </r>
        </is>
      </c>
      <c r="B372" s="35" t="inlineStr">
        <is>
          <r>
            <t xml:space="preserve">TE SOLDAVEL, PVC, 90 GRAUS, 25 MM, PARA AGUA FRIA PREDIAL (NBR 5648)</t>
          </r>
        </is>
      </c>
      <c r="C372" s="34" t="inlineStr">
        <is>
          <r>
            <t xml:space="preserve">SINAPI</t>
          </r>
        </is>
      </c>
      <c r="D372" s="34" t="inlineStr">
        <is>
          <r>
            <t xml:space="preserve">Material</t>
          </r>
        </is>
      </c>
      <c r="E372" s="34" t="inlineStr">
        <is>
          <r>
            <t xml:space="preserve">UN</t>
          </r>
        </is>
      </c>
      <c r="F372" s="45" t="n">
        <v>0.669102</v>
      </c>
      <c r="G372" s="37" t="n">
        <v>1.06</v>
      </c>
      <c r="H372" s="37" t="n">
        <f>ROUND(F372*G372,2)</f>
        <v>0.70924812</v>
      </c>
      <c r="I372" s="38" t="n">
        <f>H372/VALOR_TOTAL*100</f>
        <v>2.8510550581816358E-5</v>
      </c>
      <c r="J372" s="38" t="n">
        <f>I372+J371</f>
        <v>100.02018315161924</v>
      </c>
      <c r="K372" s="34" t="inlineStr">
        <f>IF(J372&lt;=50,"A",IF(J372&lt;=80,"B","C"))</f>
        <is>
          <r>
            <t xml:space="preserve">C</t>
          </r>
        </is>
      </c>
    </row>
    <row r="373" customHeight="1" ht="28">
      <c r="A373" s="34" t="inlineStr">
        <is>
          <r>
            <t xml:space="preserve">I04729</t>
          </r>
        </is>
      </c>
      <c r="B373" s="35" t="inlineStr">
        <is>
          <r>
            <t xml:space="preserve">Marreta 1 kg com cabo</t>
          </r>
        </is>
      </c>
      <c r="C373" s="34" t="inlineStr">
        <is>
          <r>
            <t xml:space="preserve">ORSE</t>
          </r>
        </is>
      </c>
      <c r="D373" s="34" t="inlineStr">
        <is>
          <r>
            <t xml:space="preserve">Encargos Complementares</t>
          </r>
        </is>
      </c>
      <c r="E373" s="34" t="inlineStr">
        <is>
          <r>
            <t xml:space="preserve">un</t>
          </r>
        </is>
      </c>
      <c r="F373" s="45" t="n">
        <v>0.022069</v>
      </c>
      <c r="G373" s="37" t="n">
        <v>31.5</v>
      </c>
      <c r="H373" s="37" t="n">
        <f>ROUND(F373*G373,2)</f>
        <v>0.6951735</v>
      </c>
      <c r="I373" s="38" t="n">
        <f>H373/VALOR_TOTAL*100</f>
        <v>2.794477514425884E-5</v>
      </c>
      <c r="J373" s="38" t="n">
        <f>I373+J372</f>
        <v>100.02021129041134</v>
      </c>
      <c r="K373" s="34" t="inlineStr">
        <f>IF(J373&lt;=50,"A",IF(J373&lt;=80,"B","C"))</f>
        <is>
          <r>
            <t xml:space="preserve">C</t>
          </r>
        </is>
      </c>
    </row>
    <row r="374" customHeight="1" ht="15">
      <c r="A374" s="34" t="inlineStr">
        <is>
          <r>
            <t xml:space="preserve">00003143</t>
          </r>
        </is>
      </c>
      <c r="B374" s="35" t="inlineStr">
        <is>
          <r>
            <t xml:space="preserve">FITA VEDA ROSCA EM ROLOS DE 18 MM X 25 M (L X C)</t>
          </r>
        </is>
      </c>
      <c r="C374" s="34" t="inlineStr">
        <is>
          <r>
            <t xml:space="preserve">SINAPI</t>
          </r>
        </is>
      </c>
      <c r="D374" s="34" t="inlineStr">
        <is>
          <r>
            <t xml:space="preserve">Material</t>
          </r>
        </is>
      </c>
      <c r="E374" s="34" t="inlineStr">
        <is>
          <r>
            <t xml:space="preserve">UN</t>
          </r>
        </is>
      </c>
      <c r="F374" s="47" t="n">
        <v>0.0768</v>
      </c>
      <c r="G374" s="37" t="n">
        <v>8.98</v>
      </c>
      <c r="H374" s="37" t="n">
        <f>ROUND(F374*G374,2)</f>
        <v>0.689664</v>
      </c>
      <c r="I374" s="38" t="n">
        <f>H374/VALOR_TOTAL*100</f>
        <v>2.7723302751169504E-5</v>
      </c>
      <c r="J374" s="38" t="n">
        <f>I374+J373</f>
        <v>100.02023902722074</v>
      </c>
      <c r="K374" s="34" t="inlineStr">
        <f>IF(J374&lt;=50,"A",IF(J374&lt;=80,"B","C"))</f>
        <is>
          <r>
            <t xml:space="preserve">C</t>
          </r>
        </is>
      </c>
    </row>
    <row r="375" customHeight="1" ht="15">
      <c r="A375" s="34" t="inlineStr">
        <is>
          <r>
            <t xml:space="preserve">00039996</t>
          </r>
        </is>
      </c>
      <c r="B375" s="35" t="inlineStr">
        <is>
          <r>
            <t xml:space="preserve">VERGALHAO ZINCADO ROSCA TOTAL, 1/4" (6,3 MM)</t>
          </r>
        </is>
      </c>
      <c r="C375" s="34" t="inlineStr">
        <is>
          <r>
            <t xml:space="preserve">SINAPI</t>
          </r>
        </is>
      </c>
      <c r="D375" s="34" t="inlineStr">
        <is>
          <r>
            <t xml:space="preserve">Material</t>
          </r>
        </is>
      </c>
      <c r="E375" s="34" t="inlineStr">
        <is>
          <r>
            <t xml:space="preserve">M</t>
          </r>
        </is>
      </c>
      <c r="F375" s="47" t="n">
        <v>0.1664</v>
      </c>
      <c r="G375" s="37" t="n">
        <v>4.12</v>
      </c>
      <c r="H375" s="37" t="n">
        <f>ROUND(F375*G375,2)</f>
        <v>0.685568</v>
      </c>
      <c r="I375" s="38" t="n">
        <f>H375/VALOR_TOTAL*100</f>
        <v>2.7558650619017042E-5</v>
      </c>
      <c r="J375" s="38" t="n">
        <f>I375+J374</f>
        <v>100.0202667640301</v>
      </c>
      <c r="K375" s="34" t="inlineStr">
        <f>IF(J375&lt;=50,"A",IF(J375&lt;=80,"B","C"))</f>
        <is>
          <r>
            <t xml:space="preserve">C</t>
          </r>
        </is>
      </c>
    </row>
    <row r="376" customHeight="1" ht="15">
      <c r="A376" s="34" t="inlineStr">
        <is>
          <r>
            <t xml:space="preserve">00039997</t>
          </r>
        </is>
      </c>
      <c r="B376" s="35" t="inlineStr">
        <is>
          <r>
            <t xml:space="preserve">PORCA ZINCADA, SEXTAVADA, DIAMETRO 1/4"</t>
          </r>
        </is>
      </c>
      <c r="C376" s="34" t="inlineStr">
        <is>
          <r>
            <t xml:space="preserve">SINAPI</t>
          </r>
        </is>
      </c>
      <c r="D376" s="34" t="inlineStr">
        <is>
          <r>
            <t xml:space="preserve">Material</t>
          </r>
        </is>
      </c>
      <c r="E376" s="34" t="inlineStr">
        <is>
          <r>
            <t xml:space="preserve">UN</t>
          </r>
        </is>
      </c>
      <c r="F376" s="36" t="n">
        <v>2.0</v>
      </c>
      <c r="G376" s="37" t="n">
        <v>0.32</v>
      </c>
      <c r="H376" s="37" t="n">
        <f>ROUND(F376*G376,2)</f>
        <v>0.64</v>
      </c>
      <c r="I376" s="38" t="n">
        <f>H376/VALOR_TOTAL*100</f>
        <v>2.572689564882099E-5</v>
      </c>
      <c r="J376" s="38" t="n">
        <f>I376+J375</f>
        <v>100.02029249092573</v>
      </c>
      <c r="K376" s="34" t="inlineStr">
        <f>IF(J376&lt;=50,"A",IF(J376&lt;=80,"B","C"))</f>
        <is>
          <r>
            <t xml:space="preserve">C</t>
          </r>
        </is>
      </c>
    </row>
    <row r="377" customHeight="1" ht="28">
      <c r="A377" s="34" t="inlineStr">
        <is>
          <r>
            <t xml:space="preserve">I11247</t>
          </r>
        </is>
      </c>
      <c r="B377" s="35" t="inlineStr">
        <is>
          <r>
            <t xml:space="preserve">Serra mármore</t>
          </r>
        </is>
      </c>
      <c r="C377" s="34" t="inlineStr">
        <is>
          <r>
            <t xml:space="preserve">ORSE</t>
          </r>
        </is>
      </c>
      <c r="D377" s="34" t="inlineStr">
        <is>
          <r>
            <t xml:space="preserve">Encargos Complementares</t>
          </r>
        </is>
      </c>
      <c r="E377" s="34" t="inlineStr">
        <is>
          <r>
            <t xml:space="preserve">un</t>
          </r>
        </is>
      </c>
      <c r="F377" s="47" t="n">
        <v>0.0018</v>
      </c>
      <c r="G377" s="37" t="n">
        <v>327.8</v>
      </c>
      <c r="H377" s="37" t="n">
        <f>ROUND(F377*G377,2)</f>
        <v>0.59004</v>
      </c>
      <c r="I377" s="38" t="n">
        <f>H377/VALOR_TOTAL*100</f>
        <v>2.37185898572349E-5</v>
      </c>
      <c r="J377" s="38" t="n">
        <f>I377+J376</f>
        <v>100.02031620790767</v>
      </c>
      <c r="K377" s="34" t="inlineStr">
        <f>IF(J377&lt;=50,"A",IF(J377&lt;=80,"B","C"))</f>
        <is>
          <r>
            <t xml:space="preserve">C</t>
          </r>
        </is>
      </c>
    </row>
    <row r="378" customHeight="1" ht="28">
      <c r="A378" s="34" t="inlineStr">
        <is>
          <r>
            <t xml:space="preserve">I10578</t>
          </r>
        </is>
      </c>
      <c r="B378" s="35" t="inlineStr">
        <is>
          <r>
            <t xml:space="preserve">Formão grande</t>
          </r>
        </is>
      </c>
      <c r="C378" s="34" t="inlineStr">
        <is>
          <r>
            <t xml:space="preserve">ORSE</t>
          </r>
        </is>
      </c>
      <c r="D378" s="34" t="inlineStr">
        <is>
          <r>
            <t xml:space="preserve">Encargos Complementares</t>
          </r>
        </is>
      </c>
      <c r="E378" s="34" t="inlineStr">
        <is>
          <r>
            <t xml:space="preserve">un</t>
          </r>
        </is>
      </c>
      <c r="F378" s="45" t="n">
        <v>0.038624</v>
      </c>
      <c r="G378" s="37" t="n">
        <v>15.15</v>
      </c>
      <c r="H378" s="37" t="n">
        <f>ROUND(F378*G378,2)</f>
        <v>0.5851536</v>
      </c>
      <c r="I378" s="38" t="n">
        <f>H378/VALOR_TOTAL*100</f>
        <v>2.3522165008956158E-5</v>
      </c>
      <c r="J378" s="38" t="n">
        <f>I378+J377</f>
        <v>100.0203399248896</v>
      </c>
      <c r="K378" s="34" t="inlineStr">
        <f>IF(J378&lt;=50,"A",IF(J378&lt;=80,"B","C"))</f>
        <is>
          <r>
            <t xml:space="preserve">C</t>
          </r>
        </is>
      </c>
    </row>
    <row r="379" customHeight="1" ht="28">
      <c r="A379" s="34" t="inlineStr">
        <is>
          <r>
            <t xml:space="preserve">I10577</t>
          </r>
        </is>
      </c>
      <c r="B379" s="35" t="inlineStr">
        <is>
          <r>
            <t xml:space="preserve">Serrote 40cm</t>
          </r>
        </is>
      </c>
      <c r="C379" s="34" t="inlineStr">
        <is>
          <r>
            <t xml:space="preserve">ORSE</t>
          </r>
        </is>
      </c>
      <c r="D379" s="34" t="inlineStr">
        <is>
          <r>
            <t xml:space="preserve">Encargos Complementares</t>
          </r>
        </is>
      </c>
      <c r="E379" s="34" t="inlineStr">
        <is>
          <r>
            <t xml:space="preserve">un</t>
          </r>
        </is>
      </c>
      <c r="F379" s="45" t="n">
        <v>0.019312</v>
      </c>
      <c r="G379" s="37" t="n">
        <v>29.9</v>
      </c>
      <c r="H379" s="37" t="n">
        <f>ROUND(F379*G379,2)</f>
        <v>0.5774288</v>
      </c>
      <c r="I379" s="38" t="n">
        <f>H379/VALOR_TOTAL*100</f>
        <v>2.3211641378474885E-5</v>
      </c>
      <c r="J379" s="38" t="n">
        <f>I379+J378</f>
        <v>100.02036323988878</v>
      </c>
      <c r="K379" s="34" t="inlineStr">
        <f>IF(J379&lt;=50,"A",IF(J379&lt;=80,"B","C"))</f>
        <is>
          <r>
            <t xml:space="preserve">C</t>
          </r>
        </is>
      </c>
    </row>
    <row r="380" customHeight="1" ht="15">
      <c r="A380" s="34" t="inlineStr">
        <is>
          <r>
            <t xml:space="preserve">00003529</t>
          </r>
        </is>
      </c>
      <c r="B380" s="35" t="inlineStr">
        <is>
          <r>
            <t xml:space="preserve">JOELHO PVC, SOLDAVEL, 90 GRAUS, 25 MM, COR MARROM, PARA AGUA FRIA PREDIAL</t>
          </r>
        </is>
      </c>
      <c r="C380" s="34" t="inlineStr">
        <is>
          <r>
            <t xml:space="preserve">SINAPI</t>
          </r>
        </is>
      </c>
      <c r="D380" s="34" t="inlineStr">
        <is>
          <r>
            <t xml:space="preserve">Material</t>
          </r>
        </is>
      </c>
      <c r="E380" s="34" t="inlineStr">
        <is>
          <r>
            <t xml:space="preserve">UN</t>
          </r>
        </is>
      </c>
      <c r="F380" s="45" t="n">
        <v>0.887124</v>
      </c>
      <c r="G380" s="37" t="n">
        <v>0.64</v>
      </c>
      <c r="H380" s="37" t="n">
        <f>ROUND(F380*G380,2)</f>
        <v>0.56775936</v>
      </c>
      <c r="I380" s="38" t="n">
        <f>H380/VALOR_TOTAL*100</f>
        <v>2.282294657556467E-5</v>
      </c>
      <c r="J380" s="38" t="n">
        <f>I380+J379</f>
        <v>100.02038615290522</v>
      </c>
      <c r="K380" s="34" t="inlineStr">
        <f>IF(J380&lt;=50,"A",IF(J380&lt;=80,"B","C"))</f>
        <is>
          <r>
            <t xml:space="preserve">C</t>
          </r>
        </is>
      </c>
    </row>
    <row r="381" customHeight="1" ht="28">
      <c r="A381" s="34" t="inlineStr">
        <is>
          <r>
            <t xml:space="preserve">00043487</t>
          </r>
        </is>
      </c>
      <c r="B381" s="35" t="inlineStr">
        <is>
          <r>
            <t xml:space="preserve">EPI - FAMILIA ENCARREGADO GERAL - HORISTA (ENCARGOS COMPLEMENTARES - COLETADO CAIXA)</t>
          </r>
        </is>
      </c>
      <c r="C381" s="34" t="inlineStr">
        <is>
          <r>
            <t xml:space="preserve">SINAPI</t>
          </r>
        </is>
      </c>
      <c r="D381" s="34" t="inlineStr">
        <is>
          <r>
            <t xml:space="preserve">Encargos Complementares</t>
          </r>
        </is>
      </c>
      <c r="E381" s="34" t="inlineStr">
        <is>
          <r>
            <t xml:space="preserve">H</t>
          </r>
        </is>
      </c>
      <c r="F381" s="48" t="n">
        <v>0.42024</v>
      </c>
      <c r="G381" s="37" t="n">
        <v>1.25</v>
      </c>
      <c r="H381" s="37" t="n">
        <f>ROUND(F381*G381,2)</f>
        <v>0.5253</v>
      </c>
      <c r="I381" s="38" t="n">
        <f>H381/VALOR_TOTAL*100</f>
        <v>2.1116153569258854E-5</v>
      </c>
      <c r="J381" s="38" t="n">
        <f>I381+J380</f>
        <v>100.02040745799067</v>
      </c>
      <c r="K381" s="34" t="inlineStr">
        <f>IF(J381&lt;=50,"A",IF(J381&lt;=80,"B","C"))</f>
        <is>
          <r>
            <t xml:space="preserve">C</t>
          </r>
        </is>
      </c>
    </row>
    <row r="382" customHeight="1" ht="28">
      <c r="A382" s="34" t="inlineStr">
        <is>
          <r>
            <t xml:space="preserve">I11252</t>
          </r>
        </is>
      </c>
      <c r="B382" s="35" t="inlineStr">
        <is>
          <r>
            <t xml:space="preserve">Escada de aluminio de abrir com 7 degraus</t>
          </r>
        </is>
      </c>
      <c r="C382" s="34" t="inlineStr">
        <is>
          <r>
            <t xml:space="preserve">ORSE</t>
          </r>
        </is>
      </c>
      <c r="D382" s="34" t="inlineStr">
        <is>
          <r>
            <t xml:space="preserve">Encargos Complementares</t>
          </r>
        </is>
      </c>
      <c r="E382" s="34" t="inlineStr">
        <is>
          <r>
            <t xml:space="preserve">un</t>
          </r>
        </is>
      </c>
      <c r="F382" s="45" t="n">
        <v>0.001914</v>
      </c>
      <c r="G382" s="37" t="n">
        <v>269.0</v>
      </c>
      <c r="H382" s="37" t="n">
        <f>ROUND(F382*G382,2)</f>
        <v>0.514866</v>
      </c>
      <c r="I382" s="38" t="n">
        <f>H382/VALOR_TOTAL*100</f>
        <v>2.069672477363417E-5</v>
      </c>
      <c r="J382" s="38" t="n">
        <f>I382+J381</f>
        <v>100.02042795911065</v>
      </c>
      <c r="K382" s="34" t="inlineStr">
        <f>IF(J382&lt;=50,"A",IF(J382&lt;=80,"B","C"))</f>
        <is>
          <r>
            <t xml:space="preserve">C</t>
          </r>
        </is>
      </c>
    </row>
    <row r="383" customHeight="1" ht="15">
      <c r="A383" s="34" t="inlineStr">
        <is>
          <r>
            <t xml:space="preserve">00038383</t>
          </r>
        </is>
      </c>
      <c r="B383" s="35" t="inlineStr">
        <is>
          <r>
            <t xml:space="preserve">LIXA D'AGUA EM FOLHA, GRAO 100</t>
          </r>
        </is>
      </c>
      <c r="C383" s="34" t="inlineStr">
        <is>
          <r>
            <t xml:space="preserve">SINAPI</t>
          </r>
        </is>
      </c>
      <c r="D383" s="34" t="inlineStr">
        <is>
          <r>
            <t xml:space="preserve">Material</t>
          </r>
        </is>
      </c>
      <c r="E383" s="34" t="inlineStr">
        <is>
          <r>
            <t xml:space="preserve">UN</t>
          </r>
        </is>
      </c>
      <c r="F383" s="50" t="n">
        <v>0.3066270298</v>
      </c>
      <c r="G383" s="37" t="n">
        <v>1.65</v>
      </c>
      <c r="H383" s="37" t="n">
        <f>ROUND(F383*G383,2)</f>
        <v>0.50593459917</v>
      </c>
      <c r="I383" s="38" t="n">
        <f>H383/VALOR_TOTAL*100</f>
        <v>2.0337697871835416E-5</v>
      </c>
      <c r="J383" s="38" t="n">
        <f>I383+J382</f>
        <v>100.02044846023061</v>
      </c>
      <c r="K383" s="34" t="inlineStr">
        <f>IF(J383&lt;=50,"A",IF(J383&lt;=80,"B","C"))</f>
        <is>
          <r>
            <t xml:space="preserve">C</t>
          </r>
        </is>
      </c>
    </row>
    <row r="384" customHeight="1" ht="20">
      <c r="A384" s="34" t="inlineStr">
        <is>
          <r>
            <t xml:space="preserve">00004222</t>
          </r>
        </is>
      </c>
      <c r="B384" s="35" t="inlineStr">
        <is>
          <r>
            <t xml:space="preserve">GASOLINA COMUM</t>
          </r>
        </is>
      </c>
      <c r="C384" s="34" t="inlineStr">
        <is>
          <r>
            <t xml:space="preserve">SINAPI</t>
          </r>
        </is>
      </c>
      <c r="D384" s="34" t="inlineStr">
        <is>
          <r>
            <t xml:space="preserve">Material</t>
          </r>
        </is>
      </c>
      <c r="E384" s="34" t="inlineStr">
        <is>
          <r>
            <t xml:space="preserve">L</t>
          </r>
        </is>
      </c>
      <c r="F384" s="41" t="n">
        <v>0.07057098447936</v>
      </c>
      <c r="G384" s="37" t="n">
        <v>6.56</v>
      </c>
      <c r="H384" s="37" t="n">
        <f>ROUND(F384*G384,2)</f>
        <v>0.4629456581846016</v>
      </c>
      <c r="I384" s="38" t="n">
        <f>H384/VALOR_TOTAL*100</f>
        <v>1.8609616623734367E-5</v>
      </c>
      <c r="J384" s="38" t="n">
        <f>I384+J383</f>
        <v>100.02046695143686</v>
      </c>
      <c r="K384" s="34" t="inlineStr">
        <f>IF(J384&lt;=50,"A",IF(J384&lt;=80,"B","C"))</f>
        <is>
          <r>
            <t xml:space="preserve">C</t>
          </r>
        </is>
      </c>
    </row>
    <row r="385" customHeight="1" ht="15">
      <c r="A385" s="34" t="inlineStr">
        <is>
          <r>
            <t xml:space="preserve">00011055</t>
          </r>
        </is>
      </c>
      <c r="B385" s="35" t="inlineStr">
        <is>
          <r>
            <t xml:space="preserve">PARAFUSO ROSCA SOBERBA ZINCADO CABECA CHATA FENDA SIMPLES 3,5 X 25 MM (1 ")</t>
          </r>
        </is>
      </c>
      <c r="C385" s="34" t="inlineStr">
        <is>
          <r>
            <t xml:space="preserve">SINAPI</t>
          </r>
        </is>
      </c>
      <c r="D385" s="34" t="inlineStr">
        <is>
          <r>
            <t xml:space="preserve">Material</t>
          </r>
        </is>
      </c>
      <c r="E385" s="34" t="inlineStr">
        <is>
          <r>
            <t xml:space="preserve">UN</t>
          </r>
        </is>
      </c>
      <c r="F385" s="36" t="n">
        <v>7.42896</v>
      </c>
      <c r="G385" s="37" t="n">
        <v>0.06</v>
      </c>
      <c r="H385" s="37" t="n">
        <f>ROUND(F385*G385,2)</f>
        <v>0.4457376</v>
      </c>
      <c r="I385" s="38" t="n">
        <f>H385/VALOR_TOTAL*100</f>
        <v>1.791788237805611E-5</v>
      </c>
      <c r="J385" s="38" t="n">
        <f>I385+J384</f>
        <v>100.02048504066035</v>
      </c>
      <c r="K385" s="34" t="inlineStr">
        <f>IF(J385&lt;=50,"A",IF(J385&lt;=80,"B","C"))</f>
        <is>
          <r>
            <t xml:space="preserve">C</t>
          </r>
        </is>
      </c>
    </row>
    <row r="386" customHeight="1" ht="28">
      <c r="A386" s="34" t="inlineStr">
        <is>
          <r>
            <t xml:space="preserve">I04174</t>
          </r>
        </is>
      </c>
      <c r="B386" s="35" t="inlineStr">
        <is>
          <r>
            <t xml:space="preserve">Desempenadeira de aço lisa, cabo madeira, ref:143, Atlas ou similar</t>
          </r>
        </is>
      </c>
      <c r="C386" s="34" t="inlineStr">
        <is>
          <r>
            <t xml:space="preserve">ORSE</t>
          </r>
        </is>
      </c>
      <c r="D386" s="34" t="inlineStr">
        <is>
          <r>
            <t xml:space="preserve">Encargos Complementares</t>
          </r>
        </is>
      </c>
      <c r="E386" s="34" t="inlineStr">
        <is>
          <r>
            <t xml:space="preserve">un</t>
          </r>
        </is>
      </c>
      <c r="F386" s="48" t="n">
        <v>0.01857</v>
      </c>
      <c r="G386" s="37" t="n">
        <v>10.8</v>
      </c>
      <c r="H386" s="37" t="n">
        <f>ROUND(F386*G386,2)</f>
        <v>0.200556</v>
      </c>
      <c r="I386" s="38" t="n">
        <f>H386/VALOR_TOTAL*100</f>
        <v>8.062005130851473E-6</v>
      </c>
      <c r="J386" s="38" t="n">
        <f>I386+J385</f>
        <v>100.02049308031526</v>
      </c>
      <c r="K386" s="34" t="inlineStr">
        <f>IF(J386&lt;=50,"A",IF(J386&lt;=80,"B","C"))</f>
        <is>
          <r>
            <t xml:space="preserve">C</t>
          </r>
        </is>
      </c>
    </row>
    <row r="387" customHeight="1" ht="28">
      <c r="A387" s="34" t="inlineStr">
        <is>
          <r>
            <t xml:space="preserve">I10282</t>
          </r>
        </is>
      </c>
      <c r="B387" s="35" t="inlineStr">
        <is>
          <r>
            <t xml:space="preserve">Regua de alumínio c/ 2,00m (para pedreiro)</t>
          </r>
        </is>
      </c>
      <c r="C387" s="34" t="inlineStr">
        <is>
          <r>
            <t xml:space="preserve">ORSE</t>
          </r>
        </is>
      </c>
      <c r="D387" s="34" t="inlineStr">
        <is>
          <r>
            <t xml:space="preserve">Encargos Complementares</t>
          </r>
        </is>
      </c>
      <c r="E387" s="34" t="inlineStr">
        <is>
          <r>
            <t xml:space="preserve">un</t>
          </r>
        </is>
      </c>
      <c r="F387" s="47" t="n">
        <v>0.0036</v>
      </c>
      <c r="G387" s="37" t="n">
        <v>40.8</v>
      </c>
      <c r="H387" s="37" t="n">
        <f>ROUND(F387*G387,2)</f>
        <v>0.14688</v>
      </c>
      <c r="I387" s="38" t="n">
        <f>H387/VALOR_TOTAL*100</f>
        <v>5.904322551404417E-6</v>
      </c>
      <c r="J387" s="38" t="n">
        <f>I387+J386</f>
        <v>100.02049911005642</v>
      </c>
      <c r="K387" s="34" t="inlineStr">
        <f>IF(J387&lt;=50,"A",IF(J387&lt;=80,"B","C"))</f>
        <is>
          <r>
            <t xml:space="preserve">C</t>
          </r>
        </is>
      </c>
    </row>
    <row r="388" customHeight="1" ht="28">
      <c r="A388" s="34" t="inlineStr">
        <is>
          <r>
            <t xml:space="preserve">I11245</t>
          </r>
        </is>
      </c>
      <c r="B388" s="35" t="inlineStr">
        <is>
          <r>
            <t xml:space="preserve">Desempoladeira de madeira 12x22</t>
          </r>
        </is>
      </c>
      <c r="C388" s="34" t="inlineStr">
        <is>
          <r>
            <t xml:space="preserve">ORSE</t>
          </r>
        </is>
      </c>
      <c r="D388" s="34" t="inlineStr">
        <is>
          <r>
            <t xml:space="preserve">Encargos Complementares</t>
          </r>
        </is>
      </c>
      <c r="E388" s="34" t="inlineStr">
        <is>
          <r>
            <t xml:space="preserve">un</t>
          </r>
        </is>
      </c>
      <c r="F388" s="47" t="n">
        <v>0.0126</v>
      </c>
      <c r="G388" s="37" t="n">
        <v>11.6</v>
      </c>
      <c r="H388" s="37" t="n">
        <f>ROUND(F388*G388,2)</f>
        <v>0.14616</v>
      </c>
      <c r="I388" s="38" t="n">
        <f>H388/VALOR_TOTAL*100</f>
        <v>5.8753797937994945E-6</v>
      </c>
      <c r="J388" s="38" t="n">
        <f>I388+J387</f>
        <v>100.02050513979758</v>
      </c>
      <c r="K388" s="34" t="inlineStr">
        <f>IF(J388&lt;=50,"A",IF(J388&lt;=80,"B","C"))</f>
        <is>
          <r>
            <t xml:space="preserve">C</t>
          </r>
        </is>
      </c>
    </row>
    <row r="389" customHeight="1" ht="20">
      <c r="A389" s="34" t="inlineStr">
        <is>
          <r>
            <t xml:space="preserve">00013458</t>
          </r>
        </is>
      </c>
      <c r="B389" s="35" t="inlineStr">
        <is>
          <r>
            <t xml:space="preserve">COMPACTADOR DE SOLOS DE PERCURSAO (SOQUETE) COM MOTOR A GASOLINA 4 TEMPOS DE 4 HP (4 CV)</t>
          </r>
        </is>
      </c>
      <c r="C389" s="34" t="inlineStr">
        <is>
          <r>
            <t xml:space="preserve">SINAPI</t>
          </r>
        </is>
      </c>
      <c r="D389" s="34" t="inlineStr">
        <is>
          <r>
            <t xml:space="preserve">Equipamento</t>
          </r>
        </is>
      </c>
      <c r="E389" s="34" t="inlineStr">
        <is>
          <r>
            <t xml:space="preserve">UN</t>
          </r>
        </is>
      </c>
      <c r="F389" s="53" t="n">
        <v>9.308027054496E-6</v>
      </c>
      <c r="G389" s="37" t="n">
        <v>15517.56</v>
      </c>
      <c r="H389" s="37" t="n">
        <f>ROUND(F389*G389,2)</f>
        <v>0.14443786829976496</v>
      </c>
      <c r="I389" s="38" t="n">
        <f>H389/VALOR_TOTAL*100</f>
        <v>5.806153071072191E-6</v>
      </c>
      <c r="J389" s="38" t="n">
        <f>I389+J388</f>
        <v>100.02051076755602</v>
      </c>
      <c r="K389" s="34" t="inlineStr">
        <f>IF(J389&lt;=50,"A",IF(J389&lt;=80,"B","C"))</f>
        <is>
          <r>
            <t xml:space="preserve">C</t>
          </r>
        </is>
      </c>
    </row>
    <row r="390" customHeight="1" ht="28">
      <c r="A390" s="34" t="inlineStr">
        <is>
          <r>
            <t xml:space="preserve">I04722</t>
          </r>
        </is>
      </c>
      <c r="B390" s="35" t="inlineStr">
        <is>
          <r>
            <t xml:space="preserve">Colher de pedreiro</t>
          </r>
        </is>
      </c>
      <c r="C390" s="34" t="inlineStr">
        <is>
          <r>
            <t xml:space="preserve">ORSE</t>
          </r>
        </is>
      </c>
      <c r="D390" s="34" t="inlineStr">
        <is>
          <r>
            <t xml:space="preserve">Encargos Complementares</t>
          </r>
        </is>
      </c>
      <c r="E390" s="34" t="inlineStr">
        <is>
          <r>
            <t xml:space="preserve">un</t>
          </r>
        </is>
      </c>
      <c r="F390" s="47" t="n">
        <v>0.0072</v>
      </c>
      <c r="G390" s="37" t="n">
        <v>18.8</v>
      </c>
      <c r="H390" s="37" t="n">
        <f>ROUND(F390*G390,2)</f>
        <v>0.13536</v>
      </c>
      <c r="I390" s="38" t="n">
        <f>H390/VALOR_TOTAL*100</f>
        <v>5.44123842972564E-6</v>
      </c>
      <c r="J390" s="38" t="n">
        <f>I390+J389</f>
        <v>100.02051639531443</v>
      </c>
      <c r="K390" s="34" t="inlineStr">
        <f>IF(J390&lt;=50,"A",IF(J390&lt;=80,"B","C"))</f>
        <is>
          <r>
            <t xml:space="preserve">C</t>
          </r>
        </is>
      </c>
    </row>
    <row r="391" customHeight="1" ht="28">
      <c r="A391" s="34" t="inlineStr">
        <is>
          <r>
            <t xml:space="preserve">I11265</t>
          </r>
        </is>
      </c>
      <c r="B391" s="35" t="inlineStr">
        <is>
          <r>
            <t xml:space="preserve">Martelo de borracha com cabo</t>
          </r>
        </is>
      </c>
      <c r="C391" s="34" t="inlineStr">
        <is>
          <r>
            <t xml:space="preserve">ORSE</t>
          </r>
        </is>
      </c>
      <c r="D391" s="34" t="inlineStr">
        <is>
          <r>
            <t xml:space="preserve">Encargos Complementares</t>
          </r>
        </is>
      </c>
      <c r="E391" s="34" t="inlineStr">
        <is>
          <r>
            <t xml:space="preserve">un</t>
          </r>
        </is>
      </c>
      <c r="F391" s="47" t="n">
        <v>0.0072</v>
      </c>
      <c r="G391" s="37" t="n">
        <v>18.75</v>
      </c>
      <c r="H391" s="37" t="n">
        <f>ROUND(F391*G391,2)</f>
        <v>0.135</v>
      </c>
      <c r="I391" s="38" t="n">
        <f>H391/VALOR_TOTAL*100</f>
        <v>5.426767050923178E-6</v>
      </c>
      <c r="J391" s="38" t="n">
        <f>I391+J390</f>
        <v>100.02052202307287</v>
      </c>
      <c r="K391" s="34" t="inlineStr">
        <f>IF(J391&lt;=50,"A",IF(J391&lt;=80,"B","C"))</f>
        <is>
          <r>
            <t xml:space="preserve">C</t>
          </r>
        </is>
      </c>
    </row>
    <row r="392" customHeight="1" ht="28">
      <c r="A392" s="34" t="inlineStr">
        <is>
          <r>
            <t xml:space="preserve">I04725</t>
          </r>
        </is>
      </c>
      <c r="B392" s="35" t="inlineStr">
        <is>
          <r>
            <t xml:space="preserve">Espátula</t>
          </r>
        </is>
      </c>
      <c r="C392" s="34" t="inlineStr">
        <is>
          <r>
            <t xml:space="preserve">ORSE</t>
          </r>
        </is>
      </c>
      <c r="D392" s="34" t="inlineStr">
        <is>
          <r>
            <t xml:space="preserve">Encargos Complementares</t>
          </r>
        </is>
      </c>
      <c r="E392" s="34" t="inlineStr">
        <is>
          <r>
            <t xml:space="preserve">un</t>
          </r>
        </is>
      </c>
      <c r="F392" s="45" t="n">
        <v>0.007656</v>
      </c>
      <c r="G392" s="37" t="n">
        <v>16.82</v>
      </c>
      <c r="H392" s="37" t="n">
        <f>ROUND(F392*G392,2)</f>
        <v>0.12877392</v>
      </c>
      <c r="I392" s="38" t="n">
        <f>H392/VALOR_TOTAL*100</f>
        <v>5.176489378327535E-6</v>
      </c>
      <c r="J392" s="38" t="n">
        <f>I392+J391</f>
        <v>100.02052724884854</v>
      </c>
      <c r="K392" s="34" t="inlineStr">
        <f>IF(J392&lt;=50,"A",IF(J392&lt;=80,"B","C"))</f>
        <is>
          <r>
            <t xml:space="preserve">C</t>
          </r>
        </is>
      </c>
    </row>
    <row r="393" customHeight="1" ht="28">
      <c r="A393" s="34" t="inlineStr">
        <is>
          <r>
            <t xml:space="preserve">I11246</t>
          </r>
        </is>
      </c>
      <c r="B393" s="35" t="inlineStr">
        <is>
          <r>
            <t xml:space="preserve">Escala métrica de bambú</t>
          </r>
        </is>
      </c>
      <c r="C393" s="34" t="inlineStr">
        <is>
          <r>
            <t xml:space="preserve">ORSE</t>
          </r>
        </is>
      </c>
      <c r="D393" s="34" t="inlineStr">
        <is>
          <r>
            <t xml:space="preserve">Encargos Complementares</t>
          </r>
        </is>
      </c>
      <c r="E393" s="34" t="inlineStr">
        <is>
          <r>
            <t xml:space="preserve">Un</t>
          </r>
        </is>
      </c>
      <c r="F393" s="47" t="n">
        <v>0.0126</v>
      </c>
      <c r="G393" s="37" t="n">
        <v>10.22</v>
      </c>
      <c r="H393" s="37" t="n">
        <f>ROUND(F393*G393,2)</f>
        <v>0.128772</v>
      </c>
      <c r="I393" s="38" t="n">
        <f>H393/VALOR_TOTAL*100</f>
        <v>5.176412197640588E-6</v>
      </c>
      <c r="J393" s="38" t="n">
        <f>I393+J392</f>
        <v>100.02053247462422</v>
      </c>
      <c r="K393" s="34" t="inlineStr">
        <f>IF(J393&lt;=50,"A",IF(J393&lt;=80,"B","C"))</f>
        <is>
          <r>
            <t xml:space="preserve">C</t>
          </r>
        </is>
      </c>
    </row>
    <row r="394" customHeight="1" ht="15">
      <c r="A394" s="34" t="inlineStr">
        <is>
          <r>
            <t xml:space="preserve">00020247</t>
          </r>
        </is>
      </c>
      <c r="B394" s="35" t="inlineStr">
        <is>
          <r>
            <t xml:space="preserve">PREGO DE ACO POLIDO COM CABECA 15 X 15 (1 1/4 X 13)</t>
          </r>
        </is>
      </c>
      <c r="C394" s="34" t="inlineStr">
        <is>
          <r>
            <t xml:space="preserve">SINAPI</t>
          </r>
        </is>
      </c>
      <c r="D394" s="34" t="inlineStr">
        <is>
          <r>
            <t xml:space="preserve">Material</t>
          </r>
        </is>
      </c>
      <c r="E394" s="34" t="inlineStr">
        <is>
          <r>
            <t xml:space="preserve">KG</t>
          </r>
        </is>
      </c>
      <c r="F394" s="46" t="n">
        <v>0.004402266624</v>
      </c>
      <c r="G394" s="37" t="n">
        <v>15.07</v>
      </c>
      <c r="H394" s="37" t="n">
        <f>ROUND(F394*G394,2)</f>
        <v>0.06634215802368</v>
      </c>
      <c r="I394" s="38" t="n">
        <f>H394/VALOR_TOTAL*100</f>
        <v>2.6668402759262616E-6</v>
      </c>
      <c r="J394" s="38" t="n">
        <f>I394+J393</f>
        <v>100.02053528850342</v>
      </c>
      <c r="K394" s="34" t="inlineStr">
        <f>IF(J394&lt;=50,"A",IF(J394&lt;=80,"B","C"))</f>
        <is>
          <r>
            <t xml:space="preserve">C</t>
          </r>
        </is>
      </c>
    </row>
    <row r="395" customHeight="1" ht="15">
      <c r="A395" s="34" t="inlineStr">
        <is>
          <r>
            <t xml:space="preserve">00004093</t>
          </r>
        </is>
      </c>
      <c r="B395" s="35" t="inlineStr">
        <is>
          <r>
            <t xml:space="preserve">MOTORISTA DE CAMINHAO (HORISTA)</t>
          </r>
        </is>
      </c>
      <c r="C395" s="34" t="inlineStr">
        <is>
          <r>
            <t xml:space="preserve">SINAPI</t>
          </r>
        </is>
      </c>
      <c r="D395" s="34" t="inlineStr">
        <is>
          <r>
            <t xml:space="preserve">Mão de Obra</t>
          </r>
        </is>
      </c>
      <c r="E395" s="34" t="inlineStr">
        <is>
          <r>
            <t xml:space="preserve">H</t>
          </r>
        </is>
      </c>
      <c r="F395" s="42" t="n">
        <v>0.00205798956</v>
      </c>
      <c r="G395" s="37" t="n">
        <v>27.5</v>
      </c>
      <c r="H395" s="37" t="n">
        <f>ROUND(F395*G395,2)</f>
        <v>0.0565947129</v>
      </c>
      <c r="I395" s="38" t="n">
        <f>H395/VALOR_TOTAL*100</f>
        <v>2.2750098016457547E-6</v>
      </c>
      <c r="J395" s="38" t="n">
        <f>I395+J394</f>
        <v>100.0205377003999</v>
      </c>
      <c r="K395" s="34" t="inlineStr">
        <f>IF(J395&lt;=50,"A",IF(J395&lt;=80,"B","C"))</f>
        <is>
          <r>
            <t xml:space="preserve">C</t>
          </r>
        </is>
      </c>
    </row>
    <row r="396" customHeight="1" ht="28">
      <c r="A396" s="34" t="inlineStr">
        <is>
          <r>
            <t xml:space="preserve">I10789</t>
          </r>
        </is>
      </c>
      <c r="B396" s="35" t="inlineStr">
        <is>
          <r>
            <t xml:space="preserve">Nível de bolha de madeira</t>
          </r>
        </is>
      </c>
      <c r="C396" s="34" t="inlineStr">
        <is>
          <r>
            <t xml:space="preserve">ORSE</t>
          </r>
        </is>
      </c>
      <c r="D396" s="34" t="inlineStr">
        <is>
          <r>
            <t xml:space="preserve">Encargos Complementares</t>
          </r>
        </is>
      </c>
      <c r="E396" s="34" t="inlineStr">
        <is>
          <r>
            <t xml:space="preserve">un</t>
          </r>
        </is>
      </c>
      <c r="F396" s="47" t="n">
        <v>0.0036</v>
      </c>
      <c r="G396" s="37" t="n">
        <v>15.4</v>
      </c>
      <c r="H396" s="37" t="n">
        <f>ROUND(F396*G396,2)</f>
        <v>0.05544</v>
      </c>
      <c r="I396" s="38" t="n">
        <f>H396/VALOR_TOTAL*100</f>
        <v>2.2285923355791185E-6</v>
      </c>
      <c r="J396" s="38" t="n">
        <f>I396+J395</f>
        <v>100.02054011229636</v>
      </c>
      <c r="K396" s="34" t="inlineStr">
        <f>IF(J396&lt;=50,"A",IF(J396&lt;=80,"B","C"))</f>
        <is>
          <r>
            <t xml:space="preserve">C</t>
          </r>
        </is>
      </c>
    </row>
    <row r="397" customHeight="1" ht="28">
      <c r="A397" s="34" t="inlineStr">
        <is>
          <r>
            <t xml:space="preserve">I11243</t>
          </r>
        </is>
      </c>
      <c r="B397" s="35" t="inlineStr">
        <is>
          <r>
            <t xml:space="preserve">Martelo sem unha</t>
          </r>
        </is>
      </c>
      <c r="C397" s="34" t="inlineStr">
        <is>
          <r>
            <t xml:space="preserve">ORSE</t>
          </r>
        </is>
      </c>
      <c r="D397" s="34" t="inlineStr">
        <is>
          <r>
            <t xml:space="preserve">Encargos Complementares</t>
          </r>
        </is>
      </c>
      <c r="E397" s="34" t="inlineStr">
        <is>
          <r>
            <t xml:space="preserve">un</t>
          </r>
        </is>
      </c>
      <c r="F397" s="47" t="n">
        <v>0.0018</v>
      </c>
      <c r="G397" s="37" t="n">
        <v>28.0</v>
      </c>
      <c r="H397" s="37" t="n">
        <f>ROUND(F397*G397,2)</f>
        <v>0.0504</v>
      </c>
      <c r="I397" s="38" t="n">
        <f>H397/VALOR_TOTAL*100</f>
        <v>2.025993032344653E-6</v>
      </c>
      <c r="J397" s="38" t="n">
        <f>I397+J396</f>
        <v>100.0205421222101</v>
      </c>
      <c r="K397" s="34" t="inlineStr">
        <f>IF(J397&lt;=50,"A",IF(J397&lt;=80,"B","C"))</f>
        <is>
          <r>
            <t xml:space="preserve">C</t>
          </r>
        </is>
      </c>
    </row>
    <row r="398" customHeight="1" ht="28">
      <c r="A398" s="34" t="inlineStr">
        <is>
          <r>
            <t xml:space="preserve">I11264</t>
          </r>
        </is>
      </c>
      <c r="B398" s="35" t="inlineStr">
        <is>
          <r>
            <t xml:space="preserve">Marreta de 1/2 kg com cabo</t>
          </r>
        </is>
      </c>
      <c r="C398" s="34" t="inlineStr">
        <is>
          <r>
            <t xml:space="preserve">ORSE</t>
          </r>
        </is>
      </c>
      <c r="D398" s="34" t="inlineStr">
        <is>
          <r>
            <t xml:space="preserve">Encargos Complementares</t>
          </r>
        </is>
      </c>
      <c r="E398" s="34" t="inlineStr">
        <is>
          <r>
            <t xml:space="preserve">un</t>
          </r>
        </is>
      </c>
      <c r="F398" s="47" t="n">
        <v>0.0036</v>
      </c>
      <c r="G398" s="37" t="n">
        <v>13.52</v>
      </c>
      <c r="H398" s="37" t="n">
        <f>ROUND(F398*G398,2)</f>
        <v>0.048672</v>
      </c>
      <c r="I398" s="38" t="n">
        <f>H398/VALOR_TOTAL*100</f>
        <v>1.9565304140928363E-6</v>
      </c>
      <c r="J398" s="38" t="n">
        <f>I398+J397</f>
        <v>100.0205441321238</v>
      </c>
      <c r="K398" s="34" t="inlineStr">
        <f>IF(J398&lt;=50,"A",IF(J398&lt;=80,"B","C"))</f>
        <is>
          <r>
            <t xml:space="preserve">C</t>
          </r>
        </is>
      </c>
    </row>
    <row r="399" customHeight="1" ht="28">
      <c r="A399" s="34" t="inlineStr">
        <is>
          <r>
            <t xml:space="preserve">I10790</t>
          </r>
        </is>
      </c>
      <c r="B399" s="35" t="inlineStr">
        <is>
          <r>
            <t xml:space="preserve">Prumo de face</t>
          </r>
        </is>
      </c>
      <c r="C399" s="34" t="inlineStr">
        <is>
          <r>
            <t xml:space="preserve">ORSE</t>
          </r>
        </is>
      </c>
      <c r="D399" s="34" t="inlineStr">
        <is>
          <r>
            <t xml:space="preserve">Encargos Complementares</t>
          </r>
        </is>
      </c>
      <c r="E399" s="34" t="inlineStr">
        <is>
          <r>
            <t xml:space="preserve">un</t>
          </r>
        </is>
      </c>
      <c r="F399" s="47" t="n">
        <v>0.0018</v>
      </c>
      <c r="G399" s="37" t="n">
        <v>25.95</v>
      </c>
      <c r="H399" s="37" t="n">
        <f>ROUND(F399*G399,2)</f>
        <v>0.04671</v>
      </c>
      <c r="I399" s="38" t="n">
        <f>H399/VALOR_TOTAL*100</f>
        <v>1.8776613996194196E-6</v>
      </c>
      <c r="J399" s="38" t="n">
        <f>I399+J398</f>
        <v>100.02054614203753</v>
      </c>
      <c r="K399" s="34" t="inlineStr">
        <f>IF(J399&lt;=50,"A",IF(J399&lt;=80,"B","C"))</f>
        <is>
          <r>
            <t xml:space="preserve">C</t>
          </r>
        </is>
      </c>
    </row>
    <row r="400" customHeight="1" ht="28">
      <c r="A400" s="34" t="inlineStr">
        <is>
          <r>
            <t xml:space="preserve">00043463</t>
          </r>
        </is>
      </c>
      <c r="B400" s="35" t="inlineStr">
        <is>
          <r>
            <t xml:space="preserve">FERRAMENTAS - FAMILIA ENCARREGADO GERAL - HORISTA (ENCARGOS COMPLEMENTARES - COLETADO CAIXA)</t>
          </r>
        </is>
      </c>
      <c r="C400" s="34" t="inlineStr">
        <is>
          <r>
            <t xml:space="preserve">SINAPI</t>
          </r>
        </is>
      </c>
      <c r="D400" s="34" t="inlineStr">
        <is>
          <r>
            <t xml:space="preserve">Encargos Complementares</t>
          </r>
        </is>
      </c>
      <c r="E400" s="34" t="inlineStr">
        <is>
          <r>
            <t xml:space="preserve">H</t>
          </r>
        </is>
      </c>
      <c r="F400" s="48" t="n">
        <v>0.42024</v>
      </c>
      <c r="G400" s="37" t="n">
        <v>0.1</v>
      </c>
      <c r="H400" s="37" t="n">
        <f>ROUND(F400*G400,2)</f>
        <v>0.042024</v>
      </c>
      <c r="I400" s="38" t="n">
        <f>H400/VALOR_TOTAL*100</f>
        <v>1.6892922855407083E-6</v>
      </c>
      <c r="J400" s="38" t="n">
        <f>I400+J399</f>
        <v>100.02054774996851</v>
      </c>
      <c r="K400" s="34" t="inlineStr">
        <f>IF(J400&lt;=50,"A",IF(J400&lt;=80,"B","C"))</f>
        <is>
          <r>
            <t xml:space="preserve">C</t>
          </r>
        </is>
      </c>
    </row>
    <row r="401" customHeight="1" ht="28">
      <c r="A401" s="34" t="inlineStr">
        <is>
          <r>
            <t xml:space="preserve">00037736</t>
          </r>
        </is>
      </c>
      <c r="B401" s="35" t="inlineStr">
        <is>
          <r>
            <t xml:space="preserve">TANQUE DE ACO CARBONO NAO REVESTIDO, PARA TRANSPORTE DE AGUA COM CAPACIDADE DE 10 M3, COM BOMBA CENTRIFUGA POR TOMADA DE FORCA, VAZAO MAXIMA *75* M3/H (INCLUI MONTAGEM, NAO INCLUI CAMINHAO)</t>
          </r>
        </is>
      </c>
      <c r="C401" s="34" t="inlineStr">
        <is>
          <r>
            <t xml:space="preserve">SINAPI</t>
          </r>
        </is>
      </c>
      <c r="D401" s="34" t="inlineStr">
        <is>
          <r>
            <t xml:space="preserve">Equipamento</t>
          </r>
        </is>
      </c>
      <c r="E401" s="34" t="inlineStr">
        <is>
          <r>
            <t xml:space="preserve">UN</t>
          </r>
        </is>
      </c>
      <c r="F401" s="41" t="n">
        <v>2.8093626E-7</v>
      </c>
      <c r="G401" s="37" t="n">
        <v>85950.0</v>
      </c>
      <c r="H401" s="37" t="n">
        <f>ROUND(F401*G401,2)</f>
        <v>0.024146471547</v>
      </c>
      <c r="I401" s="38" t="n">
        <f>H401/VALOR_TOTAL*100</f>
        <v>9.706464902763972E-7</v>
      </c>
      <c r="J401" s="38" t="n">
        <f>I401+J400</f>
        <v>100.02054855393399</v>
      </c>
      <c r="K401" s="34" t="inlineStr">
        <f>IF(J401&lt;=50,"A",IF(J401&lt;=80,"B","C"))</f>
        <is>
          <r>
            <t xml:space="preserve">C</t>
          </r>
        </is>
      </c>
    </row>
    <row r="402" customHeight="1" ht="20">
      <c r="A402" s="34" t="inlineStr">
        <is>
          <r>
            <t xml:space="preserve">00003799</t>
          </r>
        </is>
      </c>
      <c r="B402" s="35" t="inlineStr">
        <is>
          <r>
            <t xml:space="preserve">LUMINARIA DE SOBREPOR EM CHAPA DE ACO PARA 2 LAMPADAS FLUORESCENTES DE *36* W, ALETADA, COMPLETA (LAMPADAS E REATOR INCLUSOS)</t>
          </r>
        </is>
      </c>
      <c r="C402" s="34" t="inlineStr">
        <is>
          <r>
            <t xml:space="preserve">SINAPI</t>
          </r>
        </is>
      </c>
      <c r="D402" s="34" t="inlineStr">
        <is>
          <r>
            <t xml:space="preserve">Material</t>
          </r>
        </is>
      </c>
      <c r="E402" s="34" t="inlineStr">
        <is>
          <r>
            <t xml:space="preserve">UN</t>
          </r>
        </is>
      </c>
      <c r="F402" s="36" t="n">
        <v>0.0</v>
      </c>
      <c r="G402" s="37" t="n">
        <v>157.96</v>
      </c>
      <c r="H402" s="37" t="n">
        <f>ROUND(F402*G402,2)</f>
        <v>0.0</v>
      </c>
      <c r="I402" s="38" t="n">
        <f>H402/VALOR_TOTAL*100</f>
        <v>0.0</v>
      </c>
      <c r="J402" s="38" t="n">
        <f>I402+J401</f>
        <v>100.02054855393399</v>
      </c>
      <c r="K402" s="34" t="inlineStr">
        <f>IF(J402&lt;=50,"A",IF(J402&lt;=80,"B","C"))</f>
        <is>
          <r>
            <t xml:space="preserve">C</t>
          </r>
        </is>
      </c>
    </row>
    <row r="403" customHeight="1" ht="15">
      <c r="A403" s="34" t="inlineStr">
        <is>
          <r>
            <t xml:space="preserve">00038191</t>
          </r>
        </is>
      </c>
      <c r="B403" s="35" t="inlineStr">
        <is>
          <r>
            <t xml:space="preserve">LAMPADA FLUORESCENTE COMPACTA 2U BRANCA 15 W, BASE E27 (127/220 V)</t>
          </r>
        </is>
      </c>
      <c r="C403" s="34" t="inlineStr">
        <is>
          <r>
            <t xml:space="preserve">SINAPI</t>
          </r>
        </is>
      </c>
      <c r="D403" s="34" t="inlineStr">
        <is>
          <r>
            <t xml:space="preserve">Material</t>
          </r>
        </is>
      </c>
      <c r="E403" s="34" t="inlineStr">
        <is>
          <r>
            <t xml:space="preserve">UN</t>
          </r>
        </is>
      </c>
      <c r="F403" s="36" t="n">
        <v>0.0</v>
      </c>
      <c r="G403" s="37" t="n">
        <v>16.67</v>
      </c>
      <c r="H403" s="37" t="n">
        <f>ROUND(F403*G403,2)</f>
        <v>0.0</v>
      </c>
      <c r="I403" s="38" t="n">
        <f>H403/VALOR_TOTAL*100</f>
        <v>0.0</v>
      </c>
      <c r="J403" s="38" t="n">
        <f>I403+J402</f>
        <v>100.02054855393399</v>
      </c>
      <c r="K403" s="34" t="inlineStr">
        <f>IF(J403&lt;=50,"A",IF(J403&lt;=80,"B","C"))</f>
        <is>
          <r>
            <t xml:space="preserve">C</t>
          </r>
        </is>
      </c>
    </row>
    <row r="404" customHeight="1" ht="18">
      <c r="A404" s="2" t="inlineStr"/>
      <c r="B404" s="2" t="inlineStr"/>
      <c r="C404" s="3" t="inlineStr">
        <is>
          <r>
            <t xml:space="preserve">
</t>
          </r>
        </is>
      </c>
      <c r="D404" s="3" t="inlineStr"/>
      <c r="E404" s="3" t="inlineStr"/>
      <c r="F404" s="3" t="inlineStr"/>
      <c r="G404" s="2" t="inlineStr"/>
      <c r="H404" s="2" t="inlineStr"/>
      <c r="I404" s="2" t="inlineStr"/>
      <c r="J404" s="2" t="inlineStr"/>
      <c r="K404" s="2" t="inlineStr"/>
    </row>
    <row r="405" customHeight="1" ht="18">
      <c r="A405" s="2" t="inlineStr"/>
      <c r="B405" s="2" t="inlineStr"/>
      <c r="C405" s="2" t="inlineStr"/>
      <c r="D405" s="2" t="inlineStr"/>
      <c r="E405" s="2" t="inlineStr"/>
      <c r="F405" s="2" t="inlineStr"/>
      <c r="G405" s="3" t="inlineStr">
        <f>"Subtotal até "&amp;TRUNC(J403,2)&amp;"%"</f>
        <is>
          <r>
            <rPr>
              <rFont val="Arial"/>
              <color rgb="000000"/>
              <sz val="8.0"/>
              <b val="true"/>
            </rPr>
            <t xml:space="preserve">Subtotal até 100,02%</t>
          </r>
        </is>
      </c>
      <c r="H405" s="3" t="inlineStr"/>
      <c r="I405" s="39" t="n">
        <f>SUM(H4:H403)</f>
        <v>2488180.15</v>
      </c>
      <c r="J405" s="39" t="inlineStr"/>
      <c r="K405" s="39" t="inlineStr"/>
    </row>
    <row r="406" customHeight="1" ht="18">
      <c r="A406" s="2" t="inlineStr"/>
      <c r="B406" s="2" t="inlineStr"/>
      <c r="C406" s="2" t="inlineStr"/>
      <c r="D406" s="2" t="inlineStr"/>
      <c r="E406" s="2" t="inlineStr"/>
      <c r="F406" s="2" t="inlineStr"/>
      <c r="G406" s="3" t="inlineStr">
        <is>
          <r>
            <t xml:space="preserve">Outros:</t>
          </r>
        </is>
      </c>
      <c r="H406" s="3" t="inlineStr"/>
      <c r="I406" s="39" t="n">
        <f>I407-I405</f>
        <v>-511.18</v>
      </c>
      <c r="J406" s="39" t="inlineStr"/>
      <c r="K406" s="39" t="inlineStr"/>
    </row>
    <row r="407" customHeight="1" ht="18">
      <c r="A407" s="2" t="inlineStr"/>
      <c r="B407" s="2" t="inlineStr"/>
      <c r="C407" s="2" t="inlineStr"/>
      <c r="D407" s="2" t="inlineStr"/>
      <c r="E407" s="2" t="inlineStr"/>
      <c r="F407" s="2" t="inlineStr"/>
      <c r="G407" s="3" t="inlineStr">
        <is>
          <r>
            <t xml:space="preserve">Valor total do Orçamento:</t>
          </r>
        </is>
      </c>
      <c r="H407" s="3" t="inlineStr"/>
      <c r="I407" s="39" t="n">
        <v>2487668.97</v>
      </c>
      <c r="J407" s="39" t="inlineStr"/>
      <c r="K407" s="39" t="inlineStr"/>
    </row>
  </sheetData>
  <mergeCells>
    <mergeCell ref="A1:K1"/>
    <mergeCell ref="B2:C2"/>
    <mergeCell ref="C404:F404"/>
    <mergeCell ref="G405:H405"/>
    <mergeCell ref="I405:K405"/>
    <mergeCell ref="G406:H406"/>
    <mergeCell ref="I406:K406"/>
    <mergeCell ref="G407:H407"/>
    <mergeCell ref="I407:K407"/>
  </mergeCells>
  <pageMargins left="0.5" right="0.5" top="0.5" bottom="0.5" header="0.0" footer="0.0"/>
  <pageSetup orientation="portrait" scale="85" paperSize="9"/>
  <drawing r:id="rIdDr6"/>
</worksheet>
</file>

<file path=xl/worksheets/sheet7.xml><?xml version="1.0" encoding="utf-8"?>
<worksheet xmlns="http://schemas.openxmlformats.org/spreadsheetml/2006/main" xmlns:r="http://schemas.openxmlformats.org/officeDocument/2006/relationships">
  <sheetPr>
    <outlinePr summaryBelow="0"/>
  </sheetPr>
  <dimension ref="A1:G127"/>
  <sheetViews>
    <sheetView workbookViewId="0"/>
  </sheetViews>
  <sheetFormatPr defaultRowHeight="15"/>
  <cols>
    <col min="1" max="1" customWidth="true" width="9.333333"/>
    <col min="2" max="2" customWidth="true" width="68.666664"/>
    <col min="3" max="3" customWidth="true" width="8.833333"/>
    <col min="4" max="4" customWidth="true" width="2.5"/>
    <col min="5" max="5" customWidth="true" width="7.6666665"/>
    <col min="6" max="6" customWidth="true" width="3.6666667"/>
    <col min="7" max="7" customWidth="true" width="14.5"/>
  </cols>
  <sheetData>
    <row r="1" customHeight="1" ht="92">
      <c r="A1" s="1" t="inlineStr"/>
      <c r="B1" s="1" t="inlineStr"/>
      <c r="C1" s="1" t="inlineStr"/>
      <c r="D1" s="1" t="inlineStr"/>
      <c r="E1" s="1" t="inlineStr"/>
      <c r="F1" s="1" t="inlineStr"/>
      <c r="G1" s="1" t="inlineStr"/>
    </row>
    <row r="2" customHeight="1" ht="12">
      <c r="A2" s="2" t="inlineStr"/>
      <c r="B2" s="3" t="inlineStr">
        <is>
          <r>
            <t xml:space="preserve">
</t>
          </r>
        </is>
      </c>
      <c r="C2" s="3" t="inlineStr"/>
      <c r="D2" s="3" t="inlineStr"/>
      <c r="E2" s="3" t="inlineStr"/>
      <c r="F2" s="2" t="inlineStr"/>
      <c r="G2" s="2" t="inlineStr"/>
    </row>
    <row r="3" customHeight="1" ht="15">
      <c r="A3" s="54" t="inlineStr">
        <is>
          <r>
            <t xml:space="preserve">COD</t>
          </r>
        </is>
      </c>
      <c r="B3" s="54" t="inlineStr">
        <is>
          <r>
            <t xml:space="preserve">DESCRIÇÃO</t>
          </r>
        </is>
      </c>
      <c r="C3" s="55" t="inlineStr">
        <is>
          <r>
            <t xml:space="preserve">HORISTA %</t>
          </r>
        </is>
      </c>
      <c r="D3" s="55" t="inlineStr"/>
      <c r="E3" s="55" t="inlineStr">
        <is>
          <r>
            <t xml:space="preserve">MENSALISTA %</t>
          </r>
        </is>
      </c>
      <c r="F3" s="55" t="inlineStr"/>
      <c r="G3" s="2" t="inlineStr"/>
    </row>
    <row r="4" customHeight="1" ht="12">
      <c r="A4" s="2" t="inlineStr"/>
      <c r="B4" s="3" t="inlineStr">
        <is>
          <r>
            <t xml:space="preserve">
</t>
          </r>
        </is>
      </c>
      <c r="C4" s="3" t="inlineStr"/>
      <c r="D4" s="2" t="inlineStr"/>
      <c r="E4" s="2" t="inlineStr"/>
      <c r="F4" s="2" t="inlineStr"/>
      <c r="G4" s="2" t="inlineStr"/>
    </row>
    <row r="5" customHeight="1" ht="13">
      <c r="A5" s="56" t="inlineStr">
        <is>
          <r>
            <t xml:space="preserve">A</t>
          </r>
        </is>
      </c>
      <c r="B5" s="57" t="inlineStr">
        <is>
          <r>
            <t xml:space="preserve">GRUPO A</t>
          </r>
        </is>
      </c>
      <c r="C5" s="2" t="inlineStr"/>
      <c r="D5" s="2" t="inlineStr"/>
      <c r="E5" s="2" t="inlineStr"/>
      <c r="F5" s="2" t="inlineStr"/>
      <c r="G5" s="2" t="inlineStr"/>
    </row>
    <row r="6" customHeight="1" ht="13">
      <c r="A6" s="58" t="inlineStr">
        <is>
          <r>
            <t xml:space="preserve">A1</t>
          </r>
        </is>
      </c>
      <c r="B6" s="59" t="inlineStr">
        <is>
          <r>
            <t xml:space="preserve">INSS </t>
          </r>
        </is>
      </c>
      <c r="C6" s="60" t="n">
        <v>20.0</v>
      </c>
      <c r="D6" s="60" t="inlineStr"/>
      <c r="E6" s="61" t="n">
        <v>20.0</v>
      </c>
      <c r="F6" s="61" t="inlineStr"/>
      <c r="G6" s="2" t="inlineStr"/>
    </row>
    <row r="7" customHeight="1" ht="13">
      <c r="A7" s="58" t="inlineStr">
        <is>
          <r>
            <t xml:space="preserve">A2</t>
          </r>
        </is>
      </c>
      <c r="B7" s="59" t="inlineStr">
        <is>
          <r>
            <t xml:space="preserve">SESI </t>
          </r>
        </is>
      </c>
      <c r="C7" s="60" t="n">
        <v>1.5</v>
      </c>
      <c r="D7" s="60" t="inlineStr"/>
      <c r="E7" s="61" t="n">
        <v>1.5</v>
      </c>
      <c r="F7" s="61" t="inlineStr"/>
      <c r="G7" s="2" t="inlineStr"/>
    </row>
    <row r="8" customHeight="1" ht="13">
      <c r="A8" s="58" t="inlineStr">
        <is>
          <r>
            <t xml:space="preserve">A3</t>
          </r>
        </is>
      </c>
      <c r="B8" s="59" t="inlineStr">
        <is>
          <r>
            <t xml:space="preserve">SENAI </t>
          </r>
        </is>
      </c>
      <c r="C8" s="60" t="n">
        <v>1.0</v>
      </c>
      <c r="D8" s="60" t="inlineStr"/>
      <c r="E8" s="61" t="n">
        <v>1.0</v>
      </c>
      <c r="F8" s="61" t="inlineStr"/>
      <c r="G8" s="2" t="inlineStr"/>
    </row>
    <row r="9" customHeight="1" ht="13">
      <c r="A9" s="58" t="inlineStr">
        <is>
          <r>
            <t xml:space="preserve">A4</t>
          </r>
        </is>
      </c>
      <c r="B9" s="59" t="inlineStr">
        <is>
          <r>
            <t xml:space="preserve">INCRA </t>
          </r>
        </is>
      </c>
      <c r="C9" s="60" t="n">
        <v>0.2</v>
      </c>
      <c r="D9" s="60" t="inlineStr"/>
      <c r="E9" s="61" t="n">
        <v>0.2</v>
      </c>
      <c r="F9" s="61" t="inlineStr"/>
      <c r="G9" s="2" t="inlineStr"/>
    </row>
    <row r="10" customHeight="1" ht="13">
      <c r="A10" s="58" t="inlineStr">
        <is>
          <r>
            <t xml:space="preserve">A5</t>
          </r>
        </is>
      </c>
      <c r="B10" s="59" t="inlineStr">
        <is>
          <r>
            <t xml:space="preserve">SEBRAE </t>
          </r>
        </is>
      </c>
      <c r="C10" s="60" t="n">
        <v>0.6</v>
      </c>
      <c r="D10" s="60" t="inlineStr"/>
      <c r="E10" s="61" t="n">
        <v>0.6</v>
      </c>
      <c r="F10" s="61" t="inlineStr"/>
      <c r="G10" s="2" t="inlineStr"/>
    </row>
    <row r="11" customHeight="1" ht="13">
      <c r="A11" s="58" t="inlineStr">
        <is>
          <r>
            <t xml:space="preserve">A6</t>
          </r>
        </is>
      </c>
      <c r="B11" s="59" t="inlineStr">
        <is>
          <r>
            <t xml:space="preserve">Salário Educação </t>
          </r>
        </is>
      </c>
      <c r="C11" s="60" t="n">
        <v>2.5</v>
      </c>
      <c r="D11" s="60" t="inlineStr"/>
      <c r="E11" s="61" t="n">
        <v>2.5</v>
      </c>
      <c r="F11" s="61" t="inlineStr"/>
      <c r="G11" s="2" t="inlineStr"/>
    </row>
    <row r="12" customHeight="1" ht="13">
      <c r="A12" s="58" t="inlineStr">
        <is>
          <r>
            <t xml:space="preserve">A7</t>
          </r>
        </is>
      </c>
      <c r="B12" s="59" t="inlineStr">
        <is>
          <r>
            <t xml:space="preserve">Seguro Contra Acidentes de Trabalho </t>
          </r>
        </is>
      </c>
      <c r="C12" s="60" t="n">
        <v>3.0</v>
      </c>
      <c r="D12" s="60" t="inlineStr"/>
      <c r="E12" s="61" t="n">
        <v>3.0</v>
      </c>
      <c r="F12" s="61" t="inlineStr"/>
      <c r="G12" s="2" t="inlineStr"/>
    </row>
    <row r="13" customHeight="1" ht="13">
      <c r="A13" s="58" t="inlineStr">
        <is>
          <r>
            <t xml:space="preserve">A8</t>
          </r>
        </is>
      </c>
      <c r="B13" s="59" t="inlineStr">
        <is>
          <r>
            <t xml:space="preserve">FGTS </t>
          </r>
        </is>
      </c>
      <c r="C13" s="60" t="n">
        <v>8.0</v>
      </c>
      <c r="D13" s="60" t="inlineStr"/>
      <c r="E13" s="61" t="n">
        <v>8.0</v>
      </c>
      <c r="F13" s="61" t="inlineStr"/>
      <c r="G13" s="2" t="inlineStr"/>
    </row>
    <row r="14" customHeight="1" ht="13">
      <c r="A14" s="58" t="inlineStr">
        <is>
          <r>
            <t xml:space="preserve">A9</t>
          </r>
        </is>
      </c>
      <c r="B14" s="59" t="inlineStr">
        <is>
          <r>
            <t xml:space="preserve">SECONCI </t>
          </r>
        </is>
      </c>
      <c r="C14" s="60" t="n">
        <v>0.0</v>
      </c>
      <c r="D14" s="60" t="inlineStr"/>
      <c r="E14" s="61" t="n">
        <v>0.0</v>
      </c>
      <c r="F14" s="61" t="inlineStr"/>
      <c r="G14" s="2" t="inlineStr"/>
    </row>
    <row r="15" customHeight="1" ht="15">
      <c r="A15" s="2" t="inlineStr"/>
      <c r="B15" s="62" t="inlineStr">
        <is>
          <r>
            <t xml:space="preserve">TOTAL</t>
          </r>
        </is>
      </c>
      <c r="C15" s="63" t="n">
        <v>36.8</v>
      </c>
      <c r="D15" s="63" t="inlineStr"/>
      <c r="E15" s="63" t="n">
        <v>36.8</v>
      </c>
      <c r="F15" s="63" t="inlineStr"/>
      <c r="G15" s="2" t="inlineStr"/>
    </row>
    <row r="16" customHeight="1" ht="12">
      <c r="A16" s="2" t="inlineStr"/>
      <c r="B16" s="3" t="inlineStr">
        <is>
          <r>
            <t xml:space="preserve">
</t>
          </r>
        </is>
      </c>
      <c r="C16" s="3" t="inlineStr"/>
      <c r="D16" s="2" t="inlineStr"/>
      <c r="E16" s="2" t="inlineStr"/>
      <c r="F16" s="2" t="inlineStr"/>
      <c r="G16" s="2" t="inlineStr"/>
    </row>
    <row r="17" customHeight="1" ht="13">
      <c r="A17" s="56" t="inlineStr">
        <is>
          <r>
            <t xml:space="preserve">B</t>
          </r>
        </is>
      </c>
      <c r="B17" s="57" t="inlineStr">
        <is>
          <r>
            <t xml:space="preserve">GRUPO B</t>
          </r>
        </is>
      </c>
      <c r="C17" s="2" t="inlineStr"/>
      <c r="D17" s="2" t="inlineStr"/>
      <c r="E17" s="2" t="inlineStr"/>
      <c r="F17" s="2" t="inlineStr"/>
      <c r="G17" s="2" t="inlineStr"/>
    </row>
    <row r="18" customHeight="1" ht="13">
      <c r="A18" s="58" t="inlineStr">
        <is>
          <r>
            <t xml:space="preserve">B1</t>
          </r>
        </is>
      </c>
      <c r="B18" s="59" t="inlineStr">
        <is>
          <r>
            <t xml:space="preserve">Repouso Semanal Remunerado </t>
          </r>
        </is>
      </c>
      <c r="C18" s="60" t="n">
        <v>17.86</v>
      </c>
      <c r="D18" s="60" t="inlineStr"/>
      <c r="E18" s="61" t="n">
        <v>0.0</v>
      </c>
      <c r="F18" s="61" t="inlineStr"/>
      <c r="G18" s="2" t="inlineStr"/>
    </row>
    <row r="19" customHeight="1" ht="13">
      <c r="A19" s="58" t="inlineStr">
        <is>
          <r>
            <t xml:space="preserve">B2</t>
          </r>
        </is>
      </c>
      <c r="B19" s="59" t="inlineStr">
        <is>
          <r>
            <t xml:space="preserve">Feriados </t>
          </r>
        </is>
      </c>
      <c r="C19" s="60" t="n">
        <v>3.71</v>
      </c>
      <c r="D19" s="60" t="inlineStr"/>
      <c r="E19" s="61" t="n">
        <v>0.0</v>
      </c>
      <c r="F19" s="61" t="inlineStr"/>
      <c r="G19" s="2" t="inlineStr"/>
    </row>
    <row r="20" customHeight="1" ht="13">
      <c r="A20" s="58" t="inlineStr">
        <is>
          <r>
            <t xml:space="preserve">B3</t>
          </r>
        </is>
      </c>
      <c r="B20" s="59" t="inlineStr">
        <is>
          <r>
            <t xml:space="preserve">Auxílio - Enfermidade </t>
          </r>
        </is>
      </c>
      <c r="C20" s="60" t="n">
        <v>0.86</v>
      </c>
      <c r="D20" s="60" t="inlineStr"/>
      <c r="E20" s="61" t="n">
        <v>0.64</v>
      </c>
      <c r="F20" s="61" t="inlineStr"/>
      <c r="G20" s="2" t="inlineStr"/>
    </row>
    <row r="21" customHeight="1" ht="13">
      <c r="A21" s="58" t="inlineStr">
        <is>
          <r>
            <t xml:space="preserve">B4</t>
          </r>
        </is>
      </c>
      <c r="B21" s="59" t="inlineStr">
        <is>
          <r>
            <t xml:space="preserve">13º Salário </t>
          </r>
        </is>
      </c>
      <c r="C21" s="60" t="n">
        <v>11.1</v>
      </c>
      <c r="D21" s="60" t="inlineStr"/>
      <c r="E21" s="61" t="n">
        <v>8.33</v>
      </c>
      <c r="F21" s="61" t="inlineStr"/>
      <c r="G21" s="2" t="inlineStr"/>
    </row>
    <row r="22" customHeight="1" ht="13">
      <c r="A22" s="58" t="inlineStr">
        <is>
          <r>
            <t xml:space="preserve">B5</t>
          </r>
        </is>
      </c>
      <c r="B22" s="59" t="inlineStr">
        <is>
          <r>
            <t xml:space="preserve">Licença Paternidade </t>
          </r>
        </is>
      </c>
      <c r="C22" s="60" t="n">
        <v>0.06</v>
      </c>
      <c r="D22" s="60" t="inlineStr"/>
      <c r="E22" s="61" t="n">
        <v>0.04</v>
      </c>
      <c r="F22" s="61" t="inlineStr"/>
      <c r="G22" s="2" t="inlineStr"/>
    </row>
    <row r="23" customHeight="1" ht="13">
      <c r="A23" s="58" t="inlineStr">
        <is>
          <r>
            <t xml:space="preserve">B6</t>
          </r>
        </is>
      </c>
      <c r="B23" s="59" t="inlineStr">
        <is>
          <r>
            <t xml:space="preserve">Faltas Justificadas </t>
          </r>
        </is>
      </c>
      <c r="C23" s="60" t="n">
        <v>0.74</v>
      </c>
      <c r="D23" s="60" t="inlineStr"/>
      <c r="E23" s="61" t="n">
        <v>0.56</v>
      </c>
      <c r="F23" s="61" t="inlineStr"/>
      <c r="G23" s="2" t="inlineStr"/>
    </row>
    <row r="24" customHeight="1" ht="13">
      <c r="A24" s="58" t="inlineStr">
        <is>
          <r>
            <t xml:space="preserve">B7</t>
          </r>
        </is>
      </c>
      <c r="B24" s="59" t="inlineStr">
        <is>
          <r>
            <t xml:space="preserve">Dias de Chuvas </t>
          </r>
        </is>
      </c>
      <c r="C24" s="60" t="n">
        <v>1.66</v>
      </c>
      <c r="D24" s="60" t="inlineStr"/>
      <c r="E24" s="61" t="n">
        <v>0.0</v>
      </c>
      <c r="F24" s="61" t="inlineStr"/>
      <c r="G24" s="2" t="inlineStr"/>
    </row>
    <row r="25" customHeight="1" ht="13">
      <c r="A25" s="58" t="inlineStr">
        <is>
          <r>
            <t xml:space="preserve">B8</t>
          </r>
        </is>
      </c>
      <c r="B25" s="59" t="inlineStr">
        <is>
          <r>
            <t xml:space="preserve">Auxílio Acidente de Trabalho </t>
          </r>
        </is>
      </c>
      <c r="C25" s="60" t="n">
        <v>0.1</v>
      </c>
      <c r="D25" s="60" t="inlineStr"/>
      <c r="E25" s="61" t="n">
        <v>0.08</v>
      </c>
      <c r="F25" s="61" t="inlineStr"/>
      <c r="G25" s="2" t="inlineStr"/>
    </row>
    <row r="26" customHeight="1" ht="13">
      <c r="A26" s="58" t="inlineStr">
        <is>
          <r>
            <t xml:space="preserve">B9</t>
          </r>
        </is>
      </c>
      <c r="B26" s="59" t="inlineStr">
        <is>
          <r>
            <t xml:space="preserve">Férias Gozadas </t>
          </r>
        </is>
      </c>
      <c r="C26" s="60" t="n">
        <v>13.56</v>
      </c>
      <c r="D26" s="60" t="inlineStr"/>
      <c r="E26" s="61" t="n">
        <v>10.18</v>
      </c>
      <c r="F26" s="61" t="inlineStr"/>
      <c r="G26" s="2" t="inlineStr"/>
    </row>
    <row r="27" customHeight="1" ht="13">
      <c r="A27" s="58" t="inlineStr">
        <is>
          <r>
            <t xml:space="preserve">B10</t>
          </r>
        </is>
      </c>
      <c r="B27" s="59" t="inlineStr">
        <is>
          <r>
            <t xml:space="preserve">Salário Maternidade </t>
          </r>
        </is>
      </c>
      <c r="C27" s="60" t="n">
        <v>0.04</v>
      </c>
      <c r="D27" s="60" t="inlineStr"/>
      <c r="E27" s="61" t="n">
        <v>0.03</v>
      </c>
      <c r="F27" s="61" t="inlineStr"/>
      <c r="G27" s="2" t="inlineStr"/>
    </row>
    <row r="28" customHeight="1" ht="15">
      <c r="A28" s="2" t="inlineStr"/>
      <c r="B28" s="62" t="inlineStr">
        <is>
          <r>
            <t xml:space="preserve">TOTAL</t>
          </r>
        </is>
      </c>
      <c r="C28" s="63" t="n">
        <v>49.690000000000005</v>
      </c>
      <c r="D28" s="63" t="inlineStr"/>
      <c r="E28" s="63" t="n">
        <v>19.86</v>
      </c>
      <c r="F28" s="63" t="inlineStr"/>
      <c r="G28" s="2" t="inlineStr"/>
    </row>
    <row r="29" customHeight="1" ht="12">
      <c r="A29" s="2" t="inlineStr"/>
      <c r="B29" s="3" t="inlineStr">
        <is>
          <r>
            <t xml:space="preserve">
</t>
          </r>
        </is>
      </c>
      <c r="C29" s="3" t="inlineStr"/>
      <c r="D29" s="2" t="inlineStr"/>
      <c r="E29" s="2" t="inlineStr"/>
      <c r="F29" s="2" t="inlineStr"/>
      <c r="G29" s="2" t="inlineStr"/>
    </row>
    <row r="30" customHeight="1" ht="13">
      <c r="A30" s="56" t="inlineStr">
        <is>
          <r>
            <t xml:space="preserve">C</t>
          </r>
        </is>
      </c>
      <c r="B30" s="57" t="inlineStr">
        <is>
          <r>
            <t xml:space="preserve">GRUPO C</t>
          </r>
        </is>
      </c>
      <c r="C30" s="2" t="inlineStr"/>
      <c r="D30" s="2" t="inlineStr"/>
      <c r="E30" s="2" t="inlineStr"/>
      <c r="F30" s="2" t="inlineStr"/>
      <c r="G30" s="2" t="inlineStr"/>
    </row>
    <row r="31" customHeight="1" ht="13">
      <c r="A31" s="58" t="inlineStr">
        <is>
          <r>
            <t xml:space="preserve">C1</t>
          </r>
        </is>
      </c>
      <c r="B31" s="59" t="inlineStr">
        <is>
          <r>
            <t xml:space="preserve">Aviso Prévio Indenizado </t>
          </r>
        </is>
      </c>
      <c r="C31" s="60" t="n">
        <v>5.56</v>
      </c>
      <c r="D31" s="60" t="inlineStr"/>
      <c r="E31" s="61" t="n">
        <v>4.17</v>
      </c>
      <c r="F31" s="61" t="inlineStr"/>
      <c r="G31" s="2" t="inlineStr"/>
    </row>
    <row r="32" customHeight="1" ht="13">
      <c r="A32" s="58" t="inlineStr">
        <is>
          <r>
            <t xml:space="preserve">C2</t>
          </r>
        </is>
      </c>
      <c r="B32" s="59" t="inlineStr">
        <is>
          <r>
            <t xml:space="preserve">Aviso Prévio Trabalhado </t>
          </r>
        </is>
      </c>
      <c r="C32" s="60" t="n">
        <v>0.13</v>
      </c>
      <c r="D32" s="60" t="inlineStr"/>
      <c r="E32" s="61" t="n">
        <v>0.1</v>
      </c>
      <c r="F32" s="61" t="inlineStr"/>
      <c r="G32" s="2" t="inlineStr"/>
    </row>
    <row r="33" customHeight="1" ht="13">
      <c r="A33" s="58" t="inlineStr">
        <is>
          <r>
            <t xml:space="preserve">C3</t>
          </r>
        </is>
      </c>
      <c r="B33" s="59" t="inlineStr">
        <is>
          <r>
            <t xml:space="preserve">Férias Indenizadas </t>
          </r>
        </is>
      </c>
      <c r="C33" s="60" t="n">
        <v>0.94</v>
      </c>
      <c r="D33" s="60" t="inlineStr"/>
      <c r="E33" s="61" t="n">
        <v>0.71</v>
      </c>
      <c r="F33" s="61" t="inlineStr"/>
      <c r="G33" s="2" t="inlineStr"/>
    </row>
    <row r="34" customHeight="1" ht="13">
      <c r="A34" s="58" t="inlineStr">
        <is>
          <r>
            <t xml:space="preserve">C4</t>
          </r>
        </is>
      </c>
      <c r="B34" s="59" t="inlineStr">
        <is>
          <r>
            <t xml:space="preserve">Depósito Rescisão Sem Justa Causa </t>
          </r>
        </is>
      </c>
      <c r="C34" s="60" t="n">
        <v>2.65</v>
      </c>
      <c r="D34" s="60" t="inlineStr"/>
      <c r="E34" s="61" t="n">
        <v>1.99</v>
      </c>
      <c r="F34" s="61" t="inlineStr"/>
      <c r="G34" s="2" t="inlineStr"/>
    </row>
    <row r="35" customHeight="1" ht="13">
      <c r="A35" s="58" t="inlineStr">
        <is>
          <r>
            <t xml:space="preserve">C5</t>
          </r>
        </is>
      </c>
      <c r="B35" s="59" t="inlineStr">
        <is>
          <r>
            <t xml:space="preserve">Indenização Adicional </t>
          </r>
        </is>
      </c>
      <c r="C35" s="60" t="n">
        <v>0.47</v>
      </c>
      <c r="D35" s="60" t="inlineStr"/>
      <c r="E35" s="61" t="n">
        <v>0.35</v>
      </c>
      <c r="F35" s="61" t="inlineStr"/>
      <c r="G35" s="2" t="inlineStr"/>
    </row>
    <row r="36" customHeight="1" ht="15">
      <c r="A36" s="2" t="inlineStr"/>
      <c r="B36" s="62" t="inlineStr">
        <is>
          <r>
            <t xml:space="preserve">TOTAL</t>
          </r>
        </is>
      </c>
      <c r="C36" s="63" t="n">
        <v>9.75</v>
      </c>
      <c r="D36" s="63" t="inlineStr"/>
      <c r="E36" s="63" t="n">
        <v>7.319999999999999</v>
      </c>
      <c r="F36" s="63" t="inlineStr"/>
      <c r="G36" s="2" t="inlineStr"/>
    </row>
    <row r="37" customHeight="1" ht="12">
      <c r="A37" s="2" t="inlineStr"/>
      <c r="B37" s="3" t="inlineStr">
        <is>
          <r>
            <t xml:space="preserve">
</t>
          </r>
        </is>
      </c>
      <c r="C37" s="3" t="inlineStr"/>
      <c r="D37" s="2" t="inlineStr"/>
      <c r="E37" s="2" t="inlineStr"/>
      <c r="F37" s="2" t="inlineStr"/>
      <c r="G37" s="2" t="inlineStr"/>
    </row>
    <row r="38" customHeight="1" ht="13">
      <c r="A38" s="56" t="inlineStr">
        <is>
          <r>
            <t xml:space="preserve">D</t>
          </r>
        </is>
      </c>
      <c r="B38" s="57" t="inlineStr">
        <is>
          <r>
            <t xml:space="preserve">GRUPO D</t>
          </r>
        </is>
      </c>
      <c r="C38" s="2" t="inlineStr"/>
      <c r="D38" s="2" t="inlineStr"/>
      <c r="E38" s="2" t="inlineStr"/>
      <c r="F38" s="2" t="inlineStr"/>
      <c r="G38" s="2" t="inlineStr"/>
    </row>
    <row r="39" customHeight="1" ht="13">
      <c r="A39" s="58" t="inlineStr">
        <is>
          <r>
            <t xml:space="preserve">D1</t>
          </r>
        </is>
      </c>
      <c r="B39" s="59" t="inlineStr">
        <is>
          <r>
            <t xml:space="preserve">Reincidência de Grupo A sobre Grupo B </t>
          </r>
        </is>
      </c>
      <c r="C39" s="60" t="n">
        <v>18.29</v>
      </c>
      <c r="D39" s="60" t="inlineStr"/>
      <c r="E39" s="61" t="n">
        <v>7.31</v>
      </c>
      <c r="F39" s="61" t="inlineStr"/>
      <c r="G39" s="2" t="inlineStr"/>
    </row>
    <row r="40" customHeight="1" ht="18">
      <c r="A40" s="58" t="inlineStr">
        <is>
          <r>
            <t xml:space="preserve">D2</t>
          </r>
        </is>
      </c>
      <c r="B40" s="59" t="inlineStr">
        <is>
          <r>
            <t xml:space="preserve">Reincidência de Grupo A sobre Aviso Prévio Trabalhado e Reincidência do FGTS sobre Aviso Prévio Indenizado </t>
          </r>
        </is>
      </c>
      <c r="C40" s="60" t="n">
        <v>0.49</v>
      </c>
      <c r="D40" s="60" t="inlineStr"/>
      <c r="E40" s="61" t="n">
        <v>0.37</v>
      </c>
      <c r="F40" s="61" t="inlineStr"/>
      <c r="G40" s="2" t="inlineStr"/>
    </row>
    <row r="41" customHeight="1" ht="15">
      <c r="A41" s="2" t="inlineStr"/>
      <c r="B41" s="62" t="inlineStr">
        <is>
          <r>
            <t xml:space="preserve">TOTAL</t>
          </r>
        </is>
      </c>
      <c r="C41" s="63" t="n">
        <v>18.779999999999998</v>
      </c>
      <c r="D41" s="63" t="inlineStr"/>
      <c r="E41" s="63" t="n">
        <v>7.68</v>
      </c>
      <c r="F41" s="63" t="inlineStr"/>
      <c r="G41" s="2" t="inlineStr"/>
    </row>
    <row r="42" customHeight="1" ht="15">
      <c r="A42" s="2" t="inlineStr"/>
      <c r="B42" s="3" t="inlineStr">
        <is>
          <r>
            <t xml:space="preserve">
</t>
          </r>
        </is>
      </c>
      <c r="C42" s="3" t="inlineStr"/>
      <c r="D42" s="3" t="inlineStr"/>
      <c r="E42" s="2" t="inlineStr"/>
      <c r="F42" s="2" t="inlineStr"/>
      <c r="G42" s="2" t="inlineStr"/>
    </row>
    <row r="43" customHeight="1" ht="20">
      <c r="A43" s="2" t="inlineStr"/>
      <c r="B43" s="64" t="inlineStr">
        <is>
          <r>
            <t xml:space="preserve">A + B + C + D =</t>
          </r>
        </is>
      </c>
      <c r="C43" s="65" t="n">
        <v>115.02</v>
      </c>
      <c r="D43" s="65" t="inlineStr"/>
      <c r="E43" s="65" t="n">
        <v>71.66</v>
      </c>
      <c r="F43" s="65" t="inlineStr"/>
      <c r="G43" s="2" t="inlineStr"/>
    </row>
    <row r="44" customHeight="1" ht="12">
      <c r="A44" s="2" t="inlineStr"/>
      <c r="B44" s="3" t="inlineStr">
        <is>
          <r>
            <t xml:space="preserve">
</t>
          </r>
        </is>
      </c>
      <c r="C44" s="3" t="inlineStr"/>
      <c r="D44" s="3" t="inlineStr"/>
      <c r="E44" s="3" t="inlineStr"/>
      <c r="F44" s="2" t="inlineStr"/>
      <c r="G44" s="2" t="inlineStr"/>
    </row>
    <row r="45" customHeight="1" ht="15">
      <c r="A45" s="54" t="inlineStr">
        <is>
          <r>
            <t xml:space="preserve">COD</t>
          </r>
        </is>
      </c>
      <c r="B45" s="54" t="inlineStr">
        <is>
          <r>
            <t xml:space="preserve">DESCRIÇÃO</t>
          </r>
        </is>
      </c>
      <c r="C45" s="55" t="inlineStr">
        <is>
          <r>
            <t xml:space="preserve">HORISTA %</t>
          </r>
        </is>
      </c>
      <c r="D45" s="55" t="inlineStr"/>
      <c r="E45" s="55" t="inlineStr">
        <is>
          <r>
            <t xml:space="preserve">MENSALISTA %</t>
          </r>
        </is>
      </c>
      <c r="F45" s="55" t="inlineStr"/>
      <c r="G45" s="2" t="inlineStr"/>
    </row>
    <row r="46" customHeight="1" ht="12">
      <c r="A46" s="2" t="inlineStr"/>
      <c r="B46" s="3" t="inlineStr">
        <is>
          <r>
            <t xml:space="preserve">
</t>
          </r>
        </is>
      </c>
      <c r="C46" s="3" t="inlineStr"/>
      <c r="D46" s="2" t="inlineStr"/>
      <c r="E46" s="2" t="inlineStr"/>
      <c r="F46" s="2" t="inlineStr"/>
      <c r="G46" s="2" t="inlineStr"/>
    </row>
    <row r="47" customHeight="1" ht="13">
      <c r="A47" s="56" t="inlineStr">
        <is>
          <r>
            <t xml:space="preserve">A</t>
          </r>
        </is>
      </c>
      <c r="B47" s="57" t="inlineStr">
        <is>
          <r>
            <t xml:space="preserve">GRUPO A</t>
          </r>
        </is>
      </c>
      <c r="C47" s="2" t="inlineStr"/>
      <c r="D47" s="2" t="inlineStr"/>
      <c r="E47" s="2" t="inlineStr"/>
      <c r="F47" s="2" t="inlineStr"/>
      <c r="G47" s="2" t="inlineStr"/>
    </row>
    <row r="48" customHeight="1" ht="13">
      <c r="A48" s="58" t="inlineStr">
        <is>
          <r>
            <t xml:space="preserve">A1</t>
          </r>
        </is>
      </c>
      <c r="B48" s="59" t="inlineStr">
        <is>
          <r>
            <t xml:space="preserve">INSS </t>
          </r>
        </is>
      </c>
      <c r="C48" s="60" t="n">
        <v>20.0</v>
      </c>
      <c r="D48" s="60" t="inlineStr"/>
      <c r="E48" s="61" t="n">
        <v>20.0</v>
      </c>
      <c r="F48" s="61" t="inlineStr"/>
      <c r="G48" s="2" t="inlineStr"/>
    </row>
    <row r="49" customHeight="1" ht="13">
      <c r="A49" s="58" t="inlineStr">
        <is>
          <r>
            <t xml:space="preserve">A2</t>
          </r>
        </is>
      </c>
      <c r="B49" s="59" t="inlineStr">
        <is>
          <r>
            <t xml:space="preserve">SESI </t>
          </r>
        </is>
      </c>
      <c r="C49" s="60" t="n">
        <v>1.5</v>
      </c>
      <c r="D49" s="60" t="inlineStr"/>
      <c r="E49" s="61" t="n">
        <v>1.5</v>
      </c>
      <c r="F49" s="61" t="inlineStr"/>
      <c r="G49" s="2" t="inlineStr"/>
    </row>
    <row r="50" customHeight="1" ht="13">
      <c r="A50" s="58" t="inlineStr">
        <is>
          <r>
            <t xml:space="preserve">A3</t>
          </r>
        </is>
      </c>
      <c r="B50" s="59" t="inlineStr">
        <is>
          <r>
            <t xml:space="preserve">SENAI </t>
          </r>
        </is>
      </c>
      <c r="C50" s="60" t="n">
        <v>1.0</v>
      </c>
      <c r="D50" s="60" t="inlineStr"/>
      <c r="E50" s="61" t="n">
        <v>1.0</v>
      </c>
      <c r="F50" s="61" t="inlineStr"/>
      <c r="G50" s="2" t="inlineStr"/>
    </row>
    <row r="51" customHeight="1" ht="13">
      <c r="A51" s="58" t="inlineStr">
        <is>
          <r>
            <t xml:space="preserve">A4</t>
          </r>
        </is>
      </c>
      <c r="B51" s="59" t="inlineStr">
        <is>
          <r>
            <t xml:space="preserve">INCRA </t>
          </r>
        </is>
      </c>
      <c r="C51" s="60" t="n">
        <v>0.2</v>
      </c>
      <c r="D51" s="60" t="inlineStr"/>
      <c r="E51" s="61" t="n">
        <v>0.2</v>
      </c>
      <c r="F51" s="61" t="inlineStr"/>
      <c r="G51" s="2" t="inlineStr"/>
    </row>
    <row r="52" customHeight="1" ht="13">
      <c r="A52" s="58" t="inlineStr">
        <is>
          <r>
            <t xml:space="preserve">A5</t>
          </r>
        </is>
      </c>
      <c r="B52" s="59" t="inlineStr">
        <is>
          <r>
            <t xml:space="preserve">SEBRAE </t>
          </r>
        </is>
      </c>
      <c r="C52" s="60" t="n">
        <v>0.6</v>
      </c>
      <c r="D52" s="60" t="inlineStr"/>
      <c r="E52" s="61" t="n">
        <v>0.6</v>
      </c>
      <c r="F52" s="61" t="inlineStr"/>
      <c r="G52" s="2" t="inlineStr"/>
    </row>
    <row r="53" customHeight="1" ht="13">
      <c r="A53" s="58" t="inlineStr">
        <is>
          <r>
            <t xml:space="preserve">A6</t>
          </r>
        </is>
      </c>
      <c r="B53" s="59" t="inlineStr">
        <is>
          <r>
            <t xml:space="preserve">Salário Educação </t>
          </r>
        </is>
      </c>
      <c r="C53" s="60" t="n">
        <v>2.5</v>
      </c>
      <c r="D53" s="60" t="inlineStr"/>
      <c r="E53" s="61" t="n">
        <v>2.5</v>
      </c>
      <c r="F53" s="61" t="inlineStr"/>
      <c r="G53" s="2" t="inlineStr"/>
    </row>
    <row r="54" customHeight="1" ht="13">
      <c r="A54" s="58" t="inlineStr">
        <is>
          <r>
            <t xml:space="preserve">A7</t>
          </r>
        </is>
      </c>
      <c r="B54" s="59" t="inlineStr">
        <is>
          <r>
            <t xml:space="preserve">Seguro Contra Acidentes de Trabalho </t>
          </r>
        </is>
      </c>
      <c r="C54" s="60" t="n">
        <v>3.0</v>
      </c>
      <c r="D54" s="60" t="inlineStr"/>
      <c r="E54" s="61" t="n">
        <v>3.0</v>
      </c>
      <c r="F54" s="61" t="inlineStr"/>
      <c r="G54" s="2" t="inlineStr"/>
    </row>
    <row r="55" customHeight="1" ht="13">
      <c r="A55" s="58" t="inlineStr">
        <is>
          <r>
            <t xml:space="preserve">A8</t>
          </r>
        </is>
      </c>
      <c r="B55" s="59" t="inlineStr">
        <is>
          <r>
            <t xml:space="preserve">FGTS </t>
          </r>
        </is>
      </c>
      <c r="C55" s="60" t="n">
        <v>8.0</v>
      </c>
      <c r="D55" s="60" t="inlineStr"/>
      <c r="E55" s="61" t="n">
        <v>8.0</v>
      </c>
      <c r="F55" s="61" t="inlineStr"/>
      <c r="G55" s="2" t="inlineStr"/>
    </row>
    <row r="56" customHeight="1" ht="13">
      <c r="A56" s="58" t="inlineStr">
        <is>
          <r>
            <t xml:space="preserve">A9</t>
          </r>
        </is>
      </c>
      <c r="B56" s="59" t="inlineStr">
        <is>
          <r>
            <t xml:space="preserve">SECONCI </t>
          </r>
        </is>
      </c>
      <c r="C56" s="60" t="n">
        <v>0.0</v>
      </c>
      <c r="D56" s="60" t="inlineStr"/>
      <c r="E56" s="61" t="n">
        <v>0.0</v>
      </c>
      <c r="F56" s="61" t="inlineStr"/>
      <c r="G56" s="2" t="inlineStr"/>
    </row>
    <row r="57" customHeight="1" ht="15">
      <c r="A57" s="2" t="inlineStr"/>
      <c r="B57" s="62" t="inlineStr">
        <is>
          <r>
            <t xml:space="preserve">TOTAL</t>
          </r>
        </is>
      </c>
      <c r="C57" s="63" t="n">
        <v>36.8</v>
      </c>
      <c r="D57" s="63" t="inlineStr"/>
      <c r="E57" s="63" t="n">
        <v>36.8</v>
      </c>
      <c r="F57" s="63" t="inlineStr"/>
      <c r="G57" s="2" t="inlineStr"/>
    </row>
    <row r="58" customHeight="1" ht="12">
      <c r="A58" s="2" t="inlineStr"/>
      <c r="B58" s="3" t="inlineStr">
        <is>
          <r>
            <t xml:space="preserve">
</t>
          </r>
        </is>
      </c>
      <c r="C58" s="3" t="inlineStr"/>
      <c r="D58" s="2" t="inlineStr"/>
      <c r="E58" s="2" t="inlineStr"/>
      <c r="F58" s="2" t="inlineStr"/>
      <c r="G58" s="2" t="inlineStr"/>
    </row>
    <row r="59" customHeight="1" ht="13">
      <c r="A59" s="56" t="inlineStr">
        <is>
          <r>
            <t xml:space="preserve">B</t>
          </r>
        </is>
      </c>
      <c r="B59" s="57" t="inlineStr">
        <is>
          <r>
            <t xml:space="preserve">GRUPO B</t>
          </r>
        </is>
      </c>
      <c r="C59" s="2" t="inlineStr"/>
      <c r="D59" s="2" t="inlineStr"/>
      <c r="E59" s="2" t="inlineStr"/>
      <c r="F59" s="2" t="inlineStr"/>
      <c r="G59" s="2" t="inlineStr"/>
    </row>
    <row r="60" customHeight="1" ht="13">
      <c r="A60" s="58" t="inlineStr">
        <is>
          <r>
            <t xml:space="preserve">B1</t>
          </r>
        </is>
      </c>
      <c r="B60" s="59" t="inlineStr">
        <is>
          <r>
            <t xml:space="preserve">Repouso Semanal Remunerado </t>
          </r>
        </is>
      </c>
      <c r="C60" s="60" t="n">
        <v>17.85</v>
      </c>
      <c r="D60" s="60" t="inlineStr"/>
      <c r="E60" s="61" t="n">
        <v>0.0</v>
      </c>
      <c r="F60" s="61" t="inlineStr"/>
      <c r="G60" s="2" t="inlineStr"/>
    </row>
    <row r="61" customHeight="1" ht="13">
      <c r="A61" s="58" t="inlineStr">
        <is>
          <r>
            <t xml:space="preserve">B2</t>
          </r>
        </is>
      </c>
      <c r="B61" s="59" t="inlineStr">
        <is>
          <r>
            <t xml:space="preserve">Feriados </t>
          </r>
        </is>
      </c>
      <c r="C61" s="60" t="n">
        <v>3.71</v>
      </c>
      <c r="D61" s="60" t="inlineStr"/>
      <c r="E61" s="61" t="n">
        <v>0.0</v>
      </c>
      <c r="F61" s="61" t="inlineStr"/>
      <c r="G61" s="2" t="inlineStr"/>
    </row>
    <row r="62" customHeight="1" ht="13">
      <c r="A62" s="58" t="inlineStr">
        <is>
          <r>
            <t xml:space="preserve">B3</t>
          </r>
        </is>
      </c>
      <c r="B62" s="59" t="inlineStr">
        <is>
          <r>
            <t xml:space="preserve">Auxíl io - Enfermidade </t>
          </r>
        </is>
      </c>
      <c r="C62" s="60" t="n">
        <v>0.87</v>
      </c>
      <c r="D62" s="60" t="inlineStr"/>
      <c r="E62" s="61" t="n">
        <v>0.66</v>
      </c>
      <c r="F62" s="61" t="inlineStr"/>
      <c r="G62" s="2" t="inlineStr"/>
    </row>
    <row r="63" customHeight="1" ht="13">
      <c r="A63" s="58" t="inlineStr">
        <is>
          <r>
            <t xml:space="preserve">B4</t>
          </r>
        </is>
      </c>
      <c r="B63" s="59" t="inlineStr">
        <is>
          <r>
            <t xml:space="preserve">13º Salário </t>
          </r>
        </is>
      </c>
      <c r="C63" s="60" t="n">
        <v>11.03</v>
      </c>
      <c r="D63" s="60" t="inlineStr"/>
      <c r="E63" s="61" t="n">
        <v>8.33</v>
      </c>
      <c r="F63" s="61" t="inlineStr"/>
      <c r="G63" s="2" t="inlineStr"/>
    </row>
    <row r="64" customHeight="1" ht="13">
      <c r="A64" s="58" t="inlineStr">
        <is>
          <r>
            <t xml:space="preserve">B5</t>
          </r>
        </is>
      </c>
      <c r="B64" s="59" t="inlineStr">
        <is>
          <r>
            <t xml:space="preserve">Licença Paternidade </t>
          </r>
        </is>
      </c>
      <c r="C64" s="60" t="n">
        <v>0.07</v>
      </c>
      <c r="D64" s="60" t="inlineStr"/>
      <c r="E64" s="61" t="n">
        <v>0.05</v>
      </c>
      <c r="F64" s="61" t="inlineStr"/>
      <c r="G64" s="2" t="inlineStr"/>
    </row>
    <row r="65" customHeight="1" ht="13">
      <c r="A65" s="58" t="inlineStr">
        <is>
          <r>
            <t xml:space="preserve">B6</t>
          </r>
        </is>
      </c>
      <c r="B65" s="59" t="inlineStr">
        <is>
          <r>
            <t xml:space="preserve">Faltas Justificadas </t>
          </r>
        </is>
      </c>
      <c r="C65" s="60" t="n">
        <v>0.74</v>
      </c>
      <c r="D65" s="60" t="inlineStr"/>
      <c r="E65" s="61" t="n">
        <v>0.56</v>
      </c>
      <c r="F65" s="61" t="inlineStr"/>
      <c r="G65" s="2" t="inlineStr"/>
    </row>
    <row r="66" customHeight="1" ht="13">
      <c r="A66" s="58" t="inlineStr">
        <is>
          <r>
            <t xml:space="preserve">B7</t>
          </r>
        </is>
      </c>
      <c r="B66" s="59" t="inlineStr">
        <is>
          <r>
            <t xml:space="preserve">Dias de Chuvas </t>
          </r>
        </is>
      </c>
      <c r="C66" s="60" t="n">
        <v>1.59</v>
      </c>
      <c r="D66" s="60" t="inlineStr"/>
      <c r="E66" s="61" t="n">
        <v>0.0</v>
      </c>
      <c r="F66" s="61" t="inlineStr"/>
      <c r="G66" s="2" t="inlineStr"/>
    </row>
    <row r="67" customHeight="1" ht="13">
      <c r="A67" s="58" t="inlineStr">
        <is>
          <r>
            <t xml:space="preserve">B8</t>
          </r>
        </is>
      </c>
      <c r="B67" s="59" t="inlineStr">
        <is>
          <r>
            <t xml:space="preserve">Auxíl io Acidente de Trabalho </t>
          </r>
        </is>
      </c>
      <c r="C67" s="60" t="n">
        <v>0.11</v>
      </c>
      <c r="D67" s="60" t="inlineStr"/>
      <c r="E67" s="61" t="n">
        <v>0.08</v>
      </c>
      <c r="F67" s="61" t="inlineStr"/>
      <c r="G67" s="2" t="inlineStr"/>
    </row>
    <row r="68" customHeight="1" ht="13">
      <c r="A68" s="58" t="inlineStr">
        <is>
          <r>
            <t xml:space="preserve">B9</t>
          </r>
        </is>
      </c>
      <c r="B68" s="59" t="inlineStr">
        <is>
          <r>
            <t xml:space="preserve">Férias Gozadas </t>
          </r>
        </is>
      </c>
      <c r="C68" s="60" t="n">
        <v>12.35</v>
      </c>
      <c r="D68" s="60" t="inlineStr"/>
      <c r="E68" s="61" t="n">
        <v>9.33</v>
      </c>
      <c r="F68" s="61" t="inlineStr"/>
      <c r="G68" s="2" t="inlineStr"/>
    </row>
    <row r="69" customHeight="1" ht="13">
      <c r="A69" s="58" t="inlineStr">
        <is>
          <r>
            <t xml:space="preserve">B10</t>
          </r>
        </is>
      </c>
      <c r="B69" s="59" t="inlineStr">
        <is>
          <r>
            <t xml:space="preserve">Salário Maternidade </t>
          </r>
        </is>
      </c>
      <c r="C69" s="60" t="n">
        <v>0.04</v>
      </c>
      <c r="D69" s="60" t="inlineStr"/>
      <c r="E69" s="61" t="n">
        <v>0.03</v>
      </c>
      <c r="F69" s="61" t="inlineStr"/>
      <c r="G69" s="2" t="inlineStr"/>
    </row>
    <row r="70" customHeight="1" ht="15">
      <c r="A70" s="2" t="inlineStr"/>
      <c r="B70" s="62" t="inlineStr">
        <is>
          <r>
            <t xml:space="preserve">TOTAL</t>
          </r>
        </is>
      </c>
      <c r="C70" s="63" t="n">
        <v>48.36000000000001</v>
      </c>
      <c r="D70" s="63" t="inlineStr"/>
      <c r="E70" s="63" t="n">
        <v>19.040000000000003</v>
      </c>
      <c r="F70" s="63" t="inlineStr"/>
      <c r="G70" s="2" t="inlineStr"/>
    </row>
    <row r="71" customHeight="1" ht="12">
      <c r="A71" s="2" t="inlineStr"/>
      <c r="B71" s="3" t="inlineStr">
        <is>
          <r>
            <t xml:space="preserve">
</t>
          </r>
        </is>
      </c>
      <c r="C71" s="3" t="inlineStr"/>
      <c r="D71" s="2" t="inlineStr"/>
      <c r="E71" s="2" t="inlineStr"/>
      <c r="F71" s="2" t="inlineStr"/>
      <c r="G71" s="2" t="inlineStr"/>
    </row>
    <row r="72" customHeight="1" ht="13">
      <c r="A72" s="56" t="inlineStr">
        <is>
          <r>
            <t xml:space="preserve">C</t>
          </r>
        </is>
      </c>
      <c r="B72" s="57" t="inlineStr">
        <is>
          <r>
            <t xml:space="preserve">GRUPO C</t>
          </r>
        </is>
      </c>
      <c r="C72" s="2" t="inlineStr"/>
      <c r="D72" s="2" t="inlineStr"/>
      <c r="E72" s="2" t="inlineStr"/>
      <c r="F72" s="2" t="inlineStr"/>
      <c r="G72" s="2" t="inlineStr"/>
    </row>
    <row r="73" customHeight="1" ht="13">
      <c r="A73" s="58" t="inlineStr">
        <is>
          <r>
            <t xml:space="preserve">C1</t>
          </r>
        </is>
      </c>
      <c r="B73" s="59" t="inlineStr">
        <is>
          <r>
            <t xml:space="preserve">Aviso Prévio Indenizado </t>
          </r>
        </is>
      </c>
      <c r="C73" s="60" t="n">
        <v>5.52</v>
      </c>
      <c r="D73" s="60" t="inlineStr"/>
      <c r="E73" s="61" t="n">
        <v>4.17</v>
      </c>
      <c r="F73" s="61" t="inlineStr"/>
      <c r="G73" s="2" t="inlineStr"/>
    </row>
    <row r="74" customHeight="1" ht="13">
      <c r="A74" s="58" t="inlineStr">
        <is>
          <r>
            <t xml:space="preserve">C2</t>
          </r>
        </is>
      </c>
      <c r="B74" s="59" t="inlineStr">
        <is>
          <r>
            <t xml:space="preserve">Aviso Prévio Trabalhado </t>
          </r>
        </is>
      </c>
      <c r="C74" s="60" t="n">
        <v>0.13</v>
      </c>
      <c r="D74" s="60" t="inlineStr"/>
      <c r="E74" s="61" t="n">
        <v>0.1</v>
      </c>
      <c r="F74" s="61" t="inlineStr"/>
      <c r="G74" s="2" t="inlineStr"/>
    </row>
    <row r="75" customHeight="1" ht="13">
      <c r="A75" s="58" t="inlineStr">
        <is>
          <r>
            <t xml:space="preserve">C3</t>
          </r>
        </is>
      </c>
      <c r="B75" s="59" t="inlineStr">
        <is>
          <r>
            <t xml:space="preserve">Férias Indenizadas </t>
          </r>
        </is>
      </c>
      <c r="C75" s="60" t="n">
        <v>1.72</v>
      </c>
      <c r="D75" s="60" t="inlineStr"/>
      <c r="E75" s="61" t="n">
        <v>1.3</v>
      </c>
      <c r="F75" s="61" t="inlineStr"/>
      <c r="G75" s="2" t="inlineStr"/>
    </row>
    <row r="76" customHeight="1" ht="13">
      <c r="A76" s="58" t="inlineStr">
        <is>
          <r>
            <t xml:space="preserve">C4</t>
          </r>
        </is>
      </c>
      <c r="B76" s="59" t="inlineStr">
        <is>
          <r>
            <t xml:space="preserve">Depósito Rescisão Sem Justa Causa </t>
          </r>
        </is>
      </c>
      <c r="C76" s="60" t="n">
        <v>2.87</v>
      </c>
      <c r="D76" s="60" t="inlineStr"/>
      <c r="E76" s="61" t="n">
        <v>2.17</v>
      </c>
      <c r="F76" s="61" t="inlineStr"/>
      <c r="G76" s="2" t="inlineStr"/>
    </row>
    <row r="77" customHeight="1" ht="13">
      <c r="A77" s="58" t="inlineStr">
        <is>
          <r>
            <t xml:space="preserve">C5</t>
          </r>
        </is>
      </c>
      <c r="B77" s="59" t="inlineStr">
        <is>
          <r>
            <t xml:space="preserve">Indenização Adicional </t>
          </r>
        </is>
      </c>
      <c r="C77" s="60" t="n">
        <v>0.46</v>
      </c>
      <c r="D77" s="60" t="inlineStr"/>
      <c r="E77" s="61" t="n">
        <v>0.35</v>
      </c>
      <c r="F77" s="61" t="inlineStr"/>
      <c r="G77" s="2" t="inlineStr"/>
    </row>
    <row r="78" customHeight="1" ht="15">
      <c r="A78" s="2" t="inlineStr"/>
      <c r="B78" s="62" t="inlineStr">
        <is>
          <r>
            <t xml:space="preserve">TOTAL</t>
          </r>
        </is>
      </c>
      <c r="C78" s="63" t="n">
        <v>10.7</v>
      </c>
      <c r="D78" s="63" t="inlineStr"/>
      <c r="E78" s="63" t="n">
        <v>8.09</v>
      </c>
      <c r="F78" s="63" t="inlineStr"/>
      <c r="G78" s="2" t="inlineStr"/>
    </row>
    <row r="79" customHeight="1" ht="12">
      <c r="A79" s="2" t="inlineStr"/>
      <c r="B79" s="3" t="inlineStr">
        <is>
          <r>
            <t xml:space="preserve">
</t>
          </r>
        </is>
      </c>
      <c r="C79" s="3" t="inlineStr"/>
      <c r="D79" s="2" t="inlineStr"/>
      <c r="E79" s="2" t="inlineStr"/>
      <c r="F79" s="2" t="inlineStr"/>
      <c r="G79" s="2" t="inlineStr"/>
    </row>
    <row r="80" customHeight="1" ht="13">
      <c r="A80" s="56" t="inlineStr">
        <is>
          <r>
            <t xml:space="preserve">D</t>
          </r>
        </is>
      </c>
      <c r="B80" s="57" t="inlineStr">
        <is>
          <r>
            <t xml:space="preserve">GRUPO D</t>
          </r>
        </is>
      </c>
      <c r="C80" s="2" t="inlineStr"/>
      <c r="D80" s="2" t="inlineStr"/>
      <c r="E80" s="2" t="inlineStr"/>
      <c r="F80" s="2" t="inlineStr"/>
      <c r="G80" s="2" t="inlineStr"/>
    </row>
    <row r="81" customHeight="1" ht="13">
      <c r="A81" s="58" t="inlineStr">
        <is>
          <r>
            <t xml:space="preserve">D1</t>
          </r>
        </is>
      </c>
      <c r="B81" s="59" t="inlineStr">
        <is>
          <r>
            <t xml:space="preserve">Reincidência de Grupo A sobre Grupo B </t>
          </r>
        </is>
      </c>
      <c r="C81" s="60" t="n">
        <v>17.8</v>
      </c>
      <c r="D81" s="60" t="inlineStr"/>
      <c r="E81" s="61" t="n">
        <v>7.01</v>
      </c>
      <c r="F81" s="61" t="inlineStr"/>
      <c r="G81" s="2" t="inlineStr"/>
    </row>
    <row r="82" customHeight="1" ht="18">
      <c r="A82" s="58" t="inlineStr">
        <is>
          <r>
            <t xml:space="preserve">D2</t>
          </r>
        </is>
      </c>
      <c r="B82" s="59" t="inlineStr">
        <is>
          <r>
            <t xml:space="preserve">Reincidência de Grupo A sobre Aviso Prévio Trabalhado e Reincidência do FGTS sobre Aviso Prévio Indenizado </t>
          </r>
        </is>
      </c>
      <c r="C82" s="60" t="n">
        <v>0.49</v>
      </c>
      <c r="D82" s="60" t="inlineStr"/>
      <c r="E82" s="61" t="n">
        <v>0.37</v>
      </c>
      <c r="F82" s="61" t="inlineStr"/>
      <c r="G82" s="2" t="inlineStr"/>
    </row>
    <row r="83" customHeight="1" ht="15">
      <c r="A83" s="2" t="inlineStr"/>
      <c r="B83" s="62" t="inlineStr">
        <is>
          <r>
            <t xml:space="preserve">TOTAL</t>
          </r>
        </is>
      </c>
      <c r="C83" s="63" t="n">
        <v>18.29</v>
      </c>
      <c r="D83" s="63" t="inlineStr"/>
      <c r="E83" s="63" t="n">
        <v>7.38</v>
      </c>
      <c r="F83" s="63" t="inlineStr"/>
      <c r="G83" s="2" t="inlineStr"/>
    </row>
    <row r="84" customHeight="1" ht="15">
      <c r="A84" s="2" t="inlineStr"/>
      <c r="B84" s="3" t="inlineStr">
        <is>
          <r>
            <t xml:space="preserve">
</t>
          </r>
        </is>
      </c>
      <c r="C84" s="3" t="inlineStr"/>
      <c r="D84" s="3" t="inlineStr"/>
      <c r="E84" s="2" t="inlineStr"/>
      <c r="F84" s="2" t="inlineStr"/>
      <c r="G84" s="2" t="inlineStr"/>
    </row>
    <row r="85" customHeight="1" ht="20">
      <c r="A85" s="2" t="inlineStr"/>
      <c r="B85" s="64" t="inlineStr">
        <is>
          <r>
            <t xml:space="preserve">A + B + C + D =</t>
          </r>
        </is>
      </c>
      <c r="C85" s="65" t="n">
        <v>114.15</v>
      </c>
      <c r="D85" s="65" t="inlineStr"/>
      <c r="E85" s="65" t="n">
        <v>71.31</v>
      </c>
      <c r="F85" s="65" t="inlineStr"/>
      <c r="G85" s="2" t="inlineStr"/>
    </row>
    <row r="86" customHeight="1" ht="12">
      <c r="A86" s="2" t="inlineStr"/>
      <c r="B86" s="3" t="inlineStr">
        <is>
          <r>
            <t xml:space="preserve">
</t>
          </r>
        </is>
      </c>
      <c r="C86" s="3" t="inlineStr"/>
      <c r="D86" s="3" t="inlineStr"/>
      <c r="E86" s="3" t="inlineStr"/>
      <c r="F86" s="2" t="inlineStr"/>
      <c r="G86" s="2" t="inlineStr"/>
    </row>
    <row r="87" customHeight="1" ht="15">
      <c r="A87" s="54" t="inlineStr">
        <is>
          <r>
            <t xml:space="preserve">COD</t>
          </r>
        </is>
      </c>
      <c r="B87" s="54" t="inlineStr">
        <is>
          <r>
            <t xml:space="preserve">DESCRIÇÃO</t>
          </r>
        </is>
      </c>
      <c r="C87" s="55" t="inlineStr">
        <is>
          <r>
            <t xml:space="preserve">HORISTA %</t>
          </r>
        </is>
      </c>
      <c r="D87" s="55" t="inlineStr"/>
      <c r="E87" s="55" t="inlineStr">
        <is>
          <r>
            <t xml:space="preserve">MENSALISTA %</t>
          </r>
        </is>
      </c>
      <c r="F87" s="55" t="inlineStr"/>
      <c r="G87" s="2" t="inlineStr"/>
    </row>
    <row r="88" customHeight="1" ht="12">
      <c r="A88" s="2" t="inlineStr"/>
      <c r="B88" s="3" t="inlineStr">
        <is>
          <r>
            <t xml:space="preserve">
</t>
          </r>
        </is>
      </c>
      <c r="C88" s="3" t="inlineStr"/>
      <c r="D88" s="2" t="inlineStr"/>
      <c r="E88" s="2" t="inlineStr"/>
      <c r="F88" s="2" t="inlineStr"/>
      <c r="G88" s="2" t="inlineStr"/>
    </row>
    <row r="89" customHeight="1" ht="13">
      <c r="A89" s="56" t="inlineStr">
        <is>
          <r>
            <t xml:space="preserve">A</t>
          </r>
        </is>
      </c>
      <c r="B89" s="57" t="inlineStr">
        <is>
          <r>
            <t xml:space="preserve">GRUPO A</t>
          </r>
        </is>
      </c>
      <c r="C89" s="2" t="inlineStr"/>
      <c r="D89" s="2" t="inlineStr"/>
      <c r="E89" s="2" t="inlineStr"/>
      <c r="F89" s="2" t="inlineStr"/>
      <c r="G89" s="2" t="inlineStr"/>
    </row>
    <row r="90" customHeight="1" ht="13">
      <c r="A90" s="58" t="inlineStr">
        <is>
          <r>
            <t xml:space="preserve">A1</t>
          </r>
        </is>
      </c>
      <c r="B90" s="59" t="inlineStr">
        <is>
          <r>
            <t xml:space="preserve">INSS </t>
          </r>
        </is>
      </c>
      <c r="C90" s="60" t="n">
        <v>20.0</v>
      </c>
      <c r="D90" s="60" t="inlineStr"/>
      <c r="E90" s="61" t="n">
        <v>20.0</v>
      </c>
      <c r="F90" s="61" t="inlineStr"/>
      <c r="G90" s="2" t="inlineStr"/>
    </row>
    <row r="91" customHeight="1" ht="13">
      <c r="A91" s="58" t="inlineStr">
        <is>
          <r>
            <t xml:space="preserve">A2</t>
          </r>
        </is>
      </c>
      <c r="B91" s="59" t="inlineStr">
        <is>
          <r>
            <t xml:space="preserve">SESI </t>
          </r>
        </is>
      </c>
      <c r="C91" s="60" t="n">
        <v>1.5</v>
      </c>
      <c r="D91" s="60" t="inlineStr"/>
      <c r="E91" s="61" t="n">
        <v>1.5</v>
      </c>
      <c r="F91" s="61" t="inlineStr"/>
      <c r="G91" s="2" t="inlineStr"/>
    </row>
    <row r="92" customHeight="1" ht="13">
      <c r="A92" s="58" t="inlineStr">
        <is>
          <r>
            <t xml:space="preserve">A3</t>
          </r>
        </is>
      </c>
      <c r="B92" s="59" t="inlineStr">
        <is>
          <r>
            <t xml:space="preserve">SENAI </t>
          </r>
        </is>
      </c>
      <c r="C92" s="60" t="n">
        <v>1.0</v>
      </c>
      <c r="D92" s="60" t="inlineStr"/>
      <c r="E92" s="61" t="n">
        <v>1.0</v>
      </c>
      <c r="F92" s="61" t="inlineStr"/>
      <c r="G92" s="2" t="inlineStr"/>
    </row>
    <row r="93" customHeight="1" ht="13">
      <c r="A93" s="58" t="inlineStr">
        <is>
          <r>
            <t xml:space="preserve">A4</t>
          </r>
        </is>
      </c>
      <c r="B93" s="59" t="inlineStr">
        <is>
          <r>
            <t xml:space="preserve">INCRA </t>
          </r>
        </is>
      </c>
      <c r="C93" s="60" t="n">
        <v>0.2</v>
      </c>
      <c r="D93" s="60" t="inlineStr"/>
      <c r="E93" s="61" t="n">
        <v>0.2</v>
      </c>
      <c r="F93" s="61" t="inlineStr"/>
      <c r="G93" s="2" t="inlineStr"/>
    </row>
    <row r="94" customHeight="1" ht="13">
      <c r="A94" s="58" t="inlineStr">
        <is>
          <r>
            <t xml:space="preserve">A5</t>
          </r>
        </is>
      </c>
      <c r="B94" s="59" t="inlineStr">
        <is>
          <r>
            <t xml:space="preserve">SEBRAE </t>
          </r>
        </is>
      </c>
      <c r="C94" s="60" t="n">
        <v>0.6</v>
      </c>
      <c r="D94" s="60" t="inlineStr"/>
      <c r="E94" s="61" t="n">
        <v>0.6</v>
      </c>
      <c r="F94" s="61" t="inlineStr"/>
      <c r="G94" s="2" t="inlineStr"/>
    </row>
    <row r="95" customHeight="1" ht="13">
      <c r="A95" s="58" t="inlineStr">
        <is>
          <r>
            <t xml:space="preserve">A6</t>
          </r>
        </is>
      </c>
      <c r="B95" s="59" t="inlineStr">
        <is>
          <r>
            <t xml:space="preserve">Salário Educação </t>
          </r>
        </is>
      </c>
      <c r="C95" s="60" t="n">
        <v>2.5</v>
      </c>
      <c r="D95" s="60" t="inlineStr"/>
      <c r="E95" s="61" t="n">
        <v>2.5</v>
      </c>
      <c r="F95" s="61" t="inlineStr"/>
      <c r="G95" s="2" t="inlineStr"/>
    </row>
    <row r="96" customHeight="1" ht="13">
      <c r="A96" s="58" t="inlineStr">
        <is>
          <r>
            <t xml:space="preserve">A7</t>
          </r>
        </is>
      </c>
      <c r="B96" s="59" t="inlineStr">
        <is>
          <r>
            <t xml:space="preserve">Seguro Contra Acidentes de Trabalho </t>
          </r>
        </is>
      </c>
      <c r="C96" s="60" t="n">
        <v>3.0</v>
      </c>
      <c r="D96" s="60" t="inlineStr"/>
      <c r="E96" s="61" t="n">
        <v>3.0</v>
      </c>
      <c r="F96" s="61" t="inlineStr"/>
      <c r="G96" s="2" t="inlineStr"/>
    </row>
    <row r="97" customHeight="1" ht="13">
      <c r="A97" s="58" t="inlineStr">
        <is>
          <r>
            <t xml:space="preserve">A8</t>
          </r>
        </is>
      </c>
      <c r="B97" s="59" t="inlineStr">
        <is>
          <r>
            <t xml:space="preserve">FGTS </t>
          </r>
        </is>
      </c>
      <c r="C97" s="60" t="n">
        <v>8.0</v>
      </c>
      <c r="D97" s="60" t="inlineStr"/>
      <c r="E97" s="61" t="n">
        <v>8.0</v>
      </c>
      <c r="F97" s="61" t="inlineStr"/>
      <c r="G97" s="2" t="inlineStr"/>
    </row>
    <row r="98" customHeight="1" ht="13">
      <c r="A98" s="58" t="inlineStr">
        <is>
          <r>
            <t xml:space="preserve">A9</t>
          </r>
        </is>
      </c>
      <c r="B98" s="59" t="inlineStr">
        <is>
          <r>
            <t xml:space="preserve">SECONCI </t>
          </r>
        </is>
      </c>
      <c r="C98" s="60" t="n">
        <v>0.0</v>
      </c>
      <c r="D98" s="60" t="inlineStr"/>
      <c r="E98" s="61" t="n">
        <v>0.0</v>
      </c>
      <c r="F98" s="61" t="inlineStr"/>
      <c r="G98" s="2" t="inlineStr"/>
    </row>
    <row r="99" customHeight="1" ht="15">
      <c r="A99" s="2" t="inlineStr"/>
      <c r="B99" s="62" t="inlineStr">
        <is>
          <r>
            <t xml:space="preserve">TOTAL</t>
          </r>
        </is>
      </c>
      <c r="C99" s="63" t="n">
        <v>36.8</v>
      </c>
      <c r="D99" s="63" t="inlineStr"/>
      <c r="E99" s="63" t="n">
        <v>36.8</v>
      </c>
      <c r="F99" s="63" t="inlineStr"/>
      <c r="G99" s="2" t="inlineStr"/>
    </row>
    <row r="100" customHeight="1" ht="12">
      <c r="A100" s="2" t="inlineStr"/>
      <c r="B100" s="3" t="inlineStr">
        <is>
          <r>
            <t xml:space="preserve">
</t>
          </r>
        </is>
      </c>
      <c r="C100" s="3" t="inlineStr"/>
      <c r="D100" s="2" t="inlineStr"/>
      <c r="E100" s="2" t="inlineStr"/>
      <c r="F100" s="2" t="inlineStr"/>
      <c r="G100" s="2" t="inlineStr"/>
    </row>
    <row r="101" customHeight="1" ht="13">
      <c r="A101" s="56" t="inlineStr">
        <is>
          <r>
            <t xml:space="preserve">B</t>
          </r>
        </is>
      </c>
      <c r="B101" s="57" t="inlineStr">
        <is>
          <r>
            <t xml:space="preserve">GRUPO B</t>
          </r>
        </is>
      </c>
      <c r="C101" s="2" t="inlineStr"/>
      <c r="D101" s="2" t="inlineStr"/>
      <c r="E101" s="2" t="inlineStr"/>
      <c r="F101" s="2" t="inlineStr"/>
      <c r="G101" s="2" t="inlineStr"/>
    </row>
    <row r="102" customHeight="1" ht="13">
      <c r="A102" s="58" t="inlineStr">
        <is>
          <r>
            <t xml:space="preserve">B1</t>
          </r>
        </is>
      </c>
      <c r="B102" s="59" t="inlineStr">
        <is>
          <r>
            <t xml:space="preserve">Repouso Semanal Remunerado </t>
          </r>
        </is>
      </c>
      <c r="C102" s="60" t="n">
        <v>17.87</v>
      </c>
      <c r="D102" s="60" t="inlineStr"/>
      <c r="E102" s="61" t="n">
        <v>0.0</v>
      </c>
      <c r="F102" s="61" t="inlineStr"/>
      <c r="G102" s="2" t="inlineStr"/>
    </row>
    <row r="103" customHeight="1" ht="13">
      <c r="A103" s="58" t="inlineStr">
        <is>
          <r>
            <t xml:space="preserve">B2</t>
          </r>
        </is>
      </c>
      <c r="B103" s="59" t="inlineStr">
        <is>
          <r>
            <t xml:space="preserve">Feriados </t>
          </r>
        </is>
      </c>
      <c r="C103" s="60" t="n">
        <v>3.93</v>
      </c>
      <c r="D103" s="60" t="inlineStr"/>
      <c r="E103" s="61" t="n">
        <v>0.0</v>
      </c>
      <c r="F103" s="61" t="inlineStr"/>
      <c r="G103" s="2" t="inlineStr"/>
    </row>
    <row r="104" customHeight="1" ht="13">
      <c r="A104" s="58" t="inlineStr">
        <is>
          <r>
            <t xml:space="preserve">B3</t>
          </r>
        </is>
      </c>
      <c r="B104" s="59" t="inlineStr">
        <is>
          <r>
            <t xml:space="preserve">Auxílio - Enfermidade </t>
          </r>
        </is>
      </c>
      <c r="C104" s="60" t="n">
        <v>0.85</v>
      </c>
      <c r="D104" s="60" t="inlineStr"/>
      <c r="E104" s="61" t="n">
        <v>0.64</v>
      </c>
      <c r="F104" s="61" t="inlineStr"/>
      <c r="G104" s="2" t="inlineStr"/>
    </row>
    <row r="105" customHeight="1" ht="13">
      <c r="A105" s="58" t="inlineStr">
        <is>
          <r>
            <t xml:space="preserve">B4</t>
          </r>
        </is>
      </c>
      <c r="B105" s="59" t="inlineStr">
        <is>
          <r>
            <t xml:space="preserve">13º Salário </t>
          </r>
        </is>
      </c>
      <c r="C105" s="60" t="n">
        <v>10.98</v>
      </c>
      <c r="D105" s="60" t="inlineStr"/>
      <c r="E105" s="61" t="n">
        <v>8.33</v>
      </c>
      <c r="F105" s="61" t="inlineStr"/>
      <c r="G105" s="2" t="inlineStr"/>
    </row>
    <row r="106" customHeight="1" ht="13">
      <c r="A106" s="58" t="inlineStr">
        <is>
          <r>
            <t xml:space="preserve">B5</t>
          </r>
        </is>
      </c>
      <c r="B106" s="59" t="inlineStr">
        <is>
          <r>
            <t xml:space="preserve">Licença Paternidade </t>
          </r>
        </is>
      </c>
      <c r="C106" s="60" t="n">
        <v>0.06</v>
      </c>
      <c r="D106" s="60" t="inlineStr"/>
      <c r="E106" s="61" t="n">
        <v>0.04</v>
      </c>
      <c r="F106" s="61" t="inlineStr"/>
      <c r="G106" s="2" t="inlineStr"/>
    </row>
    <row r="107" customHeight="1" ht="13">
      <c r="A107" s="58" t="inlineStr">
        <is>
          <r>
            <t xml:space="preserve">B6</t>
          </r>
        </is>
      </c>
      <c r="B107" s="59" t="inlineStr">
        <is>
          <r>
            <t xml:space="preserve">Faltas Justificadas </t>
          </r>
        </is>
      </c>
      <c r="C107" s="60" t="n">
        <v>0.73</v>
      </c>
      <c r="D107" s="60" t="inlineStr"/>
      <c r="E107" s="61" t="n">
        <v>0.56</v>
      </c>
      <c r="F107" s="61" t="inlineStr"/>
      <c r="G107" s="2" t="inlineStr"/>
    </row>
    <row r="108" customHeight="1" ht="13">
      <c r="A108" s="58" t="inlineStr">
        <is>
          <r>
            <t xml:space="preserve">B7</t>
          </r>
        </is>
      </c>
      <c r="B108" s="59" t="inlineStr">
        <is>
          <r>
            <t xml:space="preserve">Dias de Chuvas </t>
          </r>
        </is>
      </c>
      <c r="C108" s="60" t="n">
        <v>1.51</v>
      </c>
      <c r="D108" s="60" t="inlineStr"/>
      <c r="E108" s="61" t="n">
        <v>0.0</v>
      </c>
      <c r="F108" s="61" t="inlineStr"/>
      <c r="G108" s="2" t="inlineStr"/>
    </row>
    <row r="109" customHeight="1" ht="13">
      <c r="A109" s="58" t="inlineStr">
        <is>
          <r>
            <t xml:space="preserve">B8</t>
          </r>
        </is>
      </c>
      <c r="B109" s="59" t="inlineStr">
        <is>
          <r>
            <t xml:space="preserve">Auxílio Acidente de Trabalho </t>
          </r>
        </is>
      </c>
      <c r="C109" s="60" t="n">
        <v>0.1</v>
      </c>
      <c r="D109" s="60" t="inlineStr"/>
      <c r="E109" s="61" t="n">
        <v>0.08</v>
      </c>
      <c r="F109" s="61" t="inlineStr"/>
      <c r="G109" s="2" t="inlineStr"/>
    </row>
    <row r="110" customHeight="1" ht="13">
      <c r="A110" s="58" t="inlineStr">
        <is>
          <r>
            <t xml:space="preserve">B9</t>
          </r>
        </is>
      </c>
      <c r="B110" s="59" t="inlineStr">
        <is>
          <r>
            <t xml:space="preserve">Férias Gozadas </t>
          </r>
        </is>
      </c>
      <c r="C110" s="60" t="n">
        <v>11.37</v>
      </c>
      <c r="D110" s="60" t="inlineStr"/>
      <c r="E110" s="61" t="n">
        <v>8.64</v>
      </c>
      <c r="F110" s="61" t="inlineStr"/>
      <c r="G110" s="2" t="inlineStr"/>
    </row>
    <row r="111" customHeight="1" ht="13">
      <c r="A111" s="58" t="inlineStr">
        <is>
          <r>
            <t xml:space="preserve">B10</t>
          </r>
        </is>
      </c>
      <c r="B111" s="59" t="inlineStr">
        <is>
          <r>
            <t xml:space="preserve">Salário Maternidade </t>
          </r>
        </is>
      </c>
      <c r="C111" s="60" t="n">
        <v>0.04</v>
      </c>
      <c r="D111" s="60" t="inlineStr"/>
      <c r="E111" s="61" t="n">
        <v>0.03</v>
      </c>
      <c r="F111" s="61" t="inlineStr"/>
      <c r="G111" s="2" t="inlineStr"/>
    </row>
    <row r="112" customHeight="1" ht="15">
      <c r="A112" s="2" t="inlineStr"/>
      <c r="B112" s="62" t="inlineStr">
        <is>
          <r>
            <t xml:space="preserve">TOTAL</t>
          </r>
        </is>
      </c>
      <c r="C112" s="63" t="n">
        <v>47.44</v>
      </c>
      <c r="D112" s="63" t="inlineStr"/>
      <c r="E112" s="63" t="n">
        <v>18.32</v>
      </c>
      <c r="F112" s="63" t="inlineStr"/>
      <c r="G112" s="2" t="inlineStr"/>
    </row>
    <row r="113" customHeight="1" ht="12">
      <c r="A113" s="2" t="inlineStr"/>
      <c r="B113" s="3" t="inlineStr">
        <is>
          <r>
            <t xml:space="preserve">
</t>
          </r>
        </is>
      </c>
      <c r="C113" s="3" t="inlineStr"/>
      <c r="D113" s="2" t="inlineStr"/>
      <c r="E113" s="2" t="inlineStr"/>
      <c r="F113" s="2" t="inlineStr"/>
      <c r="G113" s="2" t="inlineStr"/>
    </row>
    <row r="114" customHeight="1" ht="13">
      <c r="A114" s="56" t="inlineStr">
        <is>
          <r>
            <t xml:space="preserve">C</t>
          </r>
        </is>
      </c>
      <c r="B114" s="57" t="inlineStr">
        <is>
          <r>
            <t xml:space="preserve">GRUPO C</t>
          </r>
        </is>
      </c>
      <c r="C114" s="2" t="inlineStr"/>
      <c r="D114" s="2" t="inlineStr"/>
      <c r="E114" s="2" t="inlineStr"/>
      <c r="F114" s="2" t="inlineStr"/>
      <c r="G114" s="2" t="inlineStr"/>
    </row>
    <row r="115" customHeight="1" ht="13">
      <c r="A115" s="58" t="inlineStr">
        <is>
          <r>
            <t xml:space="preserve">C1</t>
          </r>
        </is>
      </c>
      <c r="B115" s="59" t="inlineStr">
        <is>
          <r>
            <t xml:space="preserve">Aviso Prévio Indenizado </t>
          </r>
        </is>
      </c>
      <c r="C115" s="60" t="n">
        <v>4.83</v>
      </c>
      <c r="D115" s="60" t="inlineStr"/>
      <c r="E115" s="61" t="n">
        <v>3.67</v>
      </c>
      <c r="F115" s="61" t="inlineStr"/>
      <c r="G115" s="2" t="inlineStr"/>
    </row>
    <row r="116" customHeight="1" ht="13">
      <c r="A116" s="58" t="inlineStr">
        <is>
          <r>
            <t xml:space="preserve">C2</t>
          </r>
        </is>
      </c>
      <c r="B116" s="59" t="inlineStr">
        <is>
          <r>
            <t xml:space="preserve">Aviso Prévio Trabalhado </t>
          </r>
        </is>
      </c>
      <c r="C116" s="60" t="n">
        <v>0.11</v>
      </c>
      <c r="D116" s="60" t="inlineStr"/>
      <c r="E116" s="61" t="n">
        <v>0.09</v>
      </c>
      <c r="F116" s="61" t="inlineStr"/>
      <c r="G116" s="2" t="inlineStr"/>
    </row>
    <row r="117" customHeight="1" ht="13">
      <c r="A117" s="58" t="inlineStr">
        <is>
          <r>
            <t xml:space="preserve">C3</t>
          </r>
        </is>
      </c>
      <c r="B117" s="59" t="inlineStr">
        <is>
          <r>
            <t xml:space="preserve">Férias Indenizadas </t>
          </r>
        </is>
      </c>
      <c r="C117" s="60" t="n">
        <v>2.35</v>
      </c>
      <c r="D117" s="60" t="inlineStr"/>
      <c r="E117" s="61" t="n">
        <v>1.79</v>
      </c>
      <c r="F117" s="61" t="inlineStr"/>
      <c r="G117" s="2" t="inlineStr"/>
    </row>
    <row r="118" customHeight="1" ht="13">
      <c r="A118" s="58" t="inlineStr">
        <is>
          <r>
            <t xml:space="preserve">C4</t>
          </r>
        </is>
      </c>
      <c r="B118" s="59" t="inlineStr">
        <is>
          <r>
            <t xml:space="preserve">Depósito Rescisão Sem Justa Causa </t>
          </r>
        </is>
      </c>
      <c r="C118" s="60" t="n">
        <v>2.71</v>
      </c>
      <c r="D118" s="60" t="inlineStr"/>
      <c r="E118" s="61" t="n">
        <v>2.06</v>
      </c>
      <c r="F118" s="61" t="inlineStr"/>
      <c r="G118" s="2" t="inlineStr"/>
    </row>
    <row r="119" customHeight="1" ht="13">
      <c r="A119" s="58" t="inlineStr">
        <is>
          <r>
            <t xml:space="preserve">C5</t>
          </r>
        </is>
      </c>
      <c r="B119" s="59" t="inlineStr">
        <is>
          <r>
            <t xml:space="preserve">Indenização Adicional </t>
          </r>
        </is>
      </c>
      <c r="C119" s="60" t="n">
        <v>0.41</v>
      </c>
      <c r="D119" s="60" t="inlineStr"/>
      <c r="E119" s="61" t="n">
        <v>0.31</v>
      </c>
      <c r="F119" s="61" t="inlineStr"/>
      <c r="G119" s="2" t="inlineStr"/>
    </row>
    <row r="120" customHeight="1" ht="15">
      <c r="A120" s="2" t="inlineStr"/>
      <c r="B120" s="62" t="inlineStr">
        <is>
          <r>
            <t xml:space="preserve">TOTAL</t>
          </r>
        </is>
      </c>
      <c r="C120" s="63" t="n">
        <v>10.41</v>
      </c>
      <c r="D120" s="63" t="inlineStr"/>
      <c r="E120" s="63" t="n">
        <v>7.919999999999999</v>
      </c>
      <c r="F120" s="63" t="inlineStr"/>
      <c r="G120" s="2" t="inlineStr"/>
    </row>
    <row r="121" customHeight="1" ht="12">
      <c r="A121" s="2" t="inlineStr"/>
      <c r="B121" s="3" t="inlineStr">
        <is>
          <r>
            <t xml:space="preserve">
</t>
          </r>
        </is>
      </c>
      <c r="C121" s="3" t="inlineStr"/>
      <c r="D121" s="2" t="inlineStr"/>
      <c r="E121" s="2" t="inlineStr"/>
      <c r="F121" s="2" t="inlineStr"/>
      <c r="G121" s="2" t="inlineStr"/>
    </row>
    <row r="122" customHeight="1" ht="13">
      <c r="A122" s="56" t="inlineStr">
        <is>
          <r>
            <t xml:space="preserve">D</t>
          </r>
        </is>
      </c>
      <c r="B122" s="57" t="inlineStr">
        <is>
          <r>
            <t xml:space="preserve">GRUPO D</t>
          </r>
        </is>
      </c>
      <c r="C122" s="2" t="inlineStr"/>
      <c r="D122" s="2" t="inlineStr"/>
      <c r="E122" s="2" t="inlineStr"/>
      <c r="F122" s="2" t="inlineStr"/>
      <c r="G122" s="2" t="inlineStr"/>
    </row>
    <row r="123" customHeight="1" ht="13">
      <c r="A123" s="58" t="inlineStr">
        <is>
          <r>
            <t xml:space="preserve">D1</t>
          </r>
        </is>
      </c>
      <c r="B123" s="59" t="inlineStr">
        <is>
          <r>
            <t xml:space="preserve">Reincidência de Grupo A sobre Grupo B </t>
          </r>
        </is>
      </c>
      <c r="C123" s="60" t="n">
        <v>17.46</v>
      </c>
      <c r="D123" s="60" t="inlineStr"/>
      <c r="E123" s="61" t="n">
        <v>6.74</v>
      </c>
      <c r="F123" s="61" t="inlineStr"/>
      <c r="G123" s="2" t="inlineStr"/>
    </row>
    <row r="124" customHeight="1" ht="18">
      <c r="A124" s="58" t="inlineStr">
        <is>
          <r>
            <t xml:space="preserve">D2</t>
          </r>
        </is>
      </c>
      <c r="B124" s="59" t="inlineStr">
        <is>
          <r>
            <t xml:space="preserve">Reincidência de Grupo A sobre Aviso Prévio Trabalhado e Reincidência do FGTS sobre Aviso Prévio Indenizado </t>
          </r>
        </is>
      </c>
      <c r="C124" s="60" t="n">
        <v>0.43</v>
      </c>
      <c r="D124" s="60" t="inlineStr"/>
      <c r="E124" s="61" t="n">
        <v>0.33</v>
      </c>
      <c r="F124" s="61" t="inlineStr"/>
      <c r="G124" s="2" t="inlineStr"/>
    </row>
    <row r="125" customHeight="1" ht="15">
      <c r="A125" s="2" t="inlineStr"/>
      <c r="B125" s="62" t="inlineStr">
        <is>
          <r>
            <t xml:space="preserve">TOTAL</t>
          </r>
        </is>
      </c>
      <c r="C125" s="63" t="n">
        <v>17.89</v>
      </c>
      <c r="D125" s="63" t="inlineStr"/>
      <c r="E125" s="63" t="n">
        <v>7.07</v>
      </c>
      <c r="F125" s="63" t="inlineStr"/>
      <c r="G125" s="2" t="inlineStr"/>
    </row>
    <row r="126" customHeight="1" ht="15">
      <c r="A126" s="2" t="inlineStr"/>
      <c r="B126" s="3" t="inlineStr">
        <is>
          <r>
            <t xml:space="preserve">
</t>
          </r>
        </is>
      </c>
      <c r="C126" s="3" t="inlineStr"/>
      <c r="D126" s="3" t="inlineStr"/>
      <c r="E126" s="2" t="inlineStr"/>
      <c r="F126" s="2" t="inlineStr"/>
      <c r="G126" s="2" t="inlineStr"/>
    </row>
    <row r="127" customHeight="1" ht="20">
      <c r="A127" s="2" t="inlineStr"/>
      <c r="B127" s="64" t="inlineStr">
        <is>
          <r>
            <t xml:space="preserve">A + B + C + D =</t>
          </r>
        </is>
      </c>
      <c r="C127" s="65" t="n">
        <v>112.54</v>
      </c>
      <c r="D127" s="65" t="inlineStr"/>
      <c r="E127" s="65" t="n">
        <v>70.11</v>
      </c>
      <c r="F127" s="65" t="inlineStr"/>
      <c r="G127" s="2" t="inlineStr"/>
    </row>
  </sheetData>
  <mergeCells>
    <mergeCell ref="A1:G1"/>
    <mergeCell ref="B2:E2"/>
    <mergeCell ref="C3:D3"/>
    <mergeCell ref="E3:F3"/>
    <mergeCell ref="B4:C4"/>
    <mergeCell ref="C6:D6"/>
    <mergeCell ref="E6:F6"/>
    <mergeCell ref="C7:D7"/>
    <mergeCell ref="E7:F7"/>
    <mergeCell ref="C8:D8"/>
    <mergeCell ref="E8:F8"/>
    <mergeCell ref="C9:D9"/>
    <mergeCell ref="E9:F9"/>
    <mergeCell ref="C10:D10"/>
    <mergeCell ref="E10:F10"/>
    <mergeCell ref="C11:D11"/>
    <mergeCell ref="E11:F11"/>
    <mergeCell ref="C12:D12"/>
    <mergeCell ref="E12:F12"/>
    <mergeCell ref="C13:D13"/>
    <mergeCell ref="E13:F13"/>
    <mergeCell ref="C14:D14"/>
    <mergeCell ref="E14:F14"/>
    <mergeCell ref="C15:D15"/>
    <mergeCell ref="E15:F15"/>
    <mergeCell ref="B16:C16"/>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B29:C29"/>
    <mergeCell ref="C31:D31"/>
    <mergeCell ref="E31:F31"/>
    <mergeCell ref="C32:D32"/>
    <mergeCell ref="E32:F32"/>
    <mergeCell ref="C33:D33"/>
    <mergeCell ref="E33:F33"/>
    <mergeCell ref="C34:D34"/>
    <mergeCell ref="E34:F34"/>
    <mergeCell ref="C35:D35"/>
    <mergeCell ref="E35:F35"/>
    <mergeCell ref="C36:D36"/>
    <mergeCell ref="E36:F36"/>
    <mergeCell ref="B37:C37"/>
    <mergeCell ref="C39:D39"/>
    <mergeCell ref="E39:F39"/>
    <mergeCell ref="C40:D40"/>
    <mergeCell ref="E40:F40"/>
    <mergeCell ref="C41:D41"/>
    <mergeCell ref="E41:F41"/>
    <mergeCell ref="B42:D42"/>
    <mergeCell ref="C43:D43"/>
    <mergeCell ref="E43:F43"/>
    <mergeCell ref="B44:E44"/>
    <mergeCell ref="C45:D45"/>
    <mergeCell ref="E45:F45"/>
    <mergeCell ref="B46:C46"/>
    <mergeCell ref="C48:D48"/>
    <mergeCell ref="E48:F48"/>
    <mergeCell ref="C49:D49"/>
    <mergeCell ref="E49:F49"/>
    <mergeCell ref="C50:D50"/>
    <mergeCell ref="E50:F50"/>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B58:C58"/>
    <mergeCell ref="C60:D60"/>
    <mergeCell ref="E60:F60"/>
    <mergeCell ref="C61:D61"/>
    <mergeCell ref="E61:F61"/>
    <mergeCell ref="C62:D62"/>
    <mergeCell ref="E62:F62"/>
    <mergeCell ref="C63:D63"/>
    <mergeCell ref="E63:F63"/>
    <mergeCell ref="C64:D64"/>
    <mergeCell ref="E64:F64"/>
    <mergeCell ref="C65:D65"/>
    <mergeCell ref="E65:F65"/>
    <mergeCell ref="C66:D66"/>
    <mergeCell ref="E66:F66"/>
    <mergeCell ref="C67:D67"/>
    <mergeCell ref="E67:F67"/>
    <mergeCell ref="C68:D68"/>
    <mergeCell ref="E68:F68"/>
    <mergeCell ref="C69:D69"/>
    <mergeCell ref="E69:F69"/>
    <mergeCell ref="C70:D70"/>
    <mergeCell ref="E70:F70"/>
    <mergeCell ref="B71:C71"/>
    <mergeCell ref="C73:D73"/>
    <mergeCell ref="E73:F73"/>
    <mergeCell ref="C74:D74"/>
    <mergeCell ref="E74:F74"/>
    <mergeCell ref="C75:D75"/>
    <mergeCell ref="E75:F75"/>
    <mergeCell ref="C76:D76"/>
    <mergeCell ref="E76:F76"/>
    <mergeCell ref="C77:D77"/>
    <mergeCell ref="E77:F77"/>
    <mergeCell ref="C78:D78"/>
    <mergeCell ref="E78:F78"/>
    <mergeCell ref="B79:C79"/>
    <mergeCell ref="C81:D81"/>
    <mergeCell ref="E81:F81"/>
    <mergeCell ref="C82:D82"/>
    <mergeCell ref="E82:F82"/>
    <mergeCell ref="C83:D83"/>
    <mergeCell ref="E83:F83"/>
    <mergeCell ref="B84:D84"/>
    <mergeCell ref="C85:D85"/>
    <mergeCell ref="E85:F85"/>
    <mergeCell ref="B86:E86"/>
    <mergeCell ref="C87:D87"/>
    <mergeCell ref="E87:F87"/>
    <mergeCell ref="B88:C88"/>
    <mergeCell ref="C90:D90"/>
    <mergeCell ref="E90:F90"/>
    <mergeCell ref="C91:D91"/>
    <mergeCell ref="E91:F91"/>
    <mergeCell ref="C92:D92"/>
    <mergeCell ref="E92:F92"/>
    <mergeCell ref="C93:D93"/>
    <mergeCell ref="E93:F93"/>
    <mergeCell ref="C94:D94"/>
    <mergeCell ref="E94:F94"/>
    <mergeCell ref="C95:D95"/>
    <mergeCell ref="E95:F95"/>
    <mergeCell ref="C96:D96"/>
    <mergeCell ref="E96:F96"/>
    <mergeCell ref="C97:D97"/>
    <mergeCell ref="E97:F97"/>
    <mergeCell ref="C98:D98"/>
    <mergeCell ref="E98:F98"/>
    <mergeCell ref="C99:D99"/>
    <mergeCell ref="E99:F99"/>
    <mergeCell ref="B100:C100"/>
    <mergeCell ref="C102:D102"/>
    <mergeCell ref="E102:F102"/>
    <mergeCell ref="C103:D103"/>
    <mergeCell ref="E103:F103"/>
    <mergeCell ref="C104:D104"/>
    <mergeCell ref="E104:F104"/>
    <mergeCell ref="C105:D105"/>
    <mergeCell ref="E105:F105"/>
    <mergeCell ref="C106:D106"/>
    <mergeCell ref="E106:F106"/>
    <mergeCell ref="C107:D107"/>
    <mergeCell ref="E107:F107"/>
    <mergeCell ref="C108:D108"/>
    <mergeCell ref="E108:F108"/>
    <mergeCell ref="C109:D109"/>
    <mergeCell ref="E109:F109"/>
    <mergeCell ref="C110:D110"/>
    <mergeCell ref="E110:F110"/>
    <mergeCell ref="C111:D111"/>
    <mergeCell ref="E111:F111"/>
    <mergeCell ref="C112:D112"/>
    <mergeCell ref="E112:F112"/>
    <mergeCell ref="B113:C113"/>
    <mergeCell ref="C115:D115"/>
    <mergeCell ref="E115:F115"/>
    <mergeCell ref="C116:D116"/>
    <mergeCell ref="E116:F116"/>
    <mergeCell ref="C117:D117"/>
    <mergeCell ref="E117:F117"/>
    <mergeCell ref="C118:D118"/>
    <mergeCell ref="E118:F118"/>
    <mergeCell ref="C119:D119"/>
    <mergeCell ref="E119:F119"/>
    <mergeCell ref="C120:D120"/>
    <mergeCell ref="E120:F120"/>
    <mergeCell ref="B121:C121"/>
    <mergeCell ref="C123:D123"/>
    <mergeCell ref="E123:F123"/>
    <mergeCell ref="C124:D124"/>
    <mergeCell ref="E124:F124"/>
    <mergeCell ref="C125:D125"/>
    <mergeCell ref="E125:F125"/>
    <mergeCell ref="B126:D126"/>
    <mergeCell ref="C127:D127"/>
    <mergeCell ref="E127:F127"/>
  </mergeCells>
  <pageMargins left="0.5" right="0.5" top="0.5" bottom="0.5" header="0.0" footer="0.0"/>
  <pageSetup orientation="portrait" scale="85" paperSize="9"/>
  <drawing r:id="rIdDr7"/>
</worksheet>
</file>

<file path=docProps/app.xml><?xml version="1.0" encoding="utf-8"?>
<Properties xmlns="http://schemas.openxmlformats.org/officeDocument/2006/extended-properties">
  <Application>JasperReports Library version 6.13.0-46ada4d1be8f3c5985fd0b6146f3ed44caed6f05</Application>
</Properties>
</file>

<file path=docProps/core.xml><?xml version="1.0" encoding="utf-8"?>
<cp:coreProperties xmlns:cp="http://schemas.openxmlformats.org/package/2006/metadata/core-properties" xmlns:dc="http://purl.org/dc/elements/1.1/" xmlns:dcterms="http://purl.org/dc/terms/" xmlns:xsi="http://www.w3.org/2001/XMLSchema-instance"/>
</file>