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sheets>
    <sheet name="PLANILHA ORCAMENTARIA" sheetId="1" state="visible" r:id="rId1"/>
    <sheet name="CUSTO DIRETO" sheetId="2" state="visible" r:id="rId2"/>
    <sheet name="RESUMO" sheetId="3" state="visible" r:id="rId3"/>
    <sheet name="COMPOSICOES" sheetId="4" state="visible" r:id="rId4"/>
    <sheet name="COMPOSICOES PROPRIAS" sheetId="5" state="visible" r:id="rId5"/>
    <sheet name="COMPOSICOES AUXILIARES" sheetId="6" state="visible" r:id="rId6"/>
    <sheet name="CURVA ABC SERVICOS" sheetId="7" state="visible" r:id="rId7"/>
    <sheet name="CURVA ABC INSUMOS" sheetId="8" state="visible" r:id="rId8"/>
    <sheet name="ENCARGOS SOCIAIS" sheetId="9" state="visible" r:id="rId9"/>
  </sheets>
  <definedNames>
    <definedName name="JR_PAGE_ANCHOR_0_1">'PLANILHA ORCAMENTARIA'!$A$1</definedName>
    <definedName name="JR_PAGE_ANCHOR_1_1">'CUSTO DIRETO'!$A$1</definedName>
    <definedName name="JR_PAGE_ANCHOR_2_1">'RESUMO'!$A$1</definedName>
    <definedName name="JR_PAGE_ANCHOR_3_1">'COMPOSICOES'!$A$1</definedName>
    <definedName name="JR_PAGE_ANCHOR_4_1">'COMPOSICOES PROPRIAS'!$A$1</definedName>
    <definedName name="JR_PAGE_ANCHOR_5_1">'COMPOSICOES AUXILIARES'!$A$1</definedName>
    <definedName name="JR_PAGE_ANCHOR_6_1">'CURVA ABC SERVICOS'!$A$1</definedName>
    <definedName name="JR_PAGE_ANCHOR_7_1">'CURVA ABC INSUMOS'!$A$1</definedName>
    <definedName name="JR_PAGE_ANCHOR_8_1">'ENCARGOS SOCIAIS'!$A$1</definedName>
    <definedName name="FATOR">RESUMO!$H$4</definedName>
    <definedName name="BDI">RESUMO!$H$5</definedName>
  </definedNames>
</workbook>
</file>

<file path=xl/styles.xml><?xml version="1.0" encoding="utf-8"?>
<styleSheet xmlns="http://schemas.openxmlformats.org/spreadsheetml/2006/main">
  <numFmts count="9">
    <numFmt numFmtId="164" formatCode="R$ #,##0.00"/>
    <numFmt numFmtId="165" formatCode="'R$ '###,###,##0.00"/>
    <numFmt numFmtId="166" formatCode="#,##0.00000000"/>
    <numFmt numFmtId="167" formatCode="R$ #,##0.0000"/>
    <numFmt numFmtId="168" formatCode="#,##0.00000"/>
    <numFmt numFmtId="169" formatCode="#,##0.000"/>
    <numFmt numFmtId="170" formatCode="#,##0.000000"/>
    <numFmt numFmtId="171" formatCode="#,##0.000000000000000"/>
    <numFmt numFmtId="172" formatCode="###,###,##0.00"/>
  </numFmts>
  <fonts count="12">
    <font>
      <name val="Calibri"/>
      <family val="2"/>
      <color theme="1"/>
      <sz val="11"/>
      <scheme val="minor"/>
    </font>
    <font>
      <name val="Arial"/>
      <family val="2"/>
      <b val="1"/>
      <strike val="0"/>
      <color rgb="00000000"/>
      <sz val="7"/>
    </font>
    <font>
      <name val="Arial"/>
      <family val="2"/>
      <b val="1"/>
      <strike val="0"/>
      <color rgb="00000000"/>
      <sz val="6"/>
    </font>
    <font>
      <name val="Arial"/>
      <family val="2"/>
      <strike val="0"/>
      <color rgb="00000000"/>
      <sz val="6"/>
    </font>
    <font>
      <name val="Arial"/>
      <family val="2"/>
      <b val="1"/>
      <strike val="0"/>
      <color rgb="00000000"/>
      <sz val="5"/>
    </font>
    <font>
      <name val="Arial"/>
      <family val="2"/>
      <b val="1"/>
      <strike val="0"/>
      <color rgb="00000000"/>
      <sz val="4"/>
    </font>
    <font>
      <name val="SansSerif"/>
      <family val="2"/>
      <strike val="0"/>
      <color rgb="00000000"/>
      <sz val="9"/>
    </font>
    <font>
      <name val="SansSerif"/>
      <family val="2"/>
      <b val="1"/>
      <strike val="0"/>
      <color rgb="00000000"/>
      <sz val="5"/>
    </font>
    <font>
      <name val="SansSerif"/>
      <family val="2"/>
      <strike val="0"/>
      <color rgb="00000000"/>
      <sz val="6"/>
    </font>
    <font>
      <name val="Arial"/>
      <family val="2"/>
      <strike val="0"/>
      <color rgb="00000000"/>
      <sz val="7"/>
    </font>
    <font>
      <name val="Arial"/>
      <family val="2"/>
      <b val="1"/>
      <strike val="0"/>
      <color rgb="00000000"/>
      <sz val="9"/>
    </font>
    <font>
      <name val="Calibri"/>
      <family val="2"/>
      <color theme="1"/>
      <sz val="12"/>
      <scheme val="minor"/>
    </font>
  </fonts>
  <fills count="59">
    <fill>
      <patternFill/>
    </fill>
    <fill>
      <patternFill patternType="solid">
        <fgColor rgb="00FFFFFF"/>
      </patternFill>
    </fill>
    <fill>
      <patternFill/>
    </fill>
    <fill>
      <patternFill/>
    </fill>
    <fill>
      <patternFill/>
    </fill>
    <fill>
      <patternFill patternType="solid">
        <fgColor rgb="00CCCCCC"/>
      </patternFill>
    </fill>
    <fill>
      <patternFill/>
    </fill>
    <fill>
      <patternFill/>
    </fill>
    <fill>
      <patternFill/>
    </fill>
    <fill>
      <patternFill/>
    </fill>
    <fill>
      <patternFill/>
    </fill>
    <fill>
      <patternFill/>
    </fill>
    <fill>
      <patternFill/>
    </fill>
    <fill>
      <patternFill/>
    </fill>
    <fill>
      <patternFill/>
    </fill>
    <fill>
      <patternFill patternType="solid">
        <fgColor rgb="00FFFFFF"/>
      </patternFill>
    </fill>
    <fill>
      <patternFill patternType="solid">
        <fgColor rgb="00CCCCCC"/>
      </patternFill>
    </fill>
    <fill>
      <patternFill patternType="solid">
        <fgColor rgb="00CCCCCC"/>
      </patternFill>
    </fill>
    <fill>
      <patternFill/>
    </fill>
    <fill>
      <patternFill/>
    </fill>
    <fill>
      <patternFill/>
    </fill>
    <fill>
      <patternFill/>
    </fill>
    <fill>
      <patternFill/>
    </fill>
    <fill>
      <patternFill/>
    </fill>
    <fill>
      <patternFill/>
    </fill>
    <fill>
      <patternFill patternType="solid">
        <fgColor rgb="00CCCCCC"/>
      </patternFill>
    </fill>
    <fill>
      <patternFill/>
    </fill>
    <fill>
      <patternFill/>
    </fill>
    <fill>
      <patternFill/>
    </fill>
    <fill>
      <patternFill/>
    </fill>
    <fill>
      <patternFill/>
    </fill>
    <fill>
      <patternFill/>
    </fill>
    <fill>
      <patternFill/>
    </fill>
    <fill>
      <patternFill/>
    </fill>
    <fill>
      <patternFill/>
    </fill>
    <fill>
      <patternFill patternType="solid">
        <fgColor rgb="00C0C0C0"/>
      </patternFill>
    </fill>
    <fill>
      <patternFill patternType="solid">
        <fgColor rgb="00C0C0C0"/>
      </patternFill>
    </fill>
    <fill>
      <patternFill patternType="solid">
        <fgColor rgb="00FFFFFF"/>
      </patternFill>
    </fill>
    <fill>
      <patternFill patternType="solid">
        <fgColor rgb="00FFFFFF"/>
      </patternFill>
    </fill>
    <fill>
      <patternFill patternType="solid">
        <fgColor rgb="00FFFFFF"/>
      </patternFill>
    </fill>
    <fill>
      <patternFill patternType="solid">
        <fgColor rgb="00FFFFFF"/>
      </patternFill>
    </fill>
    <fill>
      <patternFill patternType="solid">
        <fgColor rgb="00FFFFFF"/>
      </patternFill>
    </fill>
    <fill>
      <patternFill/>
    </fill>
    <fill>
      <patternFill patternType="solid">
        <fgColor rgb="00FFFFFF"/>
      </patternFill>
    </fill>
    <fill>
      <patternFill patternType="solid">
        <fgColor rgb="00FFFFFF"/>
      </patternFill>
    </fill>
    <fill>
      <patternFill patternType="solid">
        <fgColor rgb="00FFFFFF"/>
      </patternFill>
    </fill>
    <fill>
      <patternFill patternType="solid">
        <fgColor rgb="00FFFFFF"/>
      </patternFill>
    </fill>
    <fill>
      <patternFill/>
    </fill>
    <fill>
      <patternFill/>
    </fill>
    <fill>
      <patternFill/>
    </fill>
    <fill>
      <patternFill/>
    </fill>
    <fill>
      <patternFill/>
    </fill>
    <fill>
      <patternFill/>
    </fill>
    <fill>
      <patternFill/>
    </fill>
    <fill>
      <patternFill/>
    </fill>
    <fill>
      <patternFill/>
    </fill>
    <fill>
      <patternFill/>
    </fill>
    <fill>
      <patternFill/>
    </fill>
    <fill>
      <patternFill/>
    </fill>
  </fills>
  <borders count="10">
    <border>
      <left/>
      <right/>
      <top/>
      <bottom/>
      <diagonal/>
    </border>
    <border>
      <left>
        <color rgb="00000000"/>
      </left>
      <right>
        <color rgb="00000000"/>
      </right>
      <top>
        <color rgb="00000000"/>
      </top>
      <bottom>
        <color rgb="00000000"/>
      </bottom>
      <diagonal/>
    </border>
    <border>
      <left style="thin">
        <color rgb="00000000"/>
      </left>
      <right style="thin">
        <color rgb="00000000"/>
      </right>
      <top style="thin">
        <color rgb="00000000"/>
      </top>
      <bottom style="thin">
        <color rgb="00000000"/>
      </bottom>
      <diagonal/>
    </border>
    <border>
      <left/>
      <right/>
      <top style="thin">
        <color rgb="00000000"/>
      </top>
      <bottom/>
      <diagonal/>
    </border>
    <border>
      <left/>
      <right style="thin">
        <color rgb="00000000"/>
      </right>
      <top style="thin">
        <color rgb="00000000"/>
      </top>
      <bottom/>
      <diagonal/>
    </border>
    <border>
      <left/>
      <right/>
      <top style="thin">
        <color rgb="00000000"/>
      </top>
      <bottom style="thin">
        <color rgb="00000000"/>
      </bottom>
      <diagonal/>
    </border>
    <border>
      <left/>
      <right style="thin">
        <color rgb="00000000"/>
      </right>
      <top style="thin">
        <color rgb="00000000"/>
      </top>
      <bottom style="thin">
        <color rgb="00000000"/>
      </bottom>
      <diagonal/>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s>
  <cellStyleXfs count="1">
    <xf numFmtId="0" fontId="11" fillId="58" borderId="0"/>
  </cellStyleXfs>
  <cellXfs count="86">
    <xf numFmtId="0" fontId="0" fillId="0" borderId="0" pivotButton="0" quotePrefix="0" xfId="0"/>
    <xf numFmtId="0" fontId="0" fillId="2" borderId="1" applyAlignment="1" applyProtection="1" pivotButton="0" quotePrefix="0" xfId="0">
      <alignment wrapText="1"/>
      <protection locked="0" hidden="0"/>
    </xf>
    <xf numFmtId="0" fontId="0" fillId="3" borderId="0" applyAlignment="1" applyProtection="1" pivotButton="0" quotePrefix="0" xfId="0">
      <alignment wrapText="1"/>
      <protection locked="0" hidden="0"/>
    </xf>
    <xf numFmtId="0" fontId="1" fillId="4" borderId="1" applyAlignment="1" pivotButton="0" quotePrefix="0" xfId="0">
      <alignment horizontal="right" vertical="center" wrapText="1"/>
    </xf>
    <xf numFmtId="0" fontId="2" fillId="5" borderId="2" applyAlignment="1" pivotButton="0" quotePrefix="0" xfId="0">
      <alignment horizontal="center" vertical="center" wrapText="1"/>
    </xf>
    <xf numFmtId="0" fontId="2" fillId="6" borderId="2" applyAlignment="1" pivotButton="0" quotePrefix="0" xfId="0">
      <alignment horizontal="left" vertical="center" wrapText="1"/>
    </xf>
    <xf numFmtId="164" fontId="2" fillId="7" borderId="2" applyAlignment="1" pivotButton="0" quotePrefix="0" xfId="0">
      <alignment horizontal="right" vertical="center" wrapText="1"/>
    </xf>
    <xf numFmtId="0" fontId="3" fillId="8" borderId="2" applyAlignment="1" pivotButton="0" quotePrefix="0" xfId="0">
      <alignment horizontal="left" vertical="center" wrapText="1"/>
    </xf>
    <xf numFmtId="0" fontId="3" fillId="9" borderId="2" applyAlignment="1" pivotButton="0" quotePrefix="0" xfId="0">
      <alignment horizontal="center" vertical="center" wrapText="1"/>
    </xf>
    <xf numFmtId="0" fontId="3" fillId="10" borderId="2" applyAlignment="1" pivotButton="0" quotePrefix="0" xfId="0">
      <alignment horizontal="justify" vertical="center" wrapText="1"/>
    </xf>
    <xf numFmtId="4" fontId="3" fillId="11" borderId="2" applyAlignment="1" pivotButton="0" quotePrefix="0" xfId="0">
      <alignment horizontal="right" vertical="center" wrapText="1"/>
    </xf>
    <xf numFmtId="164" fontId="3" fillId="12" borderId="2" applyAlignment="1" pivotButton="0" quotePrefix="0" xfId="0">
      <alignment horizontal="right" vertical="center" wrapText="1"/>
    </xf>
    <xf numFmtId="165" fontId="3" fillId="13" borderId="2" applyAlignment="1" pivotButton="0" quotePrefix="0" xfId="0">
      <alignment horizontal="right" vertical="center" wrapText="1"/>
    </xf>
    <xf numFmtId="0" fontId="4" fillId="14" borderId="1" applyAlignment="1" pivotButton="0" quotePrefix="0" xfId="0">
      <alignment horizontal="right" vertical="center" wrapText="1"/>
    </xf>
    <xf numFmtId="0" fontId="0" fillId="15" borderId="1" applyAlignment="1" applyProtection="1" pivotButton="0" quotePrefix="0" xfId="0">
      <alignment wrapText="1"/>
      <protection locked="0" hidden="0"/>
    </xf>
    <xf numFmtId="0" fontId="4" fillId="16" borderId="2" applyAlignment="1" pivotButton="0" quotePrefix="0" xfId="0">
      <alignment horizontal="center" vertical="center" wrapText="1"/>
    </xf>
    <xf numFmtId="0" fontId="5" fillId="17" borderId="2" applyAlignment="1" pivotButton="0" quotePrefix="0" xfId="0">
      <alignment horizontal="center" vertical="center" wrapText="1"/>
    </xf>
    <xf numFmtId="0" fontId="4" fillId="18" borderId="2" applyAlignment="1" pivotButton="0" quotePrefix="0" xfId="0">
      <alignment horizontal="right" vertical="center" wrapText="1"/>
    </xf>
    <xf numFmtId="165" fontId="2" fillId="19" borderId="2" applyAlignment="1" pivotButton="0" quotePrefix="0" xfId="0">
      <alignment horizontal="right" vertical="center" wrapText="1"/>
    </xf>
    <xf numFmtId="0" fontId="2" fillId="20" borderId="1" applyAlignment="1" pivotButton="0" quotePrefix="0" xfId="0">
      <alignment horizontal="left" vertical="center" wrapText="1"/>
    </xf>
    <xf numFmtId="164" fontId="2" fillId="21" borderId="1" applyAlignment="1" pivotButton="0" quotePrefix="0" xfId="0">
      <alignment horizontal="right" vertical="center" wrapText="1"/>
    </xf>
    <xf numFmtId="4" fontId="2" fillId="22" borderId="1" applyAlignment="1" pivotButton="0" quotePrefix="0" xfId="0">
      <alignment horizontal="right" vertical="center" wrapText="1"/>
    </xf>
    <xf numFmtId="0" fontId="6" fillId="23" borderId="1" applyAlignment="1" pivotButton="0" quotePrefix="0" xfId="0">
      <alignment horizontal="left" vertical="top" wrapText="1"/>
    </xf>
    <xf numFmtId="0" fontId="1" fillId="24" borderId="2" applyAlignment="1" pivotButton="0" quotePrefix="0" xfId="0">
      <alignment horizontal="left" vertical="center" wrapText="1"/>
    </xf>
    <xf numFmtId="0" fontId="7" fillId="25" borderId="2" applyAlignment="1" pivotButton="0" quotePrefix="0" xfId="0">
      <alignment horizontal="left" vertical="center" wrapText="1"/>
    </xf>
    <xf numFmtId="0" fontId="8" fillId="26" borderId="2" applyAlignment="1" pivotButton="0" quotePrefix="0" xfId="0">
      <alignment horizontal="center" vertical="top" wrapText="1"/>
    </xf>
    <xf numFmtId="0" fontId="8" fillId="27" borderId="2" applyAlignment="1" pivotButton="0" quotePrefix="0" xfId="0">
      <alignment horizontal="justify" vertical="top" wrapText="1"/>
    </xf>
    <xf numFmtId="166" fontId="8" fillId="28" borderId="2" applyAlignment="1" pivotButton="0" quotePrefix="0" xfId="0">
      <alignment horizontal="right" vertical="top" wrapText="1"/>
    </xf>
    <xf numFmtId="164" fontId="8" fillId="29" borderId="2" applyAlignment="1" pivotButton="0" quotePrefix="0" xfId="0">
      <alignment horizontal="right" vertical="top" wrapText="1"/>
    </xf>
    <xf numFmtId="0" fontId="7" fillId="30" borderId="2" applyAlignment="1" pivotButton="0" quotePrefix="0" xfId="0">
      <alignment horizontal="right" vertical="top" wrapText="1"/>
    </xf>
    <xf numFmtId="164" fontId="7" fillId="31" borderId="2" applyAlignment="1" pivotButton="0" quotePrefix="0" xfId="0">
      <alignment horizontal="right" vertical="top" wrapText="1"/>
    </xf>
    <xf numFmtId="0" fontId="2" fillId="32" borderId="2" applyAlignment="1" pivotButton="0" quotePrefix="0" xfId="0">
      <alignment horizontal="right" vertical="center" wrapText="1"/>
    </xf>
    <xf numFmtId="167" fontId="8" fillId="33" borderId="2" applyAlignment="1" pivotButton="0" quotePrefix="0" xfId="0">
      <alignment horizontal="right" vertical="top" wrapText="1"/>
    </xf>
    <xf numFmtId="167" fontId="7" fillId="34" borderId="2" applyAlignment="1" pivotButton="0" quotePrefix="0" xfId="0">
      <alignment horizontal="right" vertical="top" wrapText="1"/>
    </xf>
    <xf numFmtId="0" fontId="2" fillId="35" borderId="2" applyAlignment="1" pivotButton="0" quotePrefix="0" xfId="0">
      <alignment horizontal="center" vertical="center" wrapText="1"/>
    </xf>
    <xf numFmtId="0" fontId="2" fillId="36" borderId="2" applyAlignment="1" pivotButton="0" quotePrefix="0" xfId="0">
      <alignment horizontal="left" vertical="center" wrapText="1"/>
    </xf>
    <xf numFmtId="0" fontId="3" fillId="37" borderId="1" applyAlignment="1" pivotButton="0" quotePrefix="0" xfId="0">
      <alignment horizontal="center" vertical="top" wrapText="1"/>
    </xf>
    <xf numFmtId="0" fontId="3" fillId="38" borderId="1" applyAlignment="1" pivotButton="0" quotePrefix="0" xfId="0">
      <alignment horizontal="left" vertical="top" wrapText="1"/>
    </xf>
    <xf numFmtId="4" fontId="3" fillId="39" borderId="1" applyAlignment="1" pivotButton="0" quotePrefix="0" xfId="0">
      <alignment horizontal="right" vertical="top" wrapText="1"/>
    </xf>
    <xf numFmtId="164" fontId="3" fillId="40" borderId="1" applyAlignment="1" pivotButton="0" quotePrefix="0" xfId="0">
      <alignment horizontal="right" vertical="top" wrapText="1"/>
    </xf>
    <xf numFmtId="4" fontId="3" fillId="41" borderId="1" applyAlignment="1" pivotButton="0" quotePrefix="0" xfId="0">
      <alignment horizontal="center" vertical="top" wrapText="1"/>
    </xf>
    <xf numFmtId="164" fontId="9" fillId="42" borderId="1" applyAlignment="1" pivotButton="0" quotePrefix="0" xfId="0">
      <alignment horizontal="right" vertical="center" wrapText="1"/>
    </xf>
    <xf numFmtId="168" fontId="3" fillId="43" borderId="1" applyAlignment="1" pivotButton="0" quotePrefix="0" xfId="0">
      <alignment horizontal="right" vertical="top" wrapText="1"/>
    </xf>
    <xf numFmtId="169" fontId="3" fillId="44" borderId="1" applyAlignment="1" pivotButton="0" quotePrefix="0" xfId="0">
      <alignment horizontal="right" vertical="top" wrapText="1"/>
    </xf>
    <xf numFmtId="170" fontId="3" fillId="45" borderId="1" applyAlignment="1" pivotButton="0" quotePrefix="0" xfId="0">
      <alignment horizontal="right" vertical="top" wrapText="1"/>
    </xf>
    <xf numFmtId="171" fontId="3" fillId="46" borderId="1" applyAlignment="1" pivotButton="0" quotePrefix="0" xfId="0">
      <alignment horizontal="right" vertical="top" wrapText="1"/>
    </xf>
    <xf numFmtId="0" fontId="1" fillId="47" borderId="2" applyAlignment="1" pivotButton="0" quotePrefix="0" xfId="0">
      <alignment horizontal="center" vertical="center" wrapText="1"/>
    </xf>
    <xf numFmtId="0" fontId="2" fillId="48" borderId="2" applyAlignment="1" pivotButton="0" quotePrefix="0" xfId="0">
      <alignment horizontal="center" vertical="center" wrapText="1"/>
    </xf>
    <xf numFmtId="0" fontId="1" fillId="49" borderId="2" applyAlignment="1" pivotButton="0" quotePrefix="0" xfId="0">
      <alignment horizontal="center" vertical="top" wrapText="1"/>
    </xf>
    <xf numFmtId="0" fontId="1" fillId="50" borderId="2" applyAlignment="1" pivotButton="0" quotePrefix="0" xfId="0">
      <alignment horizontal="left" vertical="top" wrapText="1"/>
    </xf>
    <xf numFmtId="0" fontId="9" fillId="51" borderId="2" applyAlignment="1" pivotButton="0" quotePrefix="0" xfId="0">
      <alignment horizontal="center" vertical="top" wrapText="1"/>
    </xf>
    <xf numFmtId="0" fontId="9" fillId="52" borderId="2" applyAlignment="1" pivotButton="0" quotePrefix="0" xfId="0">
      <alignment horizontal="left" vertical="top" wrapText="1"/>
    </xf>
    <xf numFmtId="172" fontId="9" fillId="53" borderId="2" applyAlignment="1" pivotButton="0" quotePrefix="0" xfId="0">
      <alignment horizontal="right" vertical="top" wrapText="1"/>
    </xf>
    <xf numFmtId="4" fontId="9" fillId="54" borderId="2" applyAlignment="1" pivotButton="0" quotePrefix="0" xfId="0">
      <alignment horizontal="right" vertical="top" wrapText="1"/>
    </xf>
    <xf numFmtId="0" fontId="1" fillId="55" borderId="2" applyAlignment="1" pivotButton="0" quotePrefix="0" xfId="0">
      <alignment horizontal="right" vertical="center" wrapText="1"/>
    </xf>
    <xf numFmtId="4" fontId="1" fillId="56" borderId="2" applyAlignment="1" pivotButton="0" quotePrefix="0" xfId="0">
      <alignment horizontal="right" vertical="top" wrapText="1"/>
    </xf>
    <xf numFmtId="0" fontId="10" fillId="57" borderId="1" applyAlignment="1" pivotButton="0" quotePrefix="0" xfId="0">
      <alignment horizontal="right" vertical="center" wrapText="1"/>
    </xf>
    <xf numFmtId="4" fontId="10" fillId="58" borderId="1" applyAlignment="1" pivotButton="0" quotePrefix="0" xfId="0">
      <alignment horizontal="right" vertical="center" wrapText="1"/>
    </xf>
    <xf numFmtId="0" fontId="0" fillId="0" borderId="0" applyProtection="1" pivotButton="0" quotePrefix="0" xfId="0">
      <protection locked="0" hidden="0"/>
    </xf>
    <xf numFmtId="0" fontId="0" fillId="0" borderId="5" pivotButton="0" quotePrefix="0" xfId="0"/>
    <xf numFmtId="0" fontId="0" fillId="0" borderId="6" pivotButton="0" quotePrefix="0" xfId="0"/>
    <xf numFmtId="164" fontId="2" fillId="7" borderId="2" applyAlignment="1" pivotButton="0" quotePrefix="0" xfId="0">
      <alignment horizontal="right" vertical="center" wrapText="1"/>
    </xf>
    <xf numFmtId="4" fontId="3" fillId="11" borderId="2" applyAlignment="1" pivotButton="0" quotePrefix="0" xfId="0">
      <alignment horizontal="right" vertical="center" wrapText="1"/>
    </xf>
    <xf numFmtId="164" fontId="3" fillId="12" borderId="2" applyAlignment="1" pivotButton="0" quotePrefix="0" xfId="0">
      <alignment horizontal="right" vertical="center" wrapText="1"/>
    </xf>
    <xf numFmtId="4" fontId="3" fillId="58" borderId="2" applyAlignment="1" pivotButton="0" quotePrefix="0" xfId="0">
      <alignment horizontal="right" vertical="center" wrapText="1"/>
    </xf>
    <xf numFmtId="0" fontId="0" fillId="0" borderId="9" pivotButton="0" quotePrefix="0" xfId="0"/>
    <xf numFmtId="165" fontId="2" fillId="19" borderId="2" applyAlignment="1" pivotButton="0" quotePrefix="0" xfId="0">
      <alignment horizontal="right" vertical="center" wrapText="1"/>
    </xf>
    <xf numFmtId="164" fontId="2" fillId="21" borderId="1" applyAlignment="1" pivotButton="0" quotePrefix="0" xfId="0">
      <alignment horizontal="right" vertical="center" wrapText="1"/>
    </xf>
    <xf numFmtId="4" fontId="2" fillId="22" borderId="1" applyAlignment="1" pivotButton="0" quotePrefix="0" xfId="0">
      <alignment horizontal="right" vertical="center" wrapText="1"/>
    </xf>
    <xf numFmtId="166" fontId="8" fillId="28" borderId="2" applyAlignment="1" pivotButton="0" quotePrefix="0" xfId="0">
      <alignment horizontal="right" vertical="top" wrapText="1"/>
    </xf>
    <xf numFmtId="164" fontId="8" fillId="29" borderId="2" applyAlignment="1" pivotButton="0" quotePrefix="0" xfId="0">
      <alignment horizontal="right" vertical="top" wrapText="1"/>
    </xf>
    <xf numFmtId="164" fontId="7" fillId="31" borderId="2" applyAlignment="1" pivotButton="0" quotePrefix="0" xfId="0">
      <alignment horizontal="right" vertical="top" wrapText="1"/>
    </xf>
    <xf numFmtId="167" fontId="8" fillId="33" borderId="2" applyAlignment="1" pivotButton="0" quotePrefix="0" xfId="0">
      <alignment horizontal="right" vertical="top" wrapText="1"/>
    </xf>
    <xf numFmtId="167" fontId="7" fillId="34" borderId="2" applyAlignment="1" pivotButton="0" quotePrefix="0" xfId="0">
      <alignment horizontal="right" vertical="top" wrapText="1"/>
    </xf>
    <xf numFmtId="4" fontId="3" fillId="39" borderId="1" applyAlignment="1" pivotButton="0" quotePrefix="0" xfId="0">
      <alignment horizontal="right" vertical="top" wrapText="1"/>
    </xf>
    <xf numFmtId="164" fontId="3" fillId="40" borderId="1" applyAlignment="1" pivotButton="0" quotePrefix="0" xfId="0">
      <alignment horizontal="right" vertical="top" wrapText="1"/>
    </xf>
    <xf numFmtId="4" fontId="3" fillId="41" borderId="1" applyAlignment="1" pivotButton="0" quotePrefix="0" xfId="0">
      <alignment horizontal="center" vertical="top" wrapText="1"/>
    </xf>
    <xf numFmtId="164" fontId="9" fillId="42" borderId="1" applyAlignment="1" pivotButton="0" quotePrefix="0" xfId="0">
      <alignment horizontal="right" vertical="center" wrapText="1"/>
    </xf>
    <xf numFmtId="168" fontId="3" fillId="43" borderId="1" applyAlignment="1" pivotButton="0" quotePrefix="0" xfId="0">
      <alignment horizontal="right" vertical="top" wrapText="1"/>
    </xf>
    <xf numFmtId="169" fontId="3" fillId="44" borderId="1" applyAlignment="1" pivotButton="0" quotePrefix="0" xfId="0">
      <alignment horizontal="right" vertical="top" wrapText="1"/>
    </xf>
    <xf numFmtId="170" fontId="3" fillId="45" borderId="1" applyAlignment="1" pivotButton="0" quotePrefix="0" xfId="0">
      <alignment horizontal="right" vertical="top" wrapText="1"/>
    </xf>
    <xf numFmtId="171" fontId="3" fillId="46" borderId="1" applyAlignment="1" pivotButton="0" quotePrefix="0" xfId="0">
      <alignment horizontal="right" vertical="top" wrapText="1"/>
    </xf>
    <xf numFmtId="172" fontId="9" fillId="53" borderId="2" applyAlignment="1" pivotButton="0" quotePrefix="0" xfId="0">
      <alignment horizontal="right" vertical="top" wrapText="1"/>
    </xf>
    <xf numFmtId="4" fontId="9" fillId="54" borderId="2" applyAlignment="1" pivotButton="0" quotePrefix="0" xfId="0">
      <alignment horizontal="right" vertical="top" wrapText="1"/>
    </xf>
    <xf numFmtId="4" fontId="1" fillId="56" borderId="2" applyAlignment="1" pivotButton="0" quotePrefix="0" xfId="0">
      <alignment horizontal="right" vertical="top" wrapText="1"/>
    </xf>
    <xf numFmtId="4" fontId="10" fillId="58" borderId="1" applyAlignment="1" pivotButton="0" quotePrefix="0" xfId="0">
      <alignment horizontal="righ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0"/>
    <pageSetUpPr/>
  </sheetPr>
  <dimension ref="A1:L130"/>
  <sheetViews>
    <sheetView workbookViewId="0">
      <selection activeCell="A1" sqref="A1"/>
    </sheetView>
  </sheetViews>
  <sheetFormatPr baseColWidth="8" defaultRowHeight="15"/>
  <cols>
    <col width="9.333333" customWidth="1" min="1" max="1"/>
    <col width="10.333333" customWidth="1" min="2" max="2"/>
    <col width="42.666668" bestFit="1" customWidth="1" min="3" max="3"/>
    <col width="9.333333" customWidth="1" min="4" max="4"/>
    <col width="8.333333" customWidth="1" min="5" max="5"/>
    <col width="10.333333" customWidth="1" min="6" max="6"/>
    <col width="12.5" customWidth="1" min="7" max="7"/>
    <col width="12.5" customWidth="1" min="8" max="8"/>
  </cols>
  <sheetData>
    <row r="1" ht="96" customHeight="1">
      <c r="A1" s="1" t="inlineStr"/>
      <c r="B1" s="58" t="n"/>
      <c r="C1" s="58" t="n"/>
      <c r="D1" s="58" t="n"/>
      <c r="E1" s="58" t="n"/>
      <c r="F1" s="58" t="n"/>
      <c r="G1" s="58" t="n"/>
      <c r="H1" s="58" t="n"/>
    </row>
    <row r="2" ht="10" customHeight="1">
      <c r="A2" s="2" t="inlineStr"/>
      <c r="B2" s="3" t="inlineStr">
        <is>
          <t>
</t>
        </is>
      </c>
      <c r="H2" s="2" t="inlineStr"/>
    </row>
    <row r="3" ht="22" customHeight="1">
      <c r="A3" s="4" t="inlineStr">
        <is>
          <t>ITEM</t>
        </is>
      </c>
      <c r="B3" s="4" t="inlineStr">
        <is>
          <t>CÓDIGO</t>
        </is>
      </c>
      <c r="C3" s="4" t="inlineStr">
        <is>
          <t>DESCRIÇÃO</t>
        </is>
      </c>
      <c r="D3" s="4" t="inlineStr">
        <is>
          <t>FONTE</t>
        </is>
      </c>
      <c r="E3" s="4" t="inlineStr">
        <is>
          <t>UND</t>
        </is>
      </c>
      <c r="F3" s="4" t="inlineStr">
        <is>
          <t>QUANTIDADE</t>
        </is>
      </c>
      <c r="G3" s="4" t="inlineStr">
        <is>
          <t>PREÇO
UNITÁRIO R$</t>
        </is>
      </c>
      <c r="H3" s="4" t="inlineStr">
        <is>
          <t>PREÇO
TOTAL R$</t>
        </is>
      </c>
      <c r="K3" t="inlineStr">
        <is>
          <t>PREÇO
UNITÁRIO R$</t>
        </is>
      </c>
    </row>
    <row r="4" ht="20" customHeight="1">
      <c r="A4" s="5" t="inlineStr">
        <is>
          <t>1</t>
        </is>
      </c>
      <c r="B4" s="5" t="inlineStr">
        <is>
          <t>ADMINISTRAÇÃO LOCAL E SINALIZAÇÃO</t>
        </is>
      </c>
      <c r="C4" s="59" t="n"/>
      <c r="D4" s="59" t="n"/>
      <c r="E4" s="59" t="n"/>
      <c r="F4" s="59" t="n"/>
      <c r="G4" s="60" t="n"/>
      <c r="H4" s="61">
        <f>SUM(H5)</f>
        <v/>
      </c>
      <c r="K4" t="n">
        <v>149986.2</v>
      </c>
      <c r="L4">
        <f>H4-K4</f>
        <v/>
      </c>
    </row>
    <row r="5" ht="24" customHeight="1">
      <c r="A5" s="7" t="inlineStr">
        <is>
          <t>1.1</t>
        </is>
      </c>
      <c r="B5" s="8" t="inlineStr">
        <is>
          <t>CXX15</t>
        </is>
      </c>
      <c r="C5" s="9" t="inlineStr">
        <is>
          <t>CONTROLE DE QUALIDADE, ADMINISTRAÇÃO LOCAL E ESTRUTURA ADMINISTRATIVA PARA EXECUÇÃO DE OBRAS DE MELHORIA DE GASODUTOS E ESTAÇÕES</t>
        </is>
      </c>
      <c r="D5" s="8" t="inlineStr"/>
      <c r="E5" s="8" t="inlineStr">
        <is>
          <t>UND</t>
        </is>
      </c>
      <c r="F5" s="62" t="n">
        <v>12</v>
      </c>
      <c r="G5" s="63">
        <f>COMPOSICOES!G9</f>
        <v/>
      </c>
      <c r="H5" s="64">
        <f>ROUND(F5*G5, 2)</f>
        <v/>
      </c>
      <c r="K5" t="n">
        <v>12498.85</v>
      </c>
      <c r="L5">
        <f>G5-K5</f>
        <v/>
      </c>
    </row>
    <row r="6" ht="20" customHeight="1">
      <c r="A6" s="5" t="inlineStr">
        <is>
          <t>2</t>
        </is>
      </c>
      <c r="B6" s="5" t="inlineStr">
        <is>
          <t>CIVIL</t>
        </is>
      </c>
      <c r="C6" s="59" t="n"/>
      <c r="D6" s="59" t="n"/>
      <c r="E6" s="59" t="n"/>
      <c r="F6" s="59" t="n"/>
      <c r="G6" s="60" t="n"/>
      <c r="H6" s="61">
        <f>SUM(H7,H8,H9,H10,H11,H12,H13,H14,H15,H16,H17,H18,H19,H20,H21,H22,H23,H24,H25,H26,H27,H28,H29,H30,H31,H32,H33,H34,H35,H36,H37)</f>
        <v/>
      </c>
      <c r="K6" t="n">
        <v>196961.55</v>
      </c>
      <c r="L6">
        <f>H6-K6</f>
        <v/>
      </c>
    </row>
    <row r="7" ht="20" customHeight="1">
      <c r="A7" s="7" t="inlineStr">
        <is>
          <t>2.1</t>
        </is>
      </c>
      <c r="B7" s="8" t="inlineStr">
        <is>
          <t>C3954</t>
        </is>
      </c>
      <c r="C7" s="9" t="inlineStr">
        <is>
          <t>CAPINA MANUAL</t>
        </is>
      </c>
      <c r="D7" s="8" t="inlineStr">
        <is>
          <t>SEINFRA</t>
        </is>
      </c>
      <c r="E7" s="8" t="inlineStr">
        <is>
          <t>M2</t>
        </is>
      </c>
      <c r="F7" s="62" t="n">
        <v>500</v>
      </c>
      <c r="G7" s="63">
        <f>COMPOSICOES!G20</f>
        <v/>
      </c>
      <c r="H7" s="64">
        <f>ROUND(F7*G7, 2)</f>
        <v/>
      </c>
      <c r="K7" t="n">
        <v>0.99</v>
      </c>
      <c r="L7">
        <f>G7-K7</f>
        <v/>
      </c>
    </row>
    <row r="8" ht="20" customHeight="1">
      <c r="A8" s="7" t="inlineStr">
        <is>
          <t>2.2</t>
        </is>
      </c>
      <c r="B8" s="8" t="inlineStr">
        <is>
          <t>C3104</t>
        </is>
      </c>
      <c r="C8" s="9" t="inlineStr">
        <is>
          <t>REMOÇÃO DE CERCAS</t>
        </is>
      </c>
      <c r="D8" s="8" t="inlineStr">
        <is>
          <t>SEINFRA</t>
        </is>
      </c>
      <c r="E8" s="8" t="inlineStr">
        <is>
          <t>M</t>
        </is>
      </c>
      <c r="F8" s="62" t="n">
        <v>50</v>
      </c>
      <c r="G8" s="63">
        <f>COMPOSICOES!G28</f>
        <v/>
      </c>
      <c r="H8" s="64">
        <f>ROUND(F8*G8, 2)</f>
        <v/>
      </c>
      <c r="K8" t="n">
        <v>0.65</v>
      </c>
      <c r="L8">
        <f>G8-K8</f>
        <v/>
      </c>
    </row>
    <row r="9" ht="20" customHeight="1">
      <c r="A9" s="7" t="inlineStr">
        <is>
          <t>2.3</t>
        </is>
      </c>
      <c r="B9" s="8" t="inlineStr">
        <is>
          <t>C1048</t>
        </is>
      </c>
      <c r="C9" s="9" t="inlineStr">
        <is>
          <t>DEMOLIÇÃO DE CONCRETO ARMADO C/MARTELETE PNEUMÁTICO</t>
        </is>
      </c>
      <c r="D9" s="8" t="inlineStr">
        <is>
          <t>SEINFRA</t>
        </is>
      </c>
      <c r="E9" s="8" t="inlineStr">
        <is>
          <t>M3</t>
        </is>
      </c>
      <c r="F9" s="62" t="n">
        <v>30</v>
      </c>
      <c r="G9" s="63">
        <f>COMPOSICOES!G40</f>
        <v/>
      </c>
      <c r="H9" s="64">
        <f>ROUND(F9*G9, 2)</f>
        <v/>
      </c>
      <c r="K9" t="n">
        <v>759.55</v>
      </c>
      <c r="L9">
        <f>G9-K9</f>
        <v/>
      </c>
    </row>
    <row r="10" ht="20" customHeight="1">
      <c r="A10" s="7" t="inlineStr">
        <is>
          <t>2.4</t>
        </is>
      </c>
      <c r="B10" s="8" t="inlineStr">
        <is>
          <t>C0702</t>
        </is>
      </c>
      <c r="C10" s="9" t="inlineStr">
        <is>
          <t>CARGA MANUAL DE ENTULHO EM CAMINHÃO BASCULANTE</t>
        </is>
      </c>
      <c r="D10" s="8" t="inlineStr">
        <is>
          <t>SEINFRA</t>
        </is>
      </c>
      <c r="E10" s="8" t="inlineStr">
        <is>
          <t>M3</t>
        </is>
      </c>
      <c r="F10" s="62" t="n">
        <v>100</v>
      </c>
      <c r="G10" s="63">
        <f>COMPOSICOES!G51</f>
        <v/>
      </c>
      <c r="H10" s="64">
        <f>ROUND(F10*G10, 2)</f>
        <v/>
      </c>
      <c r="K10" t="n">
        <v>38.49</v>
      </c>
      <c r="L10">
        <f>G10-K10</f>
        <v/>
      </c>
    </row>
    <row r="11" ht="20" customHeight="1">
      <c r="A11" s="7" t="inlineStr">
        <is>
          <t>2.5</t>
        </is>
      </c>
      <c r="B11" s="8" t="inlineStr">
        <is>
          <t>C3209</t>
        </is>
      </c>
      <c r="C11" s="9" t="inlineStr">
        <is>
          <t>ESCAVAÇÃO E CARGA DE MATERIAL 2-CAT.</t>
        </is>
      </c>
      <c r="D11" s="8" t="inlineStr">
        <is>
          <t>SEINFRA</t>
        </is>
      </c>
      <c r="E11" s="8" t="inlineStr">
        <is>
          <t>M3</t>
        </is>
      </c>
      <c r="F11" s="62" t="n">
        <v>50</v>
      </c>
      <c r="G11" s="63">
        <f>COMPOSICOES!G65</f>
        <v/>
      </c>
      <c r="H11" s="64">
        <f>ROUND(F11*G11, 2)</f>
        <v/>
      </c>
      <c r="K11" t="n">
        <v>11.35</v>
      </c>
      <c r="L11">
        <f>G11-K11</f>
        <v/>
      </c>
    </row>
    <row r="12" ht="20" customHeight="1">
      <c r="A12" s="7" t="inlineStr">
        <is>
          <t>2.6</t>
        </is>
      </c>
      <c r="B12" s="8" t="inlineStr">
        <is>
          <t>C3210</t>
        </is>
      </c>
      <c r="C12" s="9" t="inlineStr">
        <is>
          <t>ESCAVAÇÃO E CARGA DE MATERIAL 3-CAT.</t>
        </is>
      </c>
      <c r="D12" s="8" t="inlineStr">
        <is>
          <t>SEINFRA</t>
        </is>
      </c>
      <c r="E12" s="8" t="inlineStr">
        <is>
          <t>M3</t>
        </is>
      </c>
      <c r="F12" s="62" t="n">
        <v>50</v>
      </c>
      <c r="G12" s="63">
        <f>COMPOSICOES!G92</f>
        <v/>
      </c>
      <c r="H12" s="64">
        <f>ROUND(F12*G12, 2)</f>
        <v/>
      </c>
      <c r="K12" t="n">
        <v>64.08</v>
      </c>
      <c r="L12">
        <f>G12-K12</f>
        <v/>
      </c>
    </row>
    <row r="13" ht="20" customHeight="1">
      <c r="A13" s="7" t="inlineStr">
        <is>
          <t>2.7</t>
        </is>
      </c>
      <c r="B13" s="8" t="inlineStr">
        <is>
          <t>C5028</t>
        </is>
      </c>
      <c r="C13" s="9" t="inlineStr">
        <is>
          <t>PISO INTERTRAVADO TIPO TIJOLINHO (20 X 10 X 4CM), CINZA - COMPACTAÇÃO MECANIZADA</t>
        </is>
      </c>
      <c r="D13" s="8" t="inlineStr">
        <is>
          <t>SEINFRA</t>
        </is>
      </c>
      <c r="E13" s="8" t="inlineStr">
        <is>
          <t>M2</t>
        </is>
      </c>
      <c r="F13" s="62" t="n">
        <v>50</v>
      </c>
      <c r="G13" s="63">
        <f>COMPOSICOES!G110</f>
        <v/>
      </c>
      <c r="H13" s="64">
        <f>ROUND(F13*G13, 2)</f>
        <v/>
      </c>
      <c r="K13" t="n">
        <v>65.66</v>
      </c>
      <c r="L13">
        <f>G13-K13</f>
        <v/>
      </c>
    </row>
    <row r="14" ht="20" customHeight="1">
      <c r="A14" s="7" t="inlineStr">
        <is>
          <t>2.8</t>
        </is>
      </c>
      <c r="B14" s="8" t="inlineStr">
        <is>
          <t>C2940</t>
        </is>
      </c>
      <c r="C14" s="9" t="inlineStr">
        <is>
          <t>RETIRADA DE PAVIMENTAÇÃO EM PARALELEPÍPEDO OU PEDRA TOSCA</t>
        </is>
      </c>
      <c r="D14" s="8" t="inlineStr">
        <is>
          <t>SEINFRA</t>
        </is>
      </c>
      <c r="E14" s="8" t="inlineStr">
        <is>
          <t>M2</t>
        </is>
      </c>
      <c r="F14" s="62" t="n">
        <v>50</v>
      </c>
      <c r="G14" s="63">
        <f>COMPOSICOES!G118</f>
        <v/>
      </c>
      <c r="H14" s="64">
        <f>ROUND(F14*G14, 2)</f>
        <v/>
      </c>
      <c r="K14" t="n">
        <v>15.41</v>
      </c>
      <c r="L14">
        <f>G14-K14</f>
        <v/>
      </c>
    </row>
    <row r="15" ht="20" customHeight="1">
      <c r="A15" s="7" t="inlineStr">
        <is>
          <t>2.9</t>
        </is>
      </c>
      <c r="B15" s="8" t="inlineStr">
        <is>
          <t>C2895</t>
        </is>
      </c>
      <c r="C15" s="9" t="inlineStr">
        <is>
          <t>PAVIMENTAÇÃO EM PEDRA TOSCA C/ REJUNTAMENTO (AGREGADO ADQUIRIDO)</t>
        </is>
      </c>
      <c r="D15" s="8" t="inlineStr">
        <is>
          <t>SEINFRA</t>
        </is>
      </c>
      <c r="E15" s="8" t="inlineStr">
        <is>
          <t>M2</t>
        </is>
      </c>
      <c r="F15" s="62" t="n">
        <v>50</v>
      </c>
      <c r="G15" s="63">
        <f>COMPOSICOES!G138</f>
        <v/>
      </c>
      <c r="H15" s="64">
        <f>ROUND(F15*G15, 2)</f>
        <v/>
      </c>
      <c r="K15" t="n">
        <v>94.52</v>
      </c>
      <c r="L15">
        <f>G15-K15</f>
        <v/>
      </c>
    </row>
    <row r="16" ht="20" customHeight="1">
      <c r="A16" s="7" t="inlineStr">
        <is>
          <t>2.10</t>
        </is>
      </c>
      <c r="B16" s="8" t="inlineStr">
        <is>
          <t>C1062</t>
        </is>
      </c>
      <c r="C16" s="9" t="inlineStr">
        <is>
          <t>DEMOLIÇÃO DE PAVIMENTAÇÃO ASFÁLTICA C/MARTELETE PNEUMÁTICO</t>
        </is>
      </c>
      <c r="D16" s="8" t="inlineStr">
        <is>
          <t>SEINFRA</t>
        </is>
      </c>
      <c r="E16" s="8" t="inlineStr">
        <is>
          <t>M2</t>
        </is>
      </c>
      <c r="F16" s="62" t="n">
        <v>50</v>
      </c>
      <c r="G16" s="63">
        <f>COMPOSICOES!G150</f>
        <v/>
      </c>
      <c r="H16" s="64">
        <f>ROUND(F16*G16, 2)</f>
        <v/>
      </c>
      <c r="K16" t="n">
        <v>31.41</v>
      </c>
      <c r="L16">
        <f>G16-K16</f>
        <v/>
      </c>
    </row>
    <row r="17" ht="20" customHeight="1">
      <c r="A17" s="7" t="inlineStr">
        <is>
          <t>2.11</t>
        </is>
      </c>
      <c r="B17" s="8" t="inlineStr">
        <is>
          <t>C3155</t>
        </is>
      </c>
      <c r="C17" s="9" t="inlineStr">
        <is>
          <t>CONCRETO BETUMINOSO USINADO À QUENTE - CBUQ (S/TRANSP)</t>
        </is>
      </c>
      <c r="D17" s="8" t="inlineStr">
        <is>
          <t>SEINFRA</t>
        </is>
      </c>
      <c r="E17" s="8" t="inlineStr">
        <is>
          <t>M3</t>
        </is>
      </c>
      <c r="F17" s="62" t="n">
        <v>50</v>
      </c>
      <c r="G17" s="63">
        <f>COMPOSICOES!G177</f>
        <v/>
      </c>
      <c r="H17" s="64">
        <f>ROUND(F17*G17, 2)</f>
        <v/>
      </c>
      <c r="K17" t="n">
        <v>291.65</v>
      </c>
      <c r="L17">
        <f>G17-K17</f>
        <v/>
      </c>
    </row>
    <row r="18" ht="20" customHeight="1">
      <c r="A18" s="7" t="inlineStr">
        <is>
          <t>2.12</t>
        </is>
      </c>
      <c r="B18" s="8" t="inlineStr">
        <is>
          <t>C3373</t>
        </is>
      </c>
      <c r="C18" s="9" t="inlineStr">
        <is>
          <t>RETIRADA DE MEIO FIO DE PEDRA GRANÍTICA</t>
        </is>
      </c>
      <c r="D18" s="8" t="inlineStr">
        <is>
          <t>SEINFRA</t>
        </is>
      </c>
      <c r="E18" s="8" t="inlineStr">
        <is>
          <t>M</t>
        </is>
      </c>
      <c r="F18" s="62" t="n">
        <v>50</v>
      </c>
      <c r="G18" s="63">
        <f>COMPOSICOES!G186</f>
        <v/>
      </c>
      <c r="H18" s="64">
        <f>ROUND(F18*G18, 2)</f>
        <v/>
      </c>
      <c r="K18" t="n">
        <v>14.53</v>
      </c>
      <c r="L18">
        <f>G18-K18</f>
        <v/>
      </c>
    </row>
    <row r="19" ht="20" customHeight="1">
      <c r="A19" s="7" t="inlineStr">
        <is>
          <t>2.13</t>
        </is>
      </c>
      <c r="B19" s="8" t="inlineStr">
        <is>
          <t>C3449</t>
        </is>
      </c>
      <c r="C19" s="9" t="inlineStr">
        <is>
          <t>MEIO FIO PRÉ MOLDADO (0,07x0,30x1,00)m C/REJUNTAMENTO</t>
        </is>
      </c>
      <c r="D19" s="8" t="inlineStr">
        <is>
          <t>SEINFRA</t>
        </is>
      </c>
      <c r="E19" s="8" t="inlineStr">
        <is>
          <t>M</t>
        </is>
      </c>
      <c r="F19" s="62" t="n">
        <v>50</v>
      </c>
      <c r="G19" s="63">
        <f>COMPOSICOES!G201</f>
        <v/>
      </c>
      <c r="H19" s="64">
        <f>ROUND(F19*G19, 2)</f>
        <v/>
      </c>
      <c r="K19" t="n">
        <v>36.29</v>
      </c>
      <c r="L19">
        <f>G19-K19</f>
        <v/>
      </c>
    </row>
    <row r="20" ht="20" customHeight="1">
      <c r="A20" s="7" t="inlineStr">
        <is>
          <t>2.14</t>
        </is>
      </c>
      <c r="B20" s="8" t="inlineStr">
        <is>
          <t>C1256</t>
        </is>
      </c>
      <c r="C20" s="9" t="inlineStr">
        <is>
          <t>ESCAVAÇÃO MANUAL CAMPO ABERTO EM TERRA ATÉ 2M</t>
        </is>
      </c>
      <c r="D20" s="8" t="inlineStr">
        <is>
          <t>SEINFRA</t>
        </is>
      </c>
      <c r="E20" s="8" t="inlineStr">
        <is>
          <t>M3</t>
        </is>
      </c>
      <c r="F20" s="62" t="n">
        <v>50</v>
      </c>
      <c r="G20" s="63">
        <f>COMPOSICOES!G209</f>
        <v/>
      </c>
      <c r="H20" s="64">
        <f>ROUND(F20*G20, 2)</f>
        <v/>
      </c>
      <c r="K20" t="n">
        <v>75.20999999999999</v>
      </c>
      <c r="L20">
        <f>G20-K20</f>
        <v/>
      </c>
    </row>
    <row r="21" ht="20" customHeight="1">
      <c r="A21" s="7" t="inlineStr">
        <is>
          <t>2.15</t>
        </is>
      </c>
      <c r="B21" s="8" t="inlineStr">
        <is>
          <t>C2921</t>
        </is>
      </c>
      <c r="C21" s="9" t="inlineStr">
        <is>
          <t>REATERRO C/COMPACTAÇÃO MANUAL S/CONTROLE, MATERIAL DA VALA</t>
        </is>
      </c>
      <c r="D21" s="8" t="inlineStr">
        <is>
          <t>SEINFRA</t>
        </is>
      </c>
      <c r="E21" s="8" t="inlineStr">
        <is>
          <t>M3</t>
        </is>
      </c>
      <c r="F21" s="62" t="n">
        <v>50</v>
      </c>
      <c r="G21" s="63">
        <f>COMPOSICOES!G217</f>
        <v/>
      </c>
      <c r="H21" s="64">
        <f>ROUND(F21*G21, 2)</f>
        <v/>
      </c>
      <c r="K21" t="n">
        <v>43.64</v>
      </c>
      <c r="L21">
        <f>G21-K21</f>
        <v/>
      </c>
    </row>
    <row r="22" ht="20" customHeight="1">
      <c r="A22" s="7" t="inlineStr">
        <is>
          <t>2.16</t>
        </is>
      </c>
      <c r="B22" s="8" t="inlineStr">
        <is>
          <t>C0843</t>
        </is>
      </c>
      <c r="C22" s="9" t="inlineStr">
        <is>
          <t>CONCRETO P/VIBR., FCK 25 MPa COM AGREGADO ADQUIRIDO</t>
        </is>
      </c>
      <c r="D22" s="8" t="inlineStr">
        <is>
          <t>SEINFRA</t>
        </is>
      </c>
      <c r="E22" s="8" t="inlineStr">
        <is>
          <t>M3</t>
        </is>
      </c>
      <c r="F22" s="62" t="n">
        <v>50</v>
      </c>
      <c r="G22" s="63">
        <f>COMPOSICOES!G234</f>
        <v/>
      </c>
      <c r="H22" s="64">
        <f>ROUND(F22*G22, 2)</f>
        <v/>
      </c>
      <c r="K22" t="n">
        <v>691.1900000000001</v>
      </c>
      <c r="L22">
        <f>G22-K22</f>
        <v/>
      </c>
    </row>
    <row r="23" ht="20" customHeight="1">
      <c r="A23" s="7" t="inlineStr">
        <is>
          <t>2.17</t>
        </is>
      </c>
      <c r="B23" s="8" t="inlineStr">
        <is>
          <t>C0216</t>
        </is>
      </c>
      <c r="C23" s="9" t="inlineStr">
        <is>
          <t>ARMADURA CA-50A MÉDIA D= 6,3 A 10,0mm</t>
        </is>
      </c>
      <c r="D23" s="8" t="inlineStr">
        <is>
          <t>SEINFRA</t>
        </is>
      </c>
      <c r="E23" s="8" t="inlineStr">
        <is>
          <t>KG</t>
        </is>
      </c>
      <c r="F23" s="62" t="n">
        <v>50</v>
      </c>
      <c r="G23" s="63">
        <f>COMPOSICOES!G247</f>
        <v/>
      </c>
      <c r="H23" s="64">
        <f>ROUND(F23*G23, 2)</f>
        <v/>
      </c>
      <c r="K23" t="n">
        <v>15.62</v>
      </c>
      <c r="L23">
        <f>G23-K23</f>
        <v/>
      </c>
    </row>
    <row r="24" ht="20" customHeight="1">
      <c r="A24" s="7" t="inlineStr">
        <is>
          <t>2.18</t>
        </is>
      </c>
      <c r="B24" s="8" t="inlineStr">
        <is>
          <t>C4301</t>
        </is>
      </c>
      <c r="C24" s="9" t="inlineStr">
        <is>
          <t>FORMA PARA CONCRETO "IN LOCO", INCLUSIVE DESFORMA</t>
        </is>
      </c>
      <c r="D24" s="8" t="inlineStr">
        <is>
          <t>SEINFRA</t>
        </is>
      </c>
      <c r="E24" s="8" t="inlineStr">
        <is>
          <t>M2</t>
        </is>
      </c>
      <c r="F24" s="62" t="n">
        <v>50</v>
      </c>
      <c r="G24" s="63">
        <f>COMPOSICOES!G260</f>
        <v/>
      </c>
      <c r="H24" s="64">
        <f>ROUND(F24*G24, 2)</f>
        <v/>
      </c>
      <c r="K24" t="n">
        <v>198.22</v>
      </c>
      <c r="L24">
        <f>G24-K24</f>
        <v/>
      </c>
    </row>
    <row r="25" ht="24" customHeight="1">
      <c r="A25" s="7" t="inlineStr">
        <is>
          <t>2.19</t>
        </is>
      </c>
      <c r="B25" s="8" t="inlineStr">
        <is>
          <t>C0073</t>
        </is>
      </c>
      <c r="C25" s="9" t="inlineStr">
        <is>
          <t>ALVENARIA DE TIJOLO CERÂMICO FURADO (9x19x19)cm C/ARGAMASSA MISTA DE CAL HIDRATADA ESP.=10cm (1:2:8)</t>
        </is>
      </c>
      <c r="D25" s="8" t="inlineStr">
        <is>
          <t>SEINFRA</t>
        </is>
      </c>
      <c r="E25" s="8" t="inlineStr">
        <is>
          <t>M2</t>
        </is>
      </c>
      <c r="F25" s="62" t="n">
        <v>50</v>
      </c>
      <c r="G25" s="63">
        <f>COMPOSICOES!G275</f>
        <v/>
      </c>
      <c r="H25" s="64">
        <f>ROUND(F25*G25, 2)</f>
        <v/>
      </c>
      <c r="K25" t="n">
        <v>85.78</v>
      </c>
      <c r="L25">
        <f>G25-K25</f>
        <v/>
      </c>
    </row>
    <row r="26" ht="20" customHeight="1">
      <c r="A26" s="7" t="inlineStr">
        <is>
          <t>2.20</t>
        </is>
      </c>
      <c r="B26" s="8" t="inlineStr">
        <is>
          <t>C3025</t>
        </is>
      </c>
      <c r="C26" s="9" t="inlineStr">
        <is>
          <t>PISO MORTO CONCRETO FCK=13,5MPa C/PREPARO E LANÇAMENTO</t>
        </is>
      </c>
      <c r="D26" s="8" t="inlineStr">
        <is>
          <t>SEINFRA</t>
        </is>
      </c>
      <c r="E26" s="8" t="inlineStr">
        <is>
          <t>M3</t>
        </is>
      </c>
      <c r="F26" s="62" t="n">
        <v>50</v>
      </c>
      <c r="G26" s="63">
        <f>COMPOSICOES!G287</f>
        <v/>
      </c>
      <c r="H26" s="64">
        <f>ROUND(F26*G26, 2)</f>
        <v/>
      </c>
      <c r="K26" t="n">
        <v>856.1900000000001</v>
      </c>
      <c r="L26">
        <f>G26-K26</f>
        <v/>
      </c>
    </row>
    <row r="27" ht="20" customHeight="1">
      <c r="A27" s="7" t="inlineStr">
        <is>
          <t>2.21</t>
        </is>
      </c>
      <c r="B27" s="8" t="inlineStr">
        <is>
          <t>C3121</t>
        </is>
      </c>
      <c r="C27" s="9" t="inlineStr">
        <is>
          <t>REBOCO C/ ARGAMASSA DE CIMENTO E AREIA PENEIRADA, TRAÇO 1:6</t>
        </is>
      </c>
      <c r="D27" s="8" t="inlineStr">
        <is>
          <t>SEINFRA</t>
        </is>
      </c>
      <c r="E27" s="8" t="inlineStr">
        <is>
          <t>M2</t>
        </is>
      </c>
      <c r="F27" s="62" t="n">
        <v>50</v>
      </c>
      <c r="G27" s="63">
        <f>COMPOSICOES!G299</f>
        <v/>
      </c>
      <c r="H27" s="64">
        <f>ROUND(F27*G27, 2)</f>
        <v/>
      </c>
      <c r="K27" t="n">
        <v>65.33</v>
      </c>
      <c r="L27">
        <f>G27-K27</f>
        <v/>
      </c>
    </row>
    <row r="28" ht="20" customHeight="1">
      <c r="A28" s="7" t="inlineStr">
        <is>
          <t>2.22</t>
        </is>
      </c>
      <c r="B28" s="8" t="inlineStr">
        <is>
          <t>C0776</t>
        </is>
      </c>
      <c r="C28" s="9" t="inlineStr">
        <is>
          <t>CHAPISCO C/ ARGAMASSA DE CIMENTO E AREIA S/PENEIRAR TRAÇO 1:3  ESP.= 5mm P/ PAREDE</t>
        </is>
      </c>
      <c r="D28" s="8" t="inlineStr">
        <is>
          <t>SEINFRA</t>
        </is>
      </c>
      <c r="E28" s="8" t="inlineStr">
        <is>
          <t>M2</t>
        </is>
      </c>
      <c r="F28" s="62" t="n">
        <v>50</v>
      </c>
      <c r="G28" s="63">
        <f>COMPOSICOES!G312</f>
        <v/>
      </c>
      <c r="H28" s="64">
        <f>ROUND(F28*G28, 2)</f>
        <v/>
      </c>
      <c r="K28" t="n">
        <v>10.09</v>
      </c>
      <c r="L28">
        <f>G28-K28</f>
        <v/>
      </c>
    </row>
    <row r="29" ht="20" customHeight="1">
      <c r="A29" s="7" t="inlineStr">
        <is>
          <t>2.23</t>
        </is>
      </c>
      <c r="B29" s="8" t="inlineStr">
        <is>
          <t>C4601</t>
        </is>
      </c>
      <c r="C29" s="9" t="inlineStr">
        <is>
          <t>PISO CIMENTADO COM ARGAMASSA DE CIMENTO E AREIA S/ PENEIRAR ESP. 2,0 cm</t>
        </is>
      </c>
      <c r="D29" s="8" t="inlineStr">
        <is>
          <t>SEINFRA</t>
        </is>
      </c>
      <c r="E29" s="8" t="inlineStr">
        <is>
          <t>M2</t>
        </is>
      </c>
      <c r="F29" s="62" t="n">
        <v>50</v>
      </c>
      <c r="G29" s="63">
        <f>COMPOSICOES!G325</f>
        <v/>
      </c>
      <c r="H29" s="64">
        <f>ROUND(F29*G29, 2)</f>
        <v/>
      </c>
      <c r="K29" t="n">
        <v>72.7</v>
      </c>
      <c r="L29">
        <f>G29-K29</f>
        <v/>
      </c>
    </row>
    <row r="30" ht="20" customHeight="1">
      <c r="A30" s="7" t="inlineStr">
        <is>
          <t>2.24</t>
        </is>
      </c>
      <c r="B30" s="8" t="inlineStr">
        <is>
          <t>C3220</t>
        </is>
      </c>
      <c r="C30" s="9" t="inlineStr">
        <is>
          <t>FAIXA.HORIZONTAL/TINTA REFLETIVA/RESINA ACRÍLICA</t>
        </is>
      </c>
      <c r="D30" s="8" t="inlineStr">
        <is>
          <t>SEINFRA</t>
        </is>
      </c>
      <c r="E30" s="8" t="inlineStr">
        <is>
          <t>M2</t>
        </is>
      </c>
      <c r="F30" s="62" t="n">
        <v>50</v>
      </c>
      <c r="G30" s="63">
        <f>COMPOSICOES!G349</f>
        <v/>
      </c>
      <c r="H30" s="64">
        <f>ROUND(F30*G30, 2)</f>
        <v/>
      </c>
      <c r="K30" t="n">
        <v>34.21</v>
      </c>
      <c r="L30">
        <f>G30-K30</f>
        <v/>
      </c>
    </row>
    <row r="31" ht="20" customHeight="1">
      <c r="A31" s="7" t="inlineStr">
        <is>
          <t>2.25</t>
        </is>
      </c>
      <c r="B31" s="8" t="inlineStr">
        <is>
          <t>C4527</t>
        </is>
      </c>
      <c r="C31" s="9" t="inlineStr">
        <is>
          <t>TACHA REFLETIVA BIDIRECIONAL: FORNECIMENTO/APLICAÇÃO</t>
        </is>
      </c>
      <c r="D31" s="8" t="inlineStr">
        <is>
          <t>SEINFRA</t>
        </is>
      </c>
      <c r="E31" s="8" t="inlineStr">
        <is>
          <t>UN</t>
        </is>
      </c>
      <c r="F31" s="62" t="n">
        <v>50</v>
      </c>
      <c r="G31" s="63">
        <f>COMPOSICOES!G364</f>
        <v/>
      </c>
      <c r="H31" s="64">
        <f>ROUND(F31*G31, 2)</f>
        <v/>
      </c>
      <c r="K31" t="n">
        <v>34.32</v>
      </c>
      <c r="L31">
        <f>G31-K31</f>
        <v/>
      </c>
    </row>
    <row r="32" ht="20" customHeight="1">
      <c r="A32" s="7" t="inlineStr">
        <is>
          <t>2.26</t>
        </is>
      </c>
      <c r="B32" s="8" t="inlineStr">
        <is>
          <t>C4528</t>
        </is>
      </c>
      <c r="C32" s="9" t="inlineStr">
        <is>
          <t>TACHÃO REFLETIVO BIDIRECIONAL: FORNECIMENTO/APLICAÇÃO</t>
        </is>
      </c>
      <c r="D32" s="8" t="inlineStr">
        <is>
          <t>SEINFRA</t>
        </is>
      </c>
      <c r="E32" s="8" t="inlineStr">
        <is>
          <t>UN</t>
        </is>
      </c>
      <c r="F32" s="62" t="n">
        <v>50</v>
      </c>
      <c r="G32" s="63">
        <f>COMPOSICOES!G379</f>
        <v/>
      </c>
      <c r="H32" s="64">
        <f>ROUND(F32*G32, 2)</f>
        <v/>
      </c>
      <c r="K32" t="n">
        <v>78.62</v>
      </c>
      <c r="L32">
        <f>G32-K32</f>
        <v/>
      </c>
    </row>
    <row r="33" ht="20" customHeight="1">
      <c r="A33" s="7" t="inlineStr">
        <is>
          <t>2.27</t>
        </is>
      </c>
      <c r="B33" s="8" t="inlineStr">
        <is>
          <t>C3119</t>
        </is>
      </c>
      <c r="C33" s="9" t="inlineStr">
        <is>
          <t>TARTARUGAS: FORNECIMENTO/APLICAÇÃO</t>
        </is>
      </c>
      <c r="D33" s="8" t="inlineStr">
        <is>
          <t>SEINFRA</t>
        </is>
      </c>
      <c r="E33" s="8" t="inlineStr">
        <is>
          <t>UN</t>
        </is>
      </c>
      <c r="F33" s="62" t="n">
        <v>50</v>
      </c>
      <c r="G33" s="63">
        <f>COMPOSICOES!G394</f>
        <v/>
      </c>
      <c r="H33" s="64">
        <f>ROUND(F33*G33, 2)</f>
        <v/>
      </c>
      <c r="K33" t="n">
        <v>63.24</v>
      </c>
      <c r="L33">
        <f>G33-K33</f>
        <v/>
      </c>
    </row>
    <row r="34" ht="20" customHeight="1">
      <c r="A34" s="7" t="inlineStr">
        <is>
          <t>2.28</t>
        </is>
      </c>
      <c r="B34" s="8" t="inlineStr">
        <is>
          <t>C1919</t>
        </is>
      </c>
      <c r="C34" s="9" t="inlineStr">
        <is>
          <t>PISO INDUSTRIAL NATURAL  ESP.= 12mm, INCLUS. POLIMENTO (EXTERNO)</t>
        </is>
      </c>
      <c r="D34" s="8" t="inlineStr">
        <is>
          <t>SEINFRA</t>
        </is>
      </c>
      <c r="E34" s="8" t="inlineStr">
        <is>
          <t>M2</t>
        </is>
      </c>
      <c r="F34" s="62" t="n">
        <v>50</v>
      </c>
      <c r="G34" s="63">
        <f>COMPOSICOES!G416</f>
        <v/>
      </c>
      <c r="H34" s="64">
        <f>ROUND(F34*G34, 2)</f>
        <v/>
      </c>
      <c r="K34" t="n">
        <v>147.66</v>
      </c>
      <c r="L34">
        <f>G34-K34</f>
        <v/>
      </c>
    </row>
    <row r="35" ht="20" customHeight="1">
      <c r="A35" s="7" t="inlineStr">
        <is>
          <t>2.29</t>
        </is>
      </c>
      <c r="B35" s="8" t="inlineStr">
        <is>
          <t>C2924</t>
        </is>
      </c>
      <c r="C35" s="9" t="inlineStr">
        <is>
          <t>REBAIXAMENTO DE LENÇOL FREÁTICO EM ÁREAS</t>
        </is>
      </c>
      <c r="D35" s="8" t="inlineStr">
        <is>
          <t>SEINFRA</t>
        </is>
      </c>
      <c r="E35" s="8" t="inlineStr">
        <is>
          <t>PTxDIA</t>
        </is>
      </c>
      <c r="F35" s="62" t="n">
        <v>50</v>
      </c>
      <c r="G35" s="63">
        <f>COMPOSICOES!G435</f>
        <v/>
      </c>
      <c r="H35" s="64">
        <f>ROUND(F35*G35, 2)</f>
        <v/>
      </c>
      <c r="K35" t="n">
        <v>31.42</v>
      </c>
      <c r="L35">
        <f>G35-K35</f>
        <v/>
      </c>
    </row>
    <row r="36" ht="24" customHeight="1">
      <c r="A36" s="7" t="inlineStr">
        <is>
          <t>2.30</t>
        </is>
      </c>
      <c r="B36" s="8" t="inlineStr">
        <is>
          <t>C5121</t>
        </is>
      </c>
      <c r="C36" s="9" t="inlineStr">
        <is>
          <t>MARCO SINALIZADOR PADRÃO CEGÁS (1,80 x 0,15 x 0,15)M CONFECÇÃO, PINTURA E INSTALAÇÃO EM BASE DE CONCRETO</t>
        </is>
      </c>
      <c r="D36" s="8" t="inlineStr">
        <is>
          <t>SEINFRA</t>
        </is>
      </c>
      <c r="E36" s="8" t="inlineStr">
        <is>
          <t>UN</t>
        </is>
      </c>
      <c r="F36" s="62" t="n">
        <v>15</v>
      </c>
      <c r="G36" s="63">
        <f>COMPOSICOES!G457</f>
        <v/>
      </c>
      <c r="H36" s="64">
        <f>ROUND(F36*G36, 2)</f>
        <v/>
      </c>
      <c r="K36" t="n">
        <v>458.17</v>
      </c>
      <c r="L36">
        <f>G36-K36</f>
        <v/>
      </c>
    </row>
    <row r="37" ht="20" customHeight="1">
      <c r="A37" s="7" t="inlineStr">
        <is>
          <t>2.31</t>
        </is>
      </c>
      <c r="B37" s="8" t="inlineStr">
        <is>
          <t>C2800</t>
        </is>
      </c>
      <c r="C37" s="9" t="inlineStr">
        <is>
          <t>ESCORAMENTO CONTÍNUO DE VALAS C/PRANCHAS METÁLICAS DE 3.00M</t>
        </is>
      </c>
      <c r="D37" s="8" t="inlineStr">
        <is>
          <t>SEINFRA</t>
        </is>
      </c>
      <c r="E37" s="8" t="inlineStr">
        <is>
          <t>M2</t>
        </is>
      </c>
      <c r="F37" s="62" t="n">
        <v>100</v>
      </c>
      <c r="G37" s="63">
        <f>COMPOSICOES!G473</f>
        <v/>
      </c>
      <c r="H37" s="64">
        <f>ROUND(F37*G37, 2)</f>
        <v/>
      </c>
      <c r="K37" t="n">
        <v>65.09</v>
      </c>
      <c r="L37">
        <f>G37-K37</f>
        <v/>
      </c>
    </row>
    <row r="38" ht="20" customHeight="1">
      <c r="A38" s="5" t="inlineStr">
        <is>
          <t>3</t>
        </is>
      </c>
      <c r="B38" s="5" t="inlineStr">
        <is>
          <t>GASODUTO EM PEAD E PA</t>
        </is>
      </c>
      <c r="C38" s="59" t="n"/>
      <c r="D38" s="59" t="n"/>
      <c r="E38" s="59" t="n"/>
      <c r="F38" s="59" t="n"/>
      <c r="G38" s="60" t="n"/>
      <c r="H38" s="61">
        <f>SUM(H39,H40,H41,H42,H43,H44,H45)</f>
        <v/>
      </c>
      <c r="K38" t="n">
        <v>478777.86</v>
      </c>
      <c r="L38">
        <f>H38-K38</f>
        <v/>
      </c>
    </row>
    <row r="39" ht="24" customHeight="1">
      <c r="A39" s="7" t="inlineStr">
        <is>
          <t>3.1</t>
        </is>
      </c>
      <c r="B39" s="8" t="inlineStr">
        <is>
          <t>C5072</t>
        </is>
      </c>
      <c r="C39" s="9" t="inlineStr">
        <is>
          <t>SERVIÇO DE PINÇAMENTOS PARA REDE DE DISTRIBUIÇÃO DE GÁS NATURAL EM PEAD DE DN 20MM ATÉ 63MM</t>
        </is>
      </c>
      <c r="D39" s="8" t="inlineStr">
        <is>
          <t>SEINFRA</t>
        </is>
      </c>
      <c r="E39" s="8" t="inlineStr">
        <is>
          <t>UN</t>
        </is>
      </c>
      <c r="F39" s="62" t="n">
        <v>10</v>
      </c>
      <c r="G39" s="63">
        <f>COMPOSICOES!G501</f>
        <v/>
      </c>
      <c r="H39" s="64">
        <f>ROUND(F39*G39, 2)</f>
        <v/>
      </c>
      <c r="K39" t="n">
        <v>1286.27</v>
      </c>
      <c r="L39">
        <f>G39-K39</f>
        <v/>
      </c>
    </row>
    <row r="40" ht="24" customHeight="1">
      <c r="A40" s="7" t="inlineStr">
        <is>
          <t>3.2</t>
        </is>
      </c>
      <c r="B40" s="8" t="inlineStr">
        <is>
          <t>C5128</t>
        </is>
      </c>
      <c r="C40" s="9" t="inlineStr">
        <is>
          <t>SERVIÇO DE PINÇAMENTOS PARA REDE DE DISTRIBUIÇÃO DE GÁS NATURAL EM PEAD DE DN 90MM ATÉ 200MM</t>
        </is>
      </c>
      <c r="D40" s="8" t="inlineStr">
        <is>
          <t>SEINFRA</t>
        </is>
      </c>
      <c r="E40" s="8" t="inlineStr">
        <is>
          <t>UN</t>
        </is>
      </c>
      <c r="F40" s="62" t="n">
        <v>5</v>
      </c>
      <c r="G40" s="63">
        <f>COMPOSICOES!G530</f>
        <v/>
      </c>
      <c r="H40" s="64">
        <f>ROUND(F40*G40, 2)</f>
        <v/>
      </c>
      <c r="K40" t="n">
        <v>1392.5</v>
      </c>
      <c r="L40">
        <f>G40-K40</f>
        <v/>
      </c>
    </row>
    <row r="41" ht="48" customHeight="1">
      <c r="A41" s="7" t="inlineStr">
        <is>
          <t>3.3</t>
        </is>
      </c>
      <c r="B41" s="8" t="inlineStr">
        <is>
          <t>CXX21</t>
        </is>
      </c>
      <c r="C41" s="9" t="inlineStr">
        <is>
          <t>RELOCAÇÃO DE VALVULA DE PEAD - INCLUSO DEMOLIÇÃO DO PAVIMENTO, ESCAVAÇÃO, PINÇAMENTO, LANÇAMENTO DA REDE , INSTALAÇÃO DE VALVULA DE CORTE, SOLDAGEM DAS CONEXÕES, REATERRO E RECOMPOSIÇÃO (EXCETO ASFALTO) - INCLUSO TODOS OS INSUMOS, EQUIPAMENTOS E MÃO-DE-OBRA</t>
        </is>
      </c>
      <c r="D41" s="8" t="inlineStr"/>
      <c r="E41" s="8" t="inlineStr">
        <is>
          <t>UND</t>
        </is>
      </c>
      <c r="F41" s="62" t="n">
        <v>31</v>
      </c>
      <c r="G41" s="63">
        <f>COMPOSICOES!G538</f>
        <v/>
      </c>
      <c r="H41" s="64">
        <f>ROUND(F41*G41, 2)</f>
        <v/>
      </c>
      <c r="K41" t="n">
        <v>11587.31</v>
      </c>
      <c r="L41">
        <f>G41-K41</f>
        <v/>
      </c>
    </row>
    <row r="42" ht="72" customHeight="1">
      <c r="A42" s="7" t="inlineStr">
        <is>
          <t>3.4</t>
        </is>
      </c>
      <c r="B42" s="8" t="inlineStr">
        <is>
          <t>CXX01</t>
        </is>
      </c>
      <c r="C42" s="9" t="inlineStr">
        <is>
          <t>DESFILE, SOLDAGEM, INSTALAÇÃO DE CONEXÕES, VÁLVULAS, ACESSÓRIOS E NIPLES COM ABERTURA E FECHAMENTO DE TIE-IN COM DISTÂNCIA DE ATÉ 2 METROS ENTRE PEÇAS E ACABAMENTO AO NÍVEL DO PISO PRONTO PARA REDE DE PEAD DN 63 e 90 mm, EM REDE DE GASODUTO - INCLUSO RETIRADA DE MATERIAL, CONEXÕES, MONTAGEM, INSTALAÇÃO e RECOMPOSIÇÃO (EXCETO ASFALTO) - PELO MÉTODO DESTRUTIVO OU FURO DIRECIONAL, INCLUSO BOTA FORA</t>
        </is>
      </c>
      <c r="D42" s="8" t="inlineStr"/>
      <c r="E42" s="8" t="inlineStr">
        <is>
          <t>M</t>
        </is>
      </c>
      <c r="F42" s="62" t="n">
        <v>200</v>
      </c>
      <c r="G42" s="63">
        <f>COMPOSICOES!G546</f>
        <v/>
      </c>
      <c r="H42" s="64">
        <f>ROUND(F42*G42, 2)</f>
        <v/>
      </c>
      <c r="K42" t="n">
        <v>183.59</v>
      </c>
      <c r="L42">
        <f>G42-K42</f>
        <v/>
      </c>
    </row>
    <row r="43" ht="72" customHeight="1">
      <c r="A43" s="7" t="inlineStr">
        <is>
          <t>3.5</t>
        </is>
      </c>
      <c r="B43" s="8" t="inlineStr">
        <is>
          <t>CXX07</t>
        </is>
      </c>
      <c r="C43" s="9" t="inlineStr">
        <is>
          <t>DESFILE, SOLDAGEM, INSTALAÇÃO DE CONEXÕES, VÁLVULAS, ACESSÓRIOS E NIPLES COM ABERTURA E FECHAMENTO DE TIE-IN COM DISTÂNCIA DE ATÉ 2 METROS ENTRE PEÇAS E ACABAMENTO AO NÍVEL DO PISO PRONTO PARA REDE DE PEAD DN 110 mm, EM REDE DE GASODUTO - INCLUSO RETIRADA DE MATERIAL, CONEXÕES, MONTAGEM, INSTALAÇÃO e RECOMPOSIÇÃO (EXCETO ASFALTO) - PELO MÉTODO DESTRUTIVO OU FURO DIRECIONAL, INCLUSO BOTA FORA</t>
        </is>
      </c>
      <c r="D43" s="8" t="inlineStr"/>
      <c r="E43" s="8" t="inlineStr">
        <is>
          <t>M</t>
        </is>
      </c>
      <c r="F43" s="62" t="n">
        <v>50</v>
      </c>
      <c r="G43" s="63">
        <f>COMPOSICOES!G554</f>
        <v/>
      </c>
      <c r="H43" s="64">
        <f>ROUND(F43*G43, 2)</f>
        <v/>
      </c>
      <c r="K43" t="n">
        <v>196.18</v>
      </c>
      <c r="L43">
        <f>G43-K43</f>
        <v/>
      </c>
    </row>
    <row r="44" ht="72" customHeight="1">
      <c r="A44" s="7" t="inlineStr">
        <is>
          <t>3.6</t>
        </is>
      </c>
      <c r="B44" s="8" t="inlineStr">
        <is>
          <t>CXX11</t>
        </is>
      </c>
      <c r="C44" s="9" t="inlineStr">
        <is>
          <t>DESFILE, SOLDAGEM, INSTALAÇÃO DE CONEXÕES, VÁLVULAS, ACESSÓRIOS E NIPLES COM ABERTURA E FECHAMENTO DE TIE-IN COM DISTÂNCIA DE ATÉ 2 METROS ENTRE PEÇAS E ACABAMENTO AO NÍVEL DO PISO PRONTO PARA REDE DE PEAD DN 32 mm, EM REDE DE GASODUTO - INCLUSO RETIRADA DE MATERIAL, CONEXÕES, MONTAGEM, INSTALAÇÃO e RECOMPOSIÇÃO (EXCETO ASFALTO) - PELO MÉTODO DESTRUTIVO OU FURO DIRECIONAL, INCLUSO BOTA FORA</t>
        </is>
      </c>
      <c r="D44" s="8" t="inlineStr"/>
      <c r="E44" s="8" t="inlineStr">
        <is>
          <t>M</t>
        </is>
      </c>
      <c r="F44" s="62" t="n">
        <v>30</v>
      </c>
      <c r="G44" s="63">
        <f>COMPOSICOES!G562</f>
        <v/>
      </c>
      <c r="H44" s="64">
        <f>ROUND(F44*G44, 2)</f>
        <v/>
      </c>
      <c r="K44" t="n">
        <v>156.06</v>
      </c>
      <c r="L44">
        <f>G44-K44</f>
        <v/>
      </c>
    </row>
    <row r="45" ht="24" customHeight="1">
      <c r="A45" s="7" t="inlineStr">
        <is>
          <t>3.7</t>
        </is>
      </c>
      <c r="B45" s="8" t="inlineStr">
        <is>
          <t>CXX02</t>
        </is>
      </c>
      <c r="C45" s="9" t="inlineStr">
        <is>
          <t>CAIXA DE VÁLVULAS COM BLOQUEIO MANUAL E VENT´S, TAMPA DE FERRO FUNDIDO, FUNDO E BORDA DE CONCRETO - FORNECIMENTO E INSTALAÇÃO</t>
        </is>
      </c>
      <c r="D45" s="8" t="inlineStr"/>
      <c r="E45" s="8" t="inlineStr">
        <is>
          <t>UND</t>
        </is>
      </c>
      <c r="F45" s="62" t="n">
        <v>5</v>
      </c>
      <c r="G45" s="63">
        <f>COMPOSICOES!G570</f>
        <v/>
      </c>
      <c r="H45" s="64">
        <f>ROUND(F45*G45, 2)</f>
        <v/>
      </c>
      <c r="K45" t="n">
        <v>9707.450000000001</v>
      </c>
      <c r="L45">
        <f>G45-K45</f>
        <v/>
      </c>
    </row>
    <row r="46" ht="20" customHeight="1">
      <c r="A46" s="5" t="inlineStr">
        <is>
          <t>4</t>
        </is>
      </c>
      <c r="B46" s="5" t="inlineStr">
        <is>
          <t>GASODUTOS DE AÇO E MONTAGENS</t>
        </is>
      </c>
      <c r="C46" s="59" t="n"/>
      <c r="D46" s="59" t="n"/>
      <c r="E46" s="59" t="n"/>
      <c r="F46" s="59" t="n"/>
      <c r="G46" s="60" t="n"/>
      <c r="H46" s="61">
        <f>SUM(H47,H48,H49,H50,H51,H52,H53,H54,H55,H56,H57,H58,H59,H60,H61,H62,H63,H64,H65,H66,H67,H68,H69,H70,H71,H72,H73,H74,H75,H76,H77,H78,H79,H80,H81,H82,H83,H84,H85,H86,H87,H88,H89,H90,H91,H92)</f>
        <v/>
      </c>
      <c r="K46" t="n">
        <v>1014978.67</v>
      </c>
      <c r="L46">
        <f>H46-K46</f>
        <v/>
      </c>
    </row>
    <row r="47" ht="32" customHeight="1">
      <c r="A47" s="7" t="inlineStr">
        <is>
          <t>4.1</t>
        </is>
      </c>
      <c r="B47" s="8" t="inlineStr">
        <is>
          <t>C5118</t>
        </is>
      </c>
      <c r="C47" s="9" t="inlineStr">
        <is>
          <t>TINTA DE FUNDO DE EPÓXI ZINCO POLIAMIDA 50 MICRAS DE PELÍCULA SECA PARA SUPORTES DE TUBULAÇÃO EM AÇO CARBONO, COM RETIRADA DA MANTA DE POLIETILENO</t>
        </is>
      </c>
      <c r="D47" s="8" t="inlineStr">
        <is>
          <t>SEINFRA</t>
        </is>
      </c>
      <c r="E47" s="8" t="inlineStr">
        <is>
          <t>M2</t>
        </is>
      </c>
      <c r="F47" s="62" t="n">
        <v>100</v>
      </c>
      <c r="G47" s="63">
        <f>COMPOSICOES!G590</f>
        <v/>
      </c>
      <c r="H47" s="64">
        <f>ROUND(F47*G47, 2)</f>
        <v/>
      </c>
      <c r="K47" t="n">
        <v>150</v>
      </c>
      <c r="L47">
        <f>G47-K47</f>
        <v/>
      </c>
    </row>
    <row r="48" ht="24" customHeight="1">
      <c r="A48" s="7" t="inlineStr">
        <is>
          <t>4.2</t>
        </is>
      </c>
      <c r="B48" s="8" t="inlineStr">
        <is>
          <t>C5119</t>
        </is>
      </c>
      <c r="C48" s="9" t="inlineStr">
        <is>
          <t>TINTA DE ACABAMENTO POLIURETANO ACRÍLICO 70 MICRAS DE PELÍCULA SECA PARA TUBULAÇÃO E SUPORTES EM AÇO CARBONO</t>
        </is>
      </c>
      <c r="D48" s="8" t="inlineStr">
        <is>
          <t>SEINFRA</t>
        </is>
      </c>
      <c r="E48" s="8" t="inlineStr">
        <is>
          <t>M2</t>
        </is>
      </c>
      <c r="F48" s="62" t="n">
        <v>100</v>
      </c>
      <c r="G48" s="63">
        <f>COMPOSICOES!G605</f>
        <v/>
      </c>
      <c r="H48" s="64">
        <f>ROUND(F48*G48, 2)</f>
        <v/>
      </c>
      <c r="K48" t="n">
        <v>40.7</v>
      </c>
      <c r="L48">
        <f>G48-K48</f>
        <v/>
      </c>
    </row>
    <row r="49" ht="20" customHeight="1">
      <c r="A49" s="7" t="inlineStr">
        <is>
          <t>4.3</t>
        </is>
      </c>
      <c r="B49" s="8" t="inlineStr">
        <is>
          <t>C5123</t>
        </is>
      </c>
      <c r="C49" s="9" t="inlineStr">
        <is>
          <t>FORMA METÁLICA CIRCULAR PARA JAQUETA EM CONCRETO REUTILIZAÇÃO 15 VEZES</t>
        </is>
      </c>
      <c r="D49" s="8" t="inlineStr">
        <is>
          <t>SEINFRA</t>
        </is>
      </c>
      <c r="E49" s="8" t="inlineStr">
        <is>
          <t>M2</t>
        </is>
      </c>
      <c r="F49" s="62" t="n">
        <v>50</v>
      </c>
      <c r="G49" s="63">
        <f>COMPOSICOES!G626</f>
        <v/>
      </c>
      <c r="H49" s="64">
        <f>ROUND(F49*G49, 2)</f>
        <v/>
      </c>
      <c r="K49" t="n">
        <v>97.84999999999999</v>
      </c>
      <c r="L49">
        <f>G49-K49</f>
        <v/>
      </c>
    </row>
    <row r="50" ht="20" customHeight="1">
      <c r="A50" s="7" t="inlineStr">
        <is>
          <t>4.4</t>
        </is>
      </c>
      <c r="B50" s="8" t="inlineStr">
        <is>
          <t>C5095</t>
        </is>
      </c>
      <c r="C50" s="9" t="inlineStr">
        <is>
          <t>FORNECIMENTO E COLOCAÇÃO DE CANTONEIRA EM AÇO (1 1/2 "X 1 1/2" X 3/16")</t>
        </is>
      </c>
      <c r="D50" s="8" t="inlineStr">
        <is>
          <t>SEINFRA</t>
        </is>
      </c>
      <c r="E50" s="8" t="inlineStr">
        <is>
          <t>M</t>
        </is>
      </c>
      <c r="F50" s="62" t="n">
        <v>50</v>
      </c>
      <c r="G50" s="63">
        <f>COMPOSICOES!G643</f>
        <v/>
      </c>
      <c r="H50" s="64">
        <f>ROUND(F50*G50, 2)</f>
        <v/>
      </c>
      <c r="K50" t="n">
        <v>46.52</v>
      </c>
      <c r="L50">
        <f>G50-K50</f>
        <v/>
      </c>
    </row>
    <row r="51" ht="24" customHeight="1">
      <c r="A51" s="7" t="inlineStr">
        <is>
          <t>4.5</t>
        </is>
      </c>
      <c r="B51" s="8" t="inlineStr">
        <is>
          <t>C5098</t>
        </is>
      </c>
      <c r="C51" s="9" t="inlineStr">
        <is>
          <t>INSTALAÇÃO DE CAIXA DE CONCRETO PRÉ-MOLDADA ENTRE 1,60 M À 2,00 M DE LARGURAS E 2,50 DE PROFUNDIDADE</t>
        </is>
      </c>
      <c r="D51" s="8" t="inlineStr">
        <is>
          <t>SEINFRA</t>
        </is>
      </c>
      <c r="E51" s="8" t="inlineStr">
        <is>
          <t>UN</t>
        </is>
      </c>
      <c r="F51" s="62" t="n">
        <v>3</v>
      </c>
      <c r="G51" s="63">
        <f>COMPOSICOES!G655</f>
        <v/>
      </c>
      <c r="H51" s="64">
        <f>ROUND(F51*G51, 2)</f>
        <v/>
      </c>
      <c r="K51" t="n">
        <v>1225.3</v>
      </c>
      <c r="L51">
        <f>G51-K51</f>
        <v/>
      </c>
    </row>
    <row r="52" ht="20" customHeight="1">
      <c r="A52" s="7" t="inlineStr">
        <is>
          <t>4.6</t>
        </is>
      </c>
      <c r="B52" s="8" t="inlineStr">
        <is>
          <t>C5122</t>
        </is>
      </c>
      <c r="C52" s="9" t="inlineStr">
        <is>
          <t>PLACA PRÉ-MOLDADA ESPESSURA 5CM COM MALHA DE AÇO 10X10CM PARA PROTEÇÃO DE GASODUTO</t>
        </is>
      </c>
      <c r="D52" s="8" t="inlineStr">
        <is>
          <t>SEINFRA</t>
        </is>
      </c>
      <c r="E52" s="8" t="inlineStr">
        <is>
          <t>M2</t>
        </is>
      </c>
      <c r="F52" s="62" t="n">
        <v>100</v>
      </c>
      <c r="G52" s="63">
        <f>COMPOSICOES!G678</f>
        <v/>
      </c>
      <c r="H52" s="64">
        <f>ROUND(F52*G52, 2)</f>
        <v/>
      </c>
      <c r="K52" t="n">
        <v>141.35</v>
      </c>
      <c r="L52">
        <f>G52-K52</f>
        <v/>
      </c>
    </row>
    <row r="53" ht="24" customHeight="1">
      <c r="A53" s="7" t="inlineStr">
        <is>
          <t>4.7</t>
        </is>
      </c>
      <c r="B53" s="8" t="inlineStr">
        <is>
          <t>C5096</t>
        </is>
      </c>
      <c r="C53" s="9" t="inlineStr">
        <is>
          <t>POÇO EM AÇO INOX DE 1", PARA INSPEÇÃO DE VAZAMENTO DE GÁS EM CAIXA DE PASSAGEM DE CONCRETO</t>
        </is>
      </c>
      <c r="D53" s="8" t="inlineStr">
        <is>
          <t>SEINFRA</t>
        </is>
      </c>
      <c r="E53" s="8" t="inlineStr">
        <is>
          <t>UN</t>
        </is>
      </c>
      <c r="F53" s="62" t="n">
        <v>4</v>
      </c>
      <c r="G53" s="63">
        <f>COMPOSICOES!G692</f>
        <v/>
      </c>
      <c r="H53" s="64">
        <f>ROUND(F53*G53, 2)</f>
        <v/>
      </c>
      <c r="K53" t="n">
        <v>301.1</v>
      </c>
      <c r="L53">
        <f>G53-K53</f>
        <v/>
      </c>
    </row>
    <row r="54" ht="20" customHeight="1">
      <c r="A54" s="7" t="inlineStr">
        <is>
          <t>4.8</t>
        </is>
      </c>
      <c r="B54" s="8" t="inlineStr">
        <is>
          <t>C5097</t>
        </is>
      </c>
      <c r="C54" s="9" t="inlineStr">
        <is>
          <t>PUXADOR EM AÇO CA-25, PARA TAMPA DE CONCRETO</t>
        </is>
      </c>
      <c r="D54" s="8" t="inlineStr">
        <is>
          <t>SEINFRA</t>
        </is>
      </c>
      <c r="E54" s="8" t="inlineStr">
        <is>
          <t>UN</t>
        </is>
      </c>
      <c r="F54" s="62" t="n">
        <v>20</v>
      </c>
      <c r="G54" s="63">
        <f>COMPOSICOES!G708</f>
        <v/>
      </c>
      <c r="H54" s="64">
        <f>ROUND(F54*G54, 2)</f>
        <v/>
      </c>
      <c r="K54" t="n">
        <v>79.04000000000001</v>
      </c>
      <c r="L54">
        <f>G54-K54</f>
        <v/>
      </c>
    </row>
    <row r="55" ht="32" customHeight="1">
      <c r="A55" s="7" t="inlineStr">
        <is>
          <t>4.9</t>
        </is>
      </c>
      <c r="B55" s="8" t="inlineStr">
        <is>
          <t>C5076</t>
        </is>
      </c>
      <c r="C55" s="9" t="inlineStr">
        <is>
          <t>SERVIÇO DE INSTALAÇÃO DE MANTA TERMOCONTRATIL PARA DUTO DE 2" COM INSPEÇÃO, FITA E REPAROS COM BASTÃO, MASTIC E MANCHÃO DO REVESTIMENTO COMPLETO DA TUBULAÇÃO</t>
        </is>
      </c>
      <c r="D55" s="8" t="inlineStr">
        <is>
          <t>SEINFRA</t>
        </is>
      </c>
      <c r="E55" s="8" t="inlineStr">
        <is>
          <t>UN</t>
        </is>
      </c>
      <c r="F55" s="62" t="n">
        <v>50</v>
      </c>
      <c r="G55" s="63">
        <f>COMPOSICOES!G729</f>
        <v/>
      </c>
      <c r="H55" s="64">
        <f>ROUND(F55*G55, 2)</f>
        <v/>
      </c>
      <c r="K55" t="n">
        <v>41.89</v>
      </c>
      <c r="L55">
        <f>G55-K55</f>
        <v/>
      </c>
    </row>
    <row r="56" ht="24" customHeight="1">
      <c r="A56" s="7" t="inlineStr">
        <is>
          <t>4.10</t>
        </is>
      </c>
      <c r="B56" s="8" t="inlineStr">
        <is>
          <t>C5079</t>
        </is>
      </c>
      <c r="C56" s="9" t="inlineStr">
        <is>
          <t>SERVIÇO DE INSTALAÇÃO DE MANTA TERMOCONTRATIL PARA DUTO DE 3" COM INSPEÇÃO, FITA E REPAROS DO REVESTIMENTO COMPLETO DA TUBULAÇÃO</t>
        </is>
      </c>
      <c r="D56" s="8" t="inlineStr">
        <is>
          <t>SEINFRA</t>
        </is>
      </c>
      <c r="E56" s="8" t="inlineStr">
        <is>
          <t>UN</t>
        </is>
      </c>
      <c r="F56" s="62" t="n">
        <v>50</v>
      </c>
      <c r="G56" s="63">
        <f>COMPOSICOES!G750</f>
        <v/>
      </c>
      <c r="H56" s="64">
        <f>ROUND(F56*G56, 2)</f>
        <v/>
      </c>
      <c r="K56" t="n">
        <v>44.74</v>
      </c>
      <c r="L56">
        <f>G56-K56</f>
        <v/>
      </c>
    </row>
    <row r="57" ht="24" customHeight="1">
      <c r="A57" s="7" t="inlineStr">
        <is>
          <t>4.11</t>
        </is>
      </c>
      <c r="B57" s="8" t="inlineStr">
        <is>
          <t>C5082</t>
        </is>
      </c>
      <c r="C57" s="9" t="inlineStr">
        <is>
          <t>SERVIÇO DE INSTALAÇÃO DE MANTA TERMOCONTRATIL PARA DUTO DE 4" COM INSPEÇÃO, FITA E REPAROS DO REVESTIMENTO COMPLETO DA TUBULAÇÃO</t>
        </is>
      </c>
      <c r="D57" s="8" t="inlineStr">
        <is>
          <t>SEINFRA</t>
        </is>
      </c>
      <c r="E57" s="8" t="inlineStr">
        <is>
          <t>UN</t>
        </is>
      </c>
      <c r="F57" s="62" t="n">
        <v>30</v>
      </c>
      <c r="G57" s="63">
        <f>COMPOSICOES!G771</f>
        <v/>
      </c>
      <c r="H57" s="64">
        <f>ROUND(F57*G57, 2)</f>
        <v/>
      </c>
      <c r="K57" t="n">
        <v>46.87</v>
      </c>
      <c r="L57">
        <f>G57-K57</f>
        <v/>
      </c>
    </row>
    <row r="58" ht="24" customHeight="1">
      <c r="A58" s="7" t="inlineStr">
        <is>
          <t>4.12</t>
        </is>
      </c>
      <c r="B58" s="8" t="inlineStr">
        <is>
          <t>C5085</t>
        </is>
      </c>
      <c r="C58" s="9" t="inlineStr">
        <is>
          <t>SERVIÇO DE INSTALAÇÃO DE MANTA TERMOCONTRATIL PARA DUTO DE 6" COM INSPEÇÃO, FITA E REPAROS DO REVESTIMENTO COMPLETO DA TUBULAÇÃO</t>
        </is>
      </c>
      <c r="D58" s="8" t="inlineStr">
        <is>
          <t>SEINFRA</t>
        </is>
      </c>
      <c r="E58" s="8" t="inlineStr">
        <is>
          <t>UN</t>
        </is>
      </c>
      <c r="F58" s="62" t="n">
        <v>30</v>
      </c>
      <c r="G58" s="63">
        <f>COMPOSICOES!G792</f>
        <v/>
      </c>
      <c r="H58" s="64">
        <f>ROUND(F58*G58, 2)</f>
        <v/>
      </c>
      <c r="K58" t="n">
        <v>54.68</v>
      </c>
      <c r="L58">
        <f>G58-K58</f>
        <v/>
      </c>
    </row>
    <row r="59" ht="24" customHeight="1">
      <c r="A59" s="7" t="inlineStr">
        <is>
          <t>4.13</t>
        </is>
      </c>
      <c r="B59" s="8" t="inlineStr">
        <is>
          <t>C5088</t>
        </is>
      </c>
      <c r="C59" s="9" t="inlineStr">
        <is>
          <t>SERVIÇO DE INSTALAÇÃO DE MANTA TERMOCONTRATIL PARA DUTO DE 8" COM INSPEÇÃO, FITA E REPAROS DO REVESTIMENTO COMPLETO DA TUBULAÇÃO</t>
        </is>
      </c>
      <c r="D59" s="8" t="inlineStr">
        <is>
          <t>SEINFRA</t>
        </is>
      </c>
      <c r="E59" s="8" t="inlineStr">
        <is>
          <t>UN</t>
        </is>
      </c>
      <c r="F59" s="62" t="n">
        <v>10</v>
      </c>
      <c r="G59" s="63">
        <f>COMPOSICOES!G813</f>
        <v/>
      </c>
      <c r="H59" s="64">
        <f>ROUND(F59*G59, 2)</f>
        <v/>
      </c>
      <c r="K59" t="n">
        <v>58.19</v>
      </c>
      <c r="L59">
        <f>G59-K59</f>
        <v/>
      </c>
    </row>
    <row r="60" ht="24" customHeight="1">
      <c r="A60" s="7" t="inlineStr">
        <is>
          <t>4.14</t>
        </is>
      </c>
      <c r="B60" s="8" t="inlineStr">
        <is>
          <t>C5091</t>
        </is>
      </c>
      <c r="C60" s="9" t="inlineStr">
        <is>
          <t>SERVIÇO DE INSTALAÇÃO DE MANTA TERMOCONTRATIL PARA DUTO DE 10" COM INSPEÇÃO, FITA E REPAROS DO REVESTIMENTO COMPLETO DA TUBULAÇÃO</t>
        </is>
      </c>
      <c r="D60" s="8" t="inlineStr">
        <is>
          <t>SEINFRA</t>
        </is>
      </c>
      <c r="E60" s="8" t="inlineStr">
        <is>
          <t>UN</t>
        </is>
      </c>
      <c r="F60" s="62" t="n">
        <v>10</v>
      </c>
      <c r="G60" s="63">
        <f>COMPOSICOES!G834</f>
        <v/>
      </c>
      <c r="H60" s="64">
        <f>ROUND(F60*G60, 2)</f>
        <v/>
      </c>
      <c r="K60" t="n">
        <v>61.97</v>
      </c>
      <c r="L60">
        <f>G60-K60</f>
        <v/>
      </c>
    </row>
    <row r="61" ht="24" customHeight="1">
      <c r="A61" s="7" t="inlineStr">
        <is>
          <t>4.15</t>
        </is>
      </c>
      <c r="B61" s="8" t="inlineStr">
        <is>
          <t>C5094</t>
        </is>
      </c>
      <c r="C61" s="9" t="inlineStr">
        <is>
          <t>SERVIÇO DE INSTALAÇÃO DE MANTA TERMOCONTRATIL PARA DUTO DE 12" COM INSPEÇÃO, FITA E REPAROS DO REVESTIMENTO COMPLETO DA TUBULAÇÃO</t>
        </is>
      </c>
      <c r="D61" s="8" t="inlineStr">
        <is>
          <t>SEINFRA</t>
        </is>
      </c>
      <c r="E61" s="8" t="inlineStr">
        <is>
          <t>UN</t>
        </is>
      </c>
      <c r="F61" s="62" t="n">
        <v>3</v>
      </c>
      <c r="G61" s="63">
        <f>COMPOSICOES!G855</f>
        <v/>
      </c>
      <c r="H61" s="64">
        <f>ROUND(F61*G61, 2)</f>
        <v/>
      </c>
      <c r="K61" t="n">
        <v>72.76000000000001</v>
      </c>
      <c r="L61">
        <f>G61-K61</f>
        <v/>
      </c>
    </row>
    <row r="62" ht="20" customHeight="1">
      <c r="A62" s="7" t="inlineStr">
        <is>
          <t>4.16</t>
        </is>
      </c>
      <c r="B62" s="8" t="inlineStr">
        <is>
          <t>C5120</t>
        </is>
      </c>
      <c r="C62" s="9" t="inlineStr">
        <is>
          <t>TACHA SINALIZAÇÃO PADRÃO CEGÁS: FORNECIMENTO E INSTALAÇÃO</t>
        </is>
      </c>
      <c r="D62" s="8" t="inlineStr">
        <is>
          <t>SEINFRA</t>
        </is>
      </c>
      <c r="E62" s="8" t="inlineStr">
        <is>
          <t>UN</t>
        </is>
      </c>
      <c r="F62" s="62" t="n">
        <v>100</v>
      </c>
      <c r="G62" s="63">
        <f>COMPOSICOES!G871</f>
        <v/>
      </c>
      <c r="H62" s="64">
        <f>ROUND(F62*G62, 2)</f>
        <v/>
      </c>
      <c r="K62" t="n">
        <v>58.56</v>
      </c>
      <c r="L62">
        <f>G62-K62</f>
        <v/>
      </c>
    </row>
    <row r="63" ht="56" customHeight="1">
      <c r="A63" s="7" t="inlineStr">
        <is>
          <t>4.17</t>
        </is>
      </c>
      <c r="B63" s="8" t="inlineStr">
        <is>
          <t>C5074</t>
        </is>
      </c>
      <c r="C63" s="9" t="inlineStr">
        <is>
          <t>CARGA, TRANSPORTE, DESCARGA, DESFILE, SOLDA INCLUSIVE NOS TIE-IN E CONEXÕES, INSPEÇÃO VISUAL COM ACOMPANHAMENTO DE INSPETOR DE SOLDA, DESCIDA DA COLUNA NA VALA OU COLOCAÇÃO NOS ROLETES DO FURO DIRECIONAL DE DUTOS EM AÇO CARBONO DN 2", SCH 40, API 5L PARA RAMAIS DE DISTRIBUIÇÃO DE GÁS NATURAL</t>
        </is>
      </c>
      <c r="D63" s="8" t="inlineStr">
        <is>
          <t>SEINFRA</t>
        </is>
      </c>
      <c r="E63" s="8" t="inlineStr">
        <is>
          <t>M</t>
        </is>
      </c>
      <c r="F63" s="62" t="n">
        <v>300</v>
      </c>
      <c r="G63" s="63">
        <f>COMPOSICOES!G906</f>
        <v/>
      </c>
      <c r="H63" s="64">
        <f>ROUND(F63*G63, 2)</f>
        <v/>
      </c>
      <c r="K63" t="n">
        <v>59.98</v>
      </c>
      <c r="L63">
        <f>G63-K63</f>
        <v/>
      </c>
    </row>
    <row r="64" ht="32" customHeight="1">
      <c r="A64" s="7" t="inlineStr">
        <is>
          <t>4.18</t>
        </is>
      </c>
      <c r="B64" s="8" t="inlineStr">
        <is>
          <t>C5075</t>
        </is>
      </c>
      <c r="C64" s="9" t="inlineStr">
        <is>
          <t>FURO DIRECIONAL E PUXE PARA DUTO EM AÇO CARBONO DN 2", SCH 40, API 5L PARA RAMAIS DE DISTRIBUIÇÃO DE GÁS NATURAL - MÉTODO NÃO DESTRUTIVO (MND)</t>
        </is>
      </c>
      <c r="D64" s="8" t="inlineStr">
        <is>
          <t>SEINFRA</t>
        </is>
      </c>
      <c r="E64" s="8" t="inlineStr">
        <is>
          <t>M</t>
        </is>
      </c>
      <c r="F64" s="62" t="n">
        <v>300</v>
      </c>
      <c r="G64" s="63">
        <f>COMPOSICOES!G957</f>
        <v/>
      </c>
      <c r="H64" s="64">
        <f>ROUND(F64*G64, 2)</f>
        <v/>
      </c>
      <c r="K64" t="n">
        <v>260.18</v>
      </c>
      <c r="L64">
        <f>G64-K64</f>
        <v/>
      </c>
    </row>
    <row r="65" ht="56" customHeight="1">
      <c r="A65" s="7" t="inlineStr">
        <is>
          <t>4.19</t>
        </is>
      </c>
      <c r="B65" s="8" t="inlineStr">
        <is>
          <t>C5077</t>
        </is>
      </c>
      <c r="C65" s="9" t="inlineStr">
        <is>
          <t>CARGA, TRANSPORTE, DESCARGA, DESFILE, SOLDA INCLUSIVE NOS TIE-IN E CONEXÕES, INSPEÇÃO VISUAL COM ACOMPANHAMENTO DE INSPETOR DE SOLDA, DESCIDA DA COLUNA NA VALA OU COLOCAÇÃO NOS ROLETES DO FURO DIRECIONAL DE DUTOS EM AÇO CARBONO DN 3", SCH 40, API 5L PARA RAMAIS DE DISTRIBUIÇÃO DE GÁS NATURAL</t>
        </is>
      </c>
      <c r="D65" s="8" t="inlineStr">
        <is>
          <t>SEINFRA</t>
        </is>
      </c>
      <c r="E65" s="8" t="inlineStr">
        <is>
          <t>M</t>
        </is>
      </c>
      <c r="F65" s="62" t="n">
        <v>300</v>
      </c>
      <c r="G65" s="63">
        <f>COMPOSICOES!G993</f>
        <v/>
      </c>
      <c r="H65" s="64">
        <f>ROUND(F65*G65, 2)</f>
        <v/>
      </c>
      <c r="K65" t="n">
        <v>65.88</v>
      </c>
      <c r="L65">
        <f>G65-K65</f>
        <v/>
      </c>
    </row>
    <row r="66" ht="32" customHeight="1">
      <c r="A66" s="7" t="inlineStr">
        <is>
          <t>4.20</t>
        </is>
      </c>
      <c r="B66" s="8" t="inlineStr">
        <is>
          <t>C5078</t>
        </is>
      </c>
      <c r="C66" s="9" t="inlineStr">
        <is>
          <t>FURO DIRECIONAL E PUXE PARA DUTO EM AÇO CARBONO DN 3", SCH 40, API 5L PARA RAMAIS DE DISTRIBUIÇÃO DE GÁS NATURAL - MÉTODO NÃO DESTRUTIVO (MND)</t>
        </is>
      </c>
      <c r="D66" s="8" t="inlineStr">
        <is>
          <t>SEINFRA</t>
        </is>
      </c>
      <c r="E66" s="8" t="inlineStr">
        <is>
          <t>M</t>
        </is>
      </c>
      <c r="F66" s="62" t="n">
        <v>300</v>
      </c>
      <c r="G66" s="63">
        <f>COMPOSICOES!G1044</f>
        <v/>
      </c>
      <c r="H66" s="64">
        <f>ROUND(F66*G66, 2)</f>
        <v/>
      </c>
      <c r="K66" t="n">
        <v>264.38</v>
      </c>
      <c r="L66">
        <f>G66-K66</f>
        <v/>
      </c>
    </row>
    <row r="67" ht="56" customHeight="1">
      <c r="A67" s="7" t="inlineStr">
        <is>
          <t>4.21</t>
        </is>
      </c>
      <c r="B67" s="8" t="inlineStr">
        <is>
          <t>C5080</t>
        </is>
      </c>
      <c r="C67" s="9" t="inlineStr">
        <is>
          <t>CARGA, TRANSPORTE, DESCARGA, DESFILE, SOLDA INCLUSIVE NOS TIE-IN E CONEXÕES, INSPEÇÃO VISUAL COM ACOMPANHAMENTO DE INSPETOR DE SOLDA, DESCIDA DA COLUNA NA VALA OU COLOCAÇÃO NOS ROLETES DO FURO DIRECIONAL DE DUTOS EM AÇO CARBONO DN 4", SCH 40, API 5L PARA RAMAIS DE DISTRIBUIÇÃO DE GÁS NATURAL</t>
        </is>
      </c>
      <c r="D67" s="8" t="inlineStr">
        <is>
          <t>SEINFRA</t>
        </is>
      </c>
      <c r="E67" s="8" t="inlineStr">
        <is>
          <t>M</t>
        </is>
      </c>
      <c r="F67" s="62" t="n">
        <v>200</v>
      </c>
      <c r="G67" s="63">
        <f>COMPOSICOES!G1080</f>
        <v/>
      </c>
      <c r="H67" s="64">
        <f>ROUND(F67*G67, 2)</f>
        <v/>
      </c>
      <c r="K67" t="n">
        <v>70.83</v>
      </c>
      <c r="L67">
        <f>G67-K67</f>
        <v/>
      </c>
    </row>
    <row r="68" ht="32" customHeight="1">
      <c r="A68" s="7" t="inlineStr">
        <is>
          <t>4.22</t>
        </is>
      </c>
      <c r="B68" s="8" t="inlineStr">
        <is>
          <t>C5081</t>
        </is>
      </c>
      <c r="C68" s="9" t="inlineStr">
        <is>
          <t>FURO-DIRECIONAL E PUXE PARA DUTO EM AÇO CARBONO DN 4", SCH 40, API 5L PARA RAMAIS DE DISTRIBUIÇÃO DE GÁS NATURAL - METÓDO NÃO DESTRUTIVO (MND)</t>
        </is>
      </c>
      <c r="D68" s="8" t="inlineStr">
        <is>
          <t>SEINFRA</t>
        </is>
      </c>
      <c r="E68" s="8" t="inlineStr">
        <is>
          <t>M</t>
        </is>
      </c>
      <c r="F68" s="62" t="n">
        <v>200</v>
      </c>
      <c r="G68" s="63">
        <f>COMPOSICOES!G1133</f>
        <v/>
      </c>
      <c r="H68" s="64">
        <f>ROUND(F68*G68, 2)</f>
        <v/>
      </c>
      <c r="K68" t="n">
        <v>276.69</v>
      </c>
      <c r="L68">
        <f>G68-K68</f>
        <v/>
      </c>
    </row>
    <row r="69" ht="56" customHeight="1">
      <c r="A69" s="7" t="inlineStr">
        <is>
          <t>4.23</t>
        </is>
      </c>
      <c r="B69" s="8" t="inlineStr">
        <is>
          <t>C5083</t>
        </is>
      </c>
      <c r="C69" s="9" t="inlineStr">
        <is>
          <t>CARGA, TRANSPORTE, DESCARGA, DESFILE, SOLDA INCLUSIVE NOS TIE-IN E CONEXÕES, INSPEÇÃO VISUAL COM ACOMPANHAMENTO DE INSPETOR DE SOLDA, DESCIDA DA COLUNA NA VALA OU COLOCAÇÃO NOS ROLETES DO FURO DIRECIONAL DE DUTOS EM AÇO CARBONO DN 6", SCH 40, API 5L PARA REDE E RAMAIS DE DISTRIBUIÇÃO DE GÁS NATURAL</t>
        </is>
      </c>
      <c r="D69" s="8" t="inlineStr">
        <is>
          <t>SEINFRA</t>
        </is>
      </c>
      <c r="E69" s="8" t="inlineStr">
        <is>
          <t>M</t>
        </is>
      </c>
      <c r="F69" s="62" t="n">
        <v>100</v>
      </c>
      <c r="G69" s="63">
        <f>COMPOSICOES!G1169</f>
        <v/>
      </c>
      <c r="H69" s="64">
        <f>ROUND(F69*G69, 2)</f>
        <v/>
      </c>
      <c r="K69" t="n">
        <v>85</v>
      </c>
      <c r="L69">
        <f>G69-K69</f>
        <v/>
      </c>
    </row>
    <row r="70" ht="32" customHeight="1">
      <c r="A70" s="7" t="inlineStr">
        <is>
          <t>4.24</t>
        </is>
      </c>
      <c r="B70" s="8" t="inlineStr">
        <is>
          <t>C5084</t>
        </is>
      </c>
      <c r="C70" s="9" t="inlineStr">
        <is>
          <t>FURO-DIRECIONAL E PUXE PARA DUTO EM AÇO CARBONO DN 6", SCH 40, API 5L PARA REDE E RAMAIS DE DISTRIBUIÇÃO DE GÁS NATURAL - MÉTODO NÃO DESTRUTIVO (MND)</t>
        </is>
      </c>
      <c r="D70" s="8" t="inlineStr">
        <is>
          <t>SEINFRA</t>
        </is>
      </c>
      <c r="E70" s="8" t="inlineStr">
        <is>
          <t>M</t>
        </is>
      </c>
      <c r="F70" s="62" t="n">
        <v>100</v>
      </c>
      <c r="G70" s="63">
        <f>COMPOSICOES!G1224</f>
        <v/>
      </c>
      <c r="H70" s="64">
        <f>ROUND(F70*G70, 2)</f>
        <v/>
      </c>
      <c r="K70" t="n">
        <v>206.38</v>
      </c>
      <c r="L70">
        <f>G70-K70</f>
        <v/>
      </c>
    </row>
    <row r="71" ht="24" customHeight="1">
      <c r="A71" s="7" t="inlineStr">
        <is>
          <t>4.25</t>
        </is>
      </c>
      <c r="B71" s="8" t="inlineStr">
        <is>
          <t>CXX22</t>
        </is>
      </c>
      <c r="C71" s="9" t="inlineStr">
        <is>
          <t>EXECUÇÃO DE SERVIÇO DE SOLDAGEM EM CAMPO OU PIPE SHOP EM TUBOS E CONEXÕES DE AÇO CARBONO DE DN ATE 4"</t>
        </is>
      </c>
      <c r="D71" s="8" t="inlineStr"/>
      <c r="E71" s="8" t="inlineStr">
        <is>
          <t>UND</t>
        </is>
      </c>
      <c r="F71" s="62" t="n">
        <v>150</v>
      </c>
      <c r="G71" s="63">
        <f>COMPOSICOES!G1232</f>
        <v/>
      </c>
      <c r="H71" s="64">
        <f>ROUND(F71*G71, 2)</f>
        <v/>
      </c>
      <c r="K71" t="n">
        <v>1105.93</v>
      </c>
      <c r="L71">
        <f>G71-K71</f>
        <v/>
      </c>
    </row>
    <row r="72" ht="24" customHeight="1">
      <c r="A72" s="7" t="inlineStr">
        <is>
          <t>4.26</t>
        </is>
      </c>
      <c r="B72" s="8" t="inlineStr">
        <is>
          <t>CXX23</t>
        </is>
      </c>
      <c r="C72" s="9" t="inlineStr">
        <is>
          <t>EXECUÇÃO DE SERVIÇO DE SOLDAGEM EM CAMPO OU PIPE SHOP EM TUBOS E CONEXÕES DE AÇO CARBONO DE DN 6" A 10"</t>
        </is>
      </c>
      <c r="D72" s="8" t="inlineStr"/>
      <c r="E72" s="8" t="inlineStr">
        <is>
          <t>UND</t>
        </is>
      </c>
      <c r="F72" s="62" t="n">
        <v>50</v>
      </c>
      <c r="G72" s="63">
        <f>COMPOSICOES!G1240</f>
        <v/>
      </c>
      <c r="H72" s="64">
        <f>ROUND(F72*G72, 2)</f>
        <v/>
      </c>
      <c r="K72" t="n">
        <v>1213.03</v>
      </c>
      <c r="L72">
        <f>G72-K72</f>
        <v/>
      </c>
    </row>
    <row r="73" ht="88" customHeight="1">
      <c r="A73" s="7" t="inlineStr">
        <is>
          <t>4.27</t>
        </is>
      </c>
      <c r="B73" s="8" t="inlineStr">
        <is>
          <t>G0368</t>
        </is>
      </c>
      <c r="C73" s="9" t="inlineStr">
        <is>
          <t>VÁLVULA ESFERA DO TIPO TRIPARTIDA DE DIÂMETRO   1/2”, TESTADA A FOGO (“FIRE TESTED TYPE”) CONFORME ISO 10497; ACIONAMENTO MANUAL; PADRÃO CONSTRUTIVO: ISO 17292; EXTREMIDADE DE CONEXÃO: ENCAIXE PARA SOLDA (ES), COM NIPLE DE EXTENSÃO, SCH 160; CLASSE DE PRESSÃO: 800 LIBRAS; CORPO COM PARTES APARAFUSADAS; MATERIAL DO CORPO: AÇO FORJADO ASTM A105; PASSAGEM PLENA; MATERIAL DO OBTURADOR: AISI 410, SEDE RESILIENTE; TIPO DE ACIONADOR: ALAVANCA; ESFERA FLUTUANTE; ABNT NBR 15857 ANEXO C, TESTADA A FOGO</t>
        </is>
      </c>
      <c r="D73" s="8" t="inlineStr">
        <is>
          <t>SEINFRA</t>
        </is>
      </c>
      <c r="E73" s="8" t="inlineStr">
        <is>
          <t>UN</t>
        </is>
      </c>
      <c r="F73" s="62" t="n">
        <v>30</v>
      </c>
      <c r="G73" s="63">
        <f>COMPOSICOES!G1248</f>
        <v/>
      </c>
      <c r="H73" s="64">
        <f>ROUND(F73*G73, 2)</f>
        <v/>
      </c>
      <c r="K73" t="n">
        <v>1129.87</v>
      </c>
      <c r="L73">
        <f>G73-K73</f>
        <v/>
      </c>
    </row>
    <row r="74" ht="24" customHeight="1">
      <c r="A74" s="7" t="inlineStr">
        <is>
          <t>4.28</t>
        </is>
      </c>
      <c r="B74" s="8" t="inlineStr">
        <is>
          <t>G0345</t>
        </is>
      </c>
      <c r="C74" s="9" t="inlineStr">
        <is>
          <t>TESTE DA VÁLVULA BIPARTIDA FLANGEADA  2", HIDROSTÁTICO DO CORPO E VEDAÇÃO E PNEUMÁTICO DA VEDAÇÃO COM EMISSÃO DE RELATÓRIO</t>
        </is>
      </c>
      <c r="D74" s="8" t="inlineStr">
        <is>
          <t>SEINFRA</t>
        </is>
      </c>
      <c r="E74" s="8" t="inlineStr">
        <is>
          <t>UN</t>
        </is>
      </c>
      <c r="F74" s="62" t="n">
        <v>10</v>
      </c>
      <c r="G74" s="63">
        <f>COMPOSICOES!G1256</f>
        <v/>
      </c>
      <c r="H74" s="64">
        <f>ROUND(F74*G74, 2)</f>
        <v/>
      </c>
      <c r="K74" t="n">
        <v>557.99</v>
      </c>
      <c r="L74">
        <f>G74-K74</f>
        <v/>
      </c>
    </row>
    <row r="75" ht="24" customHeight="1">
      <c r="A75" s="7" t="inlineStr">
        <is>
          <t>4.29</t>
        </is>
      </c>
      <c r="B75" s="8" t="inlineStr">
        <is>
          <t>G0346</t>
        </is>
      </c>
      <c r="C75" s="9" t="inlineStr">
        <is>
          <t>TESTE DA VÁLVULA BIPARTIDA FLANGEADA  3", HIDROSTÁTICO DO CORPO E VEDAÇÃO E PNEUMÁTICO DA VEDAÇÃO COM EMISSÃO DE RELATÓRIO</t>
        </is>
      </c>
      <c r="D75" s="8" t="inlineStr">
        <is>
          <t>SEINFRA</t>
        </is>
      </c>
      <c r="E75" s="8" t="inlineStr">
        <is>
          <t>UN</t>
        </is>
      </c>
      <c r="F75" s="62" t="n">
        <v>10</v>
      </c>
      <c r="G75" s="63">
        <f>COMPOSICOES!G1264</f>
        <v/>
      </c>
      <c r="H75" s="64">
        <f>ROUND(F75*G75, 2)</f>
        <v/>
      </c>
      <c r="K75" t="n">
        <v>598.4400000000001</v>
      </c>
      <c r="L75">
        <f>G75-K75</f>
        <v/>
      </c>
    </row>
    <row r="76" ht="24" customHeight="1">
      <c r="A76" s="7" t="inlineStr">
        <is>
          <t>4.30</t>
        </is>
      </c>
      <c r="B76" s="8" t="inlineStr">
        <is>
          <t>G0347</t>
        </is>
      </c>
      <c r="C76" s="9" t="inlineStr">
        <is>
          <t>TESTE DA VÁLVULA BIPARTIDA FLANGEADA  4", HIDROSTÁTICO DO CORPO E VEDAÇÃO E PNEUMÁTICO DA VEDAÇÃO COM EMISSÃO DE RELATÓRIO</t>
        </is>
      </c>
      <c r="D76" s="8" t="inlineStr">
        <is>
          <t>SEINFRA</t>
        </is>
      </c>
      <c r="E76" s="8" t="inlineStr">
        <is>
          <t>UN</t>
        </is>
      </c>
      <c r="F76" s="62" t="n">
        <v>5</v>
      </c>
      <c r="G76" s="63">
        <f>COMPOSICOES!G1272</f>
        <v/>
      </c>
      <c r="H76" s="64">
        <f>ROUND(F76*G76, 2)</f>
        <v/>
      </c>
      <c r="K76" t="n">
        <v>680.4</v>
      </c>
      <c r="L76">
        <f>G76-K76</f>
        <v/>
      </c>
    </row>
    <row r="77" ht="24" customHeight="1">
      <c r="A77" s="7" t="inlineStr">
        <is>
          <t>4.31</t>
        </is>
      </c>
      <c r="B77" s="8" t="inlineStr">
        <is>
          <t>G0348</t>
        </is>
      </c>
      <c r="C77" s="9" t="inlineStr">
        <is>
          <t>TESTE DA VÁLVULA BIPARTIDA FLANGEADA  6", HIDROSTÁTICO DO CORPO E VEDAÇÃO E PNEUMÁTICO DA VEDAÇÃO COM EMISSÃO DE RELATÓRIO</t>
        </is>
      </c>
      <c r="D77" s="8" t="inlineStr">
        <is>
          <t>SEINFRA</t>
        </is>
      </c>
      <c r="E77" s="8" t="inlineStr">
        <is>
          <t>UN</t>
        </is>
      </c>
      <c r="F77" s="62" t="n">
        <v>3</v>
      </c>
      <c r="G77" s="63">
        <f>COMPOSICOES!G1280</f>
        <v/>
      </c>
      <c r="H77" s="64">
        <f>ROUND(F77*G77, 2)</f>
        <v/>
      </c>
      <c r="K77" t="n">
        <v>859.05</v>
      </c>
      <c r="L77">
        <f>G77-K77</f>
        <v/>
      </c>
    </row>
    <row r="78" ht="20" customHeight="1">
      <c r="A78" s="7" t="inlineStr">
        <is>
          <t>4.32</t>
        </is>
      </c>
      <c r="B78" s="8" t="inlineStr">
        <is>
          <t>C5099</t>
        </is>
      </c>
      <c r="C78" s="9" t="inlineStr">
        <is>
          <t>INSTALAÇÃO DE VÁLVULA DN 2" DE AÇO CARBONO API 6D COM EXTREMIDADES FLANGEADAS E TESTE</t>
        </is>
      </c>
      <c r="D78" s="8" t="inlineStr">
        <is>
          <t>SEINFRA</t>
        </is>
      </c>
      <c r="E78" s="8" t="inlineStr">
        <is>
          <t>UN</t>
        </is>
      </c>
      <c r="F78" s="62" t="n">
        <v>10</v>
      </c>
      <c r="G78" s="63">
        <f>COMPOSICOES!G1295</f>
        <v/>
      </c>
      <c r="H78" s="64">
        <f>ROUND(F78*G78, 2)</f>
        <v/>
      </c>
      <c r="K78" t="n">
        <v>655.75</v>
      </c>
      <c r="L78">
        <f>G78-K78</f>
        <v/>
      </c>
    </row>
    <row r="79" ht="20" customHeight="1">
      <c r="A79" s="7" t="inlineStr">
        <is>
          <t>4.33</t>
        </is>
      </c>
      <c r="B79" s="8" t="inlineStr">
        <is>
          <t>C5100</t>
        </is>
      </c>
      <c r="C79" s="9" t="inlineStr">
        <is>
          <t>INSTALAÇÃO DE VÁLVULA DN 3" DE AÇO CARBONO API 6D COM EXTREMIDADES FLANGEADAS E TESTE</t>
        </is>
      </c>
      <c r="D79" s="8" t="inlineStr">
        <is>
          <t>SEINFRA</t>
        </is>
      </c>
      <c r="E79" s="8" t="inlineStr">
        <is>
          <t>UN</t>
        </is>
      </c>
      <c r="F79" s="62" t="n">
        <v>10</v>
      </c>
      <c r="G79" s="63">
        <f>COMPOSICOES!G1310</f>
        <v/>
      </c>
      <c r="H79" s="64">
        <f>ROUND(F79*G79, 2)</f>
        <v/>
      </c>
      <c r="K79" t="n">
        <v>738.98</v>
      </c>
      <c r="L79">
        <f>G79-K79</f>
        <v/>
      </c>
    </row>
    <row r="80" ht="20" customHeight="1">
      <c r="A80" s="7" t="inlineStr">
        <is>
          <t>4.34</t>
        </is>
      </c>
      <c r="B80" s="8" t="inlineStr">
        <is>
          <t>C5101</t>
        </is>
      </c>
      <c r="C80" s="9" t="inlineStr">
        <is>
          <t>INSTALAÇÃO DE VÁLVULA DN 4" DE AÇO CARBONO API 6D COM EXTREMIDADES FLANGEADAS E TESTE</t>
        </is>
      </c>
      <c r="D80" s="8" t="inlineStr">
        <is>
          <t>SEINFRA</t>
        </is>
      </c>
      <c r="E80" s="8" t="inlineStr">
        <is>
          <t>UN</t>
        </is>
      </c>
      <c r="F80" s="62" t="n">
        <v>5</v>
      </c>
      <c r="G80" s="63">
        <f>COMPOSICOES!G1325</f>
        <v/>
      </c>
      <c r="H80" s="64">
        <f>ROUND(F80*G80, 2)</f>
        <v/>
      </c>
      <c r="K80" t="n">
        <v>856.0700000000001</v>
      </c>
      <c r="L80">
        <f>G80-K80</f>
        <v/>
      </c>
    </row>
    <row r="81" ht="20" customHeight="1">
      <c r="A81" s="7" t="inlineStr">
        <is>
          <t>4.35</t>
        </is>
      </c>
      <c r="B81" s="8" t="inlineStr">
        <is>
          <t>C5102</t>
        </is>
      </c>
      <c r="C81" s="9" t="inlineStr">
        <is>
          <t>INSTALAÇAO DE VÁLVULA DN 6" DE AÇO CARBONO API 6D COM EXTREMIDADES FLANGEADAS E TESTE</t>
        </is>
      </c>
      <c r="D81" s="8" t="inlineStr">
        <is>
          <t>SEINFRA</t>
        </is>
      </c>
      <c r="E81" s="8" t="inlineStr">
        <is>
          <t>UN</t>
        </is>
      </c>
      <c r="F81" s="62" t="n">
        <v>3</v>
      </c>
      <c r="G81" s="63">
        <f>COMPOSICOES!G1340</f>
        <v/>
      </c>
      <c r="H81" s="64">
        <f>ROUND(F81*G81, 2)</f>
        <v/>
      </c>
      <c r="K81" t="n">
        <v>1681.77</v>
      </c>
      <c r="L81">
        <f>G81-K81</f>
        <v/>
      </c>
    </row>
    <row r="82" ht="20" customHeight="1">
      <c r="A82" s="7" t="inlineStr">
        <is>
          <t>4.36</t>
        </is>
      </c>
      <c r="B82" s="8" t="inlineStr">
        <is>
          <t>C5103</t>
        </is>
      </c>
      <c r="C82" s="9" t="inlineStr">
        <is>
          <t>INSTALAÇÃO DE VÁLVULA DN 8" DE AÇO CARBONO API 6D COM EXTREMIDADES FLANGEADAS E TESTE</t>
        </is>
      </c>
      <c r="D82" s="8" t="inlineStr">
        <is>
          <t>SEINFRA</t>
        </is>
      </c>
      <c r="E82" s="8" t="inlineStr">
        <is>
          <t>UN</t>
        </is>
      </c>
      <c r="F82" s="62" t="n">
        <v>1</v>
      </c>
      <c r="G82" s="63">
        <f>COMPOSICOES!G1355</f>
        <v/>
      </c>
      <c r="H82" s="64">
        <f>ROUND(F82*G82, 2)</f>
        <v/>
      </c>
      <c r="K82" t="n">
        <v>2085.58</v>
      </c>
      <c r="L82">
        <f>G82-K82</f>
        <v/>
      </c>
    </row>
    <row r="83" ht="20" customHeight="1">
      <c r="A83" s="7" t="inlineStr">
        <is>
          <t>4.37</t>
        </is>
      </c>
      <c r="B83" s="8" t="inlineStr">
        <is>
          <t>C5104</t>
        </is>
      </c>
      <c r="C83" s="9" t="inlineStr">
        <is>
          <t>INSTALAÇÃO DE VÁLVULA DN 10" DE AÇO CARBONO API 6D COM EXTREMIDADES FLANGEADAS E TESTE</t>
        </is>
      </c>
      <c r="D83" s="8" t="inlineStr">
        <is>
          <t>SEINFRA</t>
        </is>
      </c>
      <c r="E83" s="8" t="inlineStr">
        <is>
          <t>UN</t>
        </is>
      </c>
      <c r="F83" s="62" t="n">
        <v>1</v>
      </c>
      <c r="G83" s="63">
        <f>COMPOSICOES!G1370</f>
        <v/>
      </c>
      <c r="H83" s="64">
        <f>ROUND(F83*G83, 2)</f>
        <v/>
      </c>
      <c r="K83" t="n">
        <v>2586.2</v>
      </c>
      <c r="L83">
        <f>G83-K83</f>
        <v/>
      </c>
    </row>
    <row r="84" ht="32" customHeight="1">
      <c r="A84" s="7" t="inlineStr">
        <is>
          <t>4.38</t>
        </is>
      </c>
      <c r="B84" s="8" t="inlineStr">
        <is>
          <t>C5106</t>
        </is>
      </c>
      <c r="C84" s="9" t="inlineStr">
        <is>
          <t>SPOOL EM AÇO CARBONO DN 2", SCH 40, INCLUINDO MONTAGEM, SOLDA, TESTE SIMPLIFICADO E INSTALAÇÃO - (PESO APROXIMADO DE FLANGES/CONEXÕES: MÍNIMO = 5,40KG/UN; MÁXIMO = 8,26KG/UN)</t>
        </is>
      </c>
      <c r="D84" s="8" t="inlineStr">
        <is>
          <t>SEINFRA</t>
        </is>
      </c>
      <c r="E84" s="8" t="inlineStr">
        <is>
          <t>KG</t>
        </is>
      </c>
      <c r="F84" s="62" t="n">
        <v>300</v>
      </c>
      <c r="G84" s="63">
        <f>COMPOSICOES!G1405</f>
        <v/>
      </c>
      <c r="H84" s="64">
        <f>ROUND(F84*G84, 2)</f>
        <v/>
      </c>
      <c r="K84" t="n">
        <v>180.74</v>
      </c>
      <c r="L84">
        <f>G84-K84</f>
        <v/>
      </c>
    </row>
    <row r="85" ht="32" customHeight="1">
      <c r="A85" s="7" t="inlineStr">
        <is>
          <t>4.39</t>
        </is>
      </c>
      <c r="B85" s="8" t="inlineStr">
        <is>
          <t>C5107</t>
        </is>
      </c>
      <c r="C85" s="9" t="inlineStr">
        <is>
          <t>SPOOL EM AÇO CARBONO DN 3", SCH 40, INCLUINDO MONTAGEM, SOLDA, TESTE SIMPLIFICADO E INSTALAÇÃO - (PESO APROXIMADO DE FLANGES/CONEXÕES: MÍNIMO = 11,20KG/UN; MÁXIMO = 19,73KG/UN)</t>
        </is>
      </c>
      <c r="D85" s="8" t="inlineStr">
        <is>
          <t>SEINFRA</t>
        </is>
      </c>
      <c r="E85" s="8" t="inlineStr">
        <is>
          <t>KG</t>
        </is>
      </c>
      <c r="F85" s="62" t="n">
        <v>300</v>
      </c>
      <c r="G85" s="63">
        <f>COMPOSICOES!G1440</f>
        <v/>
      </c>
      <c r="H85" s="64">
        <f>ROUND(F85*G85, 2)</f>
        <v/>
      </c>
      <c r="K85" t="n">
        <v>91.06999999999999</v>
      </c>
      <c r="L85">
        <f>G85-K85</f>
        <v/>
      </c>
    </row>
    <row r="86" ht="32" customHeight="1">
      <c r="A86" s="7" t="inlineStr">
        <is>
          <t>4.40</t>
        </is>
      </c>
      <c r="B86" s="8" t="inlineStr">
        <is>
          <t>C5108</t>
        </is>
      </c>
      <c r="C86" s="9" t="inlineStr">
        <is>
          <t>SPOOL EM AÇO CARBONO DN 4", SCH 40, INCLUINDO MONTAGEM, SOLDA, TESTE SIMPLIFICADO E INSTALAÇÃO - (PESO APROXIMADO DE FLANGES/CONEXÕES: MÍNIMO = 15,00KG/UN; MÁXIMO = 30,64KG/UN)</t>
        </is>
      </c>
      <c r="D86" s="8" t="inlineStr">
        <is>
          <t>SEINFRA</t>
        </is>
      </c>
      <c r="E86" s="8" t="inlineStr">
        <is>
          <t>KG</t>
        </is>
      </c>
      <c r="F86" s="62" t="n">
        <v>300</v>
      </c>
      <c r="G86" s="63">
        <f>COMPOSICOES!G1475</f>
        <v/>
      </c>
      <c r="H86" s="64">
        <f>ROUND(F86*G86, 2)</f>
        <v/>
      </c>
      <c r="K86" t="n">
        <v>66.09</v>
      </c>
      <c r="L86">
        <f>G86-K86</f>
        <v/>
      </c>
    </row>
    <row r="87" ht="32" customHeight="1">
      <c r="A87" s="7" t="inlineStr">
        <is>
          <t>4.41</t>
        </is>
      </c>
      <c r="B87" s="8" t="inlineStr">
        <is>
          <t>C5109</t>
        </is>
      </c>
      <c r="C87" s="9" t="inlineStr">
        <is>
          <t>SPOOL EM AÇO CARBONO DN 6", SCH 40, INCLUINDO MONTAGEM, SOLDA, TESTE SIMPLIFICADO E INSTALAÇÃO - (PESO APROXIMADO DE FLANGES/CONEXÕES: MÍNIMO = 24,80KG/UN; MÁXIMO = 64,20KG/UN)</t>
        </is>
      </c>
      <c r="D87" s="8" t="inlineStr">
        <is>
          <t>SEINFRA</t>
        </is>
      </c>
      <c r="E87" s="8" t="inlineStr">
        <is>
          <t>KG</t>
        </is>
      </c>
      <c r="F87" s="62" t="n">
        <v>300</v>
      </c>
      <c r="G87" s="63">
        <f>COMPOSICOES!G1510</f>
        <v/>
      </c>
      <c r="H87" s="64">
        <f>ROUND(F87*G87, 2)</f>
        <v/>
      </c>
      <c r="K87" t="n">
        <v>55.62</v>
      </c>
      <c r="L87">
        <f>G87-K87</f>
        <v/>
      </c>
    </row>
    <row r="88" ht="32" customHeight="1">
      <c r="A88" s="7" t="inlineStr">
        <is>
          <t>4.42</t>
        </is>
      </c>
      <c r="B88" s="8" t="inlineStr">
        <is>
          <t>C5110</t>
        </is>
      </c>
      <c r="C88" s="9" t="inlineStr">
        <is>
          <t>SPOOL EM AÇO CARBONO DN 8", SCH 40, INCLUINDO MONTAGEM, SOLDA, TESTE SIMPLIFICADO E INSTALAÇÃO - (PESO APROXIMADO DE FLANGES/CONEXÕES: MÍNIMO = 39,00KG/UN; MÁXIMO = 117,20KG/UN)</t>
        </is>
      </c>
      <c r="D88" s="8" t="inlineStr">
        <is>
          <t>SEINFRA</t>
        </is>
      </c>
      <c r="E88" s="8" t="inlineStr">
        <is>
          <t>KG</t>
        </is>
      </c>
      <c r="F88" s="62" t="n">
        <v>300</v>
      </c>
      <c r="G88" s="63">
        <f>COMPOSICOES!G1545</f>
        <v/>
      </c>
      <c r="H88" s="64">
        <f>ROUND(F88*G88, 2)</f>
        <v/>
      </c>
      <c r="K88" t="n">
        <v>31.75</v>
      </c>
      <c r="L88">
        <f>G88-K88</f>
        <v/>
      </c>
    </row>
    <row r="89" ht="32" customHeight="1">
      <c r="A89" s="7" t="inlineStr">
        <is>
          <t>4.43</t>
        </is>
      </c>
      <c r="B89" s="8" t="inlineStr">
        <is>
          <t>C5111</t>
        </is>
      </c>
      <c r="C89" s="9" t="inlineStr">
        <is>
          <t>SPOOL EM AÇO CARBONO DN 10", SCH 40, INCLUINDO MONTAGEM, SOLDA, TESTE SIMPLIFICADO E INSTALAÇÃO - (PESO APROXIMADO DE FLANGES/CONEXÕES: MÍNIMO = 53,40KG/UN; MÁXIMO = 190,00KG/UN)</t>
        </is>
      </c>
      <c r="D89" s="8" t="inlineStr">
        <is>
          <t>SEINFRA</t>
        </is>
      </c>
      <c r="E89" s="8" t="inlineStr">
        <is>
          <t>KG</t>
        </is>
      </c>
      <c r="F89" s="62" t="n">
        <v>300</v>
      </c>
      <c r="G89" s="63">
        <f>COMPOSICOES!G1580</f>
        <v/>
      </c>
      <c r="H89" s="64">
        <f>ROUND(F89*G89, 2)</f>
        <v/>
      </c>
      <c r="K89" t="n">
        <v>27.63</v>
      </c>
      <c r="L89">
        <f>G89-K89</f>
        <v/>
      </c>
    </row>
    <row r="90" ht="40" customHeight="1">
      <c r="A90" s="7" t="inlineStr">
        <is>
          <t>4.44</t>
        </is>
      </c>
      <c r="B90" s="8" t="inlineStr">
        <is>
          <t>CXX24</t>
        </is>
      </c>
      <c r="C90" s="9" t="inlineStr">
        <is>
          <t>EXECUÇÃO DE CORTE A FRIO - ATÉ 3" EM AÇO CARBONO - INCLUSO EQUIPAMENTOS, MATERIAIS E MÃO DE OBRA (SINALIZAÇÃO, ESCAVAÇÃO, INERTIZAÇÃO, CORTE E SOLDAGEM DE CONEXÕES OU NIPLES) EXECUÇÃO DE RECOMPOSIÇÃO EXCETO ASFALTO</t>
        </is>
      </c>
      <c r="D90" s="8" t="inlineStr"/>
      <c r="E90" s="8" t="inlineStr">
        <is>
          <t>UND</t>
        </is>
      </c>
      <c r="F90" s="62" t="n">
        <v>10</v>
      </c>
      <c r="G90" s="63">
        <f>COMPOSICOES!G1588</f>
        <v/>
      </c>
      <c r="H90" s="64">
        <f>ROUND(F90*G90, 2)</f>
        <v/>
      </c>
      <c r="K90" t="n">
        <v>11639.8</v>
      </c>
      <c r="L90">
        <f>G90-K90</f>
        <v/>
      </c>
    </row>
    <row r="91" ht="40" customHeight="1">
      <c r="A91" s="7" t="inlineStr">
        <is>
          <t>4.45</t>
        </is>
      </c>
      <c r="B91" s="8" t="inlineStr">
        <is>
          <t>CXX25</t>
        </is>
      </c>
      <c r="C91" s="9" t="inlineStr">
        <is>
          <t>EXECUÇÃO DE CORTE A FRIO - DE 4" A 6" EM AÇO CARBONO - INCLUSO EQUIPAMENTOS, MATERIAIS E MÃO DE OBRA (SINALIZAÇÃO, ESCAVAÇÃO, INERTIZAÇÃO, CORTE E SOLDAGEM DE CONEXÕES OU NIPLES) EXECUÇÃO DE RECOMPOSIÇÃO EXCETO ASFALTO</t>
        </is>
      </c>
      <c r="D91" s="8" t="inlineStr"/>
      <c r="E91" s="8" t="inlineStr">
        <is>
          <t>UND</t>
        </is>
      </c>
      <c r="F91" s="62" t="n">
        <v>5</v>
      </c>
      <c r="G91" s="63">
        <f>COMPOSICOES!G1596</f>
        <v/>
      </c>
      <c r="H91" s="64">
        <f>ROUND(F91*G91, 2)</f>
        <v/>
      </c>
      <c r="K91" t="n">
        <v>12011.58</v>
      </c>
      <c r="L91">
        <f>G91-K91</f>
        <v/>
      </c>
    </row>
    <row r="92" ht="20" customHeight="1">
      <c r="A92" s="7" t="inlineStr">
        <is>
          <t>4.46</t>
        </is>
      </c>
      <c r="B92" s="8" t="inlineStr">
        <is>
          <t>CXX30</t>
        </is>
      </c>
      <c r="C92" s="9" t="inlineStr">
        <is>
          <t>INSTALAÇÃO DE PONTO DE TESTE ELETROLÍTICO</t>
        </is>
      </c>
      <c r="D92" s="8" t="inlineStr"/>
      <c r="E92" s="8" t="inlineStr">
        <is>
          <t>UND</t>
        </is>
      </c>
      <c r="F92" s="62" t="n">
        <v>30</v>
      </c>
      <c r="G92" s="63">
        <f>COMPOSICOES!G1604</f>
        <v/>
      </c>
      <c r="H92" s="64">
        <f>ROUND(F92*G92, 2)</f>
        <v/>
      </c>
      <c r="K92" t="n">
        <v>1380.7</v>
      </c>
      <c r="L92">
        <f>G92-K92</f>
        <v/>
      </c>
    </row>
    <row r="93" ht="20" customHeight="1">
      <c r="A93" s="5" t="inlineStr">
        <is>
          <t>5</t>
        </is>
      </c>
      <c r="B93" s="5" t="inlineStr">
        <is>
          <t>ENSAIOS E TESTES</t>
        </is>
      </c>
      <c r="C93" s="59" t="n"/>
      <c r="D93" s="59" t="n"/>
      <c r="E93" s="59" t="n"/>
      <c r="F93" s="59" t="n"/>
      <c r="G93" s="60" t="n"/>
      <c r="H93" s="61">
        <f>SUM(H94,H95)</f>
        <v/>
      </c>
      <c r="K93" t="n">
        <v>63444.4</v>
      </c>
      <c r="L93">
        <f>H93-K93</f>
        <v/>
      </c>
    </row>
    <row r="94" ht="32" customHeight="1">
      <c r="A94" s="7" t="inlineStr">
        <is>
          <t>5.1</t>
        </is>
      </c>
      <c r="B94" s="8" t="inlineStr">
        <is>
          <t>CXX05</t>
        </is>
      </c>
      <c r="C94" s="9" t="inlineStr">
        <is>
          <t>TESTE PNEUMÁTICO COM LAUDO E COMISSIONAMENTO, INERTIZAÇÃO, INTERLIGAÇÃO EM REDE GASEIFICADA COM REALIZAÇÃO DE FURO EM CARGA OU LIBERAÇÃO DE VÁLVULA DE CORTE</t>
        </is>
      </c>
      <c r="D94" s="8" t="inlineStr"/>
      <c r="E94" s="8" t="inlineStr">
        <is>
          <t>M</t>
        </is>
      </c>
      <c r="F94" s="62" t="n">
        <v>280</v>
      </c>
      <c r="G94" s="63">
        <f>COMPOSICOES!G1612</f>
        <v/>
      </c>
      <c r="H94" s="64">
        <f>ROUND(F94*G94, 2)</f>
        <v/>
      </c>
      <c r="K94" t="n">
        <v>3.13</v>
      </c>
      <c r="L94">
        <f>G94-K94</f>
        <v/>
      </c>
    </row>
    <row r="95" ht="32" customHeight="1">
      <c r="A95" s="7" t="inlineStr">
        <is>
          <t>5.2</t>
        </is>
      </c>
      <c r="B95" s="8" t="inlineStr">
        <is>
          <t>CXX28</t>
        </is>
      </c>
      <c r="C95" s="9" t="inlineStr">
        <is>
          <t>TESTE HIDROSTÁTICO COM LAUDO E COMISSIONAMENTO, INERTIZAÇÃO, INTERLIGAÇÃO EM REDE GASEIFICADA COM LIBERAÇÃO DE VÁLVULA DE CORTE</t>
        </is>
      </c>
      <c r="D95" s="8" t="inlineStr"/>
      <c r="E95" s="8" t="inlineStr">
        <is>
          <t>M</t>
        </is>
      </c>
      <c r="F95" s="62" t="n">
        <v>900</v>
      </c>
      <c r="G95" s="63">
        <f>COMPOSICOES!G1620</f>
        <v/>
      </c>
      <c r="H95" s="64">
        <f>ROUND(F95*G95, 2)</f>
        <v/>
      </c>
      <c r="K95" t="n">
        <v>69.52</v>
      </c>
      <c r="L95">
        <f>G95-K95</f>
        <v/>
      </c>
    </row>
    <row r="96" ht="20" customHeight="1">
      <c r="A96" s="5" t="inlineStr">
        <is>
          <t>6</t>
        </is>
      </c>
      <c r="B96" s="5" t="inlineStr">
        <is>
          <t>SERVIÇOS DIVERSOS</t>
        </is>
      </c>
      <c r="C96" s="59" t="n"/>
      <c r="D96" s="59" t="n"/>
      <c r="E96" s="59" t="n"/>
      <c r="F96" s="59" t="n"/>
      <c r="G96" s="60" t="n"/>
      <c r="H96" s="61">
        <f>SUM(H97,H98,H99,H100,H101,H102,H103,H104,H105,H106,H107,H108,H109,H110,H111,H112,H113,H114,H115,H116,H117,H118,H119,H120,H121,H122,H123,H124,H125,H126,H127)</f>
        <v/>
      </c>
      <c r="K96" t="n">
        <v>235814.54</v>
      </c>
      <c r="L96">
        <f>H96-K96</f>
        <v/>
      </c>
    </row>
    <row r="97" ht="20" customHeight="1">
      <c r="A97" s="7" t="inlineStr">
        <is>
          <t>6.1</t>
        </is>
      </c>
      <c r="B97" s="8" t="inlineStr">
        <is>
          <t>C3447</t>
        </is>
      </c>
      <c r="C97" s="9" t="inlineStr">
        <is>
          <t>LIMPEZA DE PISO EM ÁREA URBANIZADA</t>
        </is>
      </c>
      <c r="D97" s="8" t="inlineStr">
        <is>
          <t>SEINFRA</t>
        </is>
      </c>
      <c r="E97" s="8" t="inlineStr">
        <is>
          <t>M2</t>
        </is>
      </c>
      <c r="F97" s="62" t="n">
        <v>2517.68982441</v>
      </c>
      <c r="G97" s="63">
        <f>COMPOSICOES!G1628</f>
        <v/>
      </c>
      <c r="H97" s="64">
        <f>ROUND(F97*G97, 2)</f>
        <v/>
      </c>
      <c r="K97" t="n">
        <v>1.93</v>
      </c>
      <c r="L97">
        <f>G97-K97</f>
        <v/>
      </c>
    </row>
    <row r="98" ht="24" customHeight="1">
      <c r="A98" s="7" t="inlineStr">
        <is>
          <t>6.2</t>
        </is>
      </c>
      <c r="B98" s="8" t="inlineStr">
        <is>
          <t>CXX16</t>
        </is>
      </c>
      <c r="C98" s="9" t="inlineStr">
        <is>
          <t>LEVATAMENTO TOPOGRAFICO, PROJETO DE REDE DE GASODUTO, DESNHOS EM CAD, MEMORIAIS E DOCUMENTOS TÉCNICOS</t>
        </is>
      </c>
      <c r="D98" s="8" t="inlineStr"/>
      <c r="E98" s="8" t="inlineStr">
        <is>
          <t>M</t>
        </is>
      </c>
      <c r="F98" s="62" t="n">
        <v>1987.58870186</v>
      </c>
      <c r="G98" s="63">
        <f>COMPOSICOES!G1636</f>
        <v/>
      </c>
      <c r="H98" s="64">
        <f>ROUND(F98*G98, 2)</f>
        <v/>
      </c>
      <c r="K98" t="n">
        <v>6.89</v>
      </c>
      <c r="L98">
        <f>G98-K98</f>
        <v/>
      </c>
    </row>
    <row r="99" ht="20" customHeight="1">
      <c r="A99" s="7" t="inlineStr">
        <is>
          <t>6.3</t>
        </is>
      </c>
      <c r="B99" s="8" t="inlineStr">
        <is>
          <t>I0584</t>
        </is>
      </c>
      <c r="C99" s="9" t="inlineStr">
        <is>
          <t>CAMINHÃO COMERC. EQUIP. C/GUINDASTE (CHI)</t>
        </is>
      </c>
      <c r="D99" s="8" t="inlineStr">
        <is>
          <t>SEINFRA</t>
        </is>
      </c>
      <c r="E99" s="8" t="inlineStr">
        <is>
          <t>H</t>
        </is>
      </c>
      <c r="F99" s="62" t="n">
        <v>50</v>
      </c>
      <c r="G99" s="63">
        <f>COMPOSICOES!G1646</f>
        <v/>
      </c>
      <c r="H99" s="64">
        <f>ROUND(F99*G99, 2)</f>
        <v/>
      </c>
      <c r="K99" t="n">
        <v>82.34</v>
      </c>
      <c r="L99">
        <f>G99-K99</f>
        <v/>
      </c>
    </row>
    <row r="100" ht="20" customHeight="1">
      <c r="A100" s="7" t="inlineStr">
        <is>
          <t>6.4</t>
        </is>
      </c>
      <c r="B100" s="8" t="inlineStr">
        <is>
          <t>I0705</t>
        </is>
      </c>
      <c r="C100" s="9" t="inlineStr">
        <is>
          <t>CAMINHÃO COMERC. EQUIP. C/GUINDASTE (CHP)</t>
        </is>
      </c>
      <c r="D100" s="8" t="inlineStr">
        <is>
          <t>SEINFRA</t>
        </is>
      </c>
      <c r="E100" s="8" t="inlineStr">
        <is>
          <t>H</t>
        </is>
      </c>
      <c r="F100" s="62" t="n">
        <v>50</v>
      </c>
      <c r="G100" s="63">
        <f>COMPOSICOES!G1658</f>
        <v/>
      </c>
      <c r="H100" s="64">
        <f>ROUND(F100*G100, 2)</f>
        <v/>
      </c>
      <c r="K100" t="n">
        <v>218.82</v>
      </c>
      <c r="L100">
        <f>G100-K100</f>
        <v/>
      </c>
    </row>
    <row r="101" ht="20" customHeight="1">
      <c r="A101" s="7" t="inlineStr">
        <is>
          <t>6.5</t>
        </is>
      </c>
      <c r="B101" s="8" t="inlineStr">
        <is>
          <t>I0635</t>
        </is>
      </c>
      <c r="C101" s="9" t="inlineStr">
        <is>
          <t>MÁQUINA DE SOLDA (CHI)</t>
        </is>
      </c>
      <c r="D101" s="8" t="inlineStr">
        <is>
          <t>SEINFRA</t>
        </is>
      </c>
      <c r="E101" s="8" t="inlineStr">
        <is>
          <t>H</t>
        </is>
      </c>
      <c r="F101" s="62" t="n">
        <v>50</v>
      </c>
      <c r="G101" s="63">
        <f>COMPOSICOES!G1667</f>
        <v/>
      </c>
      <c r="H101" s="64">
        <f>ROUND(F101*G101, 2)</f>
        <v/>
      </c>
      <c r="K101" t="n">
        <v>0.08</v>
      </c>
      <c r="L101">
        <f>G101-K101</f>
        <v/>
      </c>
    </row>
    <row r="102" ht="20" customHeight="1">
      <c r="A102" s="7" t="inlineStr">
        <is>
          <t>6.6</t>
        </is>
      </c>
      <c r="B102" s="8" t="inlineStr">
        <is>
          <t>I0749</t>
        </is>
      </c>
      <c r="C102" s="9" t="inlineStr">
        <is>
          <t>MÁQUINA DE SOLDA (CHP)</t>
        </is>
      </c>
      <c r="D102" s="8" t="inlineStr">
        <is>
          <t>SEINFRA</t>
        </is>
      </c>
      <c r="E102" s="8" t="inlineStr">
        <is>
          <t>H</t>
        </is>
      </c>
      <c r="F102" s="62" t="n">
        <v>50</v>
      </c>
      <c r="G102" s="63">
        <f>COMPOSICOES!G1677</f>
        <v/>
      </c>
      <c r="H102" s="64">
        <f>ROUND(F102*G102, 2)</f>
        <v/>
      </c>
      <c r="K102" t="n">
        <v>0.13</v>
      </c>
      <c r="L102">
        <f>G102-K102</f>
        <v/>
      </c>
    </row>
    <row r="103" ht="20" customHeight="1">
      <c r="A103" s="7" t="inlineStr">
        <is>
          <t>6.7</t>
        </is>
      </c>
      <c r="B103" s="8" t="inlineStr">
        <is>
          <t>I9382</t>
        </is>
      </c>
      <c r="C103" s="9" t="inlineStr">
        <is>
          <t>GRUPO GERADOR - 11 KW - 13 / 14 KVA (CHI)</t>
        </is>
      </c>
      <c r="D103" s="8" t="inlineStr">
        <is>
          <t>SEINFRA</t>
        </is>
      </c>
      <c r="E103" s="8" t="inlineStr">
        <is>
          <t>H</t>
        </is>
      </c>
      <c r="F103" s="62" t="n">
        <v>50</v>
      </c>
      <c r="G103" s="63">
        <f>COMPOSICOES!G1685</f>
        <v/>
      </c>
      <c r="H103" s="64">
        <f>ROUND(F103*G103, 2)</f>
        <v/>
      </c>
      <c r="K103" t="n">
        <v>4.12</v>
      </c>
      <c r="L103">
        <f>G103-K103</f>
        <v/>
      </c>
    </row>
    <row r="104" ht="20" customHeight="1">
      <c r="A104" s="7" t="inlineStr">
        <is>
          <t>6.8</t>
        </is>
      </c>
      <c r="B104" s="8" t="inlineStr">
        <is>
          <t>I9381</t>
        </is>
      </c>
      <c r="C104" s="9" t="inlineStr">
        <is>
          <t>GRUPO GERADOR - 11 KW - 13 / 14 KVA (CHP)</t>
        </is>
      </c>
      <c r="D104" s="8" t="inlineStr">
        <is>
          <t>SEINFRA</t>
        </is>
      </c>
      <c r="E104" s="8" t="inlineStr">
        <is>
          <t>H</t>
        </is>
      </c>
      <c r="F104" s="62" t="n">
        <v>50</v>
      </c>
      <c r="G104" s="63">
        <f>COMPOSICOES!G1696</f>
        <v/>
      </c>
      <c r="H104" s="64">
        <f>ROUND(F104*G104, 2)</f>
        <v/>
      </c>
      <c r="K104" t="n">
        <v>20.54</v>
      </c>
      <c r="L104">
        <f>G104-K104</f>
        <v/>
      </c>
    </row>
    <row r="105" ht="20" customHeight="1">
      <c r="A105" s="7" t="inlineStr">
        <is>
          <t>6.9</t>
        </is>
      </c>
      <c r="B105" s="8" t="inlineStr">
        <is>
          <t>I2312</t>
        </is>
      </c>
      <c r="C105" s="9" t="inlineStr">
        <is>
          <t>ELETRICISTA</t>
        </is>
      </c>
      <c r="D105" s="8" t="inlineStr">
        <is>
          <t>SEINFRA</t>
        </is>
      </c>
      <c r="E105" s="8" t="inlineStr">
        <is>
          <t>H</t>
        </is>
      </c>
      <c r="F105" s="62" t="n">
        <v>50</v>
      </c>
      <c r="G105" s="63">
        <f>COMPOSICOES!G1704</f>
        <v/>
      </c>
      <c r="H105" s="64">
        <f>ROUND(F105*G105, 2)</f>
        <v/>
      </c>
      <c r="K105" t="n">
        <v>34.02</v>
      </c>
      <c r="L105">
        <f>G105-K105</f>
        <v/>
      </c>
    </row>
    <row r="106" ht="20" customHeight="1">
      <c r="A106" s="7" t="inlineStr">
        <is>
          <t>6.10</t>
        </is>
      </c>
      <c r="B106" s="8" t="inlineStr">
        <is>
          <t>I1530</t>
        </is>
      </c>
      <c r="C106" s="9" t="inlineStr">
        <is>
          <t>MONTADOR</t>
        </is>
      </c>
      <c r="D106" s="8" t="inlineStr">
        <is>
          <t>SEINFRA</t>
        </is>
      </c>
      <c r="E106" s="8" t="inlineStr">
        <is>
          <t>H</t>
        </is>
      </c>
      <c r="F106" s="62" t="n">
        <v>50</v>
      </c>
      <c r="G106" s="63">
        <f>COMPOSICOES!G1712</f>
        <v/>
      </c>
      <c r="H106" s="64">
        <f>ROUND(F106*G106, 2)</f>
        <v/>
      </c>
      <c r="K106" t="n">
        <v>34.03</v>
      </c>
      <c r="L106">
        <f>G106-K106</f>
        <v/>
      </c>
    </row>
    <row r="107" ht="20" customHeight="1">
      <c r="A107" s="7" t="inlineStr">
        <is>
          <t>6.11</t>
        </is>
      </c>
      <c r="B107" s="8" t="inlineStr">
        <is>
          <t>I0037</t>
        </is>
      </c>
      <c r="C107" s="9" t="inlineStr">
        <is>
          <t>AJUDANTE</t>
        </is>
      </c>
      <c r="D107" s="8" t="inlineStr">
        <is>
          <t>SEINFRA</t>
        </is>
      </c>
      <c r="E107" s="8" t="inlineStr">
        <is>
          <t>H</t>
        </is>
      </c>
      <c r="F107" s="62" t="n">
        <v>50</v>
      </c>
      <c r="G107" s="63">
        <f>COMPOSICOES!G1720</f>
        <v/>
      </c>
      <c r="H107" s="64">
        <f>ROUND(F107*G107, 2)</f>
        <v/>
      </c>
      <c r="K107" t="n">
        <v>26.73</v>
      </c>
      <c r="L107">
        <f>G107-K107</f>
        <v/>
      </c>
    </row>
    <row r="108" ht="20" customHeight="1">
      <c r="A108" s="7" t="inlineStr">
        <is>
          <t>6.12</t>
        </is>
      </c>
      <c r="B108" s="8" t="inlineStr">
        <is>
          <t>I1061</t>
        </is>
      </c>
      <c r="C108" s="9" t="inlineStr">
        <is>
          <t>ELETRODOS</t>
        </is>
      </c>
      <c r="D108" s="8" t="inlineStr">
        <is>
          <t>SEINFRA</t>
        </is>
      </c>
      <c r="E108" s="8" t="inlineStr">
        <is>
          <t>KG</t>
        </is>
      </c>
      <c r="F108" s="62" t="n">
        <v>50</v>
      </c>
      <c r="G108" s="63">
        <f>COMPOSICOES!G1728</f>
        <v/>
      </c>
      <c r="H108" s="64">
        <f>ROUND(F108*G108, 2)</f>
        <v/>
      </c>
      <c r="K108" t="n">
        <v>41.1</v>
      </c>
      <c r="L108">
        <f>G108-K108</f>
        <v/>
      </c>
    </row>
    <row r="109" ht="20" customHeight="1">
      <c r="A109" s="7" t="inlineStr">
        <is>
          <t>6.13</t>
        </is>
      </c>
      <c r="B109" s="8" t="inlineStr">
        <is>
          <t>I2424</t>
        </is>
      </c>
      <c r="C109" s="9" t="inlineStr">
        <is>
          <t>SOLDADOR RAIO X</t>
        </is>
      </c>
      <c r="D109" s="8" t="inlineStr">
        <is>
          <t>SEINFRA</t>
        </is>
      </c>
      <c r="E109" s="8" t="inlineStr">
        <is>
          <t>H</t>
        </is>
      </c>
      <c r="F109" s="62" t="n">
        <v>50</v>
      </c>
      <c r="G109" s="63">
        <f>COMPOSICOES!G1736</f>
        <v/>
      </c>
      <c r="H109" s="64">
        <f>ROUND(F109*G109, 2)</f>
        <v/>
      </c>
      <c r="K109" t="n">
        <v>40.33</v>
      </c>
      <c r="L109">
        <f>G109-K109</f>
        <v/>
      </c>
    </row>
    <row r="110" ht="20" customHeight="1">
      <c r="A110" s="7" t="inlineStr">
        <is>
          <t>6.14</t>
        </is>
      </c>
      <c r="B110" s="8" t="inlineStr">
        <is>
          <t>I1858</t>
        </is>
      </c>
      <c r="C110" s="9" t="inlineStr">
        <is>
          <t>SERRALHEIRO</t>
        </is>
      </c>
      <c r="D110" s="8" t="inlineStr">
        <is>
          <t>SEINFRA</t>
        </is>
      </c>
      <c r="E110" s="8" t="inlineStr">
        <is>
          <t>H</t>
        </is>
      </c>
      <c r="F110" s="62" t="n">
        <v>50</v>
      </c>
      <c r="G110" s="63">
        <f>COMPOSICOES!G1744</f>
        <v/>
      </c>
      <c r="H110" s="64">
        <f>ROUND(F110*G110, 2)</f>
        <v/>
      </c>
      <c r="K110" t="n">
        <v>34.03</v>
      </c>
      <c r="L110">
        <f>G110-K110</f>
        <v/>
      </c>
    </row>
    <row r="111" ht="20" customHeight="1">
      <c r="A111" s="7" t="inlineStr">
        <is>
          <t>6.15</t>
        </is>
      </c>
      <c r="B111" s="8" t="inlineStr">
        <is>
          <t>G0467</t>
        </is>
      </c>
      <c r="C111" s="9" t="inlineStr">
        <is>
          <t>INSPETOR DE LÍQUIDO PENETRANTE N LP-N2-G-SNQC/END (CEGÁS)</t>
        </is>
      </c>
      <c r="D111" s="8" t="inlineStr">
        <is>
          <t>SEINFRA</t>
        </is>
      </c>
      <c r="E111" s="8" t="inlineStr">
        <is>
          <t>H</t>
        </is>
      </c>
      <c r="F111" s="62" t="n">
        <v>50</v>
      </c>
      <c r="G111" s="63">
        <f>COMPOSICOES!G1752</f>
        <v/>
      </c>
      <c r="H111" s="64">
        <f>ROUND(F111*G111, 2)</f>
        <v/>
      </c>
      <c r="K111" t="n">
        <v>53.66</v>
      </c>
      <c r="L111">
        <f>G111-K111</f>
        <v/>
      </c>
    </row>
    <row r="112" ht="20" customHeight="1">
      <c r="A112" s="7" t="inlineStr">
        <is>
          <t>6.16</t>
        </is>
      </c>
      <c r="B112" s="8" t="inlineStr">
        <is>
          <t>G0405</t>
        </is>
      </c>
      <c r="C112" s="9" t="inlineStr">
        <is>
          <t>INSPETOR DE SOLDA N1/EV-N2-S-SNQC (CEGÁS)</t>
        </is>
      </c>
      <c r="D112" s="8" t="inlineStr">
        <is>
          <t>SEINFRA</t>
        </is>
      </c>
      <c r="E112" s="8" t="inlineStr">
        <is>
          <t>H</t>
        </is>
      </c>
      <c r="F112" s="62" t="n">
        <v>50</v>
      </c>
      <c r="G112" s="63">
        <f>COMPOSICOES!G1760</f>
        <v/>
      </c>
      <c r="H112" s="64">
        <f>ROUND(F112*G112, 2)</f>
        <v/>
      </c>
      <c r="K112" t="n">
        <v>53.66</v>
      </c>
      <c r="L112">
        <f>G112-K112</f>
        <v/>
      </c>
    </row>
    <row r="113" ht="20" customHeight="1">
      <c r="A113" s="7" t="inlineStr">
        <is>
          <t>6.17</t>
        </is>
      </c>
      <c r="B113" s="8" t="inlineStr">
        <is>
          <t>G0407</t>
        </is>
      </c>
      <c r="C113" s="9" t="inlineStr">
        <is>
          <t>INSPETOR DE ULTRA-SOM US-N2-S2.1-SNQC/END (CEGÁS)</t>
        </is>
      </c>
      <c r="D113" s="8" t="inlineStr">
        <is>
          <t>SEINFRA</t>
        </is>
      </c>
      <c r="E113" s="8" t="inlineStr">
        <is>
          <t>H</t>
        </is>
      </c>
      <c r="F113" s="62" t="n">
        <v>50</v>
      </c>
      <c r="G113" s="63">
        <f>COMPOSICOES!G1768</f>
        <v/>
      </c>
      <c r="H113" s="64">
        <f>ROUND(F113*G113, 2)</f>
        <v/>
      </c>
      <c r="K113" t="n">
        <v>146.31</v>
      </c>
      <c r="L113">
        <f>G113-K113</f>
        <v/>
      </c>
    </row>
    <row r="114" ht="20" customHeight="1">
      <c r="A114" s="7" t="inlineStr">
        <is>
          <t>6.18</t>
        </is>
      </c>
      <c r="B114" s="8" t="inlineStr">
        <is>
          <t>G0466</t>
        </is>
      </c>
      <c r="C114" s="9" t="inlineStr">
        <is>
          <t>SOLDADOR DE PEAD C/ 30% DE PERICULOSIDADE INCLUSO (CEGÁS)</t>
        </is>
      </c>
      <c r="D114" s="8" t="inlineStr">
        <is>
          <t>SEINFRA</t>
        </is>
      </c>
      <c r="E114" s="8" t="inlineStr">
        <is>
          <t>H</t>
        </is>
      </c>
      <c r="F114" s="62" t="n">
        <v>50</v>
      </c>
      <c r="G114" s="63">
        <f>COMPOSICOES!G1776</f>
        <v/>
      </c>
      <c r="H114" s="64">
        <f>ROUND(F114*G114, 2)</f>
        <v/>
      </c>
      <c r="K114" t="n">
        <v>39.09</v>
      </c>
      <c r="L114">
        <f>G114-K114</f>
        <v/>
      </c>
    </row>
    <row r="115" ht="20" customHeight="1">
      <c r="A115" s="7" t="inlineStr">
        <is>
          <t>6.19</t>
        </is>
      </c>
      <c r="B115" s="8" t="inlineStr">
        <is>
          <t>G0465</t>
        </is>
      </c>
      <c r="C115" s="9" t="inlineStr">
        <is>
          <t>SUPERVISOR PEAD C/ 30% DE PERICULOSIDADE INCLUSO (CEGÁS)</t>
        </is>
      </c>
      <c r="D115" s="8" t="inlineStr">
        <is>
          <t>SEINFRA</t>
        </is>
      </c>
      <c r="E115" s="8" t="inlineStr">
        <is>
          <t>H</t>
        </is>
      </c>
      <c r="F115" s="62" t="n">
        <v>50</v>
      </c>
      <c r="G115" s="63">
        <f>COMPOSICOES!G1784</f>
        <v/>
      </c>
      <c r="H115" s="64">
        <f>ROUND(F115*G115, 2)</f>
        <v/>
      </c>
      <c r="K115" t="n">
        <v>48.82</v>
      </c>
      <c r="L115">
        <f>G115-K115</f>
        <v/>
      </c>
    </row>
    <row r="116" ht="20" customHeight="1">
      <c r="A116" s="7" t="inlineStr">
        <is>
          <t>6.20</t>
        </is>
      </c>
      <c r="B116" s="8" t="inlineStr">
        <is>
          <t>CXX29</t>
        </is>
      </c>
      <c r="C116" s="9" t="inlineStr">
        <is>
          <t>MOBILIZAÇÃO DE EMERGÊNCIA</t>
        </is>
      </c>
      <c r="D116" s="8" t="inlineStr"/>
      <c r="E116" s="8" t="inlineStr">
        <is>
          <t>UND</t>
        </is>
      </c>
      <c r="F116" s="62" t="n">
        <v>10</v>
      </c>
      <c r="G116" s="63">
        <f>COMPOSICOES!G1792</f>
        <v/>
      </c>
      <c r="H116" s="64">
        <f>ROUND(F116*G116, 2)</f>
        <v/>
      </c>
      <c r="K116" t="n">
        <v>2606.14</v>
      </c>
      <c r="L116">
        <f>G116-K116</f>
        <v/>
      </c>
    </row>
    <row r="117" ht="20" customHeight="1">
      <c r="A117" s="7" t="inlineStr">
        <is>
          <t>6.21</t>
        </is>
      </c>
      <c r="B117" s="8" t="inlineStr">
        <is>
          <t>I2168</t>
        </is>
      </c>
      <c r="C117" s="9" t="inlineStr">
        <is>
          <t>TUBO AÇO GALVANIZADO DE 25MM (1")</t>
        </is>
      </c>
      <c r="D117" s="8" t="inlineStr">
        <is>
          <t>SEINFRA</t>
        </is>
      </c>
      <c r="E117" s="8" t="inlineStr">
        <is>
          <t>M</t>
        </is>
      </c>
      <c r="F117" s="62" t="n">
        <v>50</v>
      </c>
      <c r="G117" s="63">
        <f>COMPOSICOES!G1800</f>
        <v/>
      </c>
      <c r="H117" s="64">
        <f>ROUND(F117*G117, 2)</f>
        <v/>
      </c>
      <c r="K117" t="n">
        <v>43.7</v>
      </c>
      <c r="L117">
        <f>G117-K117</f>
        <v/>
      </c>
    </row>
    <row r="118" ht="20" customHeight="1">
      <c r="A118" s="7" t="inlineStr">
        <is>
          <t>6.22</t>
        </is>
      </c>
      <c r="B118" s="8" t="inlineStr">
        <is>
          <t>I2170</t>
        </is>
      </c>
      <c r="C118" s="9" t="inlineStr">
        <is>
          <t>TUBO AÇO GALVANIZADO DE 40MM (1 1/2')</t>
        </is>
      </c>
      <c r="D118" s="8" t="inlineStr">
        <is>
          <t>SEINFRA</t>
        </is>
      </c>
      <c r="E118" s="8" t="inlineStr">
        <is>
          <t>M</t>
        </is>
      </c>
      <c r="F118" s="62" t="n">
        <v>50</v>
      </c>
      <c r="G118" s="63">
        <f>COMPOSICOES!G1808</f>
        <v/>
      </c>
      <c r="H118" s="64">
        <f>ROUND(F118*G118, 2)</f>
        <v/>
      </c>
      <c r="K118" t="n">
        <v>64.02</v>
      </c>
      <c r="L118">
        <f>G118-K118</f>
        <v/>
      </c>
    </row>
    <row r="119" ht="20" customHeight="1">
      <c r="A119" s="7" t="inlineStr">
        <is>
          <t>6.23</t>
        </is>
      </c>
      <c r="B119" s="8" t="inlineStr">
        <is>
          <t>I1945</t>
        </is>
      </c>
      <c r="C119" s="9" t="inlineStr">
        <is>
          <t>TE AÇO GALVANIZADO DE 1 1/2'</t>
        </is>
      </c>
      <c r="D119" s="8" t="inlineStr">
        <is>
          <t>SEINFRA</t>
        </is>
      </c>
      <c r="E119" s="8" t="inlineStr">
        <is>
          <t>UN</t>
        </is>
      </c>
      <c r="F119" s="62" t="n">
        <v>50</v>
      </c>
      <c r="G119" s="63">
        <f>COMPOSICOES!G1816</f>
        <v/>
      </c>
      <c r="H119" s="64">
        <f>ROUND(F119*G119, 2)</f>
        <v/>
      </c>
      <c r="K119" t="n">
        <v>59.23</v>
      </c>
      <c r="L119">
        <f>G119-K119</f>
        <v/>
      </c>
    </row>
    <row r="120" ht="20" customHeight="1">
      <c r="A120" s="7" t="inlineStr">
        <is>
          <t>6.24</t>
        </is>
      </c>
      <c r="B120" s="8" t="inlineStr">
        <is>
          <t>I0895</t>
        </is>
      </c>
      <c r="C120" s="9" t="inlineStr">
        <is>
          <t>CRUZETA AÇO GALVANIZADO 1 1/4''</t>
        </is>
      </c>
      <c r="D120" s="8" t="inlineStr">
        <is>
          <t>SEINFRA</t>
        </is>
      </c>
      <c r="E120" s="8" t="inlineStr">
        <is>
          <t>UN</t>
        </is>
      </c>
      <c r="F120" s="62" t="n">
        <v>50</v>
      </c>
      <c r="G120" s="63">
        <f>COMPOSICOES!G1824</f>
        <v/>
      </c>
      <c r="H120" s="64">
        <f>ROUND(F120*G120, 2)</f>
        <v/>
      </c>
      <c r="K120" t="n">
        <v>84.97</v>
      </c>
      <c r="L120">
        <f>G120-K120</f>
        <v/>
      </c>
    </row>
    <row r="121" ht="20" customHeight="1">
      <c r="A121" s="7" t="inlineStr">
        <is>
          <t>6.25</t>
        </is>
      </c>
      <c r="B121" s="8" t="inlineStr">
        <is>
          <t>C0098</t>
        </is>
      </c>
      <c r="C121" s="9" t="inlineStr">
        <is>
          <t>APLICAÇÃO DE ADESIVO ESTRUTURAL BASE EPOXI</t>
        </is>
      </c>
      <c r="D121" s="8" t="inlineStr">
        <is>
          <t>SEINFRA</t>
        </is>
      </c>
      <c r="E121" s="8" t="inlineStr">
        <is>
          <t>KG</t>
        </is>
      </c>
      <c r="F121" s="62" t="n">
        <v>10</v>
      </c>
      <c r="G121" s="63">
        <f>COMPOSICOES!G1835</f>
        <v/>
      </c>
      <c r="H121" s="64">
        <f>ROUND(F121*G121, 2)</f>
        <v/>
      </c>
      <c r="K121" t="n">
        <v>171.97</v>
      </c>
      <c r="L121">
        <f>G121-K121</f>
        <v/>
      </c>
    </row>
    <row r="122" ht="20" customHeight="1">
      <c r="A122" s="7" t="inlineStr">
        <is>
          <t>6.26</t>
        </is>
      </c>
      <c r="B122" s="8" t="inlineStr">
        <is>
          <t>G0228</t>
        </is>
      </c>
      <c r="C122" s="9" t="inlineStr">
        <is>
          <t>NITROGÊNIO</t>
        </is>
      </c>
      <c r="D122" s="8" t="inlineStr">
        <is>
          <t>SEINFRA</t>
        </is>
      </c>
      <c r="E122" s="8" t="inlineStr">
        <is>
          <t>M3</t>
        </is>
      </c>
      <c r="F122" s="62" t="n">
        <v>150</v>
      </c>
      <c r="G122" s="63">
        <f>COMPOSICOES!G1843</f>
        <v/>
      </c>
      <c r="H122" s="64">
        <f>ROUND(F122*G122, 2)</f>
        <v/>
      </c>
      <c r="K122" t="n">
        <v>43.46</v>
      </c>
      <c r="L122">
        <f>G122-K122</f>
        <v/>
      </c>
    </row>
    <row r="123" ht="20" customHeight="1">
      <c r="A123" s="7" t="inlineStr">
        <is>
          <t>6.27</t>
        </is>
      </c>
      <c r="B123" s="8" t="inlineStr">
        <is>
          <t>C1879</t>
        </is>
      </c>
      <c r="C123" s="9" t="inlineStr">
        <is>
          <t>PERFIL METÁLICO ' I ', PRÉ-PINTADO C/ H=200mm</t>
        </is>
      </c>
      <c r="D123" s="8" t="inlineStr">
        <is>
          <t>SEINFRA</t>
        </is>
      </c>
      <c r="E123" s="8" t="inlineStr">
        <is>
          <t>M</t>
        </is>
      </c>
      <c r="F123" s="62" t="n">
        <v>50</v>
      </c>
      <c r="G123" s="63">
        <f>COMPOSICOES!G1860</f>
        <v/>
      </c>
      <c r="H123" s="64">
        <f>ROUND(F123*G123, 2)</f>
        <v/>
      </c>
      <c r="K123" t="n">
        <v>660.3200000000001</v>
      </c>
      <c r="L123">
        <f>G123-K123</f>
        <v/>
      </c>
    </row>
    <row r="124" ht="20" customHeight="1">
      <c r="A124" s="7" t="inlineStr">
        <is>
          <t>6.28</t>
        </is>
      </c>
      <c r="B124" s="8" t="inlineStr">
        <is>
          <t>C1878</t>
        </is>
      </c>
      <c r="C124" s="9" t="inlineStr">
        <is>
          <t>PERFIL METÁLICO  ' I ', PRÉ-PINTADO C/ H=300mm</t>
        </is>
      </c>
      <c r="D124" s="8" t="inlineStr">
        <is>
          <t>SEINFRA</t>
        </is>
      </c>
      <c r="E124" s="8" t="inlineStr">
        <is>
          <t>M</t>
        </is>
      </c>
      <c r="F124" s="62" t="n">
        <v>50</v>
      </c>
      <c r="G124" s="63">
        <f>COMPOSICOES!G1877</f>
        <v/>
      </c>
      <c r="H124" s="64">
        <f>ROUND(F124*G124, 2)</f>
        <v/>
      </c>
      <c r="K124" t="n">
        <v>1261.02</v>
      </c>
      <c r="L124">
        <f>G124-K124</f>
        <v/>
      </c>
    </row>
    <row r="125" ht="20" customHeight="1">
      <c r="A125" s="7" t="inlineStr">
        <is>
          <t>6.29</t>
        </is>
      </c>
      <c r="B125" s="8" t="inlineStr">
        <is>
          <t>C2452</t>
        </is>
      </c>
      <c r="C125" s="9" t="inlineStr">
        <is>
          <t>TELHA TIPO ONDULINE EM ESTRUTURA METÁLICA</t>
        </is>
      </c>
      <c r="D125" s="8" t="inlineStr">
        <is>
          <t>SEINFRA</t>
        </is>
      </c>
      <c r="E125" s="8" t="inlineStr">
        <is>
          <t>M2</t>
        </is>
      </c>
      <c r="F125" s="62" t="n">
        <v>50</v>
      </c>
      <c r="G125" s="63">
        <f>COMPOSICOES!G1890</f>
        <v/>
      </c>
      <c r="H125" s="64">
        <f>ROUND(F125*G125, 2)</f>
        <v/>
      </c>
      <c r="K125" t="n">
        <v>108.16</v>
      </c>
      <c r="L125">
        <f>G125-K125</f>
        <v/>
      </c>
    </row>
    <row r="126" ht="20" customHeight="1">
      <c r="A126" s="7" t="inlineStr">
        <is>
          <t>6.30</t>
        </is>
      </c>
      <c r="B126" s="8" t="inlineStr">
        <is>
          <t>C1324</t>
        </is>
      </c>
      <c r="C126" s="9" t="inlineStr">
        <is>
          <t>ESTRUTURA DE ALUMÍNIO EM DUAS ÁGUAS VÃO DE 20m</t>
        </is>
      </c>
      <c r="D126" s="8" t="inlineStr">
        <is>
          <t>SEINFRA</t>
        </is>
      </c>
      <c r="E126" s="8" t="inlineStr">
        <is>
          <t>M2</t>
        </is>
      </c>
      <c r="F126" s="62" t="n">
        <v>50</v>
      </c>
      <c r="G126" s="63">
        <f>COMPOSICOES!G1901</f>
        <v/>
      </c>
      <c r="H126" s="64">
        <f>ROUND(F126*G126, 2)</f>
        <v/>
      </c>
      <c r="K126" t="n">
        <v>327.25</v>
      </c>
      <c r="L126">
        <f>G126-K126</f>
        <v/>
      </c>
    </row>
    <row r="127" ht="20" customHeight="1">
      <c r="A127" s="7" t="inlineStr">
        <is>
          <t>6.31</t>
        </is>
      </c>
      <c r="B127" s="8" t="inlineStr">
        <is>
          <t>C4765</t>
        </is>
      </c>
      <c r="C127" s="9" t="inlineStr">
        <is>
          <t>ATERRAMENTO COMPLETO C/ HASTE COPPERWELD 5/8"X 2.40M</t>
        </is>
      </c>
      <c r="D127" s="8" t="inlineStr">
        <is>
          <t>SEINFRA</t>
        </is>
      </c>
      <c r="E127" s="8" t="inlineStr">
        <is>
          <t>UN</t>
        </is>
      </c>
      <c r="F127" s="62" t="n">
        <v>20</v>
      </c>
      <c r="G127" s="63">
        <f>COMPOSICOES!G1916</f>
        <v/>
      </c>
      <c r="H127" s="64">
        <f>ROUND(F127*G127, 2)</f>
        <v/>
      </c>
      <c r="K127" t="n">
        <v>431.84</v>
      </c>
      <c r="L127">
        <f>G127-K127</f>
        <v/>
      </c>
    </row>
    <row r="128" ht="15" customHeight="1">
      <c r="A128" s="2" t="inlineStr"/>
      <c r="B128" s="2" t="inlineStr"/>
      <c r="C128" s="2" t="inlineStr"/>
      <c r="D128" s="2" t="inlineStr"/>
      <c r="E128" s="2" t="inlineStr"/>
      <c r="F128" s="13" t="inlineStr">
        <is>
          <t>VALOR BDI TOTAL:</t>
        </is>
      </c>
      <c r="H128" s="61">
        <f>ROUND(H129*BDI,2)</f>
        <v/>
      </c>
      <c r="K128" t="n">
        <v>450969.5</v>
      </c>
      <c r="L128">
        <f>H128-K128</f>
        <v/>
      </c>
    </row>
    <row r="129" ht="15" customHeight="1">
      <c r="A129" s="2" t="inlineStr"/>
      <c r="B129" s="2" t="inlineStr"/>
      <c r="C129" s="2" t="inlineStr"/>
      <c r="D129" s="2" t="inlineStr"/>
      <c r="E129" s="2" t="inlineStr"/>
      <c r="F129" s="13" t="inlineStr">
        <is>
          <t>VALOR ORÇAMENTO:</t>
        </is>
      </c>
      <c r="H129" s="61">
        <f>SUM(H4,H6,H38,H46,H93,H96)</f>
        <v/>
      </c>
      <c r="K129" t="n">
        <v>1688993.72</v>
      </c>
      <c r="L129">
        <f>H129-K129</f>
        <v/>
      </c>
    </row>
    <row r="130" ht="15" customHeight="1">
      <c r="A130" s="2" t="inlineStr"/>
      <c r="B130" s="2" t="inlineStr"/>
      <c r="C130" s="2" t="inlineStr"/>
      <c r="D130" s="2" t="inlineStr"/>
      <c r="E130" s="2" t="inlineStr"/>
      <c r="F130" s="13" t="inlineStr">
        <is>
          <t>VALOR TOTAL:</t>
        </is>
      </c>
      <c r="H130" s="61">
        <f>H129+H128</f>
        <v/>
      </c>
      <c r="K130" t="n">
        <v>2139963.22</v>
      </c>
      <c r="L130">
        <f>H130-K130</f>
        <v/>
      </c>
    </row>
  </sheetData>
  <mergeCells count="11">
    <mergeCell ref="B38:G38"/>
    <mergeCell ref="B2:G2"/>
    <mergeCell ref="F129:G129"/>
    <mergeCell ref="B46:G46"/>
    <mergeCell ref="F130:G130"/>
    <mergeCell ref="F128:G128"/>
    <mergeCell ref="B93:G93"/>
    <mergeCell ref="B4:G4"/>
    <mergeCell ref="B96:G96"/>
    <mergeCell ref="A1:H1"/>
    <mergeCell ref="B6:G6"/>
  </mergeCells>
  <pageMargins left="0" right="0" top="0" bottom="0" header="0" footer="0"/>
  <pageSetup orientation="landscape" scale="85"/>
</worksheet>
</file>

<file path=xl/worksheets/sheet2.xml><?xml version="1.0" encoding="utf-8"?>
<worksheet xmlns="http://schemas.openxmlformats.org/spreadsheetml/2006/main">
  <sheetPr>
    <outlinePr summaryBelow="0"/>
    <pageSetUpPr/>
  </sheetPr>
  <dimension ref="A1:M130"/>
  <sheetViews>
    <sheetView workbookViewId="0">
      <selection activeCell="A1" sqref="A1"/>
    </sheetView>
  </sheetViews>
  <sheetFormatPr baseColWidth="8" defaultRowHeight="15"/>
  <cols>
    <col width="8.666667" customWidth="1" min="1" max="1"/>
    <col width="10.333333" customWidth="1" min="2" max="2"/>
    <col width="51" bestFit="1" customWidth="1" min="3" max="3"/>
    <col width="8.333333" customWidth="1" min="4" max="4"/>
    <col width="8.333333" customWidth="1" min="5" max="5"/>
    <col width="10.333333" customWidth="1" min="6" max="6"/>
    <col width="9.333333" customWidth="1" min="7" max="7"/>
    <col width="9.333333" customWidth="1" min="8" max="8"/>
    <col width="9.333333" customWidth="1" min="9" max="9"/>
    <col width="9.333333" customWidth="1" min="10" max="10"/>
    <col width="9.333333" customWidth="1" min="11" max="11"/>
    <col width="10.333333" customWidth="1" min="12" max="12"/>
    <col width="12.5" customWidth="1" min="13" max="13"/>
  </cols>
  <sheetData>
    <row r="1" ht="87" customHeight="1">
      <c r="A1" s="14" t="inlineStr"/>
      <c r="B1" s="58" t="n"/>
      <c r="C1" s="58" t="n"/>
      <c r="D1" s="58" t="n"/>
      <c r="E1" s="58" t="n"/>
      <c r="F1" s="58" t="n"/>
      <c r="G1" s="58" t="n"/>
      <c r="H1" s="58" t="n"/>
      <c r="I1" s="58" t="n"/>
      <c r="J1" s="58" t="n"/>
      <c r="K1" s="58" t="n"/>
      <c r="L1" s="58" t="n"/>
      <c r="M1" s="58" t="n"/>
    </row>
    <row r="2" ht="13" customHeight="1">
      <c r="A2" s="4" t="inlineStr">
        <is>
          <t>ITEM</t>
        </is>
      </c>
      <c r="B2" s="4" t="inlineStr">
        <is>
          <t>CÓDIGO</t>
        </is>
      </c>
      <c r="C2" s="4" t="inlineStr">
        <is>
          <t>DESCRIÇÃO</t>
        </is>
      </c>
      <c r="D2" s="4" t="inlineStr">
        <is>
          <t>FONTE</t>
        </is>
      </c>
      <c r="E2" s="4" t="inlineStr">
        <is>
          <t>UNIDADE</t>
        </is>
      </c>
      <c r="F2" s="4" t="inlineStr">
        <is>
          <t>QTD</t>
        </is>
      </c>
      <c r="G2" s="4" t="inlineStr">
        <is>
          <t>CUSTO DIRETO (R$)</t>
        </is>
      </c>
      <c r="H2" s="59" t="n"/>
      <c r="I2" s="59" t="n"/>
      <c r="J2" s="59" t="n"/>
      <c r="K2" s="60" t="n"/>
      <c r="L2" s="15" t="inlineStr">
        <is>
          <t>PREÇO
UNITÁRIO (R$)</t>
        </is>
      </c>
      <c r="M2" s="4" t="inlineStr">
        <is>
          <t>PREÇO
TOTAL (R$)</t>
        </is>
      </c>
    </row>
    <row r="3" ht="12" customHeight="1">
      <c r="A3" s="65" t="n"/>
      <c r="B3" s="65" t="n"/>
      <c r="C3" s="65" t="n"/>
      <c r="D3" s="65" t="n"/>
      <c r="E3" s="65" t="n"/>
      <c r="F3" s="65" t="n"/>
      <c r="G3" s="15" t="inlineStr">
        <is>
          <t>MÃO DE OBRA</t>
        </is>
      </c>
      <c r="H3" s="15" t="inlineStr">
        <is>
          <t>MATERIAL</t>
        </is>
      </c>
      <c r="I3" s="16" t="inlineStr">
        <is>
          <t>EQUIPAMENTOS</t>
        </is>
      </c>
      <c r="J3" s="15" t="inlineStr">
        <is>
          <t>OUTROS</t>
        </is>
      </c>
      <c r="K3" s="15" t="inlineStr">
        <is>
          <t>BDI</t>
        </is>
      </c>
      <c r="L3" s="65" t="n"/>
      <c r="M3" s="65" t="n"/>
    </row>
    <row r="4" ht="15" customHeight="1">
      <c r="A4" s="5" t="inlineStr">
        <is>
          <t>1</t>
        </is>
      </c>
      <c r="B4" s="5" t="inlineStr">
        <is>
          <t>ADMINISTRAÇÃO LOCAL E SINALIZAÇÃO</t>
        </is>
      </c>
      <c r="C4" s="59" t="n"/>
      <c r="D4" s="59" t="n"/>
      <c r="E4" s="59" t="n"/>
      <c r="F4" s="59" t="n"/>
      <c r="G4" s="59" t="n"/>
      <c r="H4" s="59" t="n"/>
      <c r="I4" s="59" t="n"/>
      <c r="J4" s="59" t="n"/>
      <c r="K4" s="59" t="n"/>
      <c r="L4" s="60" t="n"/>
      <c r="M4" s="61" t="n">
        <v>149986.2</v>
      </c>
    </row>
    <row r="5" ht="28" customHeight="1">
      <c r="A5" s="7" t="inlineStr">
        <is>
          <t>1.1</t>
        </is>
      </c>
      <c r="B5" s="8" t="inlineStr">
        <is>
          <t>CXX15</t>
        </is>
      </c>
      <c r="C5" s="7" t="inlineStr">
        <is>
          <t>CONTROLE DE QUALIDADE, ADMINISTRAÇÃO LOCAL E ESTRUTURA ADMINISTRATIVA PARA EXECUÇÃO DE OBRAS DE MELHORIA DE GASODUTOS E ESTAÇÕES</t>
        </is>
      </c>
      <c r="D5" s="8" t="inlineStr"/>
      <c r="E5" s="8" t="inlineStr">
        <is>
          <t>UND</t>
        </is>
      </c>
      <c r="F5" s="62" t="n">
        <v>12</v>
      </c>
      <c r="G5" s="63" t="n">
        <v>0</v>
      </c>
      <c r="H5" s="63" t="n">
        <v>0</v>
      </c>
      <c r="I5" s="63" t="n">
        <v>0</v>
      </c>
      <c r="J5" s="63" t="n">
        <v>9864.92</v>
      </c>
      <c r="K5" s="63" t="n">
        <v>2633.93</v>
      </c>
      <c r="L5" s="63" t="n">
        <v>12498.85</v>
      </c>
      <c r="M5" s="63" t="n">
        <v>149986.2</v>
      </c>
    </row>
    <row r="6" ht="15" customHeight="1">
      <c r="A6" s="5" t="inlineStr">
        <is>
          <t>2</t>
        </is>
      </c>
      <c r="B6" s="5" t="inlineStr">
        <is>
          <t>CIVIL</t>
        </is>
      </c>
      <c r="C6" s="59" t="n"/>
      <c r="D6" s="59" t="n"/>
      <c r="E6" s="59" t="n"/>
      <c r="F6" s="59" t="n"/>
      <c r="G6" s="59" t="n"/>
      <c r="H6" s="59" t="n"/>
      <c r="I6" s="59" t="n"/>
      <c r="J6" s="59" t="n"/>
      <c r="K6" s="59" t="n"/>
      <c r="L6" s="60" t="n"/>
      <c r="M6" s="61" t="n">
        <v>196961.55</v>
      </c>
    </row>
    <row r="7" ht="15" customHeight="1">
      <c r="A7" s="7" t="inlineStr">
        <is>
          <t>2.1</t>
        </is>
      </c>
      <c r="B7" s="8" t="inlineStr">
        <is>
          <t>C3954</t>
        </is>
      </c>
      <c r="C7" s="7" t="inlineStr">
        <is>
          <t>CAPINA MANUAL</t>
        </is>
      </c>
      <c r="D7" s="8" t="inlineStr">
        <is>
          <t>SEINFRA</t>
        </is>
      </c>
      <c r="E7" s="8" t="inlineStr">
        <is>
          <t>M2</t>
        </is>
      </c>
      <c r="F7" s="62" t="n">
        <v>500</v>
      </c>
      <c r="G7" s="63" t="n">
        <v>0.67</v>
      </c>
      <c r="H7" s="63" t="n">
        <v>0</v>
      </c>
      <c r="I7" s="63" t="n">
        <v>0</v>
      </c>
      <c r="J7" s="63" t="n">
        <v>0.11</v>
      </c>
      <c r="K7" s="63" t="n">
        <v>0.21</v>
      </c>
      <c r="L7" s="63" t="n">
        <v>0.99</v>
      </c>
      <c r="M7" s="63" t="n">
        <v>495</v>
      </c>
    </row>
    <row r="8" ht="15" customHeight="1">
      <c r="A8" s="7" t="inlineStr">
        <is>
          <t>2.2</t>
        </is>
      </c>
      <c r="B8" s="8" t="inlineStr">
        <is>
          <t>C3104</t>
        </is>
      </c>
      <c r="C8" s="7" t="inlineStr">
        <is>
          <t>REMOÇÃO DE CERCAS</t>
        </is>
      </c>
      <c r="D8" s="8" t="inlineStr">
        <is>
          <t>SEINFRA</t>
        </is>
      </c>
      <c r="E8" s="8" t="inlineStr">
        <is>
          <t>M</t>
        </is>
      </c>
      <c r="F8" s="62" t="n">
        <v>50</v>
      </c>
      <c r="G8" s="63" t="n">
        <v>0.51</v>
      </c>
      <c r="H8" s="63" t="n">
        <v>0</v>
      </c>
      <c r="I8" s="63" t="n">
        <v>0</v>
      </c>
      <c r="J8" s="63" t="n">
        <v>0</v>
      </c>
      <c r="K8" s="63" t="n">
        <v>0.14</v>
      </c>
      <c r="L8" s="63" t="n">
        <v>0.65</v>
      </c>
      <c r="M8" s="63" t="n">
        <v>32.5</v>
      </c>
    </row>
    <row r="9" ht="15" customHeight="1">
      <c r="A9" s="7" t="inlineStr">
        <is>
          <t>2.3</t>
        </is>
      </c>
      <c r="B9" s="8" t="inlineStr">
        <is>
          <t>C1048</t>
        </is>
      </c>
      <c r="C9" s="7" t="inlineStr">
        <is>
          <t>DEMOLIÇÃO DE CONCRETO ARMADO C/MARTELETE PNEUMÁTICO</t>
        </is>
      </c>
      <c r="D9" s="8" t="inlineStr">
        <is>
          <t>SEINFRA</t>
        </is>
      </c>
      <c r="E9" s="8" t="inlineStr">
        <is>
          <t>M3</t>
        </is>
      </c>
      <c r="F9" s="62" t="n">
        <v>30</v>
      </c>
      <c r="G9" s="63" t="n">
        <v>30.38</v>
      </c>
      <c r="H9" s="63" t="n">
        <v>332</v>
      </c>
      <c r="I9" s="63" t="n">
        <v>0</v>
      </c>
      <c r="J9" s="63" t="n">
        <v>237.11</v>
      </c>
      <c r="K9" s="63" t="n">
        <v>160.06</v>
      </c>
      <c r="L9" s="63" t="n">
        <v>759.55</v>
      </c>
      <c r="M9" s="63" t="n">
        <v>22786.5</v>
      </c>
    </row>
    <row r="10" ht="15" customHeight="1">
      <c r="A10" s="7" t="inlineStr">
        <is>
          <t>2.4</t>
        </is>
      </c>
      <c r="B10" s="8" t="inlineStr">
        <is>
          <t>C0702</t>
        </is>
      </c>
      <c r="C10" s="7" t="inlineStr">
        <is>
          <t>CARGA MANUAL DE ENTULHO EM CAMINHÃO BASCULANTE</t>
        </is>
      </c>
      <c r="D10" s="8" t="inlineStr">
        <is>
          <t>SEINFRA</t>
        </is>
      </c>
      <c r="E10" s="8" t="inlineStr">
        <is>
          <t>M3</t>
        </is>
      </c>
      <c r="F10" s="62" t="n">
        <v>100</v>
      </c>
      <c r="G10" s="63" t="n">
        <v>21.18</v>
      </c>
      <c r="H10" s="63" t="n">
        <v>9.199999999999999</v>
      </c>
      <c r="I10" s="63" t="n">
        <v>0</v>
      </c>
      <c r="J10" s="63" t="n">
        <v>0</v>
      </c>
      <c r="K10" s="63" t="n">
        <v>8.109999999999999</v>
      </c>
      <c r="L10" s="63" t="n">
        <v>38.49</v>
      </c>
      <c r="M10" s="63" t="n">
        <v>3849</v>
      </c>
    </row>
    <row r="11" ht="15" customHeight="1">
      <c r="A11" s="7" t="inlineStr">
        <is>
          <t>2.5</t>
        </is>
      </c>
      <c r="B11" s="8" t="inlineStr">
        <is>
          <t>C3209</t>
        </is>
      </c>
      <c r="C11" s="7" t="inlineStr">
        <is>
          <t>ESCAVAÇÃO E CARGA DE MATERIAL 2-CAT.</t>
        </is>
      </c>
      <c r="D11" s="8" t="inlineStr">
        <is>
          <t>SEINFRA</t>
        </is>
      </c>
      <c r="E11" s="8" t="inlineStr">
        <is>
          <t>M3</t>
        </is>
      </c>
      <c r="F11" s="62" t="n">
        <v>50</v>
      </c>
      <c r="G11" s="63" t="n">
        <v>0.84</v>
      </c>
      <c r="H11" s="63" t="n">
        <v>7.21</v>
      </c>
      <c r="I11" s="63" t="n">
        <v>0</v>
      </c>
      <c r="J11" s="63" t="n">
        <v>0.91</v>
      </c>
      <c r="K11" s="63" t="n">
        <v>2.39</v>
      </c>
      <c r="L11" s="63" t="n">
        <v>11.35</v>
      </c>
      <c r="M11" s="63" t="n">
        <v>567.5</v>
      </c>
    </row>
    <row r="12" ht="15" customHeight="1">
      <c r="A12" s="7" t="inlineStr">
        <is>
          <t>2.6</t>
        </is>
      </c>
      <c r="B12" s="8" t="inlineStr">
        <is>
          <t>C3210</t>
        </is>
      </c>
      <c r="C12" s="7" t="inlineStr">
        <is>
          <t>ESCAVAÇÃO E CARGA DE MATERIAL 3-CAT.</t>
        </is>
      </c>
      <c r="D12" s="8" t="inlineStr">
        <is>
          <t>SEINFRA</t>
        </is>
      </c>
      <c r="E12" s="8" t="inlineStr">
        <is>
          <t>M3</t>
        </is>
      </c>
      <c r="F12" s="62" t="n">
        <v>50</v>
      </c>
      <c r="G12" s="63" t="n">
        <v>2.11</v>
      </c>
      <c r="H12" s="63" t="n">
        <v>37.9</v>
      </c>
      <c r="I12" s="63" t="n">
        <v>0</v>
      </c>
      <c r="J12" s="63" t="n">
        <v>10.57</v>
      </c>
      <c r="K12" s="63" t="n">
        <v>13.5</v>
      </c>
      <c r="L12" s="63" t="n">
        <v>64.08</v>
      </c>
      <c r="M12" s="63" t="n">
        <v>3204</v>
      </c>
    </row>
    <row r="13" ht="20" customHeight="1">
      <c r="A13" s="7" t="inlineStr">
        <is>
          <t>2.7</t>
        </is>
      </c>
      <c r="B13" s="8" t="inlineStr">
        <is>
          <t>C5028</t>
        </is>
      </c>
      <c r="C13" s="7" t="inlineStr">
        <is>
          <t>PISO INTERTRAVADO TIPO TIJOLINHO (20 X 10 X 4CM), CINZA - COMPACTAÇÃO MECANIZADA</t>
        </is>
      </c>
      <c r="D13" s="8" t="inlineStr">
        <is>
          <t>SEINFRA</t>
        </is>
      </c>
      <c r="E13" s="8" t="inlineStr">
        <is>
          <t>M2</t>
        </is>
      </c>
      <c r="F13" s="62" t="n">
        <v>50</v>
      </c>
      <c r="G13" s="63" t="n">
        <v>7.51</v>
      </c>
      <c r="H13" s="63" t="n">
        <v>42.41</v>
      </c>
      <c r="I13" s="63" t="n">
        <v>0</v>
      </c>
      <c r="J13" s="63" t="n">
        <v>1.9</v>
      </c>
      <c r="K13" s="63" t="n">
        <v>13.84</v>
      </c>
      <c r="L13" s="63" t="n">
        <v>65.66</v>
      </c>
      <c r="M13" s="63" t="n">
        <v>3283</v>
      </c>
    </row>
    <row r="14" ht="20" customHeight="1">
      <c r="A14" s="7" t="inlineStr">
        <is>
          <t>2.8</t>
        </is>
      </c>
      <c r="B14" s="8" t="inlineStr">
        <is>
          <t>C2940</t>
        </is>
      </c>
      <c r="C14" s="7" t="inlineStr">
        <is>
          <t>RETIRADA DE PAVIMENTAÇÃO EM PARALELEPÍPEDO OU PEDRA TOSCA</t>
        </is>
      </c>
      <c r="D14" s="8" t="inlineStr">
        <is>
          <t>SEINFRA</t>
        </is>
      </c>
      <c r="E14" s="8" t="inlineStr">
        <is>
          <t>M2</t>
        </is>
      </c>
      <c r="F14" s="62" t="n">
        <v>50</v>
      </c>
      <c r="G14" s="63" t="n">
        <v>12.16</v>
      </c>
      <c r="H14" s="63" t="n">
        <v>0</v>
      </c>
      <c r="I14" s="63" t="n">
        <v>0</v>
      </c>
      <c r="J14" s="63" t="n">
        <v>0</v>
      </c>
      <c r="K14" s="63" t="n">
        <v>3.25</v>
      </c>
      <c r="L14" s="63" t="n">
        <v>15.41</v>
      </c>
      <c r="M14" s="63" t="n">
        <v>770.5</v>
      </c>
    </row>
    <row r="15" ht="20" customHeight="1">
      <c r="A15" s="7" t="inlineStr">
        <is>
          <t>2.9</t>
        </is>
      </c>
      <c r="B15" s="8" t="inlineStr">
        <is>
          <t>C2895</t>
        </is>
      </c>
      <c r="C15" s="7" t="inlineStr">
        <is>
          <t>PAVIMENTAÇÃO EM PEDRA TOSCA C/ REJUNTAMENTO (AGREGADO ADQUIRIDO)</t>
        </is>
      </c>
      <c r="D15" s="8" t="inlineStr">
        <is>
          <t>SEINFRA</t>
        </is>
      </c>
      <c r="E15" s="8" t="inlineStr">
        <is>
          <t>M2</t>
        </is>
      </c>
      <c r="F15" s="62" t="n">
        <v>50</v>
      </c>
      <c r="G15" s="63" t="n">
        <v>28.92</v>
      </c>
      <c r="H15" s="63" t="n">
        <v>44.17</v>
      </c>
      <c r="I15" s="63" t="n">
        <v>0</v>
      </c>
      <c r="J15" s="63" t="n">
        <v>1.51</v>
      </c>
      <c r="K15" s="63" t="n">
        <v>19.92</v>
      </c>
      <c r="L15" s="63" t="n">
        <v>94.52</v>
      </c>
      <c r="M15" s="63" t="n">
        <v>4726</v>
      </c>
    </row>
    <row r="16" ht="20" customHeight="1">
      <c r="A16" s="7" t="inlineStr">
        <is>
          <t>2.10</t>
        </is>
      </c>
      <c r="B16" s="8" t="inlineStr">
        <is>
          <t>C1062</t>
        </is>
      </c>
      <c r="C16" s="7" t="inlineStr">
        <is>
          <t>DEMOLIÇÃO DE PAVIMENTAÇÃO ASFÁLTICA C/MARTELETE PNEUMÁTICO</t>
        </is>
      </c>
      <c r="D16" s="8" t="inlineStr">
        <is>
          <t>SEINFRA</t>
        </is>
      </c>
      <c r="E16" s="8" t="inlineStr">
        <is>
          <t>M2</t>
        </is>
      </c>
      <c r="F16" s="62" t="n">
        <v>50</v>
      </c>
      <c r="G16" s="63" t="n">
        <v>2.02</v>
      </c>
      <c r="H16" s="63" t="n">
        <v>13.29</v>
      </c>
      <c r="I16" s="63" t="n">
        <v>0</v>
      </c>
      <c r="J16" s="63" t="n">
        <v>9.48</v>
      </c>
      <c r="K16" s="63" t="n">
        <v>6.62</v>
      </c>
      <c r="L16" s="63" t="n">
        <v>31.41</v>
      </c>
      <c r="M16" s="63" t="n">
        <v>1570.5</v>
      </c>
    </row>
    <row r="17" ht="15" customHeight="1">
      <c r="A17" s="7" t="inlineStr">
        <is>
          <t>2.11</t>
        </is>
      </c>
      <c r="B17" s="8" t="inlineStr">
        <is>
          <t>C3155</t>
        </is>
      </c>
      <c r="C17" s="7" t="inlineStr">
        <is>
          <t>CONCRETO BETUMINOSO USINADO À QUENTE - CBUQ (S/TRANSP)</t>
        </is>
      </c>
      <c r="D17" s="8" t="inlineStr">
        <is>
          <t>SEINFRA</t>
        </is>
      </c>
      <c r="E17" s="8" t="inlineStr">
        <is>
          <t>M3</t>
        </is>
      </c>
      <c r="F17" s="62" t="n">
        <v>50</v>
      </c>
      <c r="G17" s="63" t="n">
        <v>35.95</v>
      </c>
      <c r="H17" s="63" t="n">
        <v>177.4</v>
      </c>
      <c r="I17" s="63" t="n">
        <v>0</v>
      </c>
      <c r="J17" s="63" t="n">
        <v>16.84</v>
      </c>
      <c r="K17" s="63" t="n">
        <v>61.46</v>
      </c>
      <c r="L17" s="63" t="n">
        <v>291.65</v>
      </c>
      <c r="M17" s="63" t="n">
        <v>14582.5</v>
      </c>
    </row>
    <row r="18" ht="15" customHeight="1">
      <c r="A18" s="7" t="inlineStr">
        <is>
          <t>2.12</t>
        </is>
      </c>
      <c r="B18" s="8" t="inlineStr">
        <is>
          <t>C3373</t>
        </is>
      </c>
      <c r="C18" s="7" t="inlineStr">
        <is>
          <t>RETIRADA DE MEIO FIO DE PEDRA GRANÍTICA</t>
        </is>
      </c>
      <c r="D18" s="8" t="inlineStr">
        <is>
          <t>SEINFRA</t>
        </is>
      </c>
      <c r="E18" s="8" t="inlineStr">
        <is>
          <t>M</t>
        </is>
      </c>
      <c r="F18" s="62" t="n">
        <v>50</v>
      </c>
      <c r="G18" s="63" t="n">
        <v>11.47</v>
      </c>
      <c r="H18" s="63" t="n">
        <v>0</v>
      </c>
      <c r="I18" s="63" t="n">
        <v>0</v>
      </c>
      <c r="J18" s="63" t="n">
        <v>0</v>
      </c>
      <c r="K18" s="63" t="n">
        <v>3.06</v>
      </c>
      <c r="L18" s="63" t="n">
        <v>14.53</v>
      </c>
      <c r="M18" s="63" t="n">
        <v>726.5</v>
      </c>
    </row>
    <row r="19" ht="15" customHeight="1">
      <c r="A19" s="7" t="inlineStr">
        <is>
          <t>2.13</t>
        </is>
      </c>
      <c r="B19" s="8" t="inlineStr">
        <is>
          <t>C3449</t>
        </is>
      </c>
      <c r="C19" s="7" t="inlineStr">
        <is>
          <t>MEIO FIO PRÉ MOLDADO (0,07x0,30x1,00)m C/REJUNTAMENTO</t>
        </is>
      </c>
      <c r="D19" s="8" t="inlineStr">
        <is>
          <t>SEINFRA</t>
        </is>
      </c>
      <c r="E19" s="8" t="inlineStr">
        <is>
          <t>M</t>
        </is>
      </c>
      <c r="F19" s="62" t="n">
        <v>50</v>
      </c>
      <c r="G19" s="63" t="n">
        <v>12.33</v>
      </c>
      <c r="H19" s="63" t="n">
        <v>16.31</v>
      </c>
      <c r="I19" s="63" t="n">
        <v>0</v>
      </c>
      <c r="J19" s="63" t="n">
        <v>0</v>
      </c>
      <c r="K19" s="63" t="n">
        <v>7.65</v>
      </c>
      <c r="L19" s="63" t="n">
        <v>36.29</v>
      </c>
      <c r="M19" s="63" t="n">
        <v>1814.5</v>
      </c>
    </row>
    <row r="20" ht="15" customHeight="1">
      <c r="A20" s="7" t="inlineStr">
        <is>
          <t>2.14</t>
        </is>
      </c>
      <c r="B20" s="8" t="inlineStr">
        <is>
          <t>C1256</t>
        </is>
      </c>
      <c r="C20" s="7" t="inlineStr">
        <is>
          <t>ESCAVAÇÃO MANUAL CAMPO ABERTO EM TERRA ATÉ 2M</t>
        </is>
      </c>
      <c r="D20" s="8" t="inlineStr">
        <is>
          <t>SEINFRA</t>
        </is>
      </c>
      <c r="E20" s="8" t="inlineStr">
        <is>
          <t>M3</t>
        </is>
      </c>
      <c r="F20" s="62" t="n">
        <v>50</v>
      </c>
      <c r="G20" s="63" t="n">
        <v>59.36</v>
      </c>
      <c r="H20" s="63" t="n">
        <v>0</v>
      </c>
      <c r="I20" s="63" t="n">
        <v>0</v>
      </c>
      <c r="J20" s="63" t="n">
        <v>0</v>
      </c>
      <c r="K20" s="63" t="n">
        <v>15.85</v>
      </c>
      <c r="L20" s="63" t="n">
        <v>75.20999999999999</v>
      </c>
      <c r="M20" s="63" t="n">
        <v>3760.5</v>
      </c>
    </row>
    <row r="21" ht="20" customHeight="1">
      <c r="A21" s="7" t="inlineStr">
        <is>
          <t>2.15</t>
        </is>
      </c>
      <c r="B21" s="8" t="inlineStr">
        <is>
          <t>C2921</t>
        </is>
      </c>
      <c r="C21" s="7" t="inlineStr">
        <is>
          <t>REATERRO C/COMPACTAÇÃO MANUAL S/CONTROLE, MATERIAL DA VALA</t>
        </is>
      </c>
      <c r="D21" s="8" t="inlineStr">
        <is>
          <t>SEINFRA</t>
        </is>
      </c>
      <c r="E21" s="8" t="inlineStr">
        <is>
          <t>M3</t>
        </is>
      </c>
      <c r="F21" s="62" t="n">
        <v>50</v>
      </c>
      <c r="G21" s="63" t="n">
        <v>34.44</v>
      </c>
      <c r="H21" s="63" t="n">
        <v>0</v>
      </c>
      <c r="I21" s="63" t="n">
        <v>0</v>
      </c>
      <c r="J21" s="63" t="n">
        <v>0</v>
      </c>
      <c r="K21" s="63" t="n">
        <v>9.199999999999999</v>
      </c>
      <c r="L21" s="63" t="n">
        <v>43.64</v>
      </c>
      <c r="M21" s="63" t="n">
        <v>2182</v>
      </c>
    </row>
    <row r="22" ht="15" customHeight="1">
      <c r="A22" s="7" t="inlineStr">
        <is>
          <t>2.16</t>
        </is>
      </c>
      <c r="B22" s="8" t="inlineStr">
        <is>
          <t>C0843</t>
        </is>
      </c>
      <c r="C22" s="7" t="inlineStr">
        <is>
          <t>CONCRETO P/VIBR., FCK 25 MPa COM AGREGADO ADQUIRIDO</t>
        </is>
      </c>
      <c r="D22" s="8" t="inlineStr">
        <is>
          <t>SEINFRA</t>
        </is>
      </c>
      <c r="E22" s="8" t="inlineStr">
        <is>
          <t>M3</t>
        </is>
      </c>
      <c r="F22" s="62" t="n">
        <v>50</v>
      </c>
      <c r="G22" s="63" t="n">
        <v>138.49</v>
      </c>
      <c r="H22" s="63" t="n">
        <v>407.04</v>
      </c>
      <c r="I22" s="63" t="n">
        <v>0</v>
      </c>
      <c r="J22" s="63" t="n">
        <v>0</v>
      </c>
      <c r="K22" s="63" t="n">
        <v>145.66</v>
      </c>
      <c r="L22" s="63" t="n">
        <v>691.1900000000001</v>
      </c>
      <c r="M22" s="63" t="n">
        <v>34559.5</v>
      </c>
    </row>
    <row r="23" ht="15" customHeight="1">
      <c r="A23" s="7" t="inlineStr">
        <is>
          <t>2.17</t>
        </is>
      </c>
      <c r="B23" s="8" t="inlineStr">
        <is>
          <t>C0216</t>
        </is>
      </c>
      <c r="C23" s="7" t="inlineStr">
        <is>
          <t>ARMADURA CA-50A MÉDIA D= 6,3 A 10,0mm</t>
        </is>
      </c>
      <c r="D23" s="8" t="inlineStr">
        <is>
          <t>SEINFRA</t>
        </is>
      </c>
      <c r="E23" s="8" t="inlineStr">
        <is>
          <t>KG</t>
        </is>
      </c>
      <c r="F23" s="62" t="n">
        <v>50</v>
      </c>
      <c r="G23" s="63" t="n">
        <v>3.83</v>
      </c>
      <c r="H23" s="63" t="n">
        <v>8.5</v>
      </c>
      <c r="I23" s="63" t="n">
        <v>0</v>
      </c>
      <c r="J23" s="63" t="n">
        <v>0</v>
      </c>
      <c r="K23" s="63" t="n">
        <v>3.29</v>
      </c>
      <c r="L23" s="63" t="n">
        <v>15.62</v>
      </c>
      <c r="M23" s="63" t="n">
        <v>781</v>
      </c>
    </row>
    <row r="24" ht="15" customHeight="1">
      <c r="A24" s="7" t="inlineStr">
        <is>
          <t>2.18</t>
        </is>
      </c>
      <c r="B24" s="8" t="inlineStr">
        <is>
          <t>C4301</t>
        </is>
      </c>
      <c r="C24" s="7" t="inlineStr">
        <is>
          <t>FORMA PARA CONCRETO "IN LOCO", INCLUSIVE DESFORMA</t>
        </is>
      </c>
      <c r="D24" s="8" t="inlineStr">
        <is>
          <t>SEINFRA</t>
        </is>
      </c>
      <c r="E24" s="8" t="inlineStr">
        <is>
          <t>M2</t>
        </is>
      </c>
      <c r="F24" s="62" t="n">
        <v>50</v>
      </c>
      <c r="G24" s="63" t="n">
        <v>52.76</v>
      </c>
      <c r="H24" s="63" t="n">
        <v>103.69</v>
      </c>
      <c r="I24" s="63" t="n">
        <v>0</v>
      </c>
      <c r="J24" s="63" t="n">
        <v>0</v>
      </c>
      <c r="K24" s="63" t="n">
        <v>41.77</v>
      </c>
      <c r="L24" s="63" t="n">
        <v>198.22</v>
      </c>
      <c r="M24" s="63" t="n">
        <v>9911</v>
      </c>
    </row>
    <row r="25" ht="20" customHeight="1">
      <c r="A25" s="7" t="inlineStr">
        <is>
          <t>2.19</t>
        </is>
      </c>
      <c r="B25" s="8" t="inlineStr">
        <is>
          <t>C0073</t>
        </is>
      </c>
      <c r="C25" s="7" t="inlineStr">
        <is>
          <t>ALVENARIA DE TIJOLO CERÂMICO FURADO (9x19x19)cm C/ARGAMASSA MISTA DE CAL HIDRATADA ESP.=10cm (1:2:8)</t>
        </is>
      </c>
      <c r="D25" s="8" t="inlineStr">
        <is>
          <t>SEINFRA</t>
        </is>
      </c>
      <c r="E25" s="8" t="inlineStr">
        <is>
          <t>M2</t>
        </is>
      </c>
      <c r="F25" s="62" t="n">
        <v>50</v>
      </c>
      <c r="G25" s="63" t="n">
        <v>49.55</v>
      </c>
      <c r="H25" s="63" t="n">
        <v>18.14</v>
      </c>
      <c r="I25" s="63" t="n">
        <v>0</v>
      </c>
      <c r="J25" s="63" t="n">
        <v>0.01</v>
      </c>
      <c r="K25" s="63" t="n">
        <v>18.08</v>
      </c>
      <c r="L25" s="63" t="n">
        <v>85.78</v>
      </c>
      <c r="M25" s="63" t="n">
        <v>4289</v>
      </c>
    </row>
    <row r="26" ht="15" customHeight="1">
      <c r="A26" s="7" t="inlineStr">
        <is>
          <t>2.20</t>
        </is>
      </c>
      <c r="B26" s="8" t="inlineStr">
        <is>
          <t>C3025</t>
        </is>
      </c>
      <c r="C26" s="7" t="inlineStr">
        <is>
          <t>PISO MORTO CONCRETO FCK=13,5MPa C/PREPARO E LANÇAMENTO</t>
        </is>
      </c>
      <c r="D26" s="8" t="inlineStr">
        <is>
          <t>SEINFRA</t>
        </is>
      </c>
      <c r="E26" s="8" t="inlineStr">
        <is>
          <t>M3</t>
        </is>
      </c>
      <c r="F26" s="62" t="n">
        <v>50</v>
      </c>
      <c r="G26" s="63" t="n">
        <v>313.76</v>
      </c>
      <c r="H26" s="63" t="n">
        <v>362</v>
      </c>
      <c r="I26" s="63" t="n">
        <v>0</v>
      </c>
      <c r="J26" s="63" t="n">
        <v>0</v>
      </c>
      <c r="K26" s="63" t="n">
        <v>180.43</v>
      </c>
      <c r="L26" s="63" t="n">
        <v>856.1900000000001</v>
      </c>
      <c r="M26" s="63" t="n">
        <v>42809.5</v>
      </c>
    </row>
    <row r="27" ht="20" customHeight="1">
      <c r="A27" s="7" t="inlineStr">
        <is>
          <t>2.21</t>
        </is>
      </c>
      <c r="B27" s="8" t="inlineStr">
        <is>
          <t>C3121</t>
        </is>
      </c>
      <c r="C27" s="7" t="inlineStr">
        <is>
          <t>REBOCO C/ ARGAMASSA DE CIMENTO E AREIA PENEIRADA, TRAÇO 1:6</t>
        </is>
      </c>
      <c r="D27" s="8" t="inlineStr">
        <is>
          <t>SEINFRA</t>
        </is>
      </c>
      <c r="E27" s="8" t="inlineStr">
        <is>
          <t>M2</t>
        </is>
      </c>
      <c r="F27" s="62" t="n">
        <v>50</v>
      </c>
      <c r="G27" s="63" t="n">
        <v>44.71</v>
      </c>
      <c r="H27" s="63" t="n">
        <v>6.85</v>
      </c>
      <c r="I27" s="63" t="n">
        <v>0</v>
      </c>
      <c r="J27" s="63" t="n">
        <v>0</v>
      </c>
      <c r="K27" s="63" t="n">
        <v>13.77</v>
      </c>
      <c r="L27" s="63" t="n">
        <v>65.33</v>
      </c>
      <c r="M27" s="63" t="n">
        <v>3266.5</v>
      </c>
    </row>
    <row r="28" ht="20" customHeight="1">
      <c r="A28" s="7" t="inlineStr">
        <is>
          <t>2.22</t>
        </is>
      </c>
      <c r="B28" s="8" t="inlineStr">
        <is>
          <t>C0776</t>
        </is>
      </c>
      <c r="C28" s="7" t="inlineStr">
        <is>
          <t>CHAPISCO C/ ARGAMASSA DE CIMENTO E AREIA S/PENEIRAR TRAÇO 1:3  ESP.= 5mm P/ PAREDE</t>
        </is>
      </c>
      <c r="D28" s="8" t="inlineStr">
        <is>
          <t>SEINFRA</t>
        </is>
      </c>
      <c r="E28" s="8" t="inlineStr">
        <is>
          <t>M2</t>
        </is>
      </c>
      <c r="F28" s="62" t="n">
        <v>50</v>
      </c>
      <c r="G28" s="63" t="n">
        <v>5.72</v>
      </c>
      <c r="H28" s="63" t="n">
        <v>2.24</v>
      </c>
      <c r="I28" s="63" t="n">
        <v>0</v>
      </c>
      <c r="J28" s="63" t="n">
        <v>0</v>
      </c>
      <c r="K28" s="63" t="n">
        <v>2.13</v>
      </c>
      <c r="L28" s="63" t="n">
        <v>10.09</v>
      </c>
      <c r="M28" s="63" t="n">
        <v>504.5</v>
      </c>
    </row>
    <row r="29" ht="20" customHeight="1">
      <c r="A29" s="7" t="inlineStr">
        <is>
          <t>2.23</t>
        </is>
      </c>
      <c r="B29" s="8" t="inlineStr">
        <is>
          <t>C4601</t>
        </is>
      </c>
      <c r="C29" s="7" t="inlineStr">
        <is>
          <t>PISO CIMENTADO COM ARGAMASSA DE CIMENTO E AREIA S/ PENEIRAR ESP. 2,0 cm</t>
        </is>
      </c>
      <c r="D29" s="8" t="inlineStr">
        <is>
          <t>SEINFRA</t>
        </is>
      </c>
      <c r="E29" s="8" t="inlineStr">
        <is>
          <t>M2</t>
        </is>
      </c>
      <c r="F29" s="62" t="n">
        <v>50</v>
      </c>
      <c r="G29" s="63" t="n">
        <v>50.16</v>
      </c>
      <c r="H29" s="63" t="n">
        <v>7.22</v>
      </c>
      <c r="I29" s="63" t="n">
        <v>0</v>
      </c>
      <c r="J29" s="63" t="n">
        <v>0</v>
      </c>
      <c r="K29" s="63" t="n">
        <v>15.32</v>
      </c>
      <c r="L29" s="63" t="n">
        <v>72.7</v>
      </c>
      <c r="M29" s="63" t="n">
        <v>3635</v>
      </c>
    </row>
    <row r="30" ht="15" customHeight="1">
      <c r="A30" s="7" t="inlineStr">
        <is>
          <t>2.24</t>
        </is>
      </c>
      <c r="B30" s="8" t="inlineStr">
        <is>
          <t>C3220</t>
        </is>
      </c>
      <c r="C30" s="7" t="inlineStr">
        <is>
          <t>FAIXA.HORIZONTAL/TINTA REFLETIVA/RESINA ACRÍLICA</t>
        </is>
      </c>
      <c r="D30" s="8" t="inlineStr">
        <is>
          <t>SEINFRA</t>
        </is>
      </c>
      <c r="E30" s="8" t="inlineStr">
        <is>
          <t>M2</t>
        </is>
      </c>
      <c r="F30" s="62" t="n">
        <v>50</v>
      </c>
      <c r="G30" s="63" t="n">
        <v>1.5</v>
      </c>
      <c r="H30" s="63" t="n">
        <v>25.09</v>
      </c>
      <c r="I30" s="63" t="n">
        <v>0</v>
      </c>
      <c r="J30" s="63" t="n">
        <v>0.41</v>
      </c>
      <c r="K30" s="63" t="n">
        <v>7.21</v>
      </c>
      <c r="L30" s="63" t="n">
        <v>34.21</v>
      </c>
      <c r="M30" s="63" t="n">
        <v>1710.5</v>
      </c>
    </row>
    <row r="31" ht="15" customHeight="1">
      <c r="A31" s="7" t="inlineStr">
        <is>
          <t>2.25</t>
        </is>
      </c>
      <c r="B31" s="8" t="inlineStr">
        <is>
          <t>C4527</t>
        </is>
      </c>
      <c r="C31" s="7" t="inlineStr">
        <is>
          <t>TACHA REFLETIVA BIDIRECIONAL: FORNECIMENTO/APLICAÇÃO</t>
        </is>
      </c>
      <c r="D31" s="8" t="inlineStr">
        <is>
          <t>SEINFRA</t>
        </is>
      </c>
      <c r="E31" s="8" t="inlineStr">
        <is>
          <t>UN</t>
        </is>
      </c>
      <c r="F31" s="62" t="n">
        <v>50</v>
      </c>
      <c r="G31" s="63" t="n">
        <v>4.19</v>
      </c>
      <c r="H31" s="63" t="n">
        <v>22.9</v>
      </c>
      <c r="I31" s="63" t="n">
        <v>0</v>
      </c>
      <c r="J31" s="63" t="n">
        <v>0</v>
      </c>
      <c r="K31" s="63" t="n">
        <v>7.23</v>
      </c>
      <c r="L31" s="63" t="n">
        <v>34.32</v>
      </c>
      <c r="M31" s="63" t="n">
        <v>1716</v>
      </c>
    </row>
    <row r="32" ht="15" customHeight="1">
      <c r="A32" s="7" t="inlineStr">
        <is>
          <t>2.26</t>
        </is>
      </c>
      <c r="B32" s="8" t="inlineStr">
        <is>
          <t>C4528</t>
        </is>
      </c>
      <c r="C32" s="7" t="inlineStr">
        <is>
          <t>TACHÃO REFLETIVO BIDIRECIONAL: FORNECIMENTO/APLICAÇÃO</t>
        </is>
      </c>
      <c r="D32" s="8" t="inlineStr">
        <is>
          <t>SEINFRA</t>
        </is>
      </c>
      <c r="E32" s="8" t="inlineStr">
        <is>
          <t>UN</t>
        </is>
      </c>
      <c r="F32" s="62" t="n">
        <v>50</v>
      </c>
      <c r="G32" s="63" t="n">
        <v>6.22</v>
      </c>
      <c r="H32" s="63" t="n">
        <v>55.83</v>
      </c>
      <c r="I32" s="63" t="n">
        <v>0</v>
      </c>
      <c r="J32" s="63" t="n">
        <v>0</v>
      </c>
      <c r="K32" s="63" t="n">
        <v>16.57</v>
      </c>
      <c r="L32" s="63" t="n">
        <v>78.62</v>
      </c>
      <c r="M32" s="63" t="n">
        <v>3931</v>
      </c>
    </row>
    <row r="33" ht="15" customHeight="1">
      <c r="A33" s="7" t="inlineStr">
        <is>
          <t>2.27</t>
        </is>
      </c>
      <c r="B33" s="8" t="inlineStr">
        <is>
          <t>C3119</t>
        </is>
      </c>
      <c r="C33" s="7" t="inlineStr">
        <is>
          <t>TARTARUGAS: FORNECIMENTO/APLICAÇÃO</t>
        </is>
      </c>
      <c r="D33" s="8" t="inlineStr">
        <is>
          <t>SEINFRA</t>
        </is>
      </c>
      <c r="E33" s="8" t="inlineStr">
        <is>
          <t>UN</t>
        </is>
      </c>
      <c r="F33" s="62" t="n">
        <v>50</v>
      </c>
      <c r="G33" s="63" t="n">
        <v>5.24</v>
      </c>
      <c r="H33" s="63" t="n">
        <v>44.67</v>
      </c>
      <c r="I33" s="63" t="n">
        <v>0</v>
      </c>
      <c r="J33" s="63" t="n">
        <v>0</v>
      </c>
      <c r="K33" s="63" t="n">
        <v>13.33</v>
      </c>
      <c r="L33" s="63" t="n">
        <v>63.24</v>
      </c>
      <c r="M33" s="63" t="n">
        <v>3162</v>
      </c>
    </row>
    <row r="34" ht="20" customHeight="1">
      <c r="A34" s="7" t="inlineStr">
        <is>
          <t>2.28</t>
        </is>
      </c>
      <c r="B34" s="8" t="inlineStr">
        <is>
          <t>C1919</t>
        </is>
      </c>
      <c r="C34" s="7" t="inlineStr">
        <is>
          <t>PISO INDUSTRIAL NATURAL  ESP.= 12mm, INCLUS. POLIMENTO (EXTERNO)</t>
        </is>
      </c>
      <c r="D34" s="8" t="inlineStr">
        <is>
          <t>SEINFRA</t>
        </is>
      </c>
      <c r="E34" s="8" t="inlineStr">
        <is>
          <t>M2</t>
        </is>
      </c>
      <c r="F34" s="62" t="n">
        <v>50</v>
      </c>
      <c r="G34" s="63" t="n">
        <v>69.97</v>
      </c>
      <c r="H34" s="63" t="n">
        <v>46.57</v>
      </c>
      <c r="I34" s="63" t="n">
        <v>0</v>
      </c>
      <c r="J34" s="63" t="n">
        <v>0</v>
      </c>
      <c r="K34" s="63" t="n">
        <v>31.12</v>
      </c>
      <c r="L34" s="63" t="n">
        <v>147.66</v>
      </c>
      <c r="M34" s="63" t="n">
        <v>7383</v>
      </c>
    </row>
    <row r="35" ht="15" customHeight="1">
      <c r="A35" s="7" t="inlineStr">
        <is>
          <t>2.29</t>
        </is>
      </c>
      <c r="B35" s="8" t="inlineStr">
        <is>
          <t>C2924</t>
        </is>
      </c>
      <c r="C35" s="7" t="inlineStr">
        <is>
          <t>REBAIXAMENTO DE LENÇOL FREÁTICO EM ÁREAS</t>
        </is>
      </c>
      <c r="D35" s="8" t="inlineStr">
        <is>
          <t>SEINFRA</t>
        </is>
      </c>
      <c r="E35" s="8" t="inlineStr">
        <is>
          <t>PTxDIA</t>
        </is>
      </c>
      <c r="F35" s="62" t="n">
        <v>50</v>
      </c>
      <c r="G35" s="63" t="n">
        <v>5.37</v>
      </c>
      <c r="H35" s="63" t="n">
        <v>19.43</v>
      </c>
      <c r="I35" s="63" t="n">
        <v>0</v>
      </c>
      <c r="J35" s="63" t="n">
        <v>0</v>
      </c>
      <c r="K35" s="63" t="n">
        <v>6.62</v>
      </c>
      <c r="L35" s="63" t="n">
        <v>31.42</v>
      </c>
      <c r="M35" s="63" t="n">
        <v>1571</v>
      </c>
    </row>
    <row r="36" ht="20" customHeight="1">
      <c r="A36" s="7" t="inlineStr">
        <is>
          <t>2.30</t>
        </is>
      </c>
      <c r="B36" s="8" t="inlineStr">
        <is>
          <t>C5121</t>
        </is>
      </c>
      <c r="C36" s="7" t="inlineStr">
        <is>
          <t>MARCO SINALIZADOR PADRÃO CEGÁS (1,80 x 0,15 x 0,15)M CONFECÇÃO, PINTURA E INSTALAÇÃO EM BASE DE CONCRETO</t>
        </is>
      </c>
      <c r="D36" s="8" t="inlineStr">
        <is>
          <t>SEINFRA</t>
        </is>
      </c>
      <c r="E36" s="8" t="inlineStr">
        <is>
          <t>UN</t>
        </is>
      </c>
      <c r="F36" s="62" t="n">
        <v>15</v>
      </c>
      <c r="G36" s="63" t="n">
        <v>185.81</v>
      </c>
      <c r="H36" s="63" t="n">
        <v>175.81</v>
      </c>
      <c r="I36" s="63" t="n">
        <v>0</v>
      </c>
      <c r="J36" s="63" t="n">
        <v>0</v>
      </c>
      <c r="K36" s="63" t="n">
        <v>96.55</v>
      </c>
      <c r="L36" s="63" t="n">
        <v>458.17</v>
      </c>
      <c r="M36" s="63" t="n">
        <v>6872.55</v>
      </c>
    </row>
    <row r="37" ht="20" customHeight="1">
      <c r="A37" s="7" t="inlineStr">
        <is>
          <t>2.31</t>
        </is>
      </c>
      <c r="B37" s="8" t="inlineStr">
        <is>
          <t>C2800</t>
        </is>
      </c>
      <c r="C37" s="7" t="inlineStr">
        <is>
          <t>ESCORAMENTO CONTÍNUO DE VALAS C/PRANCHAS METÁLICAS DE 3.00M</t>
        </is>
      </c>
      <c r="D37" s="8" t="inlineStr">
        <is>
          <t>SEINFRA</t>
        </is>
      </c>
      <c r="E37" s="8" t="inlineStr">
        <is>
          <t>M2</t>
        </is>
      </c>
      <c r="F37" s="62" t="n">
        <v>100</v>
      </c>
      <c r="G37" s="63" t="n">
        <v>12.16</v>
      </c>
      <c r="H37" s="63" t="n">
        <v>33.8</v>
      </c>
      <c r="I37" s="63" t="n">
        <v>0</v>
      </c>
      <c r="J37" s="63" t="n">
        <v>5.41</v>
      </c>
      <c r="K37" s="63" t="n">
        <v>13.72</v>
      </c>
      <c r="L37" s="63" t="n">
        <v>65.09</v>
      </c>
      <c r="M37" s="63" t="n">
        <v>6509</v>
      </c>
    </row>
    <row r="38" ht="15" customHeight="1">
      <c r="A38" s="5" t="inlineStr">
        <is>
          <t>3</t>
        </is>
      </c>
      <c r="B38" s="5" t="inlineStr">
        <is>
          <t>GASODUTO EM PEAD E PA</t>
        </is>
      </c>
      <c r="C38" s="59" t="n"/>
      <c r="D38" s="59" t="n"/>
      <c r="E38" s="59" t="n"/>
      <c r="F38" s="59" t="n"/>
      <c r="G38" s="59" t="n"/>
      <c r="H38" s="59" t="n"/>
      <c r="I38" s="59" t="n"/>
      <c r="J38" s="59" t="n"/>
      <c r="K38" s="59" t="n"/>
      <c r="L38" s="60" t="n"/>
      <c r="M38" s="61" t="n">
        <v>478777.86</v>
      </c>
    </row>
    <row r="39" ht="20" customHeight="1">
      <c r="A39" s="7" t="inlineStr">
        <is>
          <t>3.1</t>
        </is>
      </c>
      <c r="B39" s="8" t="inlineStr">
        <is>
          <t>C5072</t>
        </is>
      </c>
      <c r="C39" s="7" t="inlineStr">
        <is>
          <t>SERVIÇO DE PINÇAMENTOS PARA REDE DE DISTRIBUIÇÃO DE GÁS NATURAL EM PEAD DE DN 20MM ATÉ 63MM</t>
        </is>
      </c>
      <c r="D39" s="8" t="inlineStr">
        <is>
          <t>SEINFRA</t>
        </is>
      </c>
      <c r="E39" s="8" t="inlineStr">
        <is>
          <t>UN</t>
        </is>
      </c>
      <c r="F39" s="62" t="n">
        <v>10</v>
      </c>
      <c r="G39" s="63" t="n">
        <v>222.39</v>
      </c>
      <c r="H39" s="63" t="n">
        <v>305.5</v>
      </c>
      <c r="I39" s="63" t="n">
        <v>0</v>
      </c>
      <c r="J39" s="63" t="n">
        <v>487.32</v>
      </c>
      <c r="K39" s="63" t="n">
        <v>271.06</v>
      </c>
      <c r="L39" s="63" t="n">
        <v>1286.27</v>
      </c>
      <c r="M39" s="63" t="n">
        <v>12862.7</v>
      </c>
    </row>
    <row r="40" ht="20" customHeight="1">
      <c r="A40" s="7" t="inlineStr">
        <is>
          <t>3.2</t>
        </is>
      </c>
      <c r="B40" s="8" t="inlineStr">
        <is>
          <t>C5128</t>
        </is>
      </c>
      <c r="C40" s="7" t="inlineStr">
        <is>
          <t>SERVIÇO DE PINÇAMENTOS PARA REDE DE DISTRIBUIÇÃO DE GÁS NATURAL EM PEAD DE DN 90MM ATÉ 200MM</t>
        </is>
      </c>
      <c r="D40" s="8" t="inlineStr">
        <is>
          <t>SEINFRA</t>
        </is>
      </c>
      <c r="E40" s="8" t="inlineStr">
        <is>
          <t>UN</t>
        </is>
      </c>
      <c r="F40" s="62" t="n">
        <v>5</v>
      </c>
      <c r="G40" s="63" t="n">
        <v>216.97</v>
      </c>
      <c r="H40" s="63" t="n">
        <v>394.77</v>
      </c>
      <c r="I40" s="63" t="n">
        <v>0</v>
      </c>
      <c r="J40" s="63" t="n">
        <v>487.31</v>
      </c>
      <c r="K40" s="63" t="n">
        <v>293.45</v>
      </c>
      <c r="L40" s="63" t="n">
        <v>1392.5</v>
      </c>
      <c r="M40" s="63" t="n">
        <v>6962.5</v>
      </c>
    </row>
    <row r="41" ht="44" customHeight="1">
      <c r="A41" s="7" t="inlineStr">
        <is>
          <t>3.3</t>
        </is>
      </c>
      <c r="B41" s="8" t="inlineStr">
        <is>
          <t>CXX21</t>
        </is>
      </c>
      <c r="C41" s="7" t="inlineStr">
        <is>
          <t>RELOCAÇÃO DE VALVULA DE PEAD - INCLUSO DEMOLIÇÃO DO PAVIMENTO, ESCAVAÇÃO, PINÇAMENTO, LANÇAMENTO DA REDE , INSTALAÇÃO DE VALVULA DE CORTE, SOLDAGEM DAS CONEXÕES, REATERRO E RECOMPOSIÇÃO (EXCETO ASFALTO) - INCLUSO TODOS OS INSUMOS, EQUIPAMENTOS E MÃO-DE-OBRA</t>
        </is>
      </c>
      <c r="D41" s="8" t="inlineStr"/>
      <c r="E41" s="8" t="inlineStr">
        <is>
          <t>UND</t>
        </is>
      </c>
      <c r="F41" s="62" t="n">
        <v>31</v>
      </c>
      <c r="G41" s="63" t="n">
        <v>0</v>
      </c>
      <c r="H41" s="63" t="n">
        <v>0</v>
      </c>
      <c r="I41" s="63" t="n">
        <v>0</v>
      </c>
      <c r="J41" s="63" t="n">
        <v>9145.469999999999</v>
      </c>
      <c r="K41" s="63" t="n">
        <v>2441.84</v>
      </c>
      <c r="L41" s="63" t="n">
        <v>11587.31</v>
      </c>
      <c r="M41" s="63" t="n">
        <v>359206.61</v>
      </c>
    </row>
    <row r="42" ht="68" customHeight="1">
      <c r="A42" s="7" t="inlineStr">
        <is>
          <t>3.4</t>
        </is>
      </c>
      <c r="B42" s="8" t="inlineStr">
        <is>
          <t>CXX01</t>
        </is>
      </c>
      <c r="C42" s="7" t="inlineStr">
        <is>
          <t>DESFILE, SOLDAGEM, INSTALAÇÃO DE CONEXÕES, VÁLVULAS, ACESSÓRIOS E NIPLES COM ABERTURA E FECHAMENTO DE TIE-IN COM DISTÂNCIA DE ATÉ 2 METROS ENTRE PEÇAS E ACABAMENTO AO NÍVEL DO PISO PRONTO PARA REDE DE PEAD DN 63 e 90 mm, EM REDE DE GASODUTO - INCLUSO RETIRADA DE MATERIAL, CONEXÕES, MONTAGEM, INSTALAÇÃO e RECOMPOSIÇÃO (EXCETO ASFALTO) - PELO MÉTODO DESTRUTIVO OU FURO DIRECIONAL, INCLUSO BOTA FORA</t>
        </is>
      </c>
      <c r="D42" s="8" t="inlineStr"/>
      <c r="E42" s="8" t="inlineStr">
        <is>
          <t>M</t>
        </is>
      </c>
      <c r="F42" s="62" t="n">
        <v>200</v>
      </c>
      <c r="G42" s="63" t="n">
        <v>0</v>
      </c>
      <c r="H42" s="63" t="n">
        <v>0</v>
      </c>
      <c r="I42" s="63" t="n">
        <v>0</v>
      </c>
      <c r="J42" s="63" t="n">
        <v>144.9</v>
      </c>
      <c r="K42" s="63" t="n">
        <v>38.69</v>
      </c>
      <c r="L42" s="63" t="n">
        <v>183.59</v>
      </c>
      <c r="M42" s="63" t="n">
        <v>36718</v>
      </c>
    </row>
    <row r="43" ht="68" customHeight="1">
      <c r="A43" s="7" t="inlineStr">
        <is>
          <t>3.5</t>
        </is>
      </c>
      <c r="B43" s="8" t="inlineStr">
        <is>
          <t>CXX07</t>
        </is>
      </c>
      <c r="C43" s="7" t="inlineStr">
        <is>
          <t>DESFILE, SOLDAGEM, INSTALAÇÃO DE CONEXÕES, VÁLVULAS, ACESSÓRIOS E NIPLES COM ABERTURA E FECHAMENTO DE TIE-IN COM DISTÂNCIA DE ATÉ 2 METROS ENTRE PEÇAS E ACABAMENTO AO NÍVEL DO PISO PRONTO PARA REDE DE PEAD DN 110 mm, EM REDE DE GASODUTO - INCLUSO RETIRADA DE MATERIAL, CONEXÕES, MONTAGEM, INSTALAÇÃO e RECOMPOSIÇÃO (EXCETO ASFALTO) - PELO MÉTODO DESTRUTIVO OU FURO DIRECIONAL, INCLUSO BOTA FORA</t>
        </is>
      </c>
      <c r="D43" s="8" t="inlineStr"/>
      <c r="E43" s="8" t="inlineStr">
        <is>
          <t>M</t>
        </is>
      </c>
      <c r="F43" s="62" t="n">
        <v>50</v>
      </c>
      <c r="G43" s="63" t="n">
        <v>0</v>
      </c>
      <c r="H43" s="63" t="n">
        <v>0</v>
      </c>
      <c r="I43" s="63" t="n">
        <v>0</v>
      </c>
      <c r="J43" s="63" t="n">
        <v>154.84</v>
      </c>
      <c r="K43" s="63" t="n">
        <v>41.34</v>
      </c>
      <c r="L43" s="63" t="n">
        <v>196.18</v>
      </c>
      <c r="M43" s="63" t="n">
        <v>9809</v>
      </c>
    </row>
    <row r="44" ht="68" customHeight="1">
      <c r="A44" s="7" t="inlineStr">
        <is>
          <t>3.6</t>
        </is>
      </c>
      <c r="B44" s="8" t="inlineStr">
        <is>
          <t>CXX11</t>
        </is>
      </c>
      <c r="C44" s="7" t="inlineStr">
        <is>
          <t>DESFILE, SOLDAGEM, INSTALAÇÃO DE CONEXÕES, VÁLVULAS, ACESSÓRIOS E NIPLES COM ABERTURA E FECHAMENTO DE TIE-IN COM DISTÂNCIA DE ATÉ 2 METROS ENTRE PEÇAS E ACABAMENTO AO NÍVEL DO PISO PRONTO PARA REDE DE PEAD DN 32 mm, EM REDE DE GASODUTO - INCLUSO RETIRADA DE MATERIAL, CONEXÕES, MONTAGEM, INSTALAÇÃO e RECOMPOSIÇÃO (EXCETO ASFALTO) - PELO MÉTODO DESTRUTIVO OU FURO DIRECIONAL, INCLUSO BOTA FORA</t>
        </is>
      </c>
      <c r="D44" s="8" t="inlineStr"/>
      <c r="E44" s="8" t="inlineStr">
        <is>
          <t>M</t>
        </is>
      </c>
      <c r="F44" s="62" t="n">
        <v>30</v>
      </c>
      <c r="G44" s="63" t="n">
        <v>0</v>
      </c>
      <c r="H44" s="63" t="n">
        <v>0</v>
      </c>
      <c r="I44" s="63" t="n">
        <v>0</v>
      </c>
      <c r="J44" s="63" t="n">
        <v>123.17</v>
      </c>
      <c r="K44" s="63" t="n">
        <v>32.89</v>
      </c>
      <c r="L44" s="63" t="n">
        <v>156.06</v>
      </c>
      <c r="M44" s="63" t="n">
        <v>4681.8</v>
      </c>
    </row>
    <row r="45" ht="28" customHeight="1">
      <c r="A45" s="7" t="inlineStr">
        <is>
          <t>3.7</t>
        </is>
      </c>
      <c r="B45" s="8" t="inlineStr">
        <is>
          <t>CXX02</t>
        </is>
      </c>
      <c r="C45" s="7" t="inlineStr">
        <is>
          <t>CAIXA DE VÁLVULAS COM BLOQUEIO MANUAL E VENT´S, TAMPA DE FERRO FUNDIDO, FUNDO E BORDA DE CONCRETO - FORNECIMENTO E INSTALAÇÃO</t>
        </is>
      </c>
      <c r="D45" s="8" t="inlineStr"/>
      <c r="E45" s="8" t="inlineStr">
        <is>
          <t>UND</t>
        </is>
      </c>
      <c r="F45" s="62" t="n">
        <v>5</v>
      </c>
      <c r="G45" s="63" t="n">
        <v>0</v>
      </c>
      <c r="H45" s="63" t="n">
        <v>0</v>
      </c>
      <c r="I45" s="63" t="n">
        <v>0</v>
      </c>
      <c r="J45" s="63" t="n">
        <v>7661.76</v>
      </c>
      <c r="K45" s="63" t="n">
        <v>2045.69</v>
      </c>
      <c r="L45" s="63" t="n">
        <v>9707.450000000001</v>
      </c>
      <c r="M45" s="63" t="n">
        <v>48537.25</v>
      </c>
    </row>
    <row r="46" ht="15" customHeight="1">
      <c r="A46" s="5" t="inlineStr">
        <is>
          <t>4</t>
        </is>
      </c>
      <c r="B46" s="5" t="inlineStr">
        <is>
          <t>GASODUTOS DE AÇO E MONTAGENS</t>
        </is>
      </c>
      <c r="C46" s="59" t="n"/>
      <c r="D46" s="59" t="n"/>
      <c r="E46" s="59" t="n"/>
      <c r="F46" s="59" t="n"/>
      <c r="G46" s="59" t="n"/>
      <c r="H46" s="59" t="n"/>
      <c r="I46" s="59" t="n"/>
      <c r="J46" s="59" t="n"/>
      <c r="K46" s="59" t="n"/>
      <c r="L46" s="60" t="n"/>
      <c r="M46" s="61" t="n">
        <v>1014978.67</v>
      </c>
    </row>
    <row r="47" ht="28" customHeight="1">
      <c r="A47" s="7" t="inlineStr">
        <is>
          <t>4.1</t>
        </is>
      </c>
      <c r="B47" s="8" t="inlineStr">
        <is>
          <t>C5118</t>
        </is>
      </c>
      <c r="C47" s="7" t="inlineStr">
        <is>
          <t>TINTA DE FUNDO DE EPÓXI ZINCO POLIAMIDA 50 MICRAS DE PELÍCULA SECA PARA SUPORTES DE TUBULAÇÃO EM AÇO CARBONO, COM RETIRADA DA MANTA DE POLIETILENO</t>
        </is>
      </c>
      <c r="D47" s="8" t="inlineStr">
        <is>
          <t>SEINFRA</t>
        </is>
      </c>
      <c r="E47" s="8" t="inlineStr">
        <is>
          <t>M2</t>
        </is>
      </c>
      <c r="F47" s="62" t="n">
        <v>100</v>
      </c>
      <c r="G47" s="63" t="n">
        <v>14.96</v>
      </c>
      <c r="H47" s="63" t="n">
        <v>103.42</v>
      </c>
      <c r="I47" s="63" t="n">
        <v>0</v>
      </c>
      <c r="J47" s="63" t="n">
        <v>0.01</v>
      </c>
      <c r="K47" s="63" t="n">
        <v>31.61</v>
      </c>
      <c r="L47" s="63" t="n">
        <v>150</v>
      </c>
      <c r="M47" s="63" t="n">
        <v>15000</v>
      </c>
    </row>
    <row r="48" ht="20" customHeight="1">
      <c r="A48" s="7" t="inlineStr">
        <is>
          <t>4.2</t>
        </is>
      </c>
      <c r="B48" s="8" t="inlineStr">
        <is>
          <t>C5119</t>
        </is>
      </c>
      <c r="C48" s="7" t="inlineStr">
        <is>
          <t>TINTA DE ACABAMENTO POLIURETANO ACRÍLICO 70 MICRAS DE PELÍCULA SECA PARA TUBULAÇÃO E SUPORTES EM AÇO CARBONO</t>
        </is>
      </c>
      <c r="D48" s="8" t="inlineStr">
        <is>
          <t>SEINFRA</t>
        </is>
      </c>
      <c r="E48" s="8" t="inlineStr">
        <is>
          <t>M2</t>
        </is>
      </c>
      <c r="F48" s="62" t="n">
        <v>100</v>
      </c>
      <c r="G48" s="63" t="n">
        <v>20.95</v>
      </c>
      <c r="H48" s="63" t="n">
        <v>11.17</v>
      </c>
      <c r="I48" s="63" t="n">
        <v>0</v>
      </c>
      <c r="J48" s="63" t="n">
        <v>0</v>
      </c>
      <c r="K48" s="63" t="n">
        <v>8.58</v>
      </c>
      <c r="L48" s="63" t="n">
        <v>40.7</v>
      </c>
      <c r="M48" s="63" t="n">
        <v>4070</v>
      </c>
    </row>
    <row r="49" ht="20" customHeight="1">
      <c r="A49" s="7" t="inlineStr">
        <is>
          <t>4.3</t>
        </is>
      </c>
      <c r="B49" s="8" t="inlineStr">
        <is>
          <t>C5123</t>
        </is>
      </c>
      <c r="C49" s="7" t="inlineStr">
        <is>
          <t>FORMA METÁLICA CIRCULAR PARA JAQUETA EM CONCRETO REUTILIZAÇÃO 15 VEZES</t>
        </is>
      </c>
      <c r="D49" s="8" t="inlineStr">
        <is>
          <t>SEINFRA</t>
        </is>
      </c>
      <c r="E49" s="8" t="inlineStr">
        <is>
          <t>M2</t>
        </is>
      </c>
      <c r="F49" s="62" t="n">
        <v>50</v>
      </c>
      <c r="G49" s="63" t="n">
        <v>54.79</v>
      </c>
      <c r="H49" s="63" t="n">
        <v>22.44</v>
      </c>
      <c r="I49" s="63" t="n">
        <v>0</v>
      </c>
      <c r="J49" s="63" t="n">
        <v>0</v>
      </c>
      <c r="K49" s="63" t="n">
        <v>20.62</v>
      </c>
      <c r="L49" s="63" t="n">
        <v>97.84999999999999</v>
      </c>
      <c r="M49" s="63" t="n">
        <v>4892.5</v>
      </c>
    </row>
    <row r="50" ht="20" customHeight="1">
      <c r="A50" s="7" t="inlineStr">
        <is>
          <t>4.4</t>
        </is>
      </c>
      <c r="B50" s="8" t="inlineStr">
        <is>
          <t>C5095</t>
        </is>
      </c>
      <c r="C50" s="7" t="inlineStr">
        <is>
          <t>FORNECIMENTO E COLOCAÇÃO DE CANTONEIRA EM AÇO (1 1/2 "X 1 1/2" X 3/16")</t>
        </is>
      </c>
      <c r="D50" s="8" t="inlineStr">
        <is>
          <t>SEINFRA</t>
        </is>
      </c>
      <c r="E50" s="8" t="inlineStr">
        <is>
          <t>M</t>
        </is>
      </c>
      <c r="F50" s="62" t="n">
        <v>50</v>
      </c>
      <c r="G50" s="63" t="n">
        <v>7.57</v>
      </c>
      <c r="H50" s="63" t="n">
        <v>29.15</v>
      </c>
      <c r="I50" s="63" t="n">
        <v>0</v>
      </c>
      <c r="J50" s="63" t="n">
        <v>0</v>
      </c>
      <c r="K50" s="63" t="n">
        <v>9.800000000000001</v>
      </c>
      <c r="L50" s="63" t="n">
        <v>46.52</v>
      </c>
      <c r="M50" s="63" t="n">
        <v>2326</v>
      </c>
    </row>
    <row r="51" ht="20" customHeight="1">
      <c r="A51" s="7" t="inlineStr">
        <is>
          <t>4.5</t>
        </is>
      </c>
      <c r="B51" s="8" t="inlineStr">
        <is>
          <t>C5098</t>
        </is>
      </c>
      <c r="C51" s="7" t="inlineStr">
        <is>
          <t>INSTALAÇÃO DE CAIXA DE CONCRETO PRÉ-MOLDADA ENTRE 1,60 M À 2,00 M DE LARGURAS E 2,50 DE PROFUNDIDADE</t>
        </is>
      </c>
      <c r="D51" s="8" t="inlineStr">
        <is>
          <t>SEINFRA</t>
        </is>
      </c>
      <c r="E51" s="8" t="inlineStr">
        <is>
          <t>UN</t>
        </is>
      </c>
      <c r="F51" s="62" t="n">
        <v>3</v>
      </c>
      <c r="G51" s="63" t="n">
        <v>386.08</v>
      </c>
      <c r="H51" s="63" t="n">
        <v>581</v>
      </c>
      <c r="I51" s="63" t="n">
        <v>0</v>
      </c>
      <c r="J51" s="63" t="n">
        <v>0.01</v>
      </c>
      <c r="K51" s="63" t="n">
        <v>258.21</v>
      </c>
      <c r="L51" s="63" t="n">
        <v>1225.3</v>
      </c>
      <c r="M51" s="63" t="n">
        <v>3675.9</v>
      </c>
    </row>
    <row r="52" ht="20" customHeight="1">
      <c r="A52" s="7" t="inlineStr">
        <is>
          <t>4.6</t>
        </is>
      </c>
      <c r="B52" s="8" t="inlineStr">
        <is>
          <t>C5122</t>
        </is>
      </c>
      <c r="C52" s="7" t="inlineStr">
        <is>
          <t>PLACA PRÉ-MOLDADA ESPESSURA 5CM COM MALHA DE AÇO 10X10CM PARA PROTEÇÃO DE GASODUTO</t>
        </is>
      </c>
      <c r="D52" s="8" t="inlineStr">
        <is>
          <t>SEINFRA</t>
        </is>
      </c>
      <c r="E52" s="8" t="inlineStr">
        <is>
          <t>M2</t>
        </is>
      </c>
      <c r="F52" s="62" t="n">
        <v>100</v>
      </c>
      <c r="G52" s="63" t="n">
        <v>61.4</v>
      </c>
      <c r="H52" s="63" t="n">
        <v>50.16</v>
      </c>
      <c r="I52" s="63" t="n">
        <v>0</v>
      </c>
      <c r="J52" s="63" t="n">
        <v>0</v>
      </c>
      <c r="K52" s="63" t="n">
        <v>29.79</v>
      </c>
      <c r="L52" s="63" t="n">
        <v>141.35</v>
      </c>
      <c r="M52" s="63" t="n">
        <v>14135</v>
      </c>
    </row>
    <row r="53" ht="20" customHeight="1">
      <c r="A53" s="7" t="inlineStr">
        <is>
          <t>4.7</t>
        </is>
      </c>
      <c r="B53" s="8" t="inlineStr">
        <is>
          <t>C5096</t>
        </is>
      </c>
      <c r="C53" s="7" t="inlineStr">
        <is>
          <t>POÇO EM AÇO INOX DE 1", PARA INSPEÇÃO DE VAZAMENTO DE GÁS EM CAIXA DE PASSAGEM DE CONCRETO</t>
        </is>
      </c>
      <c r="D53" s="8" t="inlineStr">
        <is>
          <t>SEINFRA</t>
        </is>
      </c>
      <c r="E53" s="8" t="inlineStr">
        <is>
          <t>UN</t>
        </is>
      </c>
      <c r="F53" s="62" t="n">
        <v>4</v>
      </c>
      <c r="G53" s="63" t="n">
        <v>17.02</v>
      </c>
      <c r="H53" s="63" t="n">
        <v>220.63</v>
      </c>
      <c r="I53" s="63" t="n">
        <v>0</v>
      </c>
      <c r="J53" s="63" t="n">
        <v>0</v>
      </c>
      <c r="K53" s="63" t="n">
        <v>63.45</v>
      </c>
      <c r="L53" s="63" t="n">
        <v>301.1</v>
      </c>
      <c r="M53" s="63" t="n">
        <v>1204.4</v>
      </c>
    </row>
    <row r="54" ht="15" customHeight="1">
      <c r="A54" s="7" t="inlineStr">
        <is>
          <t>4.8</t>
        </is>
      </c>
      <c r="B54" s="8" t="inlineStr">
        <is>
          <t>C5097</t>
        </is>
      </c>
      <c r="C54" s="7" t="inlineStr">
        <is>
          <t>PUXADOR EM AÇO CA-25, PARA TAMPA DE CONCRETO</t>
        </is>
      </c>
      <c r="D54" s="8" t="inlineStr">
        <is>
          <t>SEINFRA</t>
        </is>
      </c>
      <c r="E54" s="8" t="inlineStr">
        <is>
          <t>UN</t>
        </is>
      </c>
      <c r="F54" s="62" t="n">
        <v>20</v>
      </c>
      <c r="G54" s="63" t="n">
        <v>9.59</v>
      </c>
      <c r="H54" s="63" t="n">
        <v>52.79</v>
      </c>
      <c r="I54" s="63" t="n">
        <v>0</v>
      </c>
      <c r="J54" s="63" t="n">
        <v>0</v>
      </c>
      <c r="K54" s="63" t="n">
        <v>16.66</v>
      </c>
      <c r="L54" s="63" t="n">
        <v>79.04000000000001</v>
      </c>
      <c r="M54" s="63" t="n">
        <v>1580.8</v>
      </c>
    </row>
    <row r="55" ht="28" customHeight="1">
      <c r="A55" s="7" t="inlineStr">
        <is>
          <t>4.9</t>
        </is>
      </c>
      <c r="B55" s="8" t="inlineStr">
        <is>
          <t>C5076</t>
        </is>
      </c>
      <c r="C55" s="7" t="inlineStr">
        <is>
          <t>SERVIÇO DE INSTALAÇÃO DE MANTA TERMOCONTRATIL PARA DUTO DE 2" COM INSPEÇÃO, FITA E REPAROS COM BASTÃO, MASTIC E MANCHÃO DO REVESTIMENTO COMPLETO DA TUBULAÇÃO</t>
        </is>
      </c>
      <c r="D55" s="8" t="inlineStr">
        <is>
          <t>SEINFRA</t>
        </is>
      </c>
      <c r="E55" s="8" t="inlineStr">
        <is>
          <t>UN</t>
        </is>
      </c>
      <c r="F55" s="62" t="n">
        <v>50</v>
      </c>
      <c r="G55" s="63" t="n">
        <v>24.81</v>
      </c>
      <c r="H55" s="63" t="n">
        <v>8.25</v>
      </c>
      <c r="I55" s="63" t="n">
        <v>0</v>
      </c>
      <c r="J55" s="63" t="n">
        <v>0</v>
      </c>
      <c r="K55" s="63" t="n">
        <v>8.83</v>
      </c>
      <c r="L55" s="63" t="n">
        <v>41.89</v>
      </c>
      <c r="M55" s="63" t="n">
        <v>2094.5</v>
      </c>
    </row>
    <row r="56" ht="28" customHeight="1">
      <c r="A56" s="7" t="inlineStr">
        <is>
          <t>4.10</t>
        </is>
      </c>
      <c r="B56" s="8" t="inlineStr">
        <is>
          <t>C5079</t>
        </is>
      </c>
      <c r="C56" s="7" t="inlineStr">
        <is>
          <t>SERVIÇO DE INSTALAÇÃO DE MANTA TERMOCONTRATIL PARA DUTO DE 3" COM INSPEÇÃO, FITA E REPAROS DO REVESTIMENTO COMPLETO DA TUBULAÇÃO</t>
        </is>
      </c>
      <c r="D56" s="8" t="inlineStr">
        <is>
          <t>SEINFRA</t>
        </is>
      </c>
      <c r="E56" s="8" t="inlineStr">
        <is>
          <t>UN</t>
        </is>
      </c>
      <c r="F56" s="62" t="n">
        <v>50</v>
      </c>
      <c r="G56" s="63" t="n">
        <v>26.37</v>
      </c>
      <c r="H56" s="63" t="n">
        <v>8.94</v>
      </c>
      <c r="I56" s="63" t="n">
        <v>0</v>
      </c>
      <c r="J56" s="63" t="n">
        <v>0</v>
      </c>
      <c r="K56" s="63" t="n">
        <v>9.43</v>
      </c>
      <c r="L56" s="63" t="n">
        <v>44.74</v>
      </c>
      <c r="M56" s="63" t="n">
        <v>2237</v>
      </c>
    </row>
    <row r="57" ht="28" customHeight="1">
      <c r="A57" s="7" t="inlineStr">
        <is>
          <t>4.11</t>
        </is>
      </c>
      <c r="B57" s="8" t="inlineStr">
        <is>
          <t>C5082</t>
        </is>
      </c>
      <c r="C57" s="7" t="inlineStr">
        <is>
          <t>SERVIÇO DE INSTALAÇÃO DE MANTA TERMOCONTRATIL PARA DUTO DE 4" COM INSPEÇÃO, FITA E REPAROS DO REVESTIMENTO COMPLETO DA TUBULAÇÃO</t>
        </is>
      </c>
      <c r="D57" s="8" t="inlineStr">
        <is>
          <t>SEINFRA</t>
        </is>
      </c>
      <c r="E57" s="8" t="inlineStr">
        <is>
          <t>UN</t>
        </is>
      </c>
      <c r="F57" s="62" t="n">
        <v>30</v>
      </c>
      <c r="G57" s="63" t="n">
        <v>28.13</v>
      </c>
      <c r="H57" s="63" t="n">
        <v>8.859999999999999</v>
      </c>
      <c r="I57" s="63" t="n">
        <v>0</v>
      </c>
      <c r="J57" s="63" t="n">
        <v>0</v>
      </c>
      <c r="K57" s="63" t="n">
        <v>9.880000000000001</v>
      </c>
      <c r="L57" s="63" t="n">
        <v>46.87</v>
      </c>
      <c r="M57" s="63" t="n">
        <v>1406.1</v>
      </c>
    </row>
    <row r="58" ht="28" customHeight="1">
      <c r="A58" s="7" t="inlineStr">
        <is>
          <t>4.12</t>
        </is>
      </c>
      <c r="B58" s="8" t="inlineStr">
        <is>
          <t>C5085</t>
        </is>
      </c>
      <c r="C58" s="7" t="inlineStr">
        <is>
          <t>SERVIÇO DE INSTALAÇÃO DE MANTA TERMOCONTRATIL PARA DUTO DE 6" COM INSPEÇÃO, FITA E REPAROS DO REVESTIMENTO COMPLETO DA TUBULAÇÃO</t>
        </is>
      </c>
      <c r="D58" s="8" t="inlineStr">
        <is>
          <t>SEINFRA</t>
        </is>
      </c>
      <c r="E58" s="8" t="inlineStr">
        <is>
          <t>UN</t>
        </is>
      </c>
      <c r="F58" s="62" t="n">
        <v>30</v>
      </c>
      <c r="G58" s="63" t="n">
        <v>30.14</v>
      </c>
      <c r="H58" s="63" t="n">
        <v>13.02</v>
      </c>
      <c r="I58" s="63" t="n">
        <v>0</v>
      </c>
      <c r="J58" s="63" t="n">
        <v>0</v>
      </c>
      <c r="K58" s="63" t="n">
        <v>11.52</v>
      </c>
      <c r="L58" s="63" t="n">
        <v>54.68</v>
      </c>
      <c r="M58" s="63" t="n">
        <v>1640.4</v>
      </c>
    </row>
    <row r="59" ht="28" customHeight="1">
      <c r="A59" s="7" t="inlineStr">
        <is>
          <t>4.13</t>
        </is>
      </c>
      <c r="B59" s="8" t="inlineStr">
        <is>
          <t>C5088</t>
        </is>
      </c>
      <c r="C59" s="7" t="inlineStr">
        <is>
          <t>SERVIÇO DE INSTALAÇÃO DE MANTA TERMOCONTRATIL PARA DUTO DE 8" COM INSPEÇÃO, FITA E REPAROS DO REVESTIMENTO COMPLETO DA TUBULAÇÃO</t>
        </is>
      </c>
      <c r="D59" s="8" t="inlineStr">
        <is>
          <t>SEINFRA</t>
        </is>
      </c>
      <c r="E59" s="8" t="inlineStr">
        <is>
          <t>UN</t>
        </is>
      </c>
      <c r="F59" s="62" t="n">
        <v>10</v>
      </c>
      <c r="G59" s="63" t="n">
        <v>32.46</v>
      </c>
      <c r="H59" s="63" t="n">
        <v>13.47</v>
      </c>
      <c r="I59" s="63" t="n">
        <v>0</v>
      </c>
      <c r="J59" s="63" t="n">
        <v>0</v>
      </c>
      <c r="K59" s="63" t="n">
        <v>12.26</v>
      </c>
      <c r="L59" s="63" t="n">
        <v>58.19</v>
      </c>
      <c r="M59" s="63" t="n">
        <v>581.9</v>
      </c>
    </row>
    <row r="60" ht="28" customHeight="1">
      <c r="A60" s="7" t="inlineStr">
        <is>
          <t>4.14</t>
        </is>
      </c>
      <c r="B60" s="8" t="inlineStr">
        <is>
          <t>C5091</t>
        </is>
      </c>
      <c r="C60" s="7" t="inlineStr">
        <is>
          <t>SERVIÇO DE INSTALAÇÃO DE MANTA TERMOCONTRATIL PARA DUTO DE 10" COM INSPEÇÃO, FITA E REPAROS DO REVESTIMENTO COMPLETO DA TUBULAÇÃO</t>
        </is>
      </c>
      <c r="D60" s="8" t="inlineStr">
        <is>
          <t>SEINFRA</t>
        </is>
      </c>
      <c r="E60" s="8" t="inlineStr">
        <is>
          <t>UN</t>
        </is>
      </c>
      <c r="F60" s="62" t="n">
        <v>10</v>
      </c>
      <c r="G60" s="63" t="n">
        <v>35.17</v>
      </c>
      <c r="H60" s="63" t="n">
        <v>13.73</v>
      </c>
      <c r="I60" s="63" t="n">
        <v>0</v>
      </c>
      <c r="J60" s="63" t="n">
        <v>0.01</v>
      </c>
      <c r="K60" s="63" t="n">
        <v>13.06</v>
      </c>
      <c r="L60" s="63" t="n">
        <v>61.97</v>
      </c>
      <c r="M60" s="63" t="n">
        <v>619.7</v>
      </c>
    </row>
    <row r="61" ht="28" customHeight="1">
      <c r="A61" s="7" t="inlineStr">
        <is>
          <t>4.15</t>
        </is>
      </c>
      <c r="B61" s="8" t="inlineStr">
        <is>
          <t>C5094</t>
        </is>
      </c>
      <c r="C61" s="7" t="inlineStr">
        <is>
          <t>SERVIÇO DE INSTALAÇÃO DE MANTA TERMOCONTRATIL PARA DUTO DE 12" COM INSPEÇÃO, FITA E REPAROS DO REVESTIMENTO COMPLETO DA TUBULAÇÃO</t>
        </is>
      </c>
      <c r="D61" s="8" t="inlineStr">
        <is>
          <t>SEINFRA</t>
        </is>
      </c>
      <c r="E61" s="8" t="inlineStr">
        <is>
          <t>UN</t>
        </is>
      </c>
      <c r="F61" s="62" t="n">
        <v>3</v>
      </c>
      <c r="G61" s="63" t="n">
        <v>42.21</v>
      </c>
      <c r="H61" s="63" t="n">
        <v>15.22</v>
      </c>
      <c r="I61" s="63" t="n">
        <v>0</v>
      </c>
      <c r="J61" s="63" t="n">
        <v>0</v>
      </c>
      <c r="K61" s="63" t="n">
        <v>15.33</v>
      </c>
      <c r="L61" s="63" t="n">
        <v>72.76000000000001</v>
      </c>
      <c r="M61" s="63" t="n">
        <v>218.28</v>
      </c>
    </row>
    <row r="62" ht="20" customHeight="1">
      <c r="A62" s="7" t="inlineStr">
        <is>
          <t>4.16</t>
        </is>
      </c>
      <c r="B62" s="8" t="inlineStr">
        <is>
          <t>C5120</t>
        </is>
      </c>
      <c r="C62" s="7" t="inlineStr">
        <is>
          <t>TACHA SINALIZAÇÃO PADRÃO CEGÁS: FORNECIMENTO E INSTALAÇÃO</t>
        </is>
      </c>
      <c r="D62" s="8" t="inlineStr">
        <is>
          <t>SEINFRA</t>
        </is>
      </c>
      <c r="E62" s="8" t="inlineStr">
        <is>
          <t>UN</t>
        </is>
      </c>
      <c r="F62" s="62" t="n">
        <v>100</v>
      </c>
      <c r="G62" s="63" t="n">
        <v>13.5</v>
      </c>
      <c r="H62" s="63" t="n">
        <v>32.72</v>
      </c>
      <c r="I62" s="63" t="n">
        <v>0</v>
      </c>
      <c r="J62" s="63" t="n">
        <v>0</v>
      </c>
      <c r="K62" s="63" t="n">
        <v>12.34</v>
      </c>
      <c r="L62" s="63" t="n">
        <v>58.56</v>
      </c>
      <c r="M62" s="63" t="n">
        <v>5856</v>
      </c>
    </row>
    <row r="63" ht="52" customHeight="1">
      <c r="A63" s="7" t="inlineStr">
        <is>
          <t>4.17</t>
        </is>
      </c>
      <c r="B63" s="8" t="inlineStr">
        <is>
          <t>C5074</t>
        </is>
      </c>
      <c r="C63" s="7" t="inlineStr">
        <is>
          <t>CARGA, TRANSPORTE, DESCARGA, DESFILE, SOLDA INCLUSIVE NOS TIE-IN E CONEXÕES, INSPEÇÃO VISUAL COM ACOMPANHAMENTO DE INSPETOR DE SOLDA, DESCIDA DA COLUNA NA VALA OU COLOCAÇÃO NOS ROLETES DO FURO DIRECIONAL DE DUTOS EM AÇO CARBONO DN 2", SCH 40, API 5L PARA RAMAIS DE DISTRIBUIÇÃO DE GÁS NATURAL</t>
        </is>
      </c>
      <c r="D63" s="8" t="inlineStr">
        <is>
          <t>SEINFRA</t>
        </is>
      </c>
      <c r="E63" s="8" t="inlineStr">
        <is>
          <t>M</t>
        </is>
      </c>
      <c r="F63" s="62" t="n">
        <v>300</v>
      </c>
      <c r="G63" s="63" t="n">
        <v>21.03</v>
      </c>
      <c r="H63" s="63" t="n">
        <v>15.72</v>
      </c>
      <c r="I63" s="63" t="n">
        <v>0</v>
      </c>
      <c r="J63" s="63" t="n">
        <v>10.59</v>
      </c>
      <c r="K63" s="63" t="n">
        <v>12.64</v>
      </c>
      <c r="L63" s="63" t="n">
        <v>59.98</v>
      </c>
      <c r="M63" s="63" t="n">
        <v>17994</v>
      </c>
    </row>
    <row r="64" ht="28" customHeight="1">
      <c r="A64" s="7" t="inlineStr">
        <is>
          <t>4.18</t>
        </is>
      </c>
      <c r="B64" s="8" t="inlineStr">
        <is>
          <t>C5075</t>
        </is>
      </c>
      <c r="C64" s="7" t="inlineStr">
        <is>
          <t>FURO DIRECIONAL E PUXE PARA DUTO EM AÇO CARBONO DN 2", SCH 40, API 5L PARA RAMAIS DE DISTRIBUIÇÃO DE GÁS NATURAL - MÉTODO NÃO DESTRUTIVO (MND)</t>
        </is>
      </c>
      <c r="D64" s="8" t="inlineStr">
        <is>
          <t>SEINFRA</t>
        </is>
      </c>
      <c r="E64" s="8" t="inlineStr">
        <is>
          <t>M</t>
        </is>
      </c>
      <c r="F64" s="62" t="n">
        <v>300</v>
      </c>
      <c r="G64" s="63" t="n">
        <v>45.36</v>
      </c>
      <c r="H64" s="63" t="n">
        <v>136.76</v>
      </c>
      <c r="I64" s="63" t="n">
        <v>0</v>
      </c>
      <c r="J64" s="63" t="n">
        <v>23.23</v>
      </c>
      <c r="K64" s="63" t="n">
        <v>54.83</v>
      </c>
      <c r="L64" s="63" t="n">
        <v>260.18</v>
      </c>
      <c r="M64" s="63" t="n">
        <v>78054</v>
      </c>
    </row>
    <row r="65" ht="52" customHeight="1">
      <c r="A65" s="7" t="inlineStr">
        <is>
          <t>4.19</t>
        </is>
      </c>
      <c r="B65" s="8" t="inlineStr">
        <is>
          <t>C5077</t>
        </is>
      </c>
      <c r="C65" s="7" t="inlineStr">
        <is>
          <t>CARGA, TRANSPORTE, DESCARGA, DESFILE, SOLDA INCLUSIVE NOS TIE-IN E CONEXÕES, INSPEÇÃO VISUAL COM ACOMPANHAMENTO DE INSPETOR DE SOLDA, DESCIDA DA COLUNA NA VALA OU COLOCAÇÃO NOS ROLETES DO FURO DIRECIONAL DE DUTOS EM AÇO CARBONO DN 3", SCH 40, API 5L PARA RAMAIS DE DISTRIBUIÇÃO DE GÁS NATURAL</t>
        </is>
      </c>
      <c r="D65" s="8" t="inlineStr">
        <is>
          <t>SEINFRA</t>
        </is>
      </c>
      <c r="E65" s="8" t="inlineStr">
        <is>
          <t>M</t>
        </is>
      </c>
      <c r="F65" s="62" t="n">
        <v>300</v>
      </c>
      <c r="G65" s="63" t="n">
        <v>22.73</v>
      </c>
      <c r="H65" s="63" t="n">
        <v>17.69</v>
      </c>
      <c r="I65" s="63" t="n">
        <v>0</v>
      </c>
      <c r="J65" s="63" t="n">
        <v>11.58</v>
      </c>
      <c r="K65" s="63" t="n">
        <v>13.88</v>
      </c>
      <c r="L65" s="63" t="n">
        <v>65.88</v>
      </c>
      <c r="M65" s="63" t="n">
        <v>19764</v>
      </c>
    </row>
    <row r="66" ht="28" customHeight="1">
      <c r="A66" s="7" t="inlineStr">
        <is>
          <t>4.20</t>
        </is>
      </c>
      <c r="B66" s="8" t="inlineStr">
        <is>
          <t>C5078</t>
        </is>
      </c>
      <c r="C66" s="7" t="inlineStr">
        <is>
          <t>FURO DIRECIONAL E PUXE PARA DUTO EM AÇO CARBONO DN 3", SCH 40, API 5L PARA RAMAIS DE DISTRIBUIÇÃO DE GÁS NATURAL - MÉTODO NÃO DESTRUTIVO (MND)</t>
        </is>
      </c>
      <c r="D66" s="8" t="inlineStr">
        <is>
          <t>SEINFRA</t>
        </is>
      </c>
      <c r="E66" s="8" t="inlineStr">
        <is>
          <t>M</t>
        </is>
      </c>
      <c r="F66" s="62" t="n">
        <v>300</v>
      </c>
      <c r="G66" s="63" t="n">
        <v>46.15</v>
      </c>
      <c r="H66" s="63" t="n">
        <v>138.91</v>
      </c>
      <c r="I66" s="63" t="n">
        <v>0</v>
      </c>
      <c r="J66" s="63" t="n">
        <v>23.61</v>
      </c>
      <c r="K66" s="63" t="n">
        <v>55.71</v>
      </c>
      <c r="L66" s="63" t="n">
        <v>264.38</v>
      </c>
      <c r="M66" s="63" t="n">
        <v>79314</v>
      </c>
    </row>
    <row r="67" ht="52" customHeight="1">
      <c r="A67" s="7" t="inlineStr">
        <is>
          <t>4.21</t>
        </is>
      </c>
      <c r="B67" s="8" t="inlineStr">
        <is>
          <t>C5080</t>
        </is>
      </c>
      <c r="C67" s="7" t="inlineStr">
        <is>
          <t>CARGA, TRANSPORTE, DESCARGA, DESFILE, SOLDA INCLUSIVE NOS TIE-IN E CONEXÕES, INSPEÇÃO VISUAL COM ACOMPANHAMENTO DE INSPETOR DE SOLDA, DESCIDA DA COLUNA NA VALA OU COLOCAÇÃO NOS ROLETES DO FURO DIRECIONAL DE DUTOS EM AÇO CARBONO DN 4", SCH 40, API 5L PARA RAMAIS DE DISTRIBUIÇÃO DE GÁS NATURAL</t>
        </is>
      </c>
      <c r="D67" s="8" t="inlineStr">
        <is>
          <t>SEINFRA</t>
        </is>
      </c>
      <c r="E67" s="8" t="inlineStr">
        <is>
          <t>M</t>
        </is>
      </c>
      <c r="F67" s="62" t="n">
        <v>200</v>
      </c>
      <c r="G67" s="63" t="n">
        <v>24.16</v>
      </c>
      <c r="H67" s="63" t="n">
        <v>19.39</v>
      </c>
      <c r="I67" s="63" t="n">
        <v>0</v>
      </c>
      <c r="J67" s="63" t="n">
        <v>12.35</v>
      </c>
      <c r="K67" s="63" t="n">
        <v>14.93</v>
      </c>
      <c r="L67" s="63" t="n">
        <v>70.83</v>
      </c>
      <c r="M67" s="63" t="n">
        <v>14166</v>
      </c>
    </row>
    <row r="68" ht="28" customHeight="1">
      <c r="A68" s="7" t="inlineStr">
        <is>
          <t>4.22</t>
        </is>
      </c>
      <c r="B68" s="8" t="inlineStr">
        <is>
          <t>C5081</t>
        </is>
      </c>
      <c r="C68" s="7" t="inlineStr">
        <is>
          <t>FURO-DIRECIONAL E PUXE PARA DUTO EM AÇO CARBONO DN 4", SCH 40, API 5L PARA RAMAIS DE DISTRIBUIÇÃO DE GÁS NATURAL - METÓDO NÃO DESTRUTIVO (MND)</t>
        </is>
      </c>
      <c r="D68" s="8" t="inlineStr">
        <is>
          <t>SEINFRA</t>
        </is>
      </c>
      <c r="E68" s="8" t="inlineStr">
        <is>
          <t>M</t>
        </is>
      </c>
      <c r="F68" s="62" t="n">
        <v>200</v>
      </c>
      <c r="G68" s="63" t="n">
        <v>46.89</v>
      </c>
      <c r="H68" s="63" t="n">
        <v>147.49</v>
      </c>
      <c r="I68" s="63" t="n">
        <v>0</v>
      </c>
      <c r="J68" s="63" t="n">
        <v>24</v>
      </c>
      <c r="K68" s="63" t="n">
        <v>58.31</v>
      </c>
      <c r="L68" s="63" t="n">
        <v>276.69</v>
      </c>
      <c r="M68" s="63" t="n">
        <v>55338</v>
      </c>
    </row>
    <row r="69" ht="52" customHeight="1">
      <c r="A69" s="7" t="inlineStr">
        <is>
          <t>4.23</t>
        </is>
      </c>
      <c r="B69" s="8" t="inlineStr">
        <is>
          <t>C5083</t>
        </is>
      </c>
      <c r="C69" s="7" t="inlineStr">
        <is>
          <t>CARGA, TRANSPORTE, DESCARGA, DESFILE, SOLDA INCLUSIVE NOS TIE-IN E CONEXÕES, INSPEÇÃO VISUAL COM ACOMPANHAMENTO DE INSPETOR DE SOLDA, DESCIDA DA COLUNA NA VALA OU COLOCAÇÃO NOS ROLETES DO FURO DIRECIONAL DE DUTOS EM AÇO CARBONO DN 6", SCH 40, API 5L PARA REDE E RAMAIS DE DISTRIBUIÇÃO DE GÁS NATURAL</t>
        </is>
      </c>
      <c r="D69" s="8" t="inlineStr">
        <is>
          <t>SEINFRA</t>
        </is>
      </c>
      <c r="E69" s="8" t="inlineStr">
        <is>
          <t>M</t>
        </is>
      </c>
      <c r="F69" s="62" t="n">
        <v>100</v>
      </c>
      <c r="G69" s="63" t="n">
        <v>27.19</v>
      </c>
      <c r="H69" s="63" t="n">
        <v>26.27</v>
      </c>
      <c r="I69" s="63" t="n">
        <v>0</v>
      </c>
      <c r="J69" s="63" t="n">
        <v>13.63</v>
      </c>
      <c r="K69" s="63" t="n">
        <v>17.91</v>
      </c>
      <c r="L69" s="63" t="n">
        <v>85</v>
      </c>
      <c r="M69" s="63" t="n">
        <v>8500</v>
      </c>
    </row>
    <row r="70" ht="28" customHeight="1">
      <c r="A70" s="7" t="inlineStr">
        <is>
          <t>4.24</t>
        </is>
      </c>
      <c r="B70" s="8" t="inlineStr">
        <is>
          <t>C5084</t>
        </is>
      </c>
      <c r="C70" s="7" t="inlineStr">
        <is>
          <t>FURO-DIRECIONAL E PUXE PARA DUTO EM AÇO CARBONO DN 6", SCH 40, API 5L PARA REDE E RAMAIS DE DISTRIBUIÇÃO DE GÁS NATURAL - MÉTODO NÃO DESTRUTIVO (MND)</t>
        </is>
      </c>
      <c r="D70" s="8" t="inlineStr">
        <is>
          <t>SEINFRA</t>
        </is>
      </c>
      <c r="E70" s="8" t="inlineStr">
        <is>
          <t>M</t>
        </is>
      </c>
      <c r="F70" s="62" t="n">
        <v>100</v>
      </c>
      <c r="G70" s="63" t="n">
        <v>23.22</v>
      </c>
      <c r="H70" s="63" t="n">
        <v>127.61</v>
      </c>
      <c r="I70" s="63" t="n">
        <v>0</v>
      </c>
      <c r="J70" s="63" t="n">
        <v>12.06</v>
      </c>
      <c r="K70" s="63" t="n">
        <v>43.49</v>
      </c>
      <c r="L70" s="63" t="n">
        <v>206.38</v>
      </c>
      <c r="M70" s="63" t="n">
        <v>20638</v>
      </c>
    </row>
    <row r="71" ht="20" customHeight="1">
      <c r="A71" s="7" t="inlineStr">
        <is>
          <t>4.25</t>
        </is>
      </c>
      <c r="B71" s="8" t="inlineStr">
        <is>
          <t>CXX22</t>
        </is>
      </c>
      <c r="C71" s="7" t="inlineStr">
        <is>
          <t>EXECUÇÃO DE SERVIÇO DE SOLDAGEM EM CAMPO OU PIPE SHOP EM TUBOS E CONEXÕES DE AÇO CARBONO DE DN ATE 4"</t>
        </is>
      </c>
      <c r="D71" s="8" t="inlineStr"/>
      <c r="E71" s="8" t="inlineStr">
        <is>
          <t>UND</t>
        </is>
      </c>
      <c r="F71" s="62" t="n">
        <v>150</v>
      </c>
      <c r="G71" s="63" t="n">
        <v>0</v>
      </c>
      <c r="H71" s="63" t="n">
        <v>0</v>
      </c>
      <c r="I71" s="63" t="n">
        <v>0</v>
      </c>
      <c r="J71" s="63" t="n">
        <v>872.87</v>
      </c>
      <c r="K71" s="63" t="n">
        <v>233.06</v>
      </c>
      <c r="L71" s="63" t="n">
        <v>1105.93</v>
      </c>
      <c r="M71" s="63" t="n">
        <v>165889.5</v>
      </c>
    </row>
    <row r="72" ht="20" customHeight="1">
      <c r="A72" s="7" t="inlineStr">
        <is>
          <t>4.26</t>
        </is>
      </c>
      <c r="B72" s="8" t="inlineStr">
        <is>
          <t>CXX23</t>
        </is>
      </c>
      <c r="C72" s="7" t="inlineStr">
        <is>
          <t>EXECUÇÃO DE SERVIÇO DE SOLDAGEM EM CAMPO OU PIPE SHOP EM TUBOS E CONEXÕES DE AÇO CARBONO DE DN 6" A 10"</t>
        </is>
      </c>
      <c r="D72" s="8" t="inlineStr"/>
      <c r="E72" s="8" t="inlineStr">
        <is>
          <t>UND</t>
        </is>
      </c>
      <c r="F72" s="62" t="n">
        <v>50</v>
      </c>
      <c r="G72" s="63" t="n">
        <v>0</v>
      </c>
      <c r="H72" s="63" t="n">
        <v>0</v>
      </c>
      <c r="I72" s="63" t="n">
        <v>0</v>
      </c>
      <c r="J72" s="63" t="n">
        <v>957.4</v>
      </c>
      <c r="K72" s="63" t="n">
        <v>255.63</v>
      </c>
      <c r="L72" s="63" t="n">
        <v>1213.03</v>
      </c>
      <c r="M72" s="63" t="n">
        <v>60651.5</v>
      </c>
    </row>
    <row r="73" ht="76" customHeight="1">
      <c r="A73" s="7" t="inlineStr">
        <is>
          <t>4.27</t>
        </is>
      </c>
      <c r="B73" s="8" t="inlineStr">
        <is>
          <t>G0368</t>
        </is>
      </c>
      <c r="C73" s="7" t="inlineStr">
        <is>
          <t>VÁLVULA ESFERA DO TIPO TRIPARTIDA DE DIÂMETRO   1/2”, TESTADA A FOGO (“FIRE TESTED TYPE”) CONFORME ISO 10497; ACIONAMENTO MANUAL; PADRÃO CONSTRUTIVO: ISO 17292; EXTREMIDADE DE CONEXÃO: ENCAIXE PARA SOLDA (ES), COM NIPLE DE EXTENSÃO, SCH 160; CLASSE DE PRESSÃO: 800 LIBRAS; CORPO COM PARTES APARAFUSADAS; MATERIAL DO CORPO: AÇO FORJADO ASTM A105; PASSAGEM PLENA; MATERIAL DO OBTURADOR: AISI 410, SEDE RESILIENTE; TIPO DE ACIONADOR: ALAVANCA; ESFERA FLUTUANTE; ABNT NBR 15857 ANEXO C, TESTADA A FOGO</t>
        </is>
      </c>
      <c r="D73" s="8" t="inlineStr">
        <is>
          <t>SEINFRA</t>
        </is>
      </c>
      <c r="E73" s="8" t="inlineStr">
        <is>
          <t>UN</t>
        </is>
      </c>
      <c r="F73" s="62" t="n">
        <v>30</v>
      </c>
      <c r="G73" s="63" t="n">
        <v>0</v>
      </c>
      <c r="H73" s="63" t="n">
        <v>891.77</v>
      </c>
      <c r="I73" s="63" t="n">
        <v>0</v>
      </c>
      <c r="J73" s="63" t="n">
        <v>0</v>
      </c>
      <c r="K73" s="63" t="n">
        <v>238.1</v>
      </c>
      <c r="L73" s="63" t="n">
        <v>1129.87</v>
      </c>
      <c r="M73" s="63" t="n">
        <v>33896.1</v>
      </c>
    </row>
    <row r="74" ht="28" customHeight="1">
      <c r="A74" s="7" t="inlineStr">
        <is>
          <t>4.28</t>
        </is>
      </c>
      <c r="B74" s="8" t="inlineStr">
        <is>
          <t>G0345</t>
        </is>
      </c>
      <c r="C74" s="7" t="inlineStr">
        <is>
          <t>TESTE DA VÁLVULA BIPARTIDA FLANGEADA  2", HIDROSTÁTICO DO CORPO E VEDAÇÃO E PNEUMÁTICO DA VEDAÇÃO COM EMISSÃO DE RELATÓRIO</t>
        </is>
      </c>
      <c r="D74" s="8" t="inlineStr">
        <is>
          <t>SEINFRA</t>
        </is>
      </c>
      <c r="E74" s="8" t="inlineStr">
        <is>
          <t>UN</t>
        </is>
      </c>
      <c r="F74" s="62" t="n">
        <v>10</v>
      </c>
      <c r="G74" s="63" t="n">
        <v>0</v>
      </c>
      <c r="H74" s="63" t="n">
        <v>440.4</v>
      </c>
      <c r="I74" s="63" t="n">
        <v>0</v>
      </c>
      <c r="J74" s="63" t="n">
        <v>0</v>
      </c>
      <c r="K74" s="63" t="n">
        <v>117.59</v>
      </c>
      <c r="L74" s="63" t="n">
        <v>557.99</v>
      </c>
      <c r="M74" s="63" t="n">
        <v>5579.9</v>
      </c>
    </row>
    <row r="75" ht="28" customHeight="1">
      <c r="A75" s="7" t="inlineStr">
        <is>
          <t>4.29</t>
        </is>
      </c>
      <c r="B75" s="8" t="inlineStr">
        <is>
          <t>G0346</t>
        </is>
      </c>
      <c r="C75" s="7" t="inlineStr">
        <is>
          <t>TESTE DA VÁLVULA BIPARTIDA FLANGEADA  3", HIDROSTÁTICO DO CORPO E VEDAÇÃO E PNEUMÁTICO DA VEDAÇÃO COM EMISSÃO DE RELATÓRIO</t>
        </is>
      </c>
      <c r="D75" s="8" t="inlineStr">
        <is>
          <t>SEINFRA</t>
        </is>
      </c>
      <c r="E75" s="8" t="inlineStr">
        <is>
          <t>UN</t>
        </is>
      </c>
      <c r="F75" s="62" t="n">
        <v>10</v>
      </c>
      <c r="G75" s="63" t="n">
        <v>0</v>
      </c>
      <c r="H75" s="63" t="n">
        <v>472.33</v>
      </c>
      <c r="I75" s="63" t="n">
        <v>0</v>
      </c>
      <c r="J75" s="63" t="n">
        <v>0</v>
      </c>
      <c r="K75" s="63" t="n">
        <v>126.11</v>
      </c>
      <c r="L75" s="63" t="n">
        <v>598.4400000000001</v>
      </c>
      <c r="M75" s="63" t="n">
        <v>5984.4</v>
      </c>
    </row>
    <row r="76" ht="28" customHeight="1">
      <c r="A76" s="7" t="inlineStr">
        <is>
          <t>4.30</t>
        </is>
      </c>
      <c r="B76" s="8" t="inlineStr">
        <is>
          <t>G0347</t>
        </is>
      </c>
      <c r="C76" s="7" t="inlineStr">
        <is>
          <t>TESTE DA VÁLVULA BIPARTIDA FLANGEADA  4", HIDROSTÁTICO DO CORPO E VEDAÇÃO E PNEUMÁTICO DA VEDAÇÃO COM EMISSÃO DE RELATÓRIO</t>
        </is>
      </c>
      <c r="D76" s="8" t="inlineStr">
        <is>
          <t>SEINFRA</t>
        </is>
      </c>
      <c r="E76" s="8" t="inlineStr">
        <is>
          <t>UN</t>
        </is>
      </c>
      <c r="F76" s="62" t="n">
        <v>5</v>
      </c>
      <c r="G76" s="63" t="n">
        <v>0</v>
      </c>
      <c r="H76" s="63" t="n">
        <v>537.02</v>
      </c>
      <c r="I76" s="63" t="n">
        <v>0</v>
      </c>
      <c r="J76" s="63" t="n">
        <v>0</v>
      </c>
      <c r="K76" s="63" t="n">
        <v>143.38</v>
      </c>
      <c r="L76" s="63" t="n">
        <v>680.4</v>
      </c>
      <c r="M76" s="63" t="n">
        <v>3402</v>
      </c>
    </row>
    <row r="77" ht="28" customHeight="1">
      <c r="A77" s="7" t="inlineStr">
        <is>
          <t>4.31</t>
        </is>
      </c>
      <c r="B77" s="8" t="inlineStr">
        <is>
          <t>G0348</t>
        </is>
      </c>
      <c r="C77" s="7" t="inlineStr">
        <is>
          <t>TESTE DA VÁLVULA BIPARTIDA FLANGEADA  6", HIDROSTÁTICO DO CORPO E VEDAÇÃO E PNEUMÁTICO DA VEDAÇÃO COM EMISSÃO DE RELATÓRIO</t>
        </is>
      </c>
      <c r="D77" s="8" t="inlineStr">
        <is>
          <t>SEINFRA</t>
        </is>
      </c>
      <c r="E77" s="8" t="inlineStr">
        <is>
          <t>UN</t>
        </is>
      </c>
      <c r="F77" s="62" t="n">
        <v>3</v>
      </c>
      <c r="G77" s="63" t="n">
        <v>0</v>
      </c>
      <c r="H77" s="63" t="n">
        <v>678.02</v>
      </c>
      <c r="I77" s="63" t="n">
        <v>0</v>
      </c>
      <c r="J77" s="63" t="n">
        <v>0</v>
      </c>
      <c r="K77" s="63" t="n">
        <v>181.03</v>
      </c>
      <c r="L77" s="63" t="n">
        <v>859.05</v>
      </c>
      <c r="M77" s="63" t="n">
        <v>2577.15</v>
      </c>
    </row>
    <row r="78" ht="20" customHeight="1">
      <c r="A78" s="7" t="inlineStr">
        <is>
          <t>4.32</t>
        </is>
      </c>
      <c r="B78" s="8" t="inlineStr">
        <is>
          <t>C5099</t>
        </is>
      </c>
      <c r="C78" s="7" t="inlineStr">
        <is>
          <t>INSTALAÇÃO DE VÁLVULA DN 2" DE AÇO CARBONO API 6D COM EXTREMIDADES FLANGEADAS E TESTE</t>
        </is>
      </c>
      <c r="D78" s="8" t="inlineStr">
        <is>
          <t>SEINFRA</t>
        </is>
      </c>
      <c r="E78" s="8" t="inlineStr">
        <is>
          <t>UN</t>
        </is>
      </c>
      <c r="F78" s="62" t="n">
        <v>10</v>
      </c>
      <c r="G78" s="63" t="n">
        <v>76.73999999999999</v>
      </c>
      <c r="H78" s="63" t="n">
        <v>440.82</v>
      </c>
      <c r="I78" s="63" t="n">
        <v>0</v>
      </c>
      <c r="J78" s="63" t="n">
        <v>0</v>
      </c>
      <c r="K78" s="63" t="n">
        <v>138.19</v>
      </c>
      <c r="L78" s="63" t="n">
        <v>655.75</v>
      </c>
      <c r="M78" s="63" t="n">
        <v>6557.5</v>
      </c>
    </row>
    <row r="79" ht="20" customHeight="1">
      <c r="A79" s="7" t="inlineStr">
        <is>
          <t>4.33</t>
        </is>
      </c>
      <c r="B79" s="8" t="inlineStr">
        <is>
          <t>C5100</t>
        </is>
      </c>
      <c r="C79" s="7" t="inlineStr">
        <is>
          <t>INSTALAÇÃO DE VÁLVULA DN 3" DE AÇO CARBONO API 6D COM EXTREMIDADES FLANGEADAS E TESTE</t>
        </is>
      </c>
      <c r="D79" s="8" t="inlineStr">
        <is>
          <t>SEINFRA</t>
        </is>
      </c>
      <c r="E79" s="8" t="inlineStr">
        <is>
          <t>UN</t>
        </is>
      </c>
      <c r="F79" s="62" t="n">
        <v>10</v>
      </c>
      <c r="G79" s="63" t="n">
        <v>110.5</v>
      </c>
      <c r="H79" s="63" t="n">
        <v>472.75</v>
      </c>
      <c r="I79" s="63" t="n">
        <v>0</v>
      </c>
      <c r="J79" s="63" t="n">
        <v>0</v>
      </c>
      <c r="K79" s="63" t="n">
        <v>155.73</v>
      </c>
      <c r="L79" s="63" t="n">
        <v>738.98</v>
      </c>
      <c r="M79" s="63" t="n">
        <v>7389.8</v>
      </c>
    </row>
    <row r="80" ht="20" customHeight="1">
      <c r="A80" s="7" t="inlineStr">
        <is>
          <t>4.34</t>
        </is>
      </c>
      <c r="B80" s="8" t="inlineStr">
        <is>
          <t>C5101</t>
        </is>
      </c>
      <c r="C80" s="7" t="inlineStr">
        <is>
          <t>INSTALAÇÃO DE VÁLVULA DN 4" DE AÇO CARBONO API 6D COM EXTREMIDADES FLANGEADAS E TESTE</t>
        </is>
      </c>
      <c r="D80" s="8" t="inlineStr">
        <is>
          <t>SEINFRA</t>
        </is>
      </c>
      <c r="E80" s="8" t="inlineStr">
        <is>
          <t>UN</t>
        </is>
      </c>
      <c r="F80" s="62" t="n">
        <v>5</v>
      </c>
      <c r="G80" s="63" t="n">
        <v>138.12</v>
      </c>
      <c r="H80" s="63" t="n">
        <v>537.55</v>
      </c>
      <c r="I80" s="63" t="n">
        <v>0</v>
      </c>
      <c r="J80" s="63" t="n">
        <v>0</v>
      </c>
      <c r="K80" s="63" t="n">
        <v>180.4</v>
      </c>
      <c r="L80" s="63" t="n">
        <v>856.0700000000001</v>
      </c>
      <c r="M80" s="63" t="n">
        <v>4280.35</v>
      </c>
    </row>
    <row r="81" ht="20" customHeight="1">
      <c r="A81" s="7" t="inlineStr">
        <is>
          <t>4.35</t>
        </is>
      </c>
      <c r="B81" s="8" t="inlineStr">
        <is>
          <t>C5102</t>
        </is>
      </c>
      <c r="C81" s="7" t="inlineStr">
        <is>
          <t>INSTALAÇAO DE VÁLVULA DN 6" DE AÇO CARBONO API 6D COM EXTREMIDADES FLANGEADAS E TESTE</t>
        </is>
      </c>
      <c r="D81" s="8" t="inlineStr">
        <is>
          <t>SEINFRA</t>
        </is>
      </c>
      <c r="E81" s="8" t="inlineStr">
        <is>
          <t>UN</t>
        </is>
      </c>
      <c r="F81" s="62" t="n">
        <v>3</v>
      </c>
      <c r="G81" s="63" t="n">
        <v>242.63</v>
      </c>
      <c r="H81" s="63" t="n">
        <v>1084.73</v>
      </c>
      <c r="I81" s="63" t="n">
        <v>0</v>
      </c>
      <c r="J81" s="63" t="n">
        <v>0</v>
      </c>
      <c r="K81" s="63" t="n">
        <v>354.41</v>
      </c>
      <c r="L81" s="63" t="n">
        <v>1681.77</v>
      </c>
      <c r="M81" s="63" t="n">
        <v>5045.31</v>
      </c>
    </row>
    <row r="82" ht="20" customHeight="1">
      <c r="A82" s="7" t="inlineStr">
        <is>
          <t>4.36</t>
        </is>
      </c>
      <c r="B82" s="8" t="inlineStr">
        <is>
          <t>C5103</t>
        </is>
      </c>
      <c r="C82" s="7" t="inlineStr">
        <is>
          <t>INSTALAÇÃO DE VÁLVULA DN 8" DE AÇO CARBONO API 6D COM EXTREMIDADES FLANGEADAS E TESTE</t>
        </is>
      </c>
      <c r="D82" s="8" t="inlineStr">
        <is>
          <t>SEINFRA</t>
        </is>
      </c>
      <c r="E82" s="8" t="inlineStr">
        <is>
          <t>UN</t>
        </is>
      </c>
      <c r="F82" s="62" t="n">
        <v>1</v>
      </c>
      <c r="G82" s="63" t="n">
        <v>270.25</v>
      </c>
      <c r="H82" s="63" t="n">
        <v>1375.83</v>
      </c>
      <c r="I82" s="63" t="n">
        <v>0</v>
      </c>
      <c r="J82" s="63" t="n">
        <v>0</v>
      </c>
      <c r="K82" s="63" t="n">
        <v>439.5</v>
      </c>
      <c r="L82" s="63" t="n">
        <v>2085.58</v>
      </c>
      <c r="M82" s="63" t="n">
        <v>2085.58</v>
      </c>
    </row>
    <row r="83" ht="20" customHeight="1">
      <c r="A83" s="7" t="inlineStr">
        <is>
          <t>4.37</t>
        </is>
      </c>
      <c r="B83" s="8" t="inlineStr">
        <is>
          <t>C5104</t>
        </is>
      </c>
      <c r="C83" s="7" t="inlineStr">
        <is>
          <t>INSTALAÇÃO DE VÁLVULA DN 10" DE AÇO CARBONO API 6D COM EXTREMIDADES FLANGEADAS E TESTE</t>
        </is>
      </c>
      <c r="D83" s="8" t="inlineStr">
        <is>
          <t>SEINFRA</t>
        </is>
      </c>
      <c r="E83" s="8" t="inlineStr">
        <is>
          <t>UN</t>
        </is>
      </c>
      <c r="F83" s="62" t="n">
        <v>1</v>
      </c>
      <c r="G83" s="63" t="n">
        <v>328.16</v>
      </c>
      <c r="H83" s="63" t="n">
        <v>1713.04</v>
      </c>
      <c r="I83" s="63" t="n">
        <v>0</v>
      </c>
      <c r="J83" s="63" t="n">
        <v>0</v>
      </c>
      <c r="K83" s="63" t="n">
        <v>545</v>
      </c>
      <c r="L83" s="63" t="n">
        <v>2586.2</v>
      </c>
      <c r="M83" s="63" t="n">
        <v>2586.2</v>
      </c>
    </row>
    <row r="84" ht="28" customHeight="1">
      <c r="A84" s="7" t="inlineStr">
        <is>
          <t>4.38</t>
        </is>
      </c>
      <c r="B84" s="8" t="inlineStr">
        <is>
          <t>C5106</t>
        </is>
      </c>
      <c r="C84" s="7" t="inlineStr">
        <is>
          <t>SPOOL EM AÇO CARBONO DN 2", SCH 40, INCLUINDO MONTAGEM, SOLDA, TESTE SIMPLIFICADO E INSTALAÇÃO - (PESO APROXIMADO DE FLANGES/CONEXÕES: MÍNIMO = 5,40KG/UN; MÁXIMO = 8,26KG/UN)</t>
        </is>
      </c>
      <c r="D84" s="8" t="inlineStr">
        <is>
          <t>SEINFRA</t>
        </is>
      </c>
      <c r="E84" s="8" t="inlineStr">
        <is>
          <t>KG</t>
        </is>
      </c>
      <c r="F84" s="62" t="n">
        <v>300</v>
      </c>
      <c r="G84" s="63" t="n">
        <v>54.85</v>
      </c>
      <c r="H84" s="63" t="n">
        <v>60.31</v>
      </c>
      <c r="I84" s="63" t="n">
        <v>0</v>
      </c>
      <c r="J84" s="63" t="n">
        <v>27.49</v>
      </c>
      <c r="K84" s="63" t="n">
        <v>38.09</v>
      </c>
      <c r="L84" s="63" t="n">
        <v>180.74</v>
      </c>
      <c r="M84" s="63" t="n">
        <v>54222</v>
      </c>
    </row>
    <row r="85" ht="36" customHeight="1">
      <c r="A85" s="7" t="inlineStr">
        <is>
          <t>4.39</t>
        </is>
      </c>
      <c r="B85" s="8" t="inlineStr">
        <is>
          <t>C5107</t>
        </is>
      </c>
      <c r="C85" s="7" t="inlineStr">
        <is>
          <t>SPOOL EM AÇO CARBONO DN 3", SCH 40, INCLUINDO MONTAGEM, SOLDA, TESTE SIMPLIFICADO E INSTALAÇÃO - (PESO APROXIMADO DE FLANGES/CONEXÕES: MÍNIMO = 11,20KG/UN; MÁXIMO = 19,73KG/UN)</t>
        </is>
      </c>
      <c r="D85" s="8" t="inlineStr">
        <is>
          <t>SEINFRA</t>
        </is>
      </c>
      <c r="E85" s="8" t="inlineStr">
        <is>
          <t>KG</t>
        </is>
      </c>
      <c r="F85" s="62" t="n">
        <v>300</v>
      </c>
      <c r="G85" s="63" t="n">
        <v>26.07</v>
      </c>
      <c r="H85" s="63" t="n">
        <v>31.3</v>
      </c>
      <c r="I85" s="63" t="n">
        <v>0</v>
      </c>
      <c r="J85" s="63" t="n">
        <v>14.51</v>
      </c>
      <c r="K85" s="63" t="n">
        <v>19.19</v>
      </c>
      <c r="L85" s="63" t="n">
        <v>91.06999999999999</v>
      </c>
      <c r="M85" s="63" t="n">
        <v>27321</v>
      </c>
    </row>
    <row r="86" ht="36" customHeight="1">
      <c r="A86" s="7" t="inlineStr">
        <is>
          <t>4.40</t>
        </is>
      </c>
      <c r="B86" s="8" t="inlineStr">
        <is>
          <t>C5108</t>
        </is>
      </c>
      <c r="C86" s="7" t="inlineStr">
        <is>
          <t>SPOOL EM AÇO CARBONO DN 4", SCH 40, INCLUINDO MONTAGEM, SOLDA, TESTE SIMPLIFICADO E INSTALAÇÃO - (PESO APROXIMADO DE FLANGES/CONEXÕES: MÍNIMO = 15,00KG/UN; MÁXIMO = 30,64KG/UN)</t>
        </is>
      </c>
      <c r="D86" s="8" t="inlineStr">
        <is>
          <t>SEINFRA</t>
        </is>
      </c>
      <c r="E86" s="8" t="inlineStr">
        <is>
          <t>KG</t>
        </is>
      </c>
      <c r="F86" s="62" t="n">
        <v>300</v>
      </c>
      <c r="G86" s="63" t="n">
        <v>19.03</v>
      </c>
      <c r="H86" s="63" t="n">
        <v>21.61</v>
      </c>
      <c r="I86" s="63" t="n">
        <v>0</v>
      </c>
      <c r="J86" s="63" t="n">
        <v>11.52</v>
      </c>
      <c r="K86" s="63" t="n">
        <v>13.93</v>
      </c>
      <c r="L86" s="63" t="n">
        <v>66.09</v>
      </c>
      <c r="M86" s="63" t="n">
        <v>19827</v>
      </c>
    </row>
    <row r="87" ht="36" customHeight="1">
      <c r="A87" s="7" t="inlineStr">
        <is>
          <t>4.41</t>
        </is>
      </c>
      <c r="B87" s="8" t="inlineStr">
        <is>
          <t>C5109</t>
        </is>
      </c>
      <c r="C87" s="7" t="inlineStr">
        <is>
          <t>SPOOL EM AÇO CARBONO DN 6", SCH 40, INCLUINDO MONTAGEM, SOLDA, TESTE SIMPLIFICADO E INSTALAÇÃO - (PESO APROXIMADO DE FLANGES/CONEXÕES: MÍNIMO = 24,80KG/UN; MÁXIMO = 64,20KG/UN)</t>
        </is>
      </c>
      <c r="D87" s="8" t="inlineStr">
        <is>
          <t>SEINFRA</t>
        </is>
      </c>
      <c r="E87" s="8" t="inlineStr">
        <is>
          <t>KG</t>
        </is>
      </c>
      <c r="F87" s="62" t="n">
        <v>300</v>
      </c>
      <c r="G87" s="63" t="n">
        <v>15.09</v>
      </c>
      <c r="H87" s="63" t="n">
        <v>18.34</v>
      </c>
      <c r="I87" s="63" t="n">
        <v>0</v>
      </c>
      <c r="J87" s="63" t="n">
        <v>10.47</v>
      </c>
      <c r="K87" s="63" t="n">
        <v>11.72</v>
      </c>
      <c r="L87" s="63" t="n">
        <v>55.62</v>
      </c>
      <c r="M87" s="63" t="n">
        <v>16686</v>
      </c>
    </row>
    <row r="88" ht="36" customHeight="1">
      <c r="A88" s="7" t="inlineStr">
        <is>
          <t>4.42</t>
        </is>
      </c>
      <c r="B88" s="8" t="inlineStr">
        <is>
          <t>C5110</t>
        </is>
      </c>
      <c r="C88" s="7" t="inlineStr">
        <is>
          <t>SPOOL EM AÇO CARBONO DN 8", SCH 40, INCLUINDO MONTAGEM, SOLDA, TESTE SIMPLIFICADO E INSTALAÇÃO - (PESO APROXIMADO DE FLANGES/CONEXÕES: MÍNIMO = 39,00KG/UN; MÁXIMO = 117,20KG/UN)</t>
        </is>
      </c>
      <c r="D88" s="8" t="inlineStr">
        <is>
          <t>SEINFRA</t>
        </is>
      </c>
      <c r="E88" s="8" t="inlineStr">
        <is>
          <t>KG</t>
        </is>
      </c>
      <c r="F88" s="62" t="n">
        <v>300</v>
      </c>
      <c r="G88" s="63" t="n">
        <v>9.44</v>
      </c>
      <c r="H88" s="63" t="n">
        <v>10.89</v>
      </c>
      <c r="I88" s="63" t="n">
        <v>0</v>
      </c>
      <c r="J88" s="63" t="n">
        <v>4.73</v>
      </c>
      <c r="K88" s="63" t="n">
        <v>6.69</v>
      </c>
      <c r="L88" s="63" t="n">
        <v>31.75</v>
      </c>
      <c r="M88" s="63" t="n">
        <v>9525</v>
      </c>
    </row>
    <row r="89" ht="36" customHeight="1">
      <c r="A89" s="7" t="inlineStr">
        <is>
          <t>4.43</t>
        </is>
      </c>
      <c r="B89" s="8" t="inlineStr">
        <is>
          <t>C5111</t>
        </is>
      </c>
      <c r="C89" s="7" t="inlineStr">
        <is>
          <t>SPOOL EM AÇO CARBONO DN 10", SCH 40, INCLUINDO MONTAGEM, SOLDA, TESTE SIMPLIFICADO E INSTALAÇÃO - (PESO APROXIMADO DE FLANGES/CONEXÕES: MÍNIMO = 53,40KG/UN; MÁXIMO = 190,00KG/UN)</t>
        </is>
      </c>
      <c r="D89" s="8" t="inlineStr">
        <is>
          <t>SEINFRA</t>
        </is>
      </c>
      <c r="E89" s="8" t="inlineStr">
        <is>
          <t>KG</t>
        </is>
      </c>
      <c r="F89" s="62" t="n">
        <v>300</v>
      </c>
      <c r="G89" s="63" t="n">
        <v>8.300000000000001</v>
      </c>
      <c r="H89" s="63" t="n">
        <v>9.01</v>
      </c>
      <c r="I89" s="63" t="n">
        <v>0</v>
      </c>
      <c r="J89" s="63" t="n">
        <v>4.5</v>
      </c>
      <c r="K89" s="63" t="n">
        <v>5.82</v>
      </c>
      <c r="L89" s="63" t="n">
        <v>27.63</v>
      </c>
      <c r="M89" s="63" t="n">
        <v>8289</v>
      </c>
    </row>
    <row r="90" ht="36" customHeight="1">
      <c r="A90" s="7" t="inlineStr">
        <is>
          <t>4.44</t>
        </is>
      </c>
      <c r="B90" s="8" t="inlineStr">
        <is>
          <t>CXX24</t>
        </is>
      </c>
      <c r="C90" s="7" t="inlineStr">
        <is>
          <t>EXECUÇÃO DE CORTE A FRIO - ATÉ 3" EM AÇO CARBONO - INCLUSO EQUIPAMENTOS, MATERIAIS E MÃO DE OBRA (SINALIZAÇÃO, ESCAVAÇÃO, INERTIZAÇÃO, CORTE E SOLDAGEM DE CONEXÕES OU NIPLES) EXECUÇÃO DE RECOMPOSIÇÃO EXCETO ASFALTO</t>
        </is>
      </c>
      <c r="D90" s="8" t="inlineStr"/>
      <c r="E90" s="8" t="inlineStr">
        <is>
          <t>UND</t>
        </is>
      </c>
      <c r="F90" s="62" t="n">
        <v>10</v>
      </c>
      <c r="G90" s="63" t="n">
        <v>0</v>
      </c>
      <c r="H90" s="63" t="n">
        <v>0</v>
      </c>
      <c r="I90" s="63" t="n">
        <v>0</v>
      </c>
      <c r="J90" s="63" t="n">
        <v>9186.9</v>
      </c>
      <c r="K90" s="63" t="n">
        <v>2452.9</v>
      </c>
      <c r="L90" s="63" t="n">
        <v>11639.8</v>
      </c>
      <c r="M90" s="63" t="n">
        <v>116398</v>
      </c>
    </row>
    <row r="91" ht="44" customHeight="1">
      <c r="A91" s="7" t="inlineStr">
        <is>
          <t>4.45</t>
        </is>
      </c>
      <c r="B91" s="8" t="inlineStr">
        <is>
          <t>CXX25</t>
        </is>
      </c>
      <c r="C91" s="7" t="inlineStr">
        <is>
          <t>EXECUÇÃO DE CORTE A FRIO - DE 4" A 6" EM AÇO CARBONO - INCLUSO EQUIPAMENTOS, MATERIAIS E MÃO DE OBRA (SINALIZAÇÃO, ESCAVAÇÃO, INERTIZAÇÃO, CORTE E SOLDAGEM DE CONEXÕES OU NIPLES) EXECUÇÃO DE RECOMPOSIÇÃO EXCETO ASFALTO</t>
        </is>
      </c>
      <c r="D91" s="8" t="inlineStr"/>
      <c r="E91" s="8" t="inlineStr">
        <is>
          <t>UND</t>
        </is>
      </c>
      <c r="F91" s="62" t="n">
        <v>5</v>
      </c>
      <c r="G91" s="63" t="n">
        <v>0</v>
      </c>
      <c r="H91" s="63" t="n">
        <v>0</v>
      </c>
      <c r="I91" s="63" t="n">
        <v>0</v>
      </c>
      <c r="J91" s="63" t="n">
        <v>9480.33</v>
      </c>
      <c r="K91" s="63" t="n">
        <v>2531.25</v>
      </c>
      <c r="L91" s="63" t="n">
        <v>12011.58</v>
      </c>
      <c r="M91" s="63" t="n">
        <v>60057.9</v>
      </c>
    </row>
    <row r="92" ht="15" customHeight="1">
      <c r="A92" s="7" t="inlineStr">
        <is>
          <t>4.46</t>
        </is>
      </c>
      <c r="B92" s="8" t="inlineStr">
        <is>
          <t>CXX30</t>
        </is>
      </c>
      <c r="C92" s="7" t="inlineStr">
        <is>
          <t>INSTALAÇÃO DE PONTO DE TESTE ELETROLÍTICO</t>
        </is>
      </c>
      <c r="D92" s="8" t="inlineStr"/>
      <c r="E92" s="8" t="inlineStr">
        <is>
          <t>UND</t>
        </is>
      </c>
      <c r="F92" s="62" t="n">
        <v>30</v>
      </c>
      <c r="G92" s="63" t="n">
        <v>0</v>
      </c>
      <c r="H92" s="63" t="n">
        <v>0</v>
      </c>
      <c r="I92" s="63" t="n">
        <v>0</v>
      </c>
      <c r="J92" s="63" t="n">
        <v>1089.74</v>
      </c>
      <c r="K92" s="63" t="n">
        <v>290.96</v>
      </c>
      <c r="L92" s="63" t="n">
        <v>1380.7</v>
      </c>
      <c r="M92" s="63" t="n">
        <v>41421</v>
      </c>
    </row>
    <row r="93" ht="15" customHeight="1">
      <c r="A93" s="5" t="inlineStr">
        <is>
          <t>5</t>
        </is>
      </c>
      <c r="B93" s="5" t="inlineStr">
        <is>
          <t>ENSAIOS E TESTES</t>
        </is>
      </c>
      <c r="C93" s="59" t="n"/>
      <c r="D93" s="59" t="n"/>
      <c r="E93" s="59" t="n"/>
      <c r="F93" s="59" t="n"/>
      <c r="G93" s="59" t="n"/>
      <c r="H93" s="59" t="n"/>
      <c r="I93" s="59" t="n"/>
      <c r="J93" s="59" t="n"/>
      <c r="K93" s="59" t="n"/>
      <c r="L93" s="60" t="n"/>
      <c r="M93" s="61" t="n">
        <v>63444.4</v>
      </c>
    </row>
    <row r="94" ht="36" customHeight="1">
      <c r="A94" s="7" t="inlineStr">
        <is>
          <t>5.1</t>
        </is>
      </c>
      <c r="B94" s="8" t="inlineStr">
        <is>
          <t>CXX05</t>
        </is>
      </c>
      <c r="C94" s="7" t="inlineStr">
        <is>
          <t>TESTE PNEUMÁTICO COM LAUDO E COMISSIONAMENTO, INERTIZAÇÃO, INTERLIGAÇÃO EM REDE GASEIFICADA COM REALIZAÇÃO DE FURO EM CARGA OU LIBERAÇÃO DE VÁLVULA DE CORTE</t>
        </is>
      </c>
      <c r="D94" s="8" t="inlineStr"/>
      <c r="E94" s="8" t="inlineStr">
        <is>
          <t>M</t>
        </is>
      </c>
      <c r="F94" s="62" t="n">
        <v>280</v>
      </c>
      <c r="G94" s="63" t="n">
        <v>0</v>
      </c>
      <c r="H94" s="63" t="n">
        <v>0</v>
      </c>
      <c r="I94" s="63" t="n">
        <v>0</v>
      </c>
      <c r="J94" s="63" t="n">
        <v>2.47</v>
      </c>
      <c r="K94" s="63" t="n">
        <v>0.66</v>
      </c>
      <c r="L94" s="63" t="n">
        <v>3.13</v>
      </c>
      <c r="M94" s="63" t="n">
        <v>876.4</v>
      </c>
    </row>
    <row r="95" ht="28" customHeight="1">
      <c r="A95" s="7" t="inlineStr">
        <is>
          <t>5.2</t>
        </is>
      </c>
      <c r="B95" s="8" t="inlineStr">
        <is>
          <t>CXX28</t>
        </is>
      </c>
      <c r="C95" s="7" t="inlineStr">
        <is>
          <t>TESTE HIDROSTÁTICO COM LAUDO E COMISSIONAMENTO, INERTIZAÇÃO, INTERLIGAÇÃO EM REDE GASEIFICADA COM LIBERAÇÃO DE VÁLVULA DE CORTE</t>
        </is>
      </c>
      <c r="D95" s="8" t="inlineStr"/>
      <c r="E95" s="8" t="inlineStr">
        <is>
          <t>M</t>
        </is>
      </c>
      <c r="F95" s="62" t="n">
        <v>900</v>
      </c>
      <c r="G95" s="63" t="n">
        <v>0</v>
      </c>
      <c r="H95" s="63" t="n">
        <v>0</v>
      </c>
      <c r="I95" s="63" t="n">
        <v>0</v>
      </c>
      <c r="J95" s="63" t="n">
        <v>54.87</v>
      </c>
      <c r="K95" s="63" t="n">
        <v>14.65</v>
      </c>
      <c r="L95" s="63" t="n">
        <v>69.52</v>
      </c>
      <c r="M95" s="63" t="n">
        <v>62568</v>
      </c>
    </row>
    <row r="96" ht="15" customHeight="1">
      <c r="A96" s="5" t="inlineStr">
        <is>
          <t>6</t>
        </is>
      </c>
      <c r="B96" s="5" t="inlineStr">
        <is>
          <t>SERVIÇOS DIVERSOS</t>
        </is>
      </c>
      <c r="C96" s="59" t="n"/>
      <c r="D96" s="59" t="n"/>
      <c r="E96" s="59" t="n"/>
      <c r="F96" s="59" t="n"/>
      <c r="G96" s="59" t="n"/>
      <c r="H96" s="59" t="n"/>
      <c r="I96" s="59" t="n"/>
      <c r="J96" s="59" t="n"/>
      <c r="K96" s="59" t="n"/>
      <c r="L96" s="60" t="n"/>
      <c r="M96" s="61" t="n">
        <v>235814.54</v>
      </c>
    </row>
    <row r="97" ht="15" customHeight="1">
      <c r="A97" s="7" t="inlineStr">
        <is>
          <t>6.1</t>
        </is>
      </c>
      <c r="B97" s="8" t="inlineStr">
        <is>
          <t>C3447</t>
        </is>
      </c>
      <c r="C97" s="7" t="inlineStr">
        <is>
          <t>LIMPEZA DE PISO EM ÁREA URBANIZADA</t>
        </is>
      </c>
      <c r="D97" s="8" t="inlineStr">
        <is>
          <t>SEINFRA</t>
        </is>
      </c>
      <c r="E97" s="8" t="inlineStr">
        <is>
          <t>M2</t>
        </is>
      </c>
      <c r="F97" s="62" t="n">
        <v>2517.68982441</v>
      </c>
      <c r="G97" s="63" t="n">
        <v>1.52</v>
      </c>
      <c r="H97" s="63" t="n">
        <v>0</v>
      </c>
      <c r="I97" s="63" t="n">
        <v>0</v>
      </c>
      <c r="J97" s="63" t="n">
        <v>0</v>
      </c>
      <c r="K97" s="63" t="n">
        <v>0.41</v>
      </c>
      <c r="L97" s="63" t="n">
        <v>1.93</v>
      </c>
      <c r="M97" s="63" t="n">
        <v>4859.14</v>
      </c>
    </row>
    <row r="98" ht="20" customHeight="1">
      <c r="A98" s="7" t="inlineStr">
        <is>
          <t>6.2</t>
        </is>
      </c>
      <c r="B98" s="8" t="inlineStr">
        <is>
          <t>CXX16</t>
        </is>
      </c>
      <c r="C98" s="7" t="inlineStr">
        <is>
          <t>LEVATAMENTO TOPOGRAFICO, PROJETO DE REDE DE GASODUTO, DESNHOS EM CAD, MEMORIAIS E DOCUMENTOS TÉCNICOS</t>
        </is>
      </c>
      <c r="D98" s="8" t="inlineStr"/>
      <c r="E98" s="8" t="inlineStr">
        <is>
          <t>M</t>
        </is>
      </c>
      <c r="F98" s="62" t="n">
        <v>1987.58870186</v>
      </c>
      <c r="G98" s="63" t="n">
        <v>0</v>
      </c>
      <c r="H98" s="63" t="n">
        <v>0</v>
      </c>
      <c r="I98" s="63" t="n">
        <v>0</v>
      </c>
      <c r="J98" s="63" t="n">
        <v>5.44</v>
      </c>
      <c r="K98" s="63" t="n">
        <v>1.45</v>
      </c>
      <c r="L98" s="63" t="n">
        <v>6.89</v>
      </c>
      <c r="M98" s="63" t="n">
        <v>13694.5</v>
      </c>
    </row>
    <row r="99" ht="15" customHeight="1">
      <c r="A99" s="7" t="inlineStr">
        <is>
          <t>6.3</t>
        </is>
      </c>
      <c r="B99" s="8" t="inlineStr">
        <is>
          <t>I0584</t>
        </is>
      </c>
      <c r="C99" s="7" t="inlineStr">
        <is>
          <t>CAMINHÃO COMERC. EQUIP. C/GUINDASTE (CHI)</t>
        </is>
      </c>
      <c r="D99" s="8" t="inlineStr">
        <is>
          <t>SEINFRA</t>
        </is>
      </c>
      <c r="E99" s="8" t="inlineStr">
        <is>
          <t>H</t>
        </is>
      </c>
      <c r="F99" s="62" t="n">
        <v>50</v>
      </c>
      <c r="G99" s="63" t="n">
        <v>27.46</v>
      </c>
      <c r="H99" s="63" t="n">
        <v>37.53</v>
      </c>
      <c r="I99" s="63" t="n">
        <v>0</v>
      </c>
      <c r="J99" s="63" t="n">
        <v>0</v>
      </c>
      <c r="K99" s="63" t="n">
        <v>17.35</v>
      </c>
      <c r="L99" s="63" t="n">
        <v>82.34</v>
      </c>
      <c r="M99" s="63" t="n">
        <v>4117</v>
      </c>
    </row>
    <row r="100" ht="15" customHeight="1">
      <c r="A100" s="7" t="inlineStr">
        <is>
          <t>6.4</t>
        </is>
      </c>
      <c r="B100" s="8" t="inlineStr">
        <is>
          <t>I0705</t>
        </is>
      </c>
      <c r="C100" s="7" t="inlineStr">
        <is>
          <t>CAMINHÃO COMERC. EQUIP. C/GUINDASTE (CHP)</t>
        </is>
      </c>
      <c r="D100" s="8" t="inlineStr">
        <is>
          <t>SEINFRA</t>
        </is>
      </c>
      <c r="E100" s="8" t="inlineStr">
        <is>
          <t>H</t>
        </is>
      </c>
      <c r="F100" s="62" t="n">
        <v>50</v>
      </c>
      <c r="G100" s="63" t="n">
        <v>27.46</v>
      </c>
      <c r="H100" s="63" t="n">
        <v>145.25</v>
      </c>
      <c r="I100" s="63" t="n">
        <v>0</v>
      </c>
      <c r="J100" s="63" t="n">
        <v>0</v>
      </c>
      <c r="K100" s="63" t="n">
        <v>46.11</v>
      </c>
      <c r="L100" s="63" t="n">
        <v>218.82</v>
      </c>
      <c r="M100" s="63" t="n">
        <v>10941</v>
      </c>
    </row>
    <row r="101" ht="15" customHeight="1">
      <c r="A101" s="7" t="inlineStr">
        <is>
          <t>6.5</t>
        </is>
      </c>
      <c r="B101" s="8" t="inlineStr">
        <is>
          <t>I0635</t>
        </is>
      </c>
      <c r="C101" s="7" t="inlineStr">
        <is>
          <t>MÁQUINA DE SOLDA (CHI)</t>
        </is>
      </c>
      <c r="D101" s="8" t="inlineStr">
        <is>
          <t>SEINFRA</t>
        </is>
      </c>
      <c r="E101" s="8" t="inlineStr">
        <is>
          <t>H</t>
        </is>
      </c>
      <c r="F101" s="62" t="n">
        <v>50</v>
      </c>
      <c r="G101" s="63" t="n">
        <v>0</v>
      </c>
      <c r="H101" s="63" t="n">
        <v>0.06</v>
      </c>
      <c r="I101" s="63" t="n">
        <v>0</v>
      </c>
      <c r="J101" s="63" t="n">
        <v>0</v>
      </c>
      <c r="K101" s="63" t="n">
        <v>0.02</v>
      </c>
      <c r="L101" s="63" t="n">
        <v>0.08</v>
      </c>
      <c r="M101" s="63" t="n">
        <v>4</v>
      </c>
    </row>
    <row r="102" ht="15" customHeight="1">
      <c r="A102" s="7" t="inlineStr">
        <is>
          <t>6.6</t>
        </is>
      </c>
      <c r="B102" s="8" t="inlineStr">
        <is>
          <t>I0749</t>
        </is>
      </c>
      <c r="C102" s="7" t="inlineStr">
        <is>
          <t>MÁQUINA DE SOLDA (CHP)</t>
        </is>
      </c>
      <c r="D102" s="8" t="inlineStr">
        <is>
          <t>SEINFRA</t>
        </is>
      </c>
      <c r="E102" s="8" t="inlineStr">
        <is>
          <t>H</t>
        </is>
      </c>
      <c r="F102" s="62" t="n">
        <v>50</v>
      </c>
      <c r="G102" s="63" t="n">
        <v>0</v>
      </c>
      <c r="H102" s="63" t="n">
        <v>0.1</v>
      </c>
      <c r="I102" s="63" t="n">
        <v>0</v>
      </c>
      <c r="J102" s="63" t="n">
        <v>0</v>
      </c>
      <c r="K102" s="63" t="n">
        <v>0.03</v>
      </c>
      <c r="L102" s="63" t="n">
        <v>0.13</v>
      </c>
      <c r="M102" s="63" t="n">
        <v>6.5</v>
      </c>
    </row>
    <row r="103" ht="15" customHeight="1">
      <c r="A103" s="7" t="inlineStr">
        <is>
          <t>6.7</t>
        </is>
      </c>
      <c r="B103" s="8" t="inlineStr">
        <is>
          <t>I9382</t>
        </is>
      </c>
      <c r="C103" s="7" t="inlineStr">
        <is>
          <t>GRUPO GERADOR - 11 KW - 13 / 14 KVA (CHI)</t>
        </is>
      </c>
      <c r="D103" s="8" t="inlineStr">
        <is>
          <t>SEINFRA</t>
        </is>
      </c>
      <c r="E103" s="8" t="inlineStr">
        <is>
          <t>H</t>
        </is>
      </c>
      <c r="F103" s="62" t="n">
        <v>50</v>
      </c>
      <c r="G103" s="63" t="n">
        <v>0</v>
      </c>
      <c r="H103" s="63" t="n">
        <v>0</v>
      </c>
      <c r="I103" s="63" t="n">
        <v>3.25</v>
      </c>
      <c r="J103" s="63" t="n">
        <v>0</v>
      </c>
      <c r="K103" s="63" t="n">
        <v>0.87</v>
      </c>
      <c r="L103" s="63" t="n">
        <v>4.12</v>
      </c>
      <c r="M103" s="63" t="n">
        <v>206</v>
      </c>
    </row>
    <row r="104" ht="15" customHeight="1">
      <c r="A104" s="7" t="inlineStr">
        <is>
          <t>6.8</t>
        </is>
      </c>
      <c r="B104" s="8" t="inlineStr">
        <is>
          <t>I9381</t>
        </is>
      </c>
      <c r="C104" s="7" t="inlineStr">
        <is>
          <t>GRUPO GERADOR - 11 KW - 13 / 14 KVA (CHP)</t>
        </is>
      </c>
      <c r="D104" s="8" t="inlineStr">
        <is>
          <t>SEINFRA</t>
        </is>
      </c>
      <c r="E104" s="8" t="inlineStr">
        <is>
          <t>H</t>
        </is>
      </c>
      <c r="F104" s="62" t="n">
        <v>50</v>
      </c>
      <c r="G104" s="63" t="n">
        <v>0</v>
      </c>
      <c r="H104" s="63" t="n">
        <v>16.21</v>
      </c>
      <c r="I104" s="63" t="n">
        <v>0</v>
      </c>
      <c r="J104" s="63" t="n">
        <v>0</v>
      </c>
      <c r="K104" s="63" t="n">
        <v>4.33</v>
      </c>
      <c r="L104" s="63" t="n">
        <v>20.54</v>
      </c>
      <c r="M104" s="63" t="n">
        <v>1027</v>
      </c>
    </row>
    <row r="105" ht="15" customHeight="1">
      <c r="A105" s="7" t="inlineStr">
        <is>
          <t>6.9</t>
        </is>
      </c>
      <c r="B105" s="8" t="inlineStr">
        <is>
          <t>I2312</t>
        </is>
      </c>
      <c r="C105" s="7" t="inlineStr">
        <is>
          <t>ELETRICISTA</t>
        </is>
      </c>
      <c r="D105" s="8" t="inlineStr">
        <is>
          <t>SEINFRA</t>
        </is>
      </c>
      <c r="E105" s="8" t="inlineStr">
        <is>
          <t>H</t>
        </is>
      </c>
      <c r="F105" s="62" t="n">
        <v>50</v>
      </c>
      <c r="G105" s="63" t="n">
        <v>26.85</v>
      </c>
      <c r="H105" s="63" t="n">
        <v>0</v>
      </c>
      <c r="I105" s="63" t="n">
        <v>0</v>
      </c>
      <c r="J105" s="63" t="n">
        <v>0</v>
      </c>
      <c r="K105" s="63" t="n">
        <v>7.17</v>
      </c>
      <c r="L105" s="63" t="n">
        <v>34.02</v>
      </c>
      <c r="M105" s="63" t="n">
        <v>1701</v>
      </c>
    </row>
    <row r="106" ht="15" customHeight="1">
      <c r="A106" s="7" t="inlineStr">
        <is>
          <t>6.10</t>
        </is>
      </c>
      <c r="B106" s="8" t="inlineStr">
        <is>
          <t>I1530</t>
        </is>
      </c>
      <c r="C106" s="7" t="inlineStr">
        <is>
          <t>MONTADOR</t>
        </is>
      </c>
      <c r="D106" s="8" t="inlineStr">
        <is>
          <t>SEINFRA</t>
        </is>
      </c>
      <c r="E106" s="8" t="inlineStr">
        <is>
          <t>H</t>
        </is>
      </c>
      <c r="F106" s="62" t="n">
        <v>50</v>
      </c>
      <c r="G106" s="63" t="n">
        <v>26.86</v>
      </c>
      <c r="H106" s="63" t="n">
        <v>0</v>
      </c>
      <c r="I106" s="63" t="n">
        <v>0</v>
      </c>
      <c r="J106" s="63" t="n">
        <v>0</v>
      </c>
      <c r="K106" s="63" t="n">
        <v>7.17</v>
      </c>
      <c r="L106" s="63" t="n">
        <v>34.03</v>
      </c>
      <c r="M106" s="63" t="n">
        <v>1701.5</v>
      </c>
    </row>
    <row r="107" ht="15" customHeight="1">
      <c r="A107" s="7" t="inlineStr">
        <is>
          <t>6.11</t>
        </is>
      </c>
      <c r="B107" s="8" t="inlineStr">
        <is>
          <t>I0037</t>
        </is>
      </c>
      <c r="C107" s="7" t="inlineStr">
        <is>
          <t>AJUDANTE</t>
        </is>
      </c>
      <c r="D107" s="8" t="inlineStr">
        <is>
          <t>SEINFRA</t>
        </is>
      </c>
      <c r="E107" s="8" t="inlineStr">
        <is>
          <t>H</t>
        </is>
      </c>
      <c r="F107" s="62" t="n">
        <v>50</v>
      </c>
      <c r="G107" s="63" t="n">
        <v>21.1</v>
      </c>
      <c r="H107" s="63" t="n">
        <v>0</v>
      </c>
      <c r="I107" s="63" t="n">
        <v>0</v>
      </c>
      <c r="J107" s="63" t="n">
        <v>0</v>
      </c>
      <c r="K107" s="63" t="n">
        <v>5.63</v>
      </c>
      <c r="L107" s="63" t="n">
        <v>26.73</v>
      </c>
      <c r="M107" s="63" t="n">
        <v>1336.5</v>
      </c>
    </row>
    <row r="108" ht="15" customHeight="1">
      <c r="A108" s="7" t="inlineStr">
        <is>
          <t>6.12</t>
        </is>
      </c>
      <c r="B108" s="8" t="inlineStr">
        <is>
          <t>I1061</t>
        </is>
      </c>
      <c r="C108" s="7" t="inlineStr">
        <is>
          <t>ELETRODOS</t>
        </is>
      </c>
      <c r="D108" s="8" t="inlineStr">
        <is>
          <t>SEINFRA</t>
        </is>
      </c>
      <c r="E108" s="8" t="inlineStr">
        <is>
          <t>KG</t>
        </is>
      </c>
      <c r="F108" s="62" t="n">
        <v>50</v>
      </c>
      <c r="G108" s="63" t="n">
        <v>0</v>
      </c>
      <c r="H108" s="63" t="n">
        <v>32.44</v>
      </c>
      <c r="I108" s="63" t="n">
        <v>0</v>
      </c>
      <c r="J108" s="63" t="n">
        <v>0</v>
      </c>
      <c r="K108" s="63" t="n">
        <v>8.66</v>
      </c>
      <c r="L108" s="63" t="n">
        <v>41.1</v>
      </c>
      <c r="M108" s="63" t="n">
        <v>2055</v>
      </c>
    </row>
    <row r="109" ht="15" customHeight="1">
      <c r="A109" s="7" t="inlineStr">
        <is>
          <t>6.13</t>
        </is>
      </c>
      <c r="B109" s="8" t="inlineStr">
        <is>
          <t>I2424</t>
        </is>
      </c>
      <c r="C109" s="7" t="inlineStr">
        <is>
          <t>SOLDADOR RAIO X</t>
        </is>
      </c>
      <c r="D109" s="8" t="inlineStr">
        <is>
          <t>SEINFRA</t>
        </is>
      </c>
      <c r="E109" s="8" t="inlineStr">
        <is>
          <t>H</t>
        </is>
      </c>
      <c r="F109" s="62" t="n">
        <v>50</v>
      </c>
      <c r="G109" s="63" t="n">
        <v>31.83</v>
      </c>
      <c r="H109" s="63" t="n">
        <v>0</v>
      </c>
      <c r="I109" s="63" t="n">
        <v>0</v>
      </c>
      <c r="J109" s="63" t="n">
        <v>0</v>
      </c>
      <c r="K109" s="63" t="n">
        <v>8.5</v>
      </c>
      <c r="L109" s="63" t="n">
        <v>40.33</v>
      </c>
      <c r="M109" s="63" t="n">
        <v>2016.5</v>
      </c>
    </row>
    <row r="110" ht="15" customHeight="1">
      <c r="A110" s="7" t="inlineStr">
        <is>
          <t>6.14</t>
        </is>
      </c>
      <c r="B110" s="8" t="inlineStr">
        <is>
          <t>I1858</t>
        </is>
      </c>
      <c r="C110" s="7" t="inlineStr">
        <is>
          <t>SERRALHEIRO</t>
        </is>
      </c>
      <c r="D110" s="8" t="inlineStr">
        <is>
          <t>SEINFRA</t>
        </is>
      </c>
      <c r="E110" s="8" t="inlineStr">
        <is>
          <t>H</t>
        </is>
      </c>
      <c r="F110" s="62" t="n">
        <v>50</v>
      </c>
      <c r="G110" s="63" t="n">
        <v>26.86</v>
      </c>
      <c r="H110" s="63" t="n">
        <v>0</v>
      </c>
      <c r="I110" s="63" t="n">
        <v>0</v>
      </c>
      <c r="J110" s="63" t="n">
        <v>0</v>
      </c>
      <c r="K110" s="63" t="n">
        <v>7.17</v>
      </c>
      <c r="L110" s="63" t="n">
        <v>34.03</v>
      </c>
      <c r="M110" s="63" t="n">
        <v>1701.5</v>
      </c>
    </row>
    <row r="111" ht="15" customHeight="1">
      <c r="A111" s="7" t="inlineStr">
        <is>
          <t>6.15</t>
        </is>
      </c>
      <c r="B111" s="8" t="inlineStr">
        <is>
          <t>G0467</t>
        </is>
      </c>
      <c r="C111" s="7" t="inlineStr">
        <is>
          <t>INSPETOR DE LÍQUIDO PENETRANTE N LP-N2-G-SNQC/END (CEGÁS)</t>
        </is>
      </c>
      <c r="D111" s="8" t="inlineStr">
        <is>
          <t>SEINFRA</t>
        </is>
      </c>
      <c r="E111" s="8" t="inlineStr">
        <is>
          <t>H</t>
        </is>
      </c>
      <c r="F111" s="62" t="n">
        <v>50</v>
      </c>
      <c r="G111" s="63" t="n">
        <v>0</v>
      </c>
      <c r="H111" s="63" t="n">
        <v>0</v>
      </c>
      <c r="I111" s="63" t="n">
        <v>0</v>
      </c>
      <c r="J111" s="63" t="n">
        <v>42.35</v>
      </c>
      <c r="K111" s="63" t="n">
        <v>11.31</v>
      </c>
      <c r="L111" s="63" t="n">
        <v>53.66</v>
      </c>
      <c r="M111" s="63" t="n">
        <v>2683</v>
      </c>
    </row>
    <row r="112" ht="15" customHeight="1">
      <c r="A112" s="7" t="inlineStr">
        <is>
          <t>6.16</t>
        </is>
      </c>
      <c r="B112" s="8" t="inlineStr">
        <is>
          <t>G0405</t>
        </is>
      </c>
      <c r="C112" s="7" t="inlineStr">
        <is>
          <t>INSPETOR DE SOLDA N1/EV-N2-S-SNQC (CEGÁS)</t>
        </is>
      </c>
      <c r="D112" s="8" t="inlineStr">
        <is>
          <t>SEINFRA</t>
        </is>
      </c>
      <c r="E112" s="8" t="inlineStr">
        <is>
          <t>H</t>
        </is>
      </c>
      <c r="F112" s="62" t="n">
        <v>50</v>
      </c>
      <c r="G112" s="63" t="n">
        <v>0</v>
      </c>
      <c r="H112" s="63" t="n">
        <v>0</v>
      </c>
      <c r="I112" s="63" t="n">
        <v>0</v>
      </c>
      <c r="J112" s="63" t="n">
        <v>42.35</v>
      </c>
      <c r="K112" s="63" t="n">
        <v>11.31</v>
      </c>
      <c r="L112" s="63" t="n">
        <v>53.66</v>
      </c>
      <c r="M112" s="63" t="n">
        <v>2683</v>
      </c>
    </row>
    <row r="113" ht="15" customHeight="1">
      <c r="A113" s="7" t="inlineStr">
        <is>
          <t>6.17</t>
        </is>
      </c>
      <c r="B113" s="8" t="inlineStr">
        <is>
          <t>G0407</t>
        </is>
      </c>
      <c r="C113" s="7" t="inlineStr">
        <is>
          <t>INSPETOR DE ULTRA-SOM US-N2-S2.1-SNQC/END (CEGÁS)</t>
        </is>
      </c>
      <c r="D113" s="8" t="inlineStr">
        <is>
          <t>SEINFRA</t>
        </is>
      </c>
      <c r="E113" s="8" t="inlineStr">
        <is>
          <t>H</t>
        </is>
      </c>
      <c r="F113" s="62" t="n">
        <v>50</v>
      </c>
      <c r="G113" s="63" t="n">
        <v>0</v>
      </c>
      <c r="H113" s="63" t="n">
        <v>0</v>
      </c>
      <c r="I113" s="63" t="n">
        <v>0</v>
      </c>
      <c r="J113" s="63" t="n">
        <v>115.48</v>
      </c>
      <c r="K113" s="63" t="n">
        <v>30.83</v>
      </c>
      <c r="L113" s="63" t="n">
        <v>146.31</v>
      </c>
      <c r="M113" s="63" t="n">
        <v>7315.5</v>
      </c>
    </row>
    <row r="114" ht="15" customHeight="1">
      <c r="A114" s="7" t="inlineStr">
        <is>
          <t>6.18</t>
        </is>
      </c>
      <c r="B114" s="8" t="inlineStr">
        <is>
          <t>G0466</t>
        </is>
      </c>
      <c r="C114" s="7" t="inlineStr">
        <is>
          <t>SOLDADOR DE PEAD C/ 30% DE PERICULOSIDADE INCLUSO (CEGÁS)</t>
        </is>
      </c>
      <c r="D114" s="8" t="inlineStr">
        <is>
          <t>SEINFRA</t>
        </is>
      </c>
      <c r="E114" s="8" t="inlineStr">
        <is>
          <t>H</t>
        </is>
      </c>
      <c r="F114" s="62" t="n">
        <v>50</v>
      </c>
      <c r="G114" s="63" t="n">
        <v>0</v>
      </c>
      <c r="H114" s="63" t="n">
        <v>0</v>
      </c>
      <c r="I114" s="63" t="n">
        <v>0</v>
      </c>
      <c r="J114" s="63" t="n">
        <v>30.85</v>
      </c>
      <c r="K114" s="63" t="n">
        <v>8.24</v>
      </c>
      <c r="L114" s="63" t="n">
        <v>39.09</v>
      </c>
      <c r="M114" s="63" t="n">
        <v>1954.5</v>
      </c>
    </row>
    <row r="115" ht="15" customHeight="1">
      <c r="A115" s="7" t="inlineStr">
        <is>
          <t>6.19</t>
        </is>
      </c>
      <c r="B115" s="8" t="inlineStr">
        <is>
          <t>G0465</t>
        </is>
      </c>
      <c r="C115" s="7" t="inlineStr">
        <is>
          <t>SUPERVISOR PEAD C/ 30% DE PERICULOSIDADE INCLUSO (CEGÁS)</t>
        </is>
      </c>
      <c r="D115" s="8" t="inlineStr">
        <is>
          <t>SEINFRA</t>
        </is>
      </c>
      <c r="E115" s="8" t="inlineStr">
        <is>
          <t>H</t>
        </is>
      </c>
      <c r="F115" s="62" t="n">
        <v>50</v>
      </c>
      <c r="G115" s="63" t="n">
        <v>0</v>
      </c>
      <c r="H115" s="63" t="n">
        <v>0</v>
      </c>
      <c r="I115" s="63" t="n">
        <v>0</v>
      </c>
      <c r="J115" s="63" t="n">
        <v>38.53</v>
      </c>
      <c r="K115" s="63" t="n">
        <v>10.29</v>
      </c>
      <c r="L115" s="63" t="n">
        <v>48.82</v>
      </c>
      <c r="M115" s="63" t="n">
        <v>2441</v>
      </c>
    </row>
    <row r="116" ht="15" customHeight="1">
      <c r="A116" s="7" t="inlineStr">
        <is>
          <t>6.20</t>
        </is>
      </c>
      <c r="B116" s="8" t="inlineStr">
        <is>
          <t>CXX29</t>
        </is>
      </c>
      <c r="C116" s="7" t="inlineStr">
        <is>
          <t>MOBILIZAÇÃO DE EMERGÊNCIA</t>
        </is>
      </c>
      <c r="D116" s="8" t="inlineStr"/>
      <c r="E116" s="8" t="inlineStr">
        <is>
          <t>UND</t>
        </is>
      </c>
      <c r="F116" s="62" t="n">
        <v>10</v>
      </c>
      <c r="G116" s="63" t="n">
        <v>0</v>
      </c>
      <c r="H116" s="63" t="n">
        <v>0</v>
      </c>
      <c r="I116" s="63" t="n">
        <v>0</v>
      </c>
      <c r="J116" s="63" t="n">
        <v>2056.94</v>
      </c>
      <c r="K116" s="63" t="n">
        <v>549.2</v>
      </c>
      <c r="L116" s="63" t="n">
        <v>2606.14</v>
      </c>
      <c r="M116" s="63" t="n">
        <v>26061.4</v>
      </c>
    </row>
    <row r="117" ht="15" customHeight="1">
      <c r="A117" s="7" t="inlineStr">
        <is>
          <t>6.21</t>
        </is>
      </c>
      <c r="B117" s="8" t="inlineStr">
        <is>
          <t>I2168</t>
        </is>
      </c>
      <c r="C117" s="7" t="inlineStr">
        <is>
          <t>TUBO AÇO GALVANIZADO DE 25MM (1")</t>
        </is>
      </c>
      <c r="D117" s="8" t="inlineStr">
        <is>
          <t>SEINFRA</t>
        </is>
      </c>
      <c r="E117" s="8" t="inlineStr">
        <is>
          <t>M</t>
        </is>
      </c>
      <c r="F117" s="62" t="n">
        <v>50</v>
      </c>
      <c r="G117" s="63" t="n">
        <v>0</v>
      </c>
      <c r="H117" s="63" t="n">
        <v>34.49</v>
      </c>
      <c r="I117" s="63" t="n">
        <v>0</v>
      </c>
      <c r="J117" s="63" t="n">
        <v>0</v>
      </c>
      <c r="K117" s="63" t="n">
        <v>9.210000000000001</v>
      </c>
      <c r="L117" s="63" t="n">
        <v>43.7</v>
      </c>
      <c r="M117" s="63" t="n">
        <v>2185</v>
      </c>
    </row>
    <row r="118" ht="15" customHeight="1">
      <c r="A118" s="7" t="inlineStr">
        <is>
          <t>6.22</t>
        </is>
      </c>
      <c r="B118" s="8" t="inlineStr">
        <is>
          <t>I2170</t>
        </is>
      </c>
      <c r="C118" s="7" t="inlineStr">
        <is>
          <t>TUBO AÇO GALVANIZADO DE 40MM (1 1/2')</t>
        </is>
      </c>
      <c r="D118" s="8" t="inlineStr">
        <is>
          <t>SEINFRA</t>
        </is>
      </c>
      <c r="E118" s="8" t="inlineStr">
        <is>
          <t>M</t>
        </is>
      </c>
      <c r="F118" s="62" t="n">
        <v>50</v>
      </c>
      <c r="G118" s="63" t="n">
        <v>0</v>
      </c>
      <c r="H118" s="63" t="n">
        <v>50.53</v>
      </c>
      <c r="I118" s="63" t="n">
        <v>0</v>
      </c>
      <c r="J118" s="63" t="n">
        <v>0</v>
      </c>
      <c r="K118" s="63" t="n">
        <v>13.49</v>
      </c>
      <c r="L118" s="63" t="n">
        <v>64.02</v>
      </c>
      <c r="M118" s="63" t="n">
        <v>3201</v>
      </c>
    </row>
    <row r="119" ht="15" customHeight="1">
      <c r="A119" s="7" t="inlineStr">
        <is>
          <t>6.23</t>
        </is>
      </c>
      <c r="B119" s="8" t="inlineStr">
        <is>
          <t>I1945</t>
        </is>
      </c>
      <c r="C119" s="7" t="inlineStr">
        <is>
          <t>TE AÇO GALVANIZADO DE 1 1/2'</t>
        </is>
      </c>
      <c r="D119" s="8" t="inlineStr">
        <is>
          <t>SEINFRA</t>
        </is>
      </c>
      <c r="E119" s="8" t="inlineStr">
        <is>
          <t>UN</t>
        </is>
      </c>
      <c r="F119" s="62" t="n">
        <v>50</v>
      </c>
      <c r="G119" s="63" t="n">
        <v>0</v>
      </c>
      <c r="H119" s="63" t="n">
        <v>46.75</v>
      </c>
      <c r="I119" s="63" t="n">
        <v>0</v>
      </c>
      <c r="J119" s="63" t="n">
        <v>0</v>
      </c>
      <c r="K119" s="63" t="n">
        <v>12.48</v>
      </c>
      <c r="L119" s="63" t="n">
        <v>59.23</v>
      </c>
      <c r="M119" s="63" t="n">
        <v>2961.5</v>
      </c>
    </row>
    <row r="120" ht="15" customHeight="1">
      <c r="A120" s="7" t="inlineStr">
        <is>
          <t>6.24</t>
        </is>
      </c>
      <c r="B120" s="8" t="inlineStr">
        <is>
          <t>I0895</t>
        </is>
      </c>
      <c r="C120" s="7" t="inlineStr">
        <is>
          <t>CRUZETA AÇO GALVANIZADO 1 1/4''</t>
        </is>
      </c>
      <c r="D120" s="8" t="inlineStr">
        <is>
          <t>SEINFRA</t>
        </is>
      </c>
      <c r="E120" s="8" t="inlineStr">
        <is>
          <t>UN</t>
        </is>
      </c>
      <c r="F120" s="62" t="n">
        <v>50</v>
      </c>
      <c r="G120" s="63" t="n">
        <v>0</v>
      </c>
      <c r="H120" s="63" t="n">
        <v>67.06</v>
      </c>
      <c r="I120" s="63" t="n">
        <v>0</v>
      </c>
      <c r="J120" s="63" t="n">
        <v>0</v>
      </c>
      <c r="K120" s="63" t="n">
        <v>17.91</v>
      </c>
      <c r="L120" s="63" t="n">
        <v>84.97</v>
      </c>
      <c r="M120" s="63" t="n">
        <v>4248.5</v>
      </c>
    </row>
    <row r="121" ht="15" customHeight="1">
      <c r="A121" s="7" t="inlineStr">
        <is>
          <t>6.25</t>
        </is>
      </c>
      <c r="B121" s="8" t="inlineStr">
        <is>
          <t>C0098</t>
        </is>
      </c>
      <c r="C121" s="7" t="inlineStr">
        <is>
          <t>APLICAÇÃO DE ADESIVO ESTRUTURAL BASE EPOXI</t>
        </is>
      </c>
      <c r="D121" s="8" t="inlineStr">
        <is>
          <t>SEINFRA</t>
        </is>
      </c>
      <c r="E121" s="8" t="inlineStr">
        <is>
          <t>KG</t>
        </is>
      </c>
      <c r="F121" s="62" t="n">
        <v>10</v>
      </c>
      <c r="G121" s="63" t="n">
        <v>21.49</v>
      </c>
      <c r="H121" s="63" t="n">
        <v>114.24</v>
      </c>
      <c r="I121" s="63" t="n">
        <v>0</v>
      </c>
      <c r="J121" s="63" t="n">
        <v>0</v>
      </c>
      <c r="K121" s="63" t="n">
        <v>36.24</v>
      </c>
      <c r="L121" s="63" t="n">
        <v>171.97</v>
      </c>
      <c r="M121" s="63" t="n">
        <v>1719.7</v>
      </c>
    </row>
    <row r="122" ht="15" customHeight="1">
      <c r="A122" s="7" t="inlineStr">
        <is>
          <t>6.26</t>
        </is>
      </c>
      <c r="B122" s="8" t="inlineStr">
        <is>
          <t>G0228</t>
        </is>
      </c>
      <c r="C122" s="7" t="inlineStr">
        <is>
          <t>NITROGÊNIO</t>
        </is>
      </c>
      <c r="D122" s="8" t="inlineStr">
        <is>
          <t>SEINFRA</t>
        </is>
      </c>
      <c r="E122" s="8" t="inlineStr">
        <is>
          <t>M3</t>
        </is>
      </c>
      <c r="F122" s="62" t="n">
        <v>150</v>
      </c>
      <c r="G122" s="63" t="n">
        <v>0</v>
      </c>
      <c r="H122" s="63" t="n">
        <v>34.3</v>
      </c>
      <c r="I122" s="63" t="n">
        <v>0</v>
      </c>
      <c r="J122" s="63" t="n">
        <v>0</v>
      </c>
      <c r="K122" s="63" t="n">
        <v>9.16</v>
      </c>
      <c r="L122" s="63" t="n">
        <v>43.46</v>
      </c>
      <c r="M122" s="63" t="n">
        <v>6519</v>
      </c>
    </row>
    <row r="123" ht="15" customHeight="1">
      <c r="A123" s="7" t="inlineStr">
        <is>
          <t>6.27</t>
        </is>
      </c>
      <c r="B123" s="8" t="inlineStr">
        <is>
          <t>C1879</t>
        </is>
      </c>
      <c r="C123" s="7" t="inlineStr">
        <is>
          <t>PERFIL METÁLICO ' I ', PRÉ-PINTADO C/ H=200mm</t>
        </is>
      </c>
      <c r="D123" s="8" t="inlineStr">
        <is>
          <t>SEINFRA</t>
        </is>
      </c>
      <c r="E123" s="8" t="inlineStr">
        <is>
          <t>M</t>
        </is>
      </c>
      <c r="F123" s="62" t="n">
        <v>50</v>
      </c>
      <c r="G123" s="63" t="n">
        <v>98.3</v>
      </c>
      <c r="H123" s="63" t="n">
        <v>422.87</v>
      </c>
      <c r="I123" s="63" t="n">
        <v>0</v>
      </c>
      <c r="J123" s="63" t="n">
        <v>0</v>
      </c>
      <c r="K123" s="63" t="n">
        <v>139.15</v>
      </c>
      <c r="L123" s="63" t="n">
        <v>660.3200000000001</v>
      </c>
      <c r="M123" s="63" t="n">
        <v>33016</v>
      </c>
    </row>
    <row r="124" ht="15" customHeight="1">
      <c r="A124" s="7" t="inlineStr">
        <is>
          <t>6.28</t>
        </is>
      </c>
      <c r="B124" s="8" t="inlineStr">
        <is>
          <t>C1878</t>
        </is>
      </c>
      <c r="C124" s="7" t="inlineStr">
        <is>
          <t>PERFIL METÁLICO  ' I ', PRÉ-PINTADO C/ H=300mm</t>
        </is>
      </c>
      <c r="D124" s="8" t="inlineStr">
        <is>
          <t>SEINFRA</t>
        </is>
      </c>
      <c r="E124" s="8" t="inlineStr">
        <is>
          <t>M</t>
        </is>
      </c>
      <c r="F124" s="62" t="n">
        <v>50</v>
      </c>
      <c r="G124" s="63" t="n">
        <v>98.3</v>
      </c>
      <c r="H124" s="63" t="n">
        <v>896.98</v>
      </c>
      <c r="I124" s="63" t="n">
        <v>0</v>
      </c>
      <c r="J124" s="63" t="n">
        <v>0</v>
      </c>
      <c r="K124" s="63" t="n">
        <v>265.74</v>
      </c>
      <c r="L124" s="63" t="n">
        <v>1261.02</v>
      </c>
      <c r="M124" s="63" t="n">
        <v>63051</v>
      </c>
    </row>
    <row r="125" ht="15" customHeight="1">
      <c r="A125" s="7" t="inlineStr">
        <is>
          <t>6.29</t>
        </is>
      </c>
      <c r="B125" s="8" t="inlineStr">
        <is>
          <t>C2452</t>
        </is>
      </c>
      <c r="C125" s="7" t="inlineStr">
        <is>
          <t>TELHA TIPO ONDULINE EM ESTRUTURA METÁLICA</t>
        </is>
      </c>
      <c r="D125" s="8" t="inlineStr">
        <is>
          <t>SEINFRA</t>
        </is>
      </c>
      <c r="E125" s="8" t="inlineStr">
        <is>
          <t>M2</t>
        </is>
      </c>
      <c r="F125" s="62" t="n">
        <v>50</v>
      </c>
      <c r="G125" s="63" t="n">
        <v>11.99</v>
      </c>
      <c r="H125" s="63" t="n">
        <v>73.38</v>
      </c>
      <c r="I125" s="63" t="n">
        <v>0</v>
      </c>
      <c r="J125" s="63" t="n">
        <v>0</v>
      </c>
      <c r="K125" s="63" t="n">
        <v>22.79</v>
      </c>
      <c r="L125" s="63" t="n">
        <v>108.16</v>
      </c>
      <c r="M125" s="63" t="n">
        <v>5408</v>
      </c>
    </row>
    <row r="126" ht="15" customHeight="1">
      <c r="A126" s="7" t="inlineStr">
        <is>
          <t>6.30</t>
        </is>
      </c>
      <c r="B126" s="8" t="inlineStr">
        <is>
          <t>C1324</t>
        </is>
      </c>
      <c r="C126" s="7" t="inlineStr">
        <is>
          <t>ESTRUTURA DE ALUMÍNIO EM DUAS ÁGUAS VÃO DE 20m</t>
        </is>
      </c>
      <c r="D126" s="8" t="inlineStr">
        <is>
          <t>SEINFRA</t>
        </is>
      </c>
      <c r="E126" s="8" t="inlineStr">
        <is>
          <t>M2</t>
        </is>
      </c>
      <c r="F126" s="62" t="n">
        <v>50</v>
      </c>
      <c r="G126" s="63" t="n">
        <v>134.3</v>
      </c>
      <c r="H126" s="63" t="n">
        <v>123.99</v>
      </c>
      <c r="I126" s="63" t="n">
        <v>0</v>
      </c>
      <c r="J126" s="63" t="n">
        <v>0</v>
      </c>
      <c r="K126" s="63" t="n">
        <v>68.95999999999999</v>
      </c>
      <c r="L126" s="63" t="n">
        <v>327.25</v>
      </c>
      <c r="M126" s="63" t="n">
        <v>16362.5</v>
      </c>
    </row>
    <row r="127" ht="15" customHeight="1">
      <c r="A127" s="7" t="inlineStr">
        <is>
          <t>6.31</t>
        </is>
      </c>
      <c r="B127" s="8" t="inlineStr">
        <is>
          <t>C4765</t>
        </is>
      </c>
      <c r="C127" s="7" t="inlineStr">
        <is>
          <t>ATERRAMENTO COMPLETO C/ HASTE COPPERWELD 5/8"X 2.40M</t>
        </is>
      </c>
      <c r="D127" s="8" t="inlineStr">
        <is>
          <t>SEINFRA</t>
        </is>
      </c>
      <c r="E127" s="8" t="inlineStr">
        <is>
          <t>UN</t>
        </is>
      </c>
      <c r="F127" s="62" t="n">
        <v>20</v>
      </c>
      <c r="G127" s="63" t="n">
        <v>114.13</v>
      </c>
      <c r="H127" s="63" t="n">
        <v>226.71</v>
      </c>
      <c r="I127" s="63" t="n">
        <v>0</v>
      </c>
      <c r="J127" s="63" t="n">
        <v>0</v>
      </c>
      <c r="K127" s="63" t="n">
        <v>91</v>
      </c>
      <c r="L127" s="63" t="n">
        <v>431.84</v>
      </c>
      <c r="M127" s="63" t="n">
        <v>8636.799999999999</v>
      </c>
    </row>
    <row r="128" ht="15" customHeight="1">
      <c r="A128" s="2" t="inlineStr"/>
      <c r="B128" s="2" t="inlineStr"/>
      <c r="C128" s="2" t="inlineStr"/>
      <c r="D128" s="2" t="inlineStr"/>
      <c r="E128" s="2" t="inlineStr"/>
      <c r="F128" s="2" t="inlineStr"/>
      <c r="G128" s="2" t="inlineStr"/>
      <c r="H128" s="2" t="inlineStr"/>
      <c r="I128" s="2" t="inlineStr"/>
      <c r="J128" s="2" t="inlineStr"/>
      <c r="K128" s="17" t="inlineStr">
        <is>
          <t>VALOR BDI TOTAL:</t>
        </is>
      </c>
      <c r="L128" s="60" t="n"/>
      <c r="M128" s="66" t="n">
        <v>450969.5</v>
      </c>
    </row>
    <row r="129" ht="15" customHeight="1">
      <c r="A129" s="2" t="inlineStr"/>
      <c r="B129" s="2" t="inlineStr"/>
      <c r="C129" s="2" t="inlineStr"/>
      <c r="D129" s="2" t="inlineStr"/>
      <c r="E129" s="2" t="inlineStr"/>
      <c r="F129" s="2" t="inlineStr"/>
      <c r="G129" s="2" t="inlineStr"/>
      <c r="H129" s="2" t="inlineStr"/>
      <c r="I129" s="2" t="inlineStr"/>
      <c r="J129" s="2" t="inlineStr"/>
      <c r="K129" s="17" t="inlineStr">
        <is>
          <t>VALOR ORÇAMENTO:</t>
        </is>
      </c>
      <c r="L129" s="60" t="n"/>
      <c r="M129" s="66" t="n">
        <v>1688993.72</v>
      </c>
    </row>
    <row r="130" ht="15" customHeight="1">
      <c r="A130" s="2" t="inlineStr"/>
      <c r="B130" s="2" t="inlineStr"/>
      <c r="C130" s="2" t="inlineStr"/>
      <c r="D130" s="2" t="inlineStr"/>
      <c r="E130" s="2" t="inlineStr"/>
      <c r="F130" s="2" t="inlineStr"/>
      <c r="G130" s="2" t="inlineStr"/>
      <c r="H130" s="2" t="inlineStr"/>
      <c r="I130" s="2" t="inlineStr"/>
      <c r="J130" s="2" t="inlineStr"/>
      <c r="K130" s="17" t="inlineStr">
        <is>
          <t>VALOR TOTAL:</t>
        </is>
      </c>
      <c r="L130" s="60" t="n"/>
      <c r="M130" s="66" t="n">
        <v>2139963.22</v>
      </c>
    </row>
  </sheetData>
  <mergeCells count="19">
    <mergeCell ref="B4:L4"/>
    <mergeCell ref="G2:K2"/>
    <mergeCell ref="M2:M3"/>
    <mergeCell ref="B2:B3"/>
    <mergeCell ref="B46:L46"/>
    <mergeCell ref="D2:D3"/>
    <mergeCell ref="B93:L93"/>
    <mergeCell ref="F2:F3"/>
    <mergeCell ref="B96:L96"/>
    <mergeCell ref="K129:L129"/>
    <mergeCell ref="A2:A3"/>
    <mergeCell ref="C2:C3"/>
    <mergeCell ref="E2:E3"/>
    <mergeCell ref="K130:L130"/>
    <mergeCell ref="A1:M1"/>
    <mergeCell ref="B38:L38"/>
    <mergeCell ref="L2:L3"/>
    <mergeCell ref="B6:L6"/>
    <mergeCell ref="K128:L128"/>
  </mergeCells>
  <pageMargins left="0" right="0" top="0" bottom="0" header="0" footer="0"/>
  <pageSetup orientation="portrait" scale="85"/>
</worksheet>
</file>

<file path=xl/worksheets/sheet3.xml><?xml version="1.0" encoding="utf-8"?>
<worksheet xmlns="http://schemas.openxmlformats.org/spreadsheetml/2006/main">
  <sheetPr>
    <outlinePr summaryBelow="0"/>
    <pageSetUpPr/>
  </sheetPr>
  <dimension ref="A1:H12"/>
  <sheetViews>
    <sheetView workbookViewId="0">
      <selection activeCell="A1" sqref="A1"/>
    </sheetView>
  </sheetViews>
  <sheetFormatPr baseColWidth="8" defaultRowHeight="15"/>
  <cols>
    <col width="9.333333" customWidth="1" min="1" max="1"/>
    <col width="62.5" customWidth="1" min="2" max="2"/>
    <col width="22.833334" customWidth="1" min="3" max="3"/>
    <col width="12.5" customWidth="1" min="4" max="4"/>
    <col width="8.333333" customWidth="1" min="5" max="5"/>
  </cols>
  <sheetData>
    <row r="1" ht="44" customHeight="1">
      <c r="A1" s="14" t="inlineStr"/>
      <c r="B1" s="58" t="n"/>
      <c r="C1" s="58" t="n"/>
      <c r="D1" s="58" t="n"/>
      <c r="E1" s="58" t="n"/>
    </row>
    <row r="2" ht="22" customHeight="1">
      <c r="A2" s="58" t="n"/>
      <c r="B2" s="58" t="n"/>
      <c r="C2" s="58" t="n"/>
      <c r="D2" s="58" t="n"/>
      <c r="E2" s="58" t="n"/>
    </row>
    <row r="3" ht="30" customHeight="1">
      <c r="A3" s="58" t="n"/>
      <c r="B3" s="58" t="n"/>
      <c r="C3" s="58" t="n"/>
      <c r="D3" s="58" t="n"/>
      <c r="E3" s="58" t="n"/>
    </row>
    <row r="4" ht="20" customHeight="1">
      <c r="A4" s="19" t="inlineStr">
        <is>
          <t>1</t>
        </is>
      </c>
      <c r="B4" s="19" t="inlineStr">
        <is>
          <t>ADMINISTRAÇÃO LOCAL E SINALIZAÇÃO</t>
        </is>
      </c>
      <c r="D4" s="67" t="n">
        <v>149986.2</v>
      </c>
      <c r="E4" s="68" t="n">
        <v>7.008821394603221</v>
      </c>
      <c r="G4" t="inlineStr">
        <is>
          <t>FATOR</t>
        </is>
      </c>
      <c r="H4" t="n">
        <v>1</v>
      </c>
    </row>
    <row r="5" ht="20" customHeight="1">
      <c r="A5" s="19" t="inlineStr">
        <is>
          <t>2</t>
        </is>
      </c>
      <c r="B5" s="19" t="inlineStr">
        <is>
          <t>CIVIL</t>
        </is>
      </c>
      <c r="D5" s="67" t="n">
        <v>196961.55</v>
      </c>
      <c r="E5" s="68" t="n">
        <v>9.203968935503479</v>
      </c>
      <c r="G5" t="inlineStr">
        <is>
          <t>BDI</t>
        </is>
      </c>
      <c r="H5" t="inlineStr">
        <is>
          <t>28,55%</t>
        </is>
      </c>
    </row>
    <row r="6" ht="20" customHeight="1">
      <c r="A6" s="19" t="inlineStr">
        <is>
          <t>3</t>
        </is>
      </c>
      <c r="B6" s="19" t="inlineStr">
        <is>
          <t>GASODUTO EM PEAD E PA</t>
        </is>
      </c>
      <c r="D6" s="67" t="n">
        <v>478777.86</v>
      </c>
      <c r="E6" s="68" t="n">
        <v>22.37318172225408</v>
      </c>
    </row>
    <row r="7" ht="20" customHeight="1">
      <c r="A7" s="19" t="inlineStr">
        <is>
          <t>4</t>
        </is>
      </c>
      <c r="B7" s="19" t="inlineStr">
        <is>
          <t>GASODUTOS DE AÇO E MONTAGENS</t>
        </is>
      </c>
      <c r="D7" s="67" t="n">
        <v>1014978.67</v>
      </c>
      <c r="E7" s="68" t="n">
        <v>47.42972498377799</v>
      </c>
    </row>
    <row r="8" ht="20" customHeight="1">
      <c r="A8" s="19" t="inlineStr">
        <is>
          <t>5</t>
        </is>
      </c>
      <c r="B8" s="19" t="inlineStr">
        <is>
          <t>ENSAIOS E TESTES</t>
        </is>
      </c>
      <c r="D8" s="67" t="n">
        <v>63444.4</v>
      </c>
      <c r="E8" s="68" t="n">
        <v>2.964742543565772</v>
      </c>
    </row>
    <row r="9" ht="20" customHeight="1">
      <c r="A9" s="19" t="inlineStr">
        <is>
          <t>6</t>
        </is>
      </c>
      <c r="B9" s="19" t="inlineStr">
        <is>
          <t>SERVIÇOS DIVERSOS</t>
        </is>
      </c>
      <c r="D9" s="67" t="n">
        <v>235814.54</v>
      </c>
      <c r="E9" s="68" t="n">
        <v>11.01956042029545</v>
      </c>
    </row>
    <row r="10" ht="15" customHeight="1">
      <c r="A10" s="2" t="inlineStr"/>
      <c r="B10" s="2" t="inlineStr"/>
      <c r="C10" s="13" t="inlineStr">
        <is>
          <t>VALOR BDI TOTAL:</t>
        </is>
      </c>
      <c r="D10" s="67" t="n">
        <v>450969.5</v>
      </c>
      <c r="E10" s="68" t="n">
        <v>100</v>
      </c>
    </row>
    <row r="11" ht="15" customHeight="1">
      <c r="A11" s="2" t="inlineStr"/>
      <c r="B11" s="2" t="inlineStr"/>
      <c r="C11" s="13" t="inlineStr">
        <is>
          <t>VALOR ORÇAMENTO:</t>
        </is>
      </c>
      <c r="D11" s="67" t="n">
        <v>1688993.72</v>
      </c>
      <c r="E11" s="2" t="inlineStr"/>
    </row>
    <row r="12" ht="15" customHeight="1">
      <c r="A12" s="2" t="inlineStr"/>
      <c r="B12" s="2" t="inlineStr"/>
      <c r="C12" s="13" t="inlineStr">
        <is>
          <t>VALOR TOTAL:</t>
        </is>
      </c>
      <c r="D12" s="67" t="n">
        <v>2139963.22</v>
      </c>
      <c r="E12" s="2" t="inlineStr"/>
    </row>
  </sheetData>
  <mergeCells count="7">
    <mergeCell ref="B6:C6"/>
    <mergeCell ref="B7:C7"/>
    <mergeCell ref="B5:C5"/>
    <mergeCell ref="A1:E3"/>
    <mergeCell ref="B9:C9"/>
    <mergeCell ref="B8:C8"/>
    <mergeCell ref="B4:C4"/>
  </mergeCells>
  <pageMargins left="0" right="0" top="0" bottom="0" header="0" footer="0"/>
  <pageSetup orientation="portrait" scale="85"/>
</worksheet>
</file>

<file path=xl/worksheets/sheet4.xml><?xml version="1.0" encoding="utf-8"?>
<worksheet xmlns="http://schemas.openxmlformats.org/spreadsheetml/2006/main">
  <sheetPr>
    <outlinePr summaryBelow="0"/>
    <pageSetUpPr/>
  </sheetPr>
  <dimension ref="A1:N1916"/>
  <sheetViews>
    <sheetView workbookViewId="0">
      <selection activeCell="A1" sqref="A1"/>
    </sheetView>
  </sheetViews>
  <sheetFormatPr baseColWidth="8" defaultRowHeight="15"/>
  <cols>
    <col width="10.333333" customWidth="1" min="1" max="1"/>
    <col width="48.833332" customWidth="1" min="2" max="2"/>
    <col width="12.5" customWidth="1" min="3" max="3"/>
    <col width="6.1666665" customWidth="1" min="4" max="4"/>
    <col width="12.5" customWidth="1" min="5" max="5"/>
    <col width="12.5" customWidth="1" min="6" max="6"/>
    <col width="12.5" customWidth="1" min="7" max="7"/>
  </cols>
  <sheetData>
    <row r="1" ht="96" customHeight="1">
      <c r="A1" s="1" t="inlineStr"/>
      <c r="B1" s="58" t="n"/>
      <c r="C1" s="58" t="n"/>
      <c r="D1" s="58" t="n"/>
      <c r="E1" s="58" t="n"/>
      <c r="F1" s="58" t="n"/>
      <c r="G1" s="58" t="n"/>
    </row>
    <row r="2" ht="10" customHeight="1">
      <c r="A2" s="2" t="inlineStr"/>
      <c r="B2" s="2" t="inlineStr"/>
      <c r="C2" s="22" t="inlineStr"/>
      <c r="E2" s="2" t="inlineStr"/>
      <c r="F2" s="2" t="inlineStr"/>
      <c r="G2" s="2" t="inlineStr"/>
    </row>
    <row r="3" ht="20" customHeight="1">
      <c r="A3" s="23" t="inlineStr">
        <is>
          <t>1.1. CXX15 CONTROLE DE QUALIDADE, ADMINISTRAÇÃO LOCAL E ESTRUTURA ADMINISTRATIVA PARA EXECUÇÃO DE OBRAS DE MELHORIA DE GASODUTOS E ESTAÇÕES (UND)</t>
        </is>
      </c>
      <c r="B3" s="59" t="n"/>
      <c r="C3" s="59" t="n"/>
      <c r="D3" s="59" t="n"/>
      <c r="E3" s="59" t="n"/>
      <c r="F3" s="59" t="n"/>
      <c r="G3" s="60" t="n"/>
    </row>
    <row r="4" ht="15" customHeight="1">
      <c r="A4" s="24" t="inlineStr">
        <is>
          <t>OUTROS</t>
        </is>
      </c>
      <c r="B4" s="60" t="n"/>
      <c r="C4" s="15" t="inlineStr">
        <is>
          <t>FONTE</t>
        </is>
      </c>
      <c r="D4" s="15" t="inlineStr">
        <is>
          <t>UNID</t>
        </is>
      </c>
      <c r="E4" s="15" t="inlineStr">
        <is>
          <t>COEFICIENTE</t>
        </is>
      </c>
      <c r="F4" s="15" t="inlineStr">
        <is>
          <t>PREÇO UNITÁRIO</t>
        </is>
      </c>
      <c r="G4" s="15" t="inlineStr">
        <is>
          <t>TOTAL</t>
        </is>
      </c>
    </row>
    <row r="5" ht="29" customHeight="1">
      <c r="A5" s="25" t="inlineStr">
        <is>
          <t>CXX15</t>
        </is>
      </c>
      <c r="B5" s="26" t="inlineStr">
        <is>
          <t>CONTROLE DE QUALIDADE, ADMINISTRAÇÃO LOCAL E ESTRUTURA ADMINISTRATIVA PARA EXECUÇÃO DE OBRAS DE MELHORIA DE GASODUTOS E ESTAÇÕES</t>
        </is>
      </c>
      <c r="C5" s="25" t="inlineStr"/>
      <c r="D5" s="25" t="inlineStr">
        <is>
          <t>UND</t>
        </is>
      </c>
      <c r="E5" s="69" t="n">
        <v>1</v>
      </c>
      <c r="F5" s="70">
        <f>ROUND(M5*FATOR, 2)</f>
        <v/>
      </c>
      <c r="G5" s="70">
        <f>ROUND(E5*F5, 2)</f>
        <v/>
      </c>
      <c r="L5" t="n">
        <v>1</v>
      </c>
      <c r="M5" t="n">
        <v>9864.92</v>
      </c>
      <c r="N5">
        <f>(M5-F5)</f>
        <v/>
      </c>
    </row>
    <row r="6" ht="15" customHeight="1">
      <c r="A6" s="2" t="inlineStr"/>
      <c r="B6" s="2" t="inlineStr"/>
      <c r="C6" s="2" t="inlineStr"/>
      <c r="D6" s="2" t="inlineStr"/>
      <c r="E6" s="29" t="inlineStr">
        <is>
          <t>TOTAL OUTROS:</t>
        </is>
      </c>
      <c r="F6" s="60" t="n"/>
      <c r="G6" s="71">
        <f>SUM(G5:G5)</f>
        <v/>
      </c>
    </row>
    <row r="7" ht="15" customHeight="1">
      <c r="A7" s="2" t="inlineStr"/>
      <c r="B7" s="2" t="inlineStr"/>
      <c r="C7" s="2" t="inlineStr"/>
      <c r="D7" s="2" t="inlineStr"/>
      <c r="E7" s="31" t="inlineStr">
        <is>
          <t>VALOR:</t>
        </is>
      </c>
      <c r="F7" s="60" t="n"/>
      <c r="G7" s="61">
        <f>SUM(G6)</f>
        <v/>
      </c>
    </row>
    <row r="8" ht="15" customHeight="1">
      <c r="A8" s="2" t="inlineStr"/>
      <c r="B8" s="2" t="inlineStr"/>
      <c r="C8" s="2" t="inlineStr"/>
      <c r="D8" s="2" t="inlineStr"/>
      <c r="E8" s="31" t="inlineStr">
        <is>
          <t>VALOR BDI (26.70%):</t>
        </is>
      </c>
      <c r="F8" s="60" t="n"/>
      <c r="G8" s="61">
        <f>ROUNDDOWN(G7*BDI,2)</f>
        <v/>
      </c>
    </row>
    <row r="9" ht="15" customHeight="1">
      <c r="A9" s="2" t="inlineStr"/>
      <c r="B9" s="2" t="inlineStr"/>
      <c r="C9" s="2" t="inlineStr"/>
      <c r="D9" s="2" t="inlineStr"/>
      <c r="E9" s="31" t="inlineStr">
        <is>
          <t>VALOR COM BDI:</t>
        </is>
      </c>
      <c r="F9" s="60" t="n"/>
      <c r="G9" s="61">
        <f>G8 + G7</f>
        <v/>
      </c>
    </row>
    <row r="10" ht="10" customHeight="1">
      <c r="A10" s="2" t="inlineStr"/>
      <c r="B10" s="2" t="inlineStr"/>
      <c r="C10" s="22" t="inlineStr"/>
      <c r="E10" s="2" t="inlineStr"/>
      <c r="F10" s="2" t="inlineStr"/>
      <c r="G10" s="2" t="inlineStr"/>
    </row>
    <row r="11" ht="20" customHeight="1">
      <c r="A11" s="23" t="inlineStr">
        <is>
          <t>2.1. C3954 CAPINA MANUAL (M2)</t>
        </is>
      </c>
      <c r="B11" s="59" t="n"/>
      <c r="C11" s="59" t="n"/>
      <c r="D11" s="59" t="n"/>
      <c r="E11" s="59" t="n"/>
      <c r="F11" s="59" t="n"/>
      <c r="G11" s="60" t="n"/>
    </row>
    <row r="12" ht="15" customHeight="1">
      <c r="A12" s="24" t="inlineStr">
        <is>
          <t>COTAÇÃO / MAO DE OBRA (C/ ENCARGOS)</t>
        </is>
      </c>
      <c r="B12" s="60" t="n"/>
      <c r="C12" s="15" t="inlineStr">
        <is>
          <t>FONTE</t>
        </is>
      </c>
      <c r="D12" s="15" t="inlineStr">
        <is>
          <t>UNID</t>
        </is>
      </c>
      <c r="E12" s="15" t="inlineStr">
        <is>
          <t>COEFICIENTE</t>
        </is>
      </c>
      <c r="F12" s="15" t="inlineStr">
        <is>
          <t>PREÇO UNITÁRIO</t>
        </is>
      </c>
      <c r="G12" s="15" t="inlineStr">
        <is>
          <t>TOTAL</t>
        </is>
      </c>
    </row>
    <row r="13" ht="15" customHeight="1">
      <c r="A13" s="25" t="inlineStr">
        <is>
          <t>I6815</t>
        </is>
      </c>
      <c r="B13" s="26" t="inlineStr">
        <is>
          <t>ENCARREGADO DE TURMA / FEITOR</t>
        </is>
      </c>
      <c r="C13" s="25" t="inlineStr">
        <is>
          <t>SEINFRA</t>
        </is>
      </c>
      <c r="D13" s="25" t="inlineStr">
        <is>
          <t>H</t>
        </is>
      </c>
      <c r="E13" s="69" t="n">
        <v>0.00333333</v>
      </c>
      <c r="F13" s="72">
        <f>ROUND(M13*FATOR, 2)</f>
        <v/>
      </c>
      <c r="G13" s="72">
        <f>ROUND(E13*F13, 2)</f>
        <v/>
      </c>
      <c r="L13" t="n">
        <v>0.00333333</v>
      </c>
      <c r="M13" t="n">
        <v>32.75</v>
      </c>
      <c r="N13">
        <f>(M13-F13)</f>
        <v/>
      </c>
    </row>
    <row r="14" ht="18" customHeight="1">
      <c r="A14" s="2" t="inlineStr"/>
      <c r="B14" s="2" t="inlineStr"/>
      <c r="C14" s="2" t="inlineStr"/>
      <c r="D14" s="2" t="inlineStr"/>
      <c r="E14" s="29" t="inlineStr">
        <is>
          <t>TOTAL COTAÇÃO / MAO DE OBRA (C/ ENCARGOS):</t>
        </is>
      </c>
      <c r="F14" s="60" t="n"/>
      <c r="G14" s="73">
        <f>SUM(G13:G13)</f>
        <v/>
      </c>
    </row>
    <row r="15" ht="15" customHeight="1">
      <c r="A15" s="24" t="inlineStr">
        <is>
          <t>Mão de Obra</t>
        </is>
      </c>
      <c r="B15" s="60" t="n"/>
      <c r="C15" s="15" t="inlineStr">
        <is>
          <t>FONTE</t>
        </is>
      </c>
      <c r="D15" s="15" t="inlineStr">
        <is>
          <t>UNID</t>
        </is>
      </c>
      <c r="E15" s="15" t="inlineStr">
        <is>
          <t>COEFICIENTE</t>
        </is>
      </c>
      <c r="F15" s="15" t="inlineStr">
        <is>
          <t>PREÇO UNITÁRIO</t>
        </is>
      </c>
      <c r="G15" s="15" t="inlineStr">
        <is>
          <t>TOTAL</t>
        </is>
      </c>
    </row>
    <row r="16" ht="15" customHeight="1">
      <c r="A16" s="25" t="inlineStr">
        <is>
          <t>I2543</t>
        </is>
      </c>
      <c r="B16" s="26" t="inlineStr">
        <is>
          <t>SERVENTE</t>
        </is>
      </c>
      <c r="C16" s="25" t="inlineStr">
        <is>
          <t>SEINFRA</t>
        </is>
      </c>
      <c r="D16" s="25" t="inlineStr">
        <is>
          <t>H</t>
        </is>
      </c>
      <c r="E16" s="69">
        <f>L16*FATOR</f>
        <v/>
      </c>
      <c r="F16" s="72" t="n">
        <v>20.26</v>
      </c>
      <c r="G16" s="72">
        <f>ROUND(E16*F16, 2)</f>
        <v/>
      </c>
      <c r="L16" t="n">
        <v>0.03333333</v>
      </c>
      <c r="M16" t="n">
        <v>20.26</v>
      </c>
      <c r="N16">
        <f>(M16-F16)</f>
        <v/>
      </c>
    </row>
    <row r="17" ht="15" customHeight="1">
      <c r="A17" s="2" t="inlineStr"/>
      <c r="B17" s="2" t="inlineStr"/>
      <c r="C17" s="2" t="inlineStr"/>
      <c r="D17" s="2" t="inlineStr"/>
      <c r="E17" s="29" t="inlineStr">
        <is>
          <t>TOTAL Mão de Obra:</t>
        </is>
      </c>
      <c r="F17" s="60" t="n"/>
      <c r="G17" s="73">
        <f>SUM(G16:G16)</f>
        <v/>
      </c>
    </row>
    <row r="18" ht="15" customHeight="1">
      <c r="A18" s="2" t="inlineStr"/>
      <c r="B18" s="2" t="inlineStr"/>
      <c r="C18" s="2" t="inlineStr"/>
      <c r="D18" s="2" t="inlineStr"/>
      <c r="E18" s="31" t="inlineStr">
        <is>
          <t>VALOR:</t>
        </is>
      </c>
      <c r="F18" s="60" t="n"/>
      <c r="G18" s="61">
        <f>SUM(G17,G14)</f>
        <v/>
      </c>
    </row>
    <row r="19" ht="15" customHeight="1">
      <c r="A19" s="2" t="inlineStr"/>
      <c r="B19" s="2" t="inlineStr"/>
      <c r="C19" s="2" t="inlineStr"/>
      <c r="D19" s="2" t="inlineStr"/>
      <c r="E19" s="31" t="inlineStr">
        <is>
          <t>VALOR BDI (26.70%):</t>
        </is>
      </c>
      <c r="F19" s="60" t="n"/>
      <c r="G19" s="61">
        <f>ROUNDDOWN(G18*BDI,2)</f>
        <v/>
      </c>
    </row>
    <row r="20" ht="15" customHeight="1">
      <c r="A20" s="2" t="inlineStr"/>
      <c r="B20" s="2" t="inlineStr"/>
      <c r="C20" s="2" t="inlineStr"/>
      <c r="D20" s="2" t="inlineStr"/>
      <c r="E20" s="31" t="inlineStr">
        <is>
          <t>VALOR COM BDI:</t>
        </is>
      </c>
      <c r="F20" s="60" t="n"/>
      <c r="G20" s="61">
        <f>G19 + G18</f>
        <v/>
      </c>
    </row>
    <row r="21" ht="10" customHeight="1">
      <c r="A21" s="2" t="inlineStr"/>
      <c r="B21" s="2" t="inlineStr"/>
      <c r="C21" s="22" t="inlineStr"/>
      <c r="E21" s="2" t="inlineStr"/>
      <c r="F21" s="2" t="inlineStr"/>
      <c r="G21" s="2" t="inlineStr"/>
    </row>
    <row r="22" ht="20" customHeight="1">
      <c r="A22" s="23" t="inlineStr">
        <is>
          <t>2.2. C3104 REMOÇÃO DE CERCAS (M)</t>
        </is>
      </c>
      <c r="B22" s="59" t="n"/>
      <c r="C22" s="59" t="n"/>
      <c r="D22" s="59" t="n"/>
      <c r="E22" s="59" t="n"/>
      <c r="F22" s="59" t="n"/>
      <c r="G22" s="60" t="n"/>
    </row>
    <row r="23" ht="15" customHeight="1">
      <c r="A23" s="24" t="inlineStr">
        <is>
          <t>Mão de Obra</t>
        </is>
      </c>
      <c r="B23" s="60" t="n"/>
      <c r="C23" s="15" t="inlineStr">
        <is>
          <t>FONTE</t>
        </is>
      </c>
      <c r="D23" s="15" t="inlineStr">
        <is>
          <t>UNID</t>
        </is>
      </c>
      <c r="E23" s="15" t="inlineStr">
        <is>
          <t>COEFICIENTE</t>
        </is>
      </c>
      <c r="F23" s="15" t="inlineStr">
        <is>
          <t>PREÇO UNITÁRIO</t>
        </is>
      </c>
      <c r="G23" s="15" t="inlineStr">
        <is>
          <t>TOTAL</t>
        </is>
      </c>
    </row>
    <row r="24" ht="15" customHeight="1">
      <c r="A24" s="25" t="inlineStr">
        <is>
          <t>I2543</t>
        </is>
      </c>
      <c r="B24" s="26" t="inlineStr">
        <is>
          <t>SERVENTE</t>
        </is>
      </c>
      <c r="C24" s="25" t="inlineStr">
        <is>
          <t>SEINFRA</t>
        </is>
      </c>
      <c r="D24" s="25" t="inlineStr">
        <is>
          <t>H</t>
        </is>
      </c>
      <c r="E24" s="69">
        <f>L24*FATOR</f>
        <v/>
      </c>
      <c r="F24" s="72" t="n">
        <v>20.26</v>
      </c>
      <c r="G24" s="72">
        <f>ROUND(E24*F24, 2)</f>
        <v/>
      </c>
      <c r="L24" t="n">
        <v>0.025</v>
      </c>
      <c r="M24" t="n">
        <v>20.26</v>
      </c>
      <c r="N24">
        <f>(M24-F24)</f>
        <v/>
      </c>
    </row>
    <row r="25" ht="15" customHeight="1">
      <c r="A25" s="2" t="inlineStr"/>
      <c r="B25" s="2" t="inlineStr"/>
      <c r="C25" s="2" t="inlineStr"/>
      <c r="D25" s="2" t="inlineStr"/>
      <c r="E25" s="29" t="inlineStr">
        <is>
          <t>TOTAL Mão de Obra:</t>
        </is>
      </c>
      <c r="F25" s="60" t="n"/>
      <c r="G25" s="73">
        <f>SUM(G24:G24)</f>
        <v/>
      </c>
    </row>
    <row r="26" ht="15" customHeight="1">
      <c r="A26" s="2" t="inlineStr"/>
      <c r="B26" s="2" t="inlineStr"/>
      <c r="C26" s="2" t="inlineStr"/>
      <c r="D26" s="2" t="inlineStr"/>
      <c r="E26" s="31" t="inlineStr">
        <is>
          <t>VALOR:</t>
        </is>
      </c>
      <c r="F26" s="60" t="n"/>
      <c r="G26" s="61">
        <f>SUM(G25)</f>
        <v/>
      </c>
    </row>
    <row r="27" ht="15" customHeight="1">
      <c r="A27" s="2" t="inlineStr"/>
      <c r="B27" s="2" t="inlineStr"/>
      <c r="C27" s="2" t="inlineStr"/>
      <c r="D27" s="2" t="inlineStr"/>
      <c r="E27" s="31" t="inlineStr">
        <is>
          <t>VALOR BDI (26.70%):</t>
        </is>
      </c>
      <c r="F27" s="60" t="n"/>
      <c r="G27" s="61">
        <f>ROUNDDOWN(G26*BDI,2)</f>
        <v/>
      </c>
    </row>
    <row r="28" ht="15" customHeight="1">
      <c r="A28" s="2" t="inlineStr"/>
      <c r="B28" s="2" t="inlineStr"/>
      <c r="C28" s="2" t="inlineStr"/>
      <c r="D28" s="2" t="inlineStr"/>
      <c r="E28" s="31" t="inlineStr">
        <is>
          <t>VALOR COM BDI:</t>
        </is>
      </c>
      <c r="F28" s="60" t="n"/>
      <c r="G28" s="61">
        <f>G27 + G26</f>
        <v/>
      </c>
    </row>
    <row r="29" ht="10" customHeight="1">
      <c r="A29" s="2" t="inlineStr"/>
      <c r="B29" s="2" t="inlineStr"/>
      <c r="C29" s="22" t="inlineStr"/>
      <c r="E29" s="2" t="inlineStr"/>
      <c r="F29" s="2" t="inlineStr"/>
      <c r="G29" s="2" t="inlineStr"/>
    </row>
    <row r="30" ht="20" customHeight="1">
      <c r="A30" s="23" t="inlineStr">
        <is>
          <t>2.3. C1048 DEMOLIÇÃO DE CONCRETO ARMADO C/MARTELETE PNEUMÁTICO (M3)</t>
        </is>
      </c>
      <c r="B30" s="59" t="n"/>
      <c r="C30" s="59" t="n"/>
      <c r="D30" s="59" t="n"/>
      <c r="E30" s="59" t="n"/>
      <c r="F30" s="59" t="n"/>
      <c r="G30" s="60" t="n"/>
    </row>
    <row r="31" ht="15" customHeight="1">
      <c r="A31" s="24" t="inlineStr">
        <is>
          <t>Equipamento Custo Horário</t>
        </is>
      </c>
      <c r="B31" s="60" t="n"/>
      <c r="C31" s="15" t="inlineStr">
        <is>
          <t>FONTE</t>
        </is>
      </c>
      <c r="D31" s="15" t="inlineStr">
        <is>
          <t>UNID</t>
        </is>
      </c>
      <c r="E31" s="15" t="inlineStr">
        <is>
          <t>COEFICIENTE</t>
        </is>
      </c>
      <c r="F31" s="15" t="inlineStr">
        <is>
          <t>PREÇO UNITÁRIO</t>
        </is>
      </c>
      <c r="G31" s="15" t="inlineStr">
        <is>
          <t>TOTAL</t>
        </is>
      </c>
    </row>
    <row r="32" ht="15" customHeight="1">
      <c r="A32" s="25" t="inlineStr">
        <is>
          <t>I0728</t>
        </is>
      </c>
      <c r="B32" s="26" t="inlineStr">
        <is>
          <t>COMPRESSOR DE AR 250 PCM (CHP)</t>
        </is>
      </c>
      <c r="C32" s="25" t="inlineStr">
        <is>
          <t>SEINFRA</t>
        </is>
      </c>
      <c r="D32" s="25" t="inlineStr">
        <is>
          <t>H</t>
        </is>
      </c>
      <c r="E32" s="69" t="n">
        <v>2.5</v>
      </c>
      <c r="F32" s="72">
        <f>'COMPOSICOES AUXILIARES'!G474</f>
        <v/>
      </c>
      <c r="G32" s="72">
        <f>ROUND(E32*F32, 2)</f>
        <v/>
      </c>
      <c r="L32" t="n">
        <v>2.5</v>
      </c>
      <c r="M32" t="n">
        <v>137.6289</v>
      </c>
      <c r="N32">
        <f>(M32-F32)</f>
        <v/>
      </c>
    </row>
    <row r="33" ht="15" customHeight="1">
      <c r="A33" s="25" t="inlineStr">
        <is>
          <t>I0769</t>
        </is>
      </c>
      <c r="B33" s="26" t="inlineStr">
        <is>
          <t>ROMPEDOR PNEUMÁTICO (CHP)</t>
        </is>
      </c>
      <c r="C33" s="25" t="inlineStr">
        <is>
          <t>SEINFRA</t>
        </is>
      </c>
      <c r="D33" s="25" t="inlineStr">
        <is>
          <t>H</t>
        </is>
      </c>
      <c r="E33" s="69" t="n">
        <v>7.5</v>
      </c>
      <c r="F33" s="72">
        <f>'COMPOSICOES AUXILIARES'!G1455</f>
        <v/>
      </c>
      <c r="G33" s="72">
        <f>ROUND(E33*F33, 2)</f>
        <v/>
      </c>
      <c r="L33" t="n">
        <v>7.5</v>
      </c>
      <c r="M33" t="n">
        <v>30.0043</v>
      </c>
      <c r="N33">
        <f>(M33-F33)</f>
        <v/>
      </c>
    </row>
    <row r="34" ht="18" customHeight="1">
      <c r="A34" s="2" t="inlineStr"/>
      <c r="B34" s="2" t="inlineStr"/>
      <c r="C34" s="2" t="inlineStr"/>
      <c r="D34" s="2" t="inlineStr"/>
      <c r="E34" s="29" t="inlineStr">
        <is>
          <t>TOTAL Equipamento Custo Horário:</t>
        </is>
      </c>
      <c r="F34" s="60" t="n"/>
      <c r="G34" s="73">
        <f>SUM(G32:G33)</f>
        <v/>
      </c>
    </row>
    <row r="35" ht="15" customHeight="1">
      <c r="A35" s="24" t="inlineStr">
        <is>
          <t>Mão de Obra</t>
        </is>
      </c>
      <c r="B35" s="60" t="n"/>
      <c r="C35" s="15" t="inlineStr">
        <is>
          <t>FONTE</t>
        </is>
      </c>
      <c r="D35" s="15" t="inlineStr">
        <is>
          <t>UNID</t>
        </is>
      </c>
      <c r="E35" s="15" t="inlineStr">
        <is>
          <t>COEFICIENTE</t>
        </is>
      </c>
      <c r="F35" s="15" t="inlineStr">
        <is>
          <t>PREÇO UNITÁRIO</t>
        </is>
      </c>
      <c r="G35" s="15" t="inlineStr">
        <is>
          <t>TOTAL</t>
        </is>
      </c>
    </row>
    <row r="36" ht="15" customHeight="1">
      <c r="A36" s="25" t="inlineStr">
        <is>
          <t>I2543</t>
        </is>
      </c>
      <c r="B36" s="26" t="inlineStr">
        <is>
          <t>SERVENTE</t>
        </is>
      </c>
      <c r="C36" s="25" t="inlineStr">
        <is>
          <t>SEINFRA</t>
        </is>
      </c>
      <c r="D36" s="25" t="inlineStr">
        <is>
          <t>H</t>
        </is>
      </c>
      <c r="E36" s="69">
        <f>L36*FATOR</f>
        <v/>
      </c>
      <c r="F36" s="72" t="n">
        <v>20.26</v>
      </c>
      <c r="G36" s="72">
        <f>ROUND(E36*F36, 2)</f>
        <v/>
      </c>
      <c r="L36" t="n">
        <v>1.5</v>
      </c>
      <c r="M36" t="n">
        <v>20.26</v>
      </c>
      <c r="N36">
        <f>(M36-F36)</f>
        <v/>
      </c>
    </row>
    <row r="37" ht="15" customHeight="1">
      <c r="A37" s="2" t="inlineStr"/>
      <c r="B37" s="2" t="inlineStr"/>
      <c r="C37" s="2" t="inlineStr"/>
      <c r="D37" s="2" t="inlineStr"/>
      <c r="E37" s="29" t="inlineStr">
        <is>
          <t>TOTAL Mão de Obra:</t>
        </is>
      </c>
      <c r="F37" s="60" t="n"/>
      <c r="G37" s="73">
        <f>SUM(G36:G36)</f>
        <v/>
      </c>
    </row>
    <row r="38" ht="15" customHeight="1">
      <c r="A38" s="2" t="inlineStr"/>
      <c r="B38" s="2" t="inlineStr"/>
      <c r="C38" s="2" t="inlineStr"/>
      <c r="D38" s="2" t="inlineStr"/>
      <c r="E38" s="31" t="inlineStr">
        <is>
          <t>VALOR:</t>
        </is>
      </c>
      <c r="F38" s="60" t="n"/>
      <c r="G38" s="61">
        <f>SUM(G34,G37)</f>
        <v/>
      </c>
    </row>
    <row r="39" ht="15" customHeight="1">
      <c r="A39" s="2" t="inlineStr"/>
      <c r="B39" s="2" t="inlineStr"/>
      <c r="C39" s="2" t="inlineStr"/>
      <c r="D39" s="2" t="inlineStr"/>
      <c r="E39" s="31" t="inlineStr">
        <is>
          <t>VALOR BDI (26.70%):</t>
        </is>
      </c>
      <c r="F39" s="60" t="n"/>
      <c r="G39" s="61">
        <f>ROUNDDOWN(G38*BDI,2)</f>
        <v/>
      </c>
    </row>
    <row r="40" ht="15" customHeight="1">
      <c r="A40" s="2" t="inlineStr"/>
      <c r="B40" s="2" t="inlineStr"/>
      <c r="C40" s="2" t="inlineStr"/>
      <c r="D40" s="2" t="inlineStr"/>
      <c r="E40" s="31" t="inlineStr">
        <is>
          <t>VALOR COM BDI:</t>
        </is>
      </c>
      <c r="F40" s="60" t="n"/>
      <c r="G40" s="61">
        <f>G39 + G38</f>
        <v/>
      </c>
    </row>
    <row r="41" ht="10" customHeight="1">
      <c r="A41" s="2" t="inlineStr"/>
      <c r="B41" s="2" t="inlineStr"/>
      <c r="C41" s="22" t="inlineStr"/>
      <c r="E41" s="2" t="inlineStr"/>
      <c r="F41" s="2" t="inlineStr"/>
      <c r="G41" s="2" t="inlineStr"/>
    </row>
    <row r="42" ht="20" customHeight="1">
      <c r="A42" s="23" t="inlineStr">
        <is>
          <t>2.4. C0702 CARGA MANUAL DE ENTULHO EM CAMINHÃO BASCULANTE (M3)</t>
        </is>
      </c>
      <c r="B42" s="59" t="n"/>
      <c r="C42" s="59" t="n"/>
      <c r="D42" s="59" t="n"/>
      <c r="E42" s="59" t="n"/>
      <c r="F42" s="59" t="n"/>
      <c r="G42" s="60" t="n"/>
    </row>
    <row r="43" ht="15" customHeight="1">
      <c r="A43" s="24" t="inlineStr">
        <is>
          <t>Equipamento Custo Horário</t>
        </is>
      </c>
      <c r="B43" s="60" t="n"/>
      <c r="C43" s="15" t="inlineStr">
        <is>
          <t>FONTE</t>
        </is>
      </c>
      <c r="D43" s="15" t="inlineStr">
        <is>
          <t>UNID</t>
        </is>
      </c>
      <c r="E43" s="15" t="inlineStr">
        <is>
          <t>COEFICIENTE</t>
        </is>
      </c>
      <c r="F43" s="15" t="inlineStr">
        <is>
          <t>PREÇO UNITÁRIO</t>
        </is>
      </c>
      <c r="G43" s="15" t="inlineStr">
        <is>
          <t>TOTAL</t>
        </is>
      </c>
    </row>
    <row r="44" ht="15" customHeight="1">
      <c r="A44" s="25" t="inlineStr">
        <is>
          <t>I0578</t>
        </is>
      </c>
      <c r="B44" s="26" t="inlineStr">
        <is>
          <t>CAMINHÃO BASCULANTE 6 M3 (CHI)</t>
        </is>
      </c>
      <c r="C44" s="25" t="inlineStr">
        <is>
          <t>SEINFRA</t>
        </is>
      </c>
      <c r="D44" s="25" t="inlineStr">
        <is>
          <t>H</t>
        </is>
      </c>
      <c r="E44" s="69" t="n">
        <v>0.24</v>
      </c>
      <c r="F44" s="72">
        <f>'COMPOSICOES AUXILIARES'!G176</f>
        <v/>
      </c>
      <c r="G44" s="72">
        <f>ROUND(E44*F44, 2)</f>
        <v/>
      </c>
      <c r="L44" t="n">
        <v>0.24</v>
      </c>
      <c r="M44" t="n">
        <v>65.7991</v>
      </c>
      <c r="N44">
        <f>(M44-F44)</f>
        <v/>
      </c>
    </row>
    <row r="45" ht="18" customHeight="1">
      <c r="A45" s="2" t="inlineStr"/>
      <c r="B45" s="2" t="inlineStr"/>
      <c r="C45" s="2" t="inlineStr"/>
      <c r="D45" s="2" t="inlineStr"/>
      <c r="E45" s="29" t="inlineStr">
        <is>
          <t>TOTAL Equipamento Custo Horário:</t>
        </is>
      </c>
      <c r="F45" s="60" t="n"/>
      <c r="G45" s="73">
        <f>SUM(G44:G44)</f>
        <v/>
      </c>
    </row>
    <row r="46" ht="15" customHeight="1">
      <c r="A46" s="24" t="inlineStr">
        <is>
          <t>Mão de Obra</t>
        </is>
      </c>
      <c r="B46" s="60" t="n"/>
      <c r="C46" s="15" t="inlineStr">
        <is>
          <t>FONTE</t>
        </is>
      </c>
      <c r="D46" s="15" t="inlineStr">
        <is>
          <t>UNID</t>
        </is>
      </c>
      <c r="E46" s="15" t="inlineStr">
        <is>
          <t>COEFICIENTE</t>
        </is>
      </c>
      <c r="F46" s="15" t="inlineStr">
        <is>
          <t>PREÇO UNITÁRIO</t>
        </is>
      </c>
      <c r="G46" s="15" t="inlineStr">
        <is>
          <t>TOTAL</t>
        </is>
      </c>
    </row>
    <row r="47" ht="15" customHeight="1">
      <c r="A47" s="25" t="inlineStr">
        <is>
          <t>I2543</t>
        </is>
      </c>
      <c r="B47" s="26" t="inlineStr">
        <is>
          <t>SERVENTE</t>
        </is>
      </c>
      <c r="C47" s="25" t="inlineStr">
        <is>
          <t>SEINFRA</t>
        </is>
      </c>
      <c r="D47" s="25" t="inlineStr">
        <is>
          <t>H</t>
        </is>
      </c>
      <c r="E47" s="69">
        <f>L47*FATOR</f>
        <v/>
      </c>
      <c r="F47" s="72" t="n">
        <v>20.26</v>
      </c>
      <c r="G47" s="72">
        <f>ROUND(E47*F47, 2)</f>
        <v/>
      </c>
      <c r="L47" t="n">
        <v>0.72</v>
      </c>
      <c r="M47" t="n">
        <v>20.26</v>
      </c>
      <c r="N47">
        <f>(M47-F47)</f>
        <v/>
      </c>
    </row>
    <row r="48" ht="15" customHeight="1">
      <c r="A48" s="2" t="inlineStr"/>
      <c r="B48" s="2" t="inlineStr"/>
      <c r="C48" s="2" t="inlineStr"/>
      <c r="D48" s="2" t="inlineStr"/>
      <c r="E48" s="29" t="inlineStr">
        <is>
          <t>TOTAL Mão de Obra:</t>
        </is>
      </c>
      <c r="F48" s="60" t="n"/>
      <c r="G48" s="73">
        <f>SUM(G47:G47)</f>
        <v/>
      </c>
    </row>
    <row r="49" ht="15" customHeight="1">
      <c r="A49" s="2" t="inlineStr"/>
      <c r="B49" s="2" t="inlineStr"/>
      <c r="C49" s="2" t="inlineStr"/>
      <c r="D49" s="2" t="inlineStr"/>
      <c r="E49" s="31" t="inlineStr">
        <is>
          <t>VALOR:</t>
        </is>
      </c>
      <c r="F49" s="60" t="n"/>
      <c r="G49" s="61">
        <f>SUM(G45,G48)</f>
        <v/>
      </c>
    </row>
    <row r="50" ht="15" customHeight="1">
      <c r="A50" s="2" t="inlineStr"/>
      <c r="B50" s="2" t="inlineStr"/>
      <c r="C50" s="2" t="inlineStr"/>
      <c r="D50" s="2" t="inlineStr"/>
      <c r="E50" s="31" t="inlineStr">
        <is>
          <t>VALOR BDI (26.70%):</t>
        </is>
      </c>
      <c r="F50" s="60" t="n"/>
      <c r="G50" s="61">
        <f>ROUNDDOWN(G49*BDI,2)</f>
        <v/>
      </c>
    </row>
    <row r="51" ht="15" customHeight="1">
      <c r="A51" s="2" t="inlineStr"/>
      <c r="B51" s="2" t="inlineStr"/>
      <c r="C51" s="2" t="inlineStr"/>
      <c r="D51" s="2" t="inlineStr"/>
      <c r="E51" s="31" t="inlineStr">
        <is>
          <t>VALOR COM BDI:</t>
        </is>
      </c>
      <c r="F51" s="60" t="n"/>
      <c r="G51" s="61">
        <f>G50 + G49</f>
        <v/>
      </c>
    </row>
    <row r="52" ht="10" customHeight="1">
      <c r="A52" s="2" t="inlineStr"/>
      <c r="B52" s="2" t="inlineStr"/>
      <c r="C52" s="22" t="inlineStr"/>
      <c r="E52" s="2" t="inlineStr"/>
      <c r="F52" s="2" t="inlineStr"/>
      <c r="G52" s="2" t="inlineStr"/>
    </row>
    <row r="53" ht="20" customHeight="1">
      <c r="A53" s="23" t="inlineStr">
        <is>
          <t>2.5. C3209 ESCAVAÇÃO E CARGA DE MATERIAL 2-CAT. (M3)</t>
        </is>
      </c>
      <c r="B53" s="59" t="n"/>
      <c r="C53" s="59" t="n"/>
      <c r="D53" s="59" t="n"/>
      <c r="E53" s="59" t="n"/>
      <c r="F53" s="59" t="n"/>
      <c r="G53" s="60" t="n"/>
    </row>
    <row r="54" ht="15" customHeight="1">
      <c r="A54" s="24" t="inlineStr">
        <is>
          <t>Equipamento Custo Horário</t>
        </is>
      </c>
      <c r="B54" s="60" t="n"/>
      <c r="C54" s="15" t="inlineStr">
        <is>
          <t>FONTE</t>
        </is>
      </c>
      <c r="D54" s="15" t="inlineStr">
        <is>
          <t>UNID</t>
        </is>
      </c>
      <c r="E54" s="15" t="inlineStr">
        <is>
          <t>COEFICIENTE</t>
        </is>
      </c>
      <c r="F54" s="15" t="inlineStr">
        <is>
          <t>PREÇO UNITÁRIO</t>
        </is>
      </c>
      <c r="G54" s="15" t="inlineStr">
        <is>
          <t>TOTAL</t>
        </is>
      </c>
    </row>
    <row r="55" ht="15" customHeight="1">
      <c r="A55" s="25" t="inlineStr">
        <is>
          <t>I0596</t>
        </is>
      </c>
      <c r="B55" s="26" t="inlineStr">
        <is>
          <t>CARREGADEIRA DE PNEUS HP 180 (CHI)</t>
        </is>
      </c>
      <c r="C55" s="25" t="inlineStr">
        <is>
          <t>SEINFRA</t>
        </is>
      </c>
      <c r="D55" s="25" t="inlineStr">
        <is>
          <t>H</t>
        </is>
      </c>
      <c r="E55" s="69" t="n">
        <v>0.00180556</v>
      </c>
      <c r="F55" s="72">
        <f>'COMPOSICOES AUXILIARES'!G308</f>
        <v/>
      </c>
      <c r="G55" s="72">
        <f>ROUND(E55*F55, 2)</f>
        <v/>
      </c>
      <c r="L55" t="n">
        <v>0.00180556</v>
      </c>
      <c r="M55" t="n">
        <v>109.9868</v>
      </c>
      <c r="N55">
        <f>(M55-F55)</f>
        <v/>
      </c>
    </row>
    <row r="56" ht="15" customHeight="1">
      <c r="A56" s="25" t="inlineStr">
        <is>
          <t>I0710</t>
        </is>
      </c>
      <c r="B56" s="26" t="inlineStr">
        <is>
          <t>CARREGADEIRA DE PNEUS HP 180 (CHP)</t>
        </is>
      </c>
      <c r="C56" s="25" t="inlineStr">
        <is>
          <t>SEINFRA</t>
        </is>
      </c>
      <c r="D56" s="25" t="inlineStr">
        <is>
          <t>H</t>
        </is>
      </c>
      <c r="E56" s="69" t="n">
        <v>0.01208333</v>
      </c>
      <c r="F56" s="72">
        <f>'COMPOSICOES AUXILIARES'!G320</f>
        <v/>
      </c>
      <c r="G56" s="72">
        <f>ROUND(E56*F56, 2)</f>
        <v/>
      </c>
      <c r="L56" t="n">
        <v>0.01208333</v>
      </c>
      <c r="M56" t="n">
        <v>331.6739</v>
      </c>
      <c r="N56">
        <f>(M56-F56)</f>
        <v/>
      </c>
    </row>
    <row r="57" ht="15" customHeight="1">
      <c r="A57" s="25" t="inlineStr">
        <is>
          <t>I0666</t>
        </is>
      </c>
      <c r="B57" s="26" t="inlineStr">
        <is>
          <t>TRATOR DE ESTEIRAS C/LÂMINA E ESC. HP 155 (CHI)</t>
        </is>
      </c>
      <c r="C57" s="25" t="inlineStr">
        <is>
          <t>SEINFRA</t>
        </is>
      </c>
      <c r="D57" s="25" t="inlineStr">
        <is>
          <t>H</t>
        </is>
      </c>
      <c r="E57" s="69" t="n">
        <v>0</v>
      </c>
      <c r="F57" s="72">
        <f>'COMPOSICOES AUXILIARES'!G1536</f>
        <v/>
      </c>
      <c r="G57" s="72">
        <f>ROUND(E57*F57, 2)</f>
        <v/>
      </c>
      <c r="L57" t="n">
        <v>0</v>
      </c>
      <c r="M57" t="n">
        <v>96.8331</v>
      </c>
      <c r="N57">
        <f>(M57-F57)</f>
        <v/>
      </c>
    </row>
    <row r="58" ht="15" customHeight="1">
      <c r="A58" s="25" t="inlineStr">
        <is>
          <t>I0779</t>
        </is>
      </c>
      <c r="B58" s="26" t="inlineStr">
        <is>
          <t>TRATOR DE ESTEIRAS C/LÂMINA E ESC. HP 155 (CHP)</t>
        </is>
      </c>
      <c r="C58" s="25" t="inlineStr">
        <is>
          <t>SEINFRA</t>
        </is>
      </c>
      <c r="D58" s="25" t="inlineStr">
        <is>
          <t>H</t>
        </is>
      </c>
      <c r="E58" s="69" t="n">
        <v>0.01388889</v>
      </c>
      <c r="F58" s="72">
        <f>'COMPOSICOES AUXILIARES'!G1548</f>
        <v/>
      </c>
      <c r="G58" s="72">
        <f>ROUND(E58*F58, 2)</f>
        <v/>
      </c>
      <c r="L58" t="n">
        <v>0.01388889</v>
      </c>
      <c r="M58" t="n">
        <v>281.222</v>
      </c>
      <c r="N58">
        <f>(M58-F58)</f>
        <v/>
      </c>
    </row>
    <row r="59" ht="18" customHeight="1">
      <c r="A59" s="2" t="inlineStr"/>
      <c r="B59" s="2" t="inlineStr"/>
      <c r="C59" s="2" t="inlineStr"/>
      <c r="D59" s="2" t="inlineStr"/>
      <c r="E59" s="29" t="inlineStr">
        <is>
          <t>TOTAL Equipamento Custo Horário:</t>
        </is>
      </c>
      <c r="F59" s="60" t="n"/>
      <c r="G59" s="73">
        <f>SUM(G55:G58)</f>
        <v/>
      </c>
    </row>
    <row r="60" ht="15" customHeight="1">
      <c r="A60" s="24" t="inlineStr">
        <is>
          <t>Mão de Obra</t>
        </is>
      </c>
      <c r="B60" s="60" t="n"/>
      <c r="C60" s="15" t="inlineStr">
        <is>
          <t>FONTE</t>
        </is>
      </c>
      <c r="D60" s="15" t="inlineStr">
        <is>
          <t>UNID</t>
        </is>
      </c>
      <c r="E60" s="15" t="inlineStr">
        <is>
          <t>COEFICIENTE</t>
        </is>
      </c>
      <c r="F60" s="15" t="inlineStr">
        <is>
          <t>PREÇO UNITÁRIO</t>
        </is>
      </c>
      <c r="G60" s="15" t="inlineStr">
        <is>
          <t>TOTAL</t>
        </is>
      </c>
    </row>
    <row r="61" ht="15" customHeight="1">
      <c r="A61" s="25" t="inlineStr">
        <is>
          <t>I2543</t>
        </is>
      </c>
      <c r="B61" s="26" t="inlineStr">
        <is>
          <t>SERVENTE</t>
        </is>
      </c>
      <c r="C61" s="25" t="inlineStr">
        <is>
          <t>SEINFRA</t>
        </is>
      </c>
      <c r="D61" s="25" t="inlineStr">
        <is>
          <t>H</t>
        </is>
      </c>
      <c r="E61" s="69">
        <f>L61*FATOR</f>
        <v/>
      </c>
      <c r="F61" s="72" t="n">
        <v>20.26</v>
      </c>
      <c r="G61" s="72">
        <f>ROUND(E61*F61, 2)</f>
        <v/>
      </c>
      <c r="L61" t="n">
        <v>0.04166667</v>
      </c>
      <c r="M61" t="n">
        <v>20.26</v>
      </c>
      <c r="N61">
        <f>(M61-F61)</f>
        <v/>
      </c>
    </row>
    <row r="62" ht="15" customHeight="1">
      <c r="A62" s="2" t="inlineStr"/>
      <c r="B62" s="2" t="inlineStr"/>
      <c r="C62" s="2" t="inlineStr"/>
      <c r="D62" s="2" t="inlineStr"/>
      <c r="E62" s="29" t="inlineStr">
        <is>
          <t>TOTAL Mão de Obra:</t>
        </is>
      </c>
      <c r="F62" s="60" t="n"/>
      <c r="G62" s="73">
        <f>SUM(G61:G61)</f>
        <v/>
      </c>
    </row>
    <row r="63" ht="15" customHeight="1">
      <c r="A63" s="2" t="inlineStr"/>
      <c r="B63" s="2" t="inlineStr"/>
      <c r="C63" s="2" t="inlineStr"/>
      <c r="D63" s="2" t="inlineStr"/>
      <c r="E63" s="31" t="inlineStr">
        <is>
          <t>VALOR:</t>
        </is>
      </c>
      <c r="F63" s="60" t="n"/>
      <c r="G63" s="61">
        <f>SUM(G59,G62)</f>
        <v/>
      </c>
    </row>
    <row r="64" ht="15" customHeight="1">
      <c r="A64" s="2" t="inlineStr"/>
      <c r="B64" s="2" t="inlineStr"/>
      <c r="C64" s="2" t="inlineStr"/>
      <c r="D64" s="2" t="inlineStr"/>
      <c r="E64" s="31" t="inlineStr">
        <is>
          <t>VALOR BDI (26.70%):</t>
        </is>
      </c>
      <c r="F64" s="60" t="n"/>
      <c r="G64" s="61">
        <f>ROUNDDOWN(G63*BDI,2)</f>
        <v/>
      </c>
    </row>
    <row r="65" ht="15" customHeight="1">
      <c r="A65" s="2" t="inlineStr"/>
      <c r="B65" s="2" t="inlineStr"/>
      <c r="C65" s="2" t="inlineStr"/>
      <c r="D65" s="2" t="inlineStr"/>
      <c r="E65" s="31" t="inlineStr">
        <is>
          <t>VALOR COM BDI:</t>
        </is>
      </c>
      <c r="F65" s="60" t="n"/>
      <c r="G65" s="61">
        <f>G64 + G63</f>
        <v/>
      </c>
    </row>
    <row r="66" ht="10" customHeight="1">
      <c r="A66" s="2" t="inlineStr"/>
      <c r="B66" s="2" t="inlineStr"/>
      <c r="C66" s="22" t="inlineStr"/>
      <c r="E66" s="2" t="inlineStr"/>
      <c r="F66" s="2" t="inlineStr"/>
      <c r="G66" s="2" t="inlineStr"/>
    </row>
    <row r="67" ht="20" customHeight="1">
      <c r="A67" s="23" t="inlineStr">
        <is>
          <t>2.6. C3210 ESCAVAÇÃO E CARGA DE MATERIAL 3-CAT. (M3)</t>
        </is>
      </c>
      <c r="B67" s="59" t="n"/>
      <c r="C67" s="59" t="n"/>
      <c r="D67" s="59" t="n"/>
      <c r="E67" s="59" t="n"/>
      <c r="F67" s="59" t="n"/>
      <c r="G67" s="60" t="n"/>
    </row>
    <row r="68" ht="15" customHeight="1">
      <c r="A68" s="24" t="inlineStr">
        <is>
          <t>Equipamento Custo Horário</t>
        </is>
      </c>
      <c r="B68" s="60" t="n"/>
      <c r="C68" s="15" t="inlineStr">
        <is>
          <t>FONTE</t>
        </is>
      </c>
      <c r="D68" s="15" t="inlineStr">
        <is>
          <t>UNID</t>
        </is>
      </c>
      <c r="E68" s="15" t="inlineStr">
        <is>
          <t>COEFICIENTE</t>
        </is>
      </c>
      <c r="F68" s="15" t="inlineStr">
        <is>
          <t>PREÇO UNITÁRIO</t>
        </is>
      </c>
      <c r="G68" s="15" t="inlineStr">
        <is>
          <t>TOTAL</t>
        </is>
      </c>
    </row>
    <row r="69" ht="15" customHeight="1">
      <c r="A69" s="25" t="inlineStr">
        <is>
          <t>I0596</t>
        </is>
      </c>
      <c r="B69" s="26" t="inlineStr">
        <is>
          <t>CARREGADEIRA DE PNEUS HP 180 (CHI)</t>
        </is>
      </c>
      <c r="C69" s="25" t="inlineStr">
        <is>
          <t>SEINFRA</t>
        </is>
      </c>
      <c r="D69" s="25" t="inlineStr">
        <is>
          <t>H</t>
        </is>
      </c>
      <c r="E69" s="69" t="n">
        <v>0.00372549</v>
      </c>
      <c r="F69" s="72">
        <f>'COMPOSICOES AUXILIARES'!G308</f>
        <v/>
      </c>
      <c r="G69" s="72">
        <f>ROUND(E69*F69, 2)</f>
        <v/>
      </c>
      <c r="L69" t="n">
        <v>0.00372549</v>
      </c>
      <c r="M69" t="n">
        <v>109.9868</v>
      </c>
      <c r="N69">
        <f>(M69-F69)</f>
        <v/>
      </c>
    </row>
    <row r="70" ht="15" customHeight="1">
      <c r="A70" s="25" t="inlineStr">
        <is>
          <t>I0710</t>
        </is>
      </c>
      <c r="B70" s="26" t="inlineStr">
        <is>
          <t>CARREGADEIRA DE PNEUS HP 180 (CHP)</t>
        </is>
      </c>
      <c r="C70" s="25" t="inlineStr">
        <is>
          <t>SEINFRA</t>
        </is>
      </c>
      <c r="D70" s="25" t="inlineStr">
        <is>
          <t>H</t>
        </is>
      </c>
      <c r="E70" s="69" t="n">
        <v>0.01588235</v>
      </c>
      <c r="F70" s="72">
        <f>'COMPOSICOES AUXILIARES'!G320</f>
        <v/>
      </c>
      <c r="G70" s="72">
        <f>ROUND(E70*F70, 2)</f>
        <v/>
      </c>
      <c r="L70" t="n">
        <v>0.01588235</v>
      </c>
      <c r="M70" t="n">
        <v>331.6739</v>
      </c>
      <c r="N70">
        <f>(M70-F70)</f>
        <v/>
      </c>
    </row>
    <row r="71" ht="15" customHeight="1">
      <c r="A71" s="25" t="inlineStr">
        <is>
          <t>I0614</t>
        </is>
      </c>
      <c r="B71" s="26" t="inlineStr">
        <is>
          <t>COMPRESSOR DE AR 250 PCM (CHI)</t>
        </is>
      </c>
      <c r="C71" s="25" t="inlineStr">
        <is>
          <t>SEINFRA</t>
        </is>
      </c>
      <c r="D71" s="25" t="inlineStr">
        <is>
          <t>H</t>
        </is>
      </c>
      <c r="E71" s="69" t="n">
        <v>0</v>
      </c>
      <c r="F71" s="72">
        <f>'COMPOSICOES AUXILIARES'!G462</f>
        <v/>
      </c>
      <c r="G71" s="72">
        <f>ROUND(E71*F71, 2)</f>
        <v/>
      </c>
      <c r="L71" t="n">
        <v>0</v>
      </c>
      <c r="M71" t="n">
        <v>47.4699</v>
      </c>
      <c r="N71">
        <f>(M71-F71)</f>
        <v/>
      </c>
    </row>
    <row r="72" ht="15" customHeight="1">
      <c r="A72" s="25" t="inlineStr">
        <is>
          <t>I0728</t>
        </is>
      </c>
      <c r="B72" s="26" t="inlineStr">
        <is>
          <t>COMPRESSOR DE AR 250 PCM (CHP)</t>
        </is>
      </c>
      <c r="C72" s="25" t="inlineStr">
        <is>
          <t>SEINFRA</t>
        </is>
      </c>
      <c r="D72" s="25" t="inlineStr">
        <is>
          <t>H</t>
        </is>
      </c>
      <c r="E72" s="69" t="n">
        <v>0.09803922</v>
      </c>
      <c r="F72" s="72">
        <f>'COMPOSICOES AUXILIARES'!G474</f>
        <v/>
      </c>
      <c r="G72" s="72">
        <f>ROUND(E72*F72, 2)</f>
        <v/>
      </c>
      <c r="L72" t="n">
        <v>0.09803922</v>
      </c>
      <c r="M72" t="n">
        <v>137.6289</v>
      </c>
      <c r="N72">
        <f>(M72-F72)</f>
        <v/>
      </c>
    </row>
    <row r="73" ht="15" customHeight="1">
      <c r="A73" s="25" t="inlineStr">
        <is>
          <t>I0645</t>
        </is>
      </c>
      <c r="B73" s="26" t="inlineStr">
        <is>
          <t>PERFURATRIZ PNEUMÁTICA (CHI)</t>
        </is>
      </c>
      <c r="C73" s="25" t="inlineStr">
        <is>
          <t>SEINFRA</t>
        </is>
      </c>
      <c r="D73" s="25" t="inlineStr">
        <is>
          <t>H</t>
        </is>
      </c>
      <c r="E73" s="69" t="n">
        <v>0</v>
      </c>
      <c r="F73" s="72">
        <f>'COMPOSICOES AUXILIARES'!G1354</f>
        <v/>
      </c>
      <c r="G73" s="72">
        <f>ROUND(E73*F73, 2)</f>
        <v/>
      </c>
      <c r="L73" t="n">
        <v>0</v>
      </c>
      <c r="M73" t="n">
        <v>26.6347</v>
      </c>
      <c r="N73">
        <f>(M73-F73)</f>
        <v/>
      </c>
    </row>
    <row r="74" ht="15" customHeight="1">
      <c r="A74" s="25" t="inlineStr">
        <is>
          <t>I0759</t>
        </is>
      </c>
      <c r="B74" s="26" t="inlineStr">
        <is>
          <t>PERFURATRIZ PNEUMÁTICA (CHP)</t>
        </is>
      </c>
      <c r="C74" s="25" t="inlineStr">
        <is>
          <t>SEINFRA</t>
        </is>
      </c>
      <c r="D74" s="25" t="inlineStr">
        <is>
          <t>H</t>
        </is>
      </c>
      <c r="E74" s="69" t="n">
        <v>0.29411765</v>
      </c>
      <c r="F74" s="72">
        <f>'COMPOSICOES AUXILIARES'!G1365</f>
        <v/>
      </c>
      <c r="G74" s="72">
        <f>ROUND(E74*F74, 2)</f>
        <v/>
      </c>
      <c r="L74" t="n">
        <v>0.29411765</v>
      </c>
      <c r="M74" t="n">
        <v>28.0274</v>
      </c>
      <c r="N74">
        <f>(M74-F74)</f>
        <v/>
      </c>
    </row>
    <row r="75" ht="15" customHeight="1">
      <c r="A75" s="25" t="inlineStr">
        <is>
          <t>I0663</t>
        </is>
      </c>
      <c r="B75" s="26" t="inlineStr">
        <is>
          <t>TRATOR DE ESTEIRA C/LÂMINA E ESC. HP 328 (CHI)</t>
        </is>
      </c>
      <c r="C75" s="25" t="inlineStr">
        <is>
          <t>SEINFRA</t>
        </is>
      </c>
      <c r="D75" s="25" t="inlineStr">
        <is>
          <t>H</t>
        </is>
      </c>
      <c r="E75" s="69" t="n">
        <v>0.01235294</v>
      </c>
      <c r="F75" s="72">
        <f>'COMPOSICOES AUXILIARES'!G1514</f>
        <v/>
      </c>
      <c r="G75" s="72">
        <f>ROUND(E75*F75, 2)</f>
        <v/>
      </c>
      <c r="L75" t="n">
        <v>0.01235294</v>
      </c>
      <c r="M75" t="n">
        <v>292.1646</v>
      </c>
      <c r="N75">
        <f>(M75-F75)</f>
        <v/>
      </c>
    </row>
    <row r="76" ht="15" customHeight="1">
      <c r="A76" s="25" t="inlineStr">
        <is>
          <t>I0776</t>
        </is>
      </c>
      <c r="B76" s="26" t="inlineStr">
        <is>
          <t>TRATOR DE ESTEIRA C/LÂMINA E ESC. HP 328 (CHP)</t>
        </is>
      </c>
      <c r="C76" s="25" t="inlineStr">
        <is>
          <t>SEINFRA</t>
        </is>
      </c>
      <c r="D76" s="25" t="inlineStr">
        <is>
          <t>H</t>
        </is>
      </c>
      <c r="E76" s="69" t="n">
        <v>0.0072549</v>
      </c>
      <c r="F76" s="72">
        <f>'COMPOSICOES AUXILIARES'!G1526</f>
        <v/>
      </c>
      <c r="G76" s="72">
        <f>ROUND(E76*F76, 2)</f>
        <v/>
      </c>
      <c r="L76" t="n">
        <v>0.0072549</v>
      </c>
      <c r="M76" t="n">
        <v>813.4758</v>
      </c>
      <c r="N76">
        <f>(M76-F76)</f>
        <v/>
      </c>
    </row>
    <row r="77" ht="18" customHeight="1">
      <c r="A77" s="2" t="inlineStr"/>
      <c r="B77" s="2" t="inlineStr"/>
      <c r="C77" s="2" t="inlineStr"/>
      <c r="D77" s="2" t="inlineStr"/>
      <c r="E77" s="29" t="inlineStr">
        <is>
          <t>TOTAL Equipamento Custo Horário:</t>
        </is>
      </c>
      <c r="F77" s="60" t="n"/>
      <c r="G77" s="73">
        <f>SUM(G69:G76)</f>
        <v/>
      </c>
    </row>
    <row r="78" ht="15" customHeight="1">
      <c r="A78" s="24" t="inlineStr">
        <is>
          <t>Material</t>
        </is>
      </c>
      <c r="B78" s="60" t="n"/>
      <c r="C78" s="15" t="inlineStr">
        <is>
          <t>FONTE</t>
        </is>
      </c>
      <c r="D78" s="15" t="inlineStr">
        <is>
          <t>UNID</t>
        </is>
      </c>
      <c r="E78" s="15" t="inlineStr">
        <is>
          <t>COEFICIENTE</t>
        </is>
      </c>
      <c r="F78" s="15" t="inlineStr">
        <is>
          <t>PREÇO UNITÁRIO</t>
        </is>
      </c>
      <c r="G78" s="15" t="inlineStr">
        <is>
          <t>TOTAL</t>
        </is>
      </c>
    </row>
    <row r="79" ht="15" customHeight="1">
      <c r="A79" s="25" t="inlineStr">
        <is>
          <t>I0860</t>
        </is>
      </c>
      <c r="B79" s="26" t="inlineStr">
        <is>
          <t>CORDEL DETONANTE</t>
        </is>
      </c>
      <c r="C79" s="25" t="inlineStr">
        <is>
          <t>SEINFRA</t>
        </is>
      </c>
      <c r="D79" s="25" t="inlineStr">
        <is>
          <t>M</t>
        </is>
      </c>
      <c r="E79" s="69" t="n">
        <v>0.84</v>
      </c>
      <c r="F79" s="72">
        <f>ROUND(M79*FATOR, 2)</f>
        <v/>
      </c>
      <c r="G79" s="72">
        <f>ROUND(E79*F79, 2)</f>
        <v/>
      </c>
      <c r="L79" t="n">
        <v>0.84</v>
      </c>
      <c r="M79" t="n">
        <v>6.01</v>
      </c>
      <c r="N79">
        <f>(M79-F79)</f>
        <v/>
      </c>
    </row>
    <row r="80" ht="15" customHeight="1">
      <c r="A80" s="25" t="inlineStr">
        <is>
          <t>I2507</t>
        </is>
      </c>
      <c r="B80" s="26" t="inlineStr">
        <is>
          <t>DINAMITE 60%</t>
        </is>
      </c>
      <c r="C80" s="25" t="inlineStr">
        <is>
          <t>SEINFRA</t>
        </is>
      </c>
      <c r="D80" s="25" t="inlineStr">
        <is>
          <t>KG</t>
        </is>
      </c>
      <c r="E80" s="69" t="n">
        <v>0.05</v>
      </c>
      <c r="F80" s="72">
        <f>ROUND(M80*FATOR, 2)</f>
        <v/>
      </c>
      <c r="G80" s="72">
        <f>ROUND(E80*F80, 2)</f>
        <v/>
      </c>
      <c r="L80" t="n">
        <v>0.05</v>
      </c>
      <c r="M80" t="n">
        <v>18.67</v>
      </c>
      <c r="N80">
        <f>(M80-F80)</f>
        <v/>
      </c>
    </row>
    <row r="81" ht="15" customHeight="1">
      <c r="A81" s="25" t="inlineStr">
        <is>
          <t>I2568</t>
        </is>
      </c>
      <c r="B81" s="26" t="inlineStr">
        <is>
          <t>DINAMITE GRANULADA</t>
        </is>
      </c>
      <c r="C81" s="25" t="inlineStr">
        <is>
          <t>SEINFRA</t>
        </is>
      </c>
      <c r="D81" s="25" t="inlineStr">
        <is>
          <t>KG</t>
        </is>
      </c>
      <c r="E81" s="69" t="n">
        <v>0.3</v>
      </c>
      <c r="F81" s="72">
        <f>ROUND(M81*FATOR, 2)</f>
        <v/>
      </c>
      <c r="G81" s="72">
        <f>ROUND(E81*F81, 2)</f>
        <v/>
      </c>
      <c r="L81" t="n">
        <v>0.3</v>
      </c>
      <c r="M81" t="n">
        <v>16.06</v>
      </c>
      <c r="N81">
        <f>(M81-F81)</f>
        <v/>
      </c>
    </row>
    <row r="82" ht="15" customHeight="1">
      <c r="A82" s="25" t="inlineStr">
        <is>
          <t>I2326</t>
        </is>
      </c>
      <c r="B82" s="26" t="inlineStr">
        <is>
          <t>ESPOLETA</t>
        </is>
      </c>
      <c r="C82" s="25" t="inlineStr">
        <is>
          <t>SEINFRA</t>
        </is>
      </c>
      <c r="D82" s="25" t="inlineStr">
        <is>
          <t>UN</t>
        </is>
      </c>
      <c r="E82" s="69" t="n">
        <v>0.007</v>
      </c>
      <c r="F82" s="72">
        <f>ROUND(M82*FATOR, 2)</f>
        <v/>
      </c>
      <c r="G82" s="72">
        <f>ROUND(E82*F82, 2)</f>
        <v/>
      </c>
      <c r="L82" t="n">
        <v>0.007</v>
      </c>
      <c r="M82" t="n">
        <v>7.4</v>
      </c>
      <c r="N82">
        <f>(M82-F82)</f>
        <v/>
      </c>
    </row>
    <row r="83" ht="15" customHeight="1">
      <c r="A83" s="25" t="inlineStr">
        <is>
          <t>I2329</t>
        </is>
      </c>
      <c r="B83" s="26" t="inlineStr">
        <is>
          <t>ESTOPIM</t>
        </is>
      </c>
      <c r="C83" s="25" t="inlineStr">
        <is>
          <t>SEINFRA</t>
        </is>
      </c>
      <c r="D83" s="25" t="inlineStr">
        <is>
          <t>M</t>
        </is>
      </c>
      <c r="E83" s="69" t="n">
        <v>0.045</v>
      </c>
      <c r="F83" s="72">
        <f>ROUND(M83*FATOR, 2)</f>
        <v/>
      </c>
      <c r="G83" s="72">
        <f>ROUND(E83*F83, 2)</f>
        <v/>
      </c>
      <c r="L83" t="n">
        <v>0.045</v>
      </c>
      <c r="M83" t="n">
        <v>7.25</v>
      </c>
      <c r="N83">
        <f>(M83-F83)</f>
        <v/>
      </c>
    </row>
    <row r="84" ht="15" customHeight="1">
      <c r="A84" s="25" t="inlineStr">
        <is>
          <t>I2535</t>
        </is>
      </c>
      <c r="B84" s="26" t="inlineStr">
        <is>
          <t>SÉRIE DE BROCAS S.12 D=22MM</t>
        </is>
      </c>
      <c r="C84" s="25" t="inlineStr">
        <is>
          <t>SEINFRA</t>
        </is>
      </c>
      <c r="D84" s="25" t="inlineStr">
        <is>
          <t>JG</t>
        </is>
      </c>
      <c r="E84" s="69" t="n">
        <v>0.0005</v>
      </c>
      <c r="F84" s="72">
        <f>ROUND(M84*FATOR, 2)</f>
        <v/>
      </c>
      <c r="G84" s="72">
        <f>ROUND(E84*F84, 2)</f>
        <v/>
      </c>
      <c r="L84" t="n">
        <v>0.0005</v>
      </c>
      <c r="M84" t="n">
        <v>729.0700000000001</v>
      </c>
      <c r="N84">
        <f>(M84-F84)</f>
        <v/>
      </c>
    </row>
    <row r="85" ht="15" customHeight="1">
      <c r="A85" s="2" t="inlineStr"/>
      <c r="B85" s="2" t="inlineStr"/>
      <c r="C85" s="2" t="inlineStr"/>
      <c r="D85" s="2" t="inlineStr"/>
      <c r="E85" s="29" t="inlineStr">
        <is>
          <t>TOTAL Material:</t>
        </is>
      </c>
      <c r="F85" s="60" t="n"/>
      <c r="G85" s="73">
        <f>SUM(G79:G84)</f>
        <v/>
      </c>
    </row>
    <row r="86" ht="15" customHeight="1">
      <c r="A86" s="24" t="inlineStr">
        <is>
          <t>Mão de Obra</t>
        </is>
      </c>
      <c r="B86" s="60" t="n"/>
      <c r="C86" s="15" t="inlineStr">
        <is>
          <t>FONTE</t>
        </is>
      </c>
      <c r="D86" s="15" t="inlineStr">
        <is>
          <t>UNID</t>
        </is>
      </c>
      <c r="E86" s="15" t="inlineStr">
        <is>
          <t>COEFICIENTE</t>
        </is>
      </c>
      <c r="F86" s="15" t="inlineStr">
        <is>
          <t>PREÇO UNITÁRIO</t>
        </is>
      </c>
      <c r="G86" s="15" t="inlineStr">
        <is>
          <t>TOTAL</t>
        </is>
      </c>
    </row>
    <row r="87" ht="15" customHeight="1">
      <c r="A87" s="25" t="inlineStr">
        <is>
          <t>I0221</t>
        </is>
      </c>
      <c r="B87" s="26" t="inlineStr">
        <is>
          <t>BLASTER</t>
        </is>
      </c>
      <c r="C87" s="25" t="inlineStr">
        <is>
          <t>SEINFRA</t>
        </is>
      </c>
      <c r="D87" s="25" t="inlineStr">
        <is>
          <t>H</t>
        </is>
      </c>
      <c r="E87" s="69">
        <f>L87*FATOR</f>
        <v/>
      </c>
      <c r="F87" s="72" t="n">
        <v>26.73</v>
      </c>
      <c r="G87" s="72">
        <f>ROUND(E87*F87, 2)</f>
        <v/>
      </c>
      <c r="L87" t="n">
        <v>0.01960784</v>
      </c>
      <c r="M87" t="n">
        <v>26.73</v>
      </c>
      <c r="N87">
        <f>(M87-F87)</f>
        <v/>
      </c>
    </row>
    <row r="88" ht="15" customHeight="1">
      <c r="A88" s="25" t="inlineStr">
        <is>
          <t>I2543</t>
        </is>
      </c>
      <c r="B88" s="26" t="inlineStr">
        <is>
          <t>SERVENTE</t>
        </is>
      </c>
      <c r="C88" s="25" t="inlineStr">
        <is>
          <t>SEINFRA</t>
        </is>
      </c>
      <c r="D88" s="25" t="inlineStr">
        <is>
          <t>H</t>
        </is>
      </c>
      <c r="E88" s="69">
        <f>L88*FATOR</f>
        <v/>
      </c>
      <c r="F88" s="72" t="n">
        <v>20.26</v>
      </c>
      <c r="G88" s="72">
        <f>ROUND(E88*F88, 2)</f>
        <v/>
      </c>
      <c r="L88" t="n">
        <v>0.07843137</v>
      </c>
      <c r="M88" t="n">
        <v>20.26</v>
      </c>
      <c r="N88">
        <f>(M88-F88)</f>
        <v/>
      </c>
    </row>
    <row r="89" ht="15" customHeight="1">
      <c r="A89" s="2" t="inlineStr"/>
      <c r="B89" s="2" t="inlineStr"/>
      <c r="C89" s="2" t="inlineStr"/>
      <c r="D89" s="2" t="inlineStr"/>
      <c r="E89" s="29" t="inlineStr">
        <is>
          <t>TOTAL Mão de Obra:</t>
        </is>
      </c>
      <c r="F89" s="60" t="n"/>
      <c r="G89" s="73">
        <f>SUM(G87:G88)</f>
        <v/>
      </c>
    </row>
    <row r="90" ht="15" customHeight="1">
      <c r="A90" s="2" t="inlineStr"/>
      <c r="B90" s="2" t="inlineStr"/>
      <c r="C90" s="2" t="inlineStr"/>
      <c r="D90" s="2" t="inlineStr"/>
      <c r="E90" s="31" t="inlineStr">
        <is>
          <t>VALOR:</t>
        </is>
      </c>
      <c r="F90" s="60" t="n"/>
      <c r="G90" s="61">
        <f>SUM(G85,G77,G89)</f>
        <v/>
      </c>
    </row>
    <row r="91" ht="15" customHeight="1">
      <c r="A91" s="2" t="inlineStr"/>
      <c r="B91" s="2" t="inlineStr"/>
      <c r="C91" s="2" t="inlineStr"/>
      <c r="D91" s="2" t="inlineStr"/>
      <c r="E91" s="31" t="inlineStr">
        <is>
          <t>VALOR BDI (26.70%):</t>
        </is>
      </c>
      <c r="F91" s="60" t="n"/>
      <c r="G91" s="61">
        <f>ROUNDDOWN(G90*BDI,2)</f>
        <v/>
      </c>
    </row>
    <row r="92" ht="15" customHeight="1">
      <c r="A92" s="2" t="inlineStr"/>
      <c r="B92" s="2" t="inlineStr"/>
      <c r="C92" s="2" t="inlineStr"/>
      <c r="D92" s="2" t="inlineStr"/>
      <c r="E92" s="31" t="inlineStr">
        <is>
          <t>VALOR COM BDI:</t>
        </is>
      </c>
      <c r="F92" s="60" t="n"/>
      <c r="G92" s="61">
        <f>G91 + G90</f>
        <v/>
      </c>
    </row>
    <row r="93" ht="10" customHeight="1">
      <c r="A93" s="2" t="inlineStr"/>
      <c r="B93" s="2" t="inlineStr"/>
      <c r="C93" s="22" t="inlineStr"/>
      <c r="E93" s="2" t="inlineStr"/>
      <c r="F93" s="2" t="inlineStr"/>
      <c r="G93" s="2" t="inlineStr"/>
    </row>
    <row r="94" ht="20" customHeight="1">
      <c r="A94" s="23" t="inlineStr">
        <is>
          <t>2.7. C5028 PISO INTERTRAVADO TIPO TIJOLINHO (20 X 10 X 4CM), CINZA - COMPACTAÇÃO MECANIZADA (M2)</t>
        </is>
      </c>
      <c r="B94" s="59" t="n"/>
      <c r="C94" s="59" t="n"/>
      <c r="D94" s="59" t="n"/>
      <c r="E94" s="59" t="n"/>
      <c r="F94" s="59" t="n"/>
      <c r="G94" s="60" t="n"/>
    </row>
    <row r="95" ht="15" customHeight="1">
      <c r="A95" s="24" t="inlineStr">
        <is>
          <t>Equipamento Custo Horário</t>
        </is>
      </c>
      <c r="B95" s="60" t="n"/>
      <c r="C95" s="15" t="inlineStr">
        <is>
          <t>FONTE</t>
        </is>
      </c>
      <c r="D95" s="15" t="inlineStr">
        <is>
          <t>UNID</t>
        </is>
      </c>
      <c r="E95" s="15" t="inlineStr">
        <is>
          <t>COEFICIENTE</t>
        </is>
      </c>
      <c r="F95" s="15" t="inlineStr">
        <is>
          <t>PREÇO UNITÁRIO</t>
        </is>
      </c>
      <c r="G95" s="15" t="inlineStr">
        <is>
          <t>TOTAL</t>
        </is>
      </c>
    </row>
    <row r="96" ht="15" customHeight="1">
      <c r="A96" s="25" t="inlineStr">
        <is>
          <t>I0612</t>
        </is>
      </c>
      <c r="B96" s="26" t="inlineStr">
        <is>
          <t>COMPACTADOR DE PLACA VIBRATÓRIA HP 7 (CHI)</t>
        </is>
      </c>
      <c r="C96" s="25" t="inlineStr">
        <is>
          <t>SEINFRA</t>
        </is>
      </c>
      <c r="D96" s="25" t="inlineStr">
        <is>
          <t>H</t>
        </is>
      </c>
      <c r="E96" s="69" t="n">
        <v>0.0757</v>
      </c>
      <c r="F96" s="72">
        <f>'COMPOSICOES AUXILIARES'!G386</f>
        <v/>
      </c>
      <c r="G96" s="72">
        <f>ROUND(E96*F96, 2)</f>
        <v/>
      </c>
      <c r="L96" t="n">
        <v>0.0757</v>
      </c>
      <c r="M96" t="n">
        <v>34.8011</v>
      </c>
      <c r="N96">
        <f>(M96-F96)</f>
        <v/>
      </c>
    </row>
    <row r="97" ht="15" customHeight="1">
      <c r="A97" s="25" t="inlineStr">
        <is>
          <t>I0725</t>
        </is>
      </c>
      <c r="B97" s="26" t="inlineStr">
        <is>
          <t>COMPACTADOR DE PLACA VIBRATÓRIA HP 7 (CHP)</t>
        </is>
      </c>
      <c r="C97" s="25" t="inlineStr">
        <is>
          <t>SEINFRA</t>
        </is>
      </c>
      <c r="D97" s="25" t="inlineStr">
        <is>
          <t>H</t>
        </is>
      </c>
      <c r="E97" s="69" t="n">
        <v>0.0041</v>
      </c>
      <c r="F97" s="72">
        <f>'COMPOSICOES AUXILIARES'!G398</f>
        <v/>
      </c>
      <c r="G97" s="72">
        <f>ROUND(E97*F97, 2)</f>
        <v/>
      </c>
      <c r="L97" t="n">
        <v>0.0041</v>
      </c>
      <c r="M97" t="n">
        <v>51.5141</v>
      </c>
      <c r="N97">
        <f>(M97-F97)</f>
        <v/>
      </c>
    </row>
    <row r="98" ht="18" customHeight="1">
      <c r="A98" s="2" t="inlineStr"/>
      <c r="B98" s="2" t="inlineStr"/>
      <c r="C98" s="2" t="inlineStr"/>
      <c r="D98" s="2" t="inlineStr"/>
      <c r="E98" s="29" t="inlineStr">
        <is>
          <t>TOTAL Equipamento Custo Horário:</t>
        </is>
      </c>
      <c r="F98" s="60" t="n"/>
      <c r="G98" s="73">
        <f>SUM(G96:G97)</f>
        <v/>
      </c>
    </row>
    <row r="99" ht="15" customHeight="1">
      <c r="A99" s="24" t="inlineStr">
        <is>
          <t>Material</t>
        </is>
      </c>
      <c r="B99" s="60" t="n"/>
      <c r="C99" s="15" t="inlineStr">
        <is>
          <t>FONTE</t>
        </is>
      </c>
      <c r="D99" s="15" t="inlineStr">
        <is>
          <t>UNID</t>
        </is>
      </c>
      <c r="E99" s="15" t="inlineStr">
        <is>
          <t>COEFICIENTE</t>
        </is>
      </c>
      <c r="F99" s="15" t="inlineStr">
        <is>
          <t>PREÇO UNITÁRIO</t>
        </is>
      </c>
      <c r="G99" s="15" t="inlineStr">
        <is>
          <t>TOTAL</t>
        </is>
      </c>
    </row>
    <row r="100" ht="15" customHeight="1">
      <c r="A100" s="25" t="inlineStr">
        <is>
          <t>I0109</t>
        </is>
      </c>
      <c r="B100" s="26" t="inlineStr">
        <is>
          <t>AREIA MEDIA</t>
        </is>
      </c>
      <c r="C100" s="25" t="inlineStr">
        <is>
          <t>SEINFRA</t>
        </is>
      </c>
      <c r="D100" s="25" t="inlineStr">
        <is>
          <t>M3</t>
        </is>
      </c>
      <c r="E100" s="69" t="n">
        <v>0.0568</v>
      </c>
      <c r="F100" s="72">
        <f>ROUND(M100*FATOR, 2)</f>
        <v/>
      </c>
      <c r="G100" s="72">
        <f>ROUND(E100*F100, 2)</f>
        <v/>
      </c>
      <c r="L100" t="n">
        <v>0.0568</v>
      </c>
      <c r="M100" t="n">
        <v>83.58</v>
      </c>
      <c r="N100">
        <f>(M100-F100)</f>
        <v/>
      </c>
    </row>
    <row r="101" ht="15" customHeight="1">
      <c r="A101" s="25" t="inlineStr">
        <is>
          <t>I2403</t>
        </is>
      </c>
      <c r="B101" s="26" t="inlineStr">
        <is>
          <t>PÓ DE PEDRA</t>
        </is>
      </c>
      <c r="C101" s="25" t="inlineStr">
        <is>
          <t>SEINFRA</t>
        </is>
      </c>
      <c r="D101" s="25" t="inlineStr">
        <is>
          <t>M3</t>
        </is>
      </c>
      <c r="E101" s="69" t="n">
        <v>0.0065</v>
      </c>
      <c r="F101" s="72">
        <f>ROUND(M101*FATOR, 2)</f>
        <v/>
      </c>
      <c r="G101" s="72">
        <f>ROUND(E101*F101, 2)</f>
        <v/>
      </c>
      <c r="L101" t="n">
        <v>0.0065</v>
      </c>
      <c r="M101" t="n">
        <v>77.13</v>
      </c>
      <c r="N101">
        <f>(M101-F101)</f>
        <v/>
      </c>
    </row>
    <row r="102" ht="15" customHeight="1">
      <c r="A102" s="25" t="inlineStr">
        <is>
          <t>I9513</t>
        </is>
      </c>
      <c r="B102" s="26" t="inlineStr">
        <is>
          <t>TIJOLINHO (20 X 10 X 4CM), COR NATURAL</t>
        </is>
      </c>
      <c r="C102" s="25" t="inlineStr">
        <is>
          <t>SEINFRA</t>
        </is>
      </c>
      <c r="D102" s="25" t="inlineStr">
        <is>
          <t>UN</t>
        </is>
      </c>
      <c r="E102" s="69" t="n">
        <v>51</v>
      </c>
      <c r="F102" s="72">
        <f>ROUND(M102*FATOR, 2)</f>
        <v/>
      </c>
      <c r="G102" s="72">
        <f>ROUND(E102*F102, 2)</f>
        <v/>
      </c>
      <c r="L102" t="n">
        <v>51</v>
      </c>
      <c r="M102" t="n">
        <v>0.71</v>
      </c>
      <c r="N102">
        <f>(M102-F102)</f>
        <v/>
      </c>
    </row>
    <row r="103" ht="15" customHeight="1">
      <c r="A103" s="2" t="inlineStr"/>
      <c r="B103" s="2" t="inlineStr"/>
      <c r="C103" s="2" t="inlineStr"/>
      <c r="D103" s="2" t="inlineStr"/>
      <c r="E103" s="29" t="inlineStr">
        <is>
          <t>TOTAL Material:</t>
        </is>
      </c>
      <c r="F103" s="60" t="n"/>
      <c r="G103" s="73">
        <f>SUM(G100:G102)</f>
        <v/>
      </c>
    </row>
    <row r="104" ht="15" customHeight="1">
      <c r="A104" s="24" t="inlineStr">
        <is>
          <t>Mão de Obra</t>
        </is>
      </c>
      <c r="B104" s="60" t="n"/>
      <c r="C104" s="15" t="inlineStr">
        <is>
          <t>FONTE</t>
        </is>
      </c>
      <c r="D104" s="15" t="inlineStr">
        <is>
          <t>UNID</t>
        </is>
      </c>
      <c r="E104" s="15" t="inlineStr">
        <is>
          <t>COEFICIENTE</t>
        </is>
      </c>
      <c r="F104" s="15" t="inlineStr">
        <is>
          <t>PREÇO UNITÁRIO</t>
        </is>
      </c>
      <c r="G104" s="15" t="inlineStr">
        <is>
          <t>TOTAL</t>
        </is>
      </c>
    </row>
    <row r="105" ht="15" customHeight="1">
      <c r="A105" s="25" t="inlineStr">
        <is>
          <t>I0445</t>
        </is>
      </c>
      <c r="B105" s="26" t="inlineStr">
        <is>
          <t>CALCETEIRO</t>
        </is>
      </c>
      <c r="C105" s="25" t="inlineStr">
        <is>
          <t>SEINFRA</t>
        </is>
      </c>
      <c r="D105" s="25" t="inlineStr">
        <is>
          <t>H</t>
        </is>
      </c>
      <c r="E105" s="69">
        <f>L105*FATOR</f>
        <v/>
      </c>
      <c r="F105" s="72" t="n">
        <v>26.86</v>
      </c>
      <c r="G105" s="72">
        <f>ROUND(E105*F105, 2)</f>
        <v/>
      </c>
      <c r="L105" t="n">
        <v>0.1595</v>
      </c>
      <c r="M105" t="n">
        <v>26.86</v>
      </c>
      <c r="N105">
        <f>(M105-F105)</f>
        <v/>
      </c>
    </row>
    <row r="106" ht="15" customHeight="1">
      <c r="A106" s="25" t="inlineStr">
        <is>
          <t>I2543</t>
        </is>
      </c>
      <c r="B106" s="26" t="inlineStr">
        <is>
          <t>SERVENTE</t>
        </is>
      </c>
      <c r="C106" s="25" t="inlineStr">
        <is>
          <t>SEINFRA</t>
        </is>
      </c>
      <c r="D106" s="25" t="inlineStr">
        <is>
          <t>H</t>
        </is>
      </c>
      <c r="E106" s="69">
        <f>L106*FATOR</f>
        <v/>
      </c>
      <c r="F106" s="72" t="n">
        <v>20.26</v>
      </c>
      <c r="G106" s="72">
        <f>ROUND(E106*F106, 2)</f>
        <v/>
      </c>
      <c r="L106" t="n">
        <v>0.1595</v>
      </c>
      <c r="M106" t="n">
        <v>20.26</v>
      </c>
      <c r="N106">
        <f>(M106-F106)</f>
        <v/>
      </c>
    </row>
    <row r="107" ht="15" customHeight="1">
      <c r="A107" s="2" t="inlineStr"/>
      <c r="B107" s="2" t="inlineStr"/>
      <c r="C107" s="2" t="inlineStr"/>
      <c r="D107" s="2" t="inlineStr"/>
      <c r="E107" s="29" t="inlineStr">
        <is>
          <t>TOTAL Mão de Obra:</t>
        </is>
      </c>
      <c r="F107" s="60" t="n"/>
      <c r="G107" s="73">
        <f>SUM(G105:G106)</f>
        <v/>
      </c>
    </row>
    <row r="108" ht="15" customHeight="1">
      <c r="A108" s="2" t="inlineStr"/>
      <c r="B108" s="2" t="inlineStr"/>
      <c r="C108" s="2" t="inlineStr"/>
      <c r="D108" s="2" t="inlineStr"/>
      <c r="E108" s="31" t="inlineStr">
        <is>
          <t>VALOR:</t>
        </is>
      </c>
      <c r="F108" s="60" t="n"/>
      <c r="G108" s="61">
        <f>SUM(G103,G98,G107)</f>
        <v/>
      </c>
    </row>
    <row r="109" ht="15" customHeight="1">
      <c r="A109" s="2" t="inlineStr"/>
      <c r="B109" s="2" t="inlineStr"/>
      <c r="C109" s="2" t="inlineStr"/>
      <c r="D109" s="2" t="inlineStr"/>
      <c r="E109" s="31" t="inlineStr">
        <is>
          <t>VALOR BDI (26.70%):</t>
        </is>
      </c>
      <c r="F109" s="60" t="n"/>
      <c r="G109" s="61">
        <f>ROUNDDOWN(G108*BDI,2)</f>
        <v/>
      </c>
    </row>
    <row r="110" ht="15" customHeight="1">
      <c r="A110" s="2" t="inlineStr"/>
      <c r="B110" s="2" t="inlineStr"/>
      <c r="C110" s="2" t="inlineStr"/>
      <c r="D110" s="2" t="inlineStr"/>
      <c r="E110" s="31" t="inlineStr">
        <is>
          <t>VALOR COM BDI:</t>
        </is>
      </c>
      <c r="F110" s="60" t="n"/>
      <c r="G110" s="61">
        <f>G109 + G108</f>
        <v/>
      </c>
    </row>
    <row r="111" ht="10" customHeight="1">
      <c r="A111" s="2" t="inlineStr"/>
      <c r="B111" s="2" t="inlineStr"/>
      <c r="C111" s="22" t="inlineStr"/>
      <c r="E111" s="2" t="inlineStr"/>
      <c r="F111" s="2" t="inlineStr"/>
      <c r="G111" s="2" t="inlineStr"/>
    </row>
    <row r="112" ht="20" customHeight="1">
      <c r="A112" s="23" t="inlineStr">
        <is>
          <t>2.8. C2940 RETIRADA DE PAVIMENTAÇÃO EM PARALELEPÍPEDO OU PEDRA TOSCA (M2)</t>
        </is>
      </c>
      <c r="B112" s="59" t="n"/>
      <c r="C112" s="59" t="n"/>
      <c r="D112" s="59" t="n"/>
      <c r="E112" s="59" t="n"/>
      <c r="F112" s="59" t="n"/>
      <c r="G112" s="60" t="n"/>
    </row>
    <row r="113" ht="15" customHeight="1">
      <c r="A113" s="24" t="inlineStr">
        <is>
          <t>Mão de Obra</t>
        </is>
      </c>
      <c r="B113" s="60" t="n"/>
      <c r="C113" s="15" t="inlineStr">
        <is>
          <t>FONTE</t>
        </is>
      </c>
      <c r="D113" s="15" t="inlineStr">
        <is>
          <t>UNID</t>
        </is>
      </c>
      <c r="E113" s="15" t="inlineStr">
        <is>
          <t>COEFICIENTE</t>
        </is>
      </c>
      <c r="F113" s="15" t="inlineStr">
        <is>
          <t>PREÇO UNITÁRIO</t>
        </is>
      </c>
      <c r="G113" s="15" t="inlineStr">
        <is>
          <t>TOTAL</t>
        </is>
      </c>
    </row>
    <row r="114" ht="15" customHeight="1">
      <c r="A114" s="25" t="inlineStr">
        <is>
          <t>I2543</t>
        </is>
      </c>
      <c r="B114" s="26" t="inlineStr">
        <is>
          <t>SERVENTE</t>
        </is>
      </c>
      <c r="C114" s="25" t="inlineStr">
        <is>
          <t>SEINFRA</t>
        </is>
      </c>
      <c r="D114" s="25" t="inlineStr">
        <is>
          <t>H</t>
        </is>
      </c>
      <c r="E114" s="69">
        <f>L114*FATOR</f>
        <v/>
      </c>
      <c r="F114" s="72" t="n">
        <v>20.26</v>
      </c>
      <c r="G114" s="72">
        <f>ROUND(E114*F114, 2)</f>
        <v/>
      </c>
      <c r="L114" t="n">
        <v>0.6</v>
      </c>
      <c r="M114" t="n">
        <v>20.26</v>
      </c>
      <c r="N114">
        <f>(M114-F114)</f>
        <v/>
      </c>
    </row>
    <row r="115" ht="15" customHeight="1">
      <c r="A115" s="2" t="inlineStr"/>
      <c r="B115" s="2" t="inlineStr"/>
      <c r="C115" s="2" t="inlineStr"/>
      <c r="D115" s="2" t="inlineStr"/>
      <c r="E115" s="29" t="inlineStr">
        <is>
          <t>TOTAL Mão de Obra:</t>
        </is>
      </c>
      <c r="F115" s="60" t="n"/>
      <c r="G115" s="73">
        <f>SUM(G114:G114)</f>
        <v/>
      </c>
    </row>
    <row r="116" ht="15" customHeight="1">
      <c r="A116" s="2" t="inlineStr"/>
      <c r="B116" s="2" t="inlineStr"/>
      <c r="C116" s="2" t="inlineStr"/>
      <c r="D116" s="2" t="inlineStr"/>
      <c r="E116" s="31" t="inlineStr">
        <is>
          <t>VALOR:</t>
        </is>
      </c>
      <c r="F116" s="60" t="n"/>
      <c r="G116" s="61">
        <f>SUM(G115)</f>
        <v/>
      </c>
    </row>
    <row r="117" ht="15" customHeight="1">
      <c r="A117" s="2" t="inlineStr"/>
      <c r="B117" s="2" t="inlineStr"/>
      <c r="C117" s="2" t="inlineStr"/>
      <c r="D117" s="2" t="inlineStr"/>
      <c r="E117" s="31" t="inlineStr">
        <is>
          <t>VALOR BDI (26.70%):</t>
        </is>
      </c>
      <c r="F117" s="60" t="n"/>
      <c r="G117" s="61">
        <f>ROUNDDOWN(G116*BDI,2)</f>
        <v/>
      </c>
    </row>
    <row r="118" ht="15" customHeight="1">
      <c r="A118" s="2" t="inlineStr"/>
      <c r="B118" s="2" t="inlineStr"/>
      <c r="C118" s="2" t="inlineStr"/>
      <c r="D118" s="2" t="inlineStr"/>
      <c r="E118" s="31" t="inlineStr">
        <is>
          <t>VALOR COM BDI:</t>
        </is>
      </c>
      <c r="F118" s="60" t="n"/>
      <c r="G118" s="61">
        <f>G117 + G116</f>
        <v/>
      </c>
    </row>
    <row r="119" ht="10" customHeight="1">
      <c r="A119" s="2" t="inlineStr"/>
      <c r="B119" s="2" t="inlineStr"/>
      <c r="C119" s="22" t="inlineStr"/>
      <c r="E119" s="2" t="inlineStr"/>
      <c r="F119" s="2" t="inlineStr"/>
      <c r="G119" s="2" t="inlineStr"/>
    </row>
    <row r="120" ht="20" customHeight="1">
      <c r="A120" s="23" t="inlineStr">
        <is>
          <t>2.9. C2895 PAVIMENTAÇÃO EM PEDRA TOSCA C/ REJUNTAMENTO (AGREGADO ADQUIRIDO) (M2)</t>
        </is>
      </c>
      <c r="B120" s="59" t="n"/>
      <c r="C120" s="59" t="n"/>
      <c r="D120" s="59" t="n"/>
      <c r="E120" s="59" t="n"/>
      <c r="F120" s="59" t="n"/>
      <c r="G120" s="60" t="n"/>
    </row>
    <row r="121" ht="15" customHeight="1">
      <c r="A121" s="24" t="inlineStr">
        <is>
          <t>Equipamento Custo Horário</t>
        </is>
      </c>
      <c r="B121" s="60" t="n"/>
      <c r="C121" s="15" t="inlineStr">
        <is>
          <t>FONTE</t>
        </is>
      </c>
      <c r="D121" s="15" t="inlineStr">
        <is>
          <t>UNID</t>
        </is>
      </c>
      <c r="E121" s="15" t="inlineStr">
        <is>
          <t>COEFICIENTE</t>
        </is>
      </c>
      <c r="F121" s="15" t="inlineStr">
        <is>
          <t>PREÇO UNITÁRIO</t>
        </is>
      </c>
      <c r="G121" s="15" t="inlineStr">
        <is>
          <t>TOTAL</t>
        </is>
      </c>
    </row>
    <row r="122" ht="15" customHeight="1">
      <c r="A122" s="25" t="inlineStr">
        <is>
          <t>I0724</t>
        </is>
      </c>
      <c r="B122" s="26" t="inlineStr">
        <is>
          <t>COMPACTADOR DE PLACA VIBRATÓRIA HP 4 (CHP)</t>
        </is>
      </c>
      <c r="C122" s="25" t="inlineStr">
        <is>
          <t>SEINFRA</t>
        </is>
      </c>
      <c r="D122" s="25" t="inlineStr">
        <is>
          <t>H</t>
        </is>
      </c>
      <c r="E122" s="69" t="n">
        <v>0.05</v>
      </c>
      <c r="F122" s="72">
        <f>'COMPOSICOES AUXILIARES'!G376</f>
        <v/>
      </c>
      <c r="G122" s="72">
        <f>ROUND(E122*F122, 2)</f>
        <v/>
      </c>
      <c r="L122" t="n">
        <v>0.05</v>
      </c>
      <c r="M122" t="n">
        <v>30.1123</v>
      </c>
      <c r="N122">
        <f>(M122-F122)</f>
        <v/>
      </c>
    </row>
    <row r="123" ht="15" customHeight="1">
      <c r="A123" s="25" t="inlineStr">
        <is>
          <t>I0726</t>
        </is>
      </c>
      <c r="B123" s="26" t="inlineStr">
        <is>
          <t>COMPACTADOR LISO TANDEM AUTOPROPELIDO (CHP)</t>
        </is>
      </c>
      <c r="C123" s="25" t="inlineStr">
        <is>
          <t>SEINFRA</t>
        </is>
      </c>
      <c r="D123" s="25" t="inlineStr">
        <is>
          <t>H</t>
        </is>
      </c>
      <c r="E123" s="69" t="n">
        <v>0.01</v>
      </c>
      <c r="F123" s="72">
        <f>'COMPOSICOES AUXILIARES'!G420</f>
        <v/>
      </c>
      <c r="G123" s="72">
        <f>ROUND(E123*F123, 2)</f>
        <v/>
      </c>
      <c r="L123" t="n">
        <v>0.01</v>
      </c>
      <c r="M123" t="n">
        <v>116.6595</v>
      </c>
      <c r="N123">
        <f>(M123-F123)</f>
        <v/>
      </c>
    </row>
    <row r="124" ht="18" customHeight="1">
      <c r="A124" s="2" t="inlineStr"/>
      <c r="B124" s="2" t="inlineStr"/>
      <c r="C124" s="2" t="inlineStr"/>
      <c r="D124" s="2" t="inlineStr"/>
      <c r="E124" s="29" t="inlineStr">
        <is>
          <t>TOTAL Equipamento Custo Horário:</t>
        </is>
      </c>
      <c r="F124" s="60" t="n"/>
      <c r="G124" s="73">
        <f>SUM(G122:G123)</f>
        <v/>
      </c>
    </row>
    <row r="125" ht="15" customHeight="1">
      <c r="A125" s="24" t="inlineStr">
        <is>
          <t>Material</t>
        </is>
      </c>
      <c r="B125" s="60" t="n"/>
      <c r="C125" s="15" t="inlineStr">
        <is>
          <t>FONTE</t>
        </is>
      </c>
      <c r="D125" s="15" t="inlineStr">
        <is>
          <t>UNID</t>
        </is>
      </c>
      <c r="E125" s="15" t="inlineStr">
        <is>
          <t>COEFICIENTE</t>
        </is>
      </c>
      <c r="F125" s="15" t="inlineStr">
        <is>
          <t>PREÇO UNITÁRIO</t>
        </is>
      </c>
      <c r="G125" s="15" t="inlineStr">
        <is>
          <t>TOTAL</t>
        </is>
      </c>
    </row>
    <row r="126" ht="15" customHeight="1">
      <c r="A126" s="25" t="inlineStr">
        <is>
          <t>I0111</t>
        </is>
      </c>
      <c r="B126" s="26" t="inlineStr">
        <is>
          <t>AREIA VERMELHA</t>
        </is>
      </c>
      <c r="C126" s="25" t="inlineStr">
        <is>
          <t>SEINFRA</t>
        </is>
      </c>
      <c r="D126" s="25" t="inlineStr">
        <is>
          <t>M3</t>
        </is>
      </c>
      <c r="E126" s="69" t="n">
        <v>0.15</v>
      </c>
      <c r="F126" s="72">
        <f>ROUND(M126*FATOR, 2)</f>
        <v/>
      </c>
      <c r="G126" s="72">
        <f>ROUND(E126*F126, 2)</f>
        <v/>
      </c>
      <c r="L126" t="n">
        <v>0.15</v>
      </c>
      <c r="M126" t="n">
        <v>70</v>
      </c>
      <c r="N126">
        <f>(M126-F126)</f>
        <v/>
      </c>
    </row>
    <row r="127" ht="15" customHeight="1">
      <c r="A127" s="25" t="inlineStr">
        <is>
          <t>I1600</t>
        </is>
      </c>
      <c r="B127" s="26" t="inlineStr">
        <is>
          <t>PEDRA DE MÃO (RACHÃO)</t>
        </is>
      </c>
      <c r="C127" s="25" t="inlineStr">
        <is>
          <t>SEINFRA</t>
        </is>
      </c>
      <c r="D127" s="25" t="inlineStr">
        <is>
          <t>M3</t>
        </is>
      </c>
      <c r="E127" s="69" t="n">
        <v>0.15</v>
      </c>
      <c r="F127" s="72">
        <f>ROUND(M127*FATOR, 2)</f>
        <v/>
      </c>
      <c r="G127" s="72">
        <f>ROUND(E127*F127, 2)</f>
        <v/>
      </c>
      <c r="L127" t="n">
        <v>0.15</v>
      </c>
      <c r="M127" t="n">
        <v>113.25</v>
      </c>
      <c r="N127">
        <f>(M127-F127)</f>
        <v/>
      </c>
    </row>
    <row r="128" ht="15" customHeight="1">
      <c r="A128" s="2" t="inlineStr"/>
      <c r="B128" s="2" t="inlineStr"/>
      <c r="C128" s="2" t="inlineStr"/>
      <c r="D128" s="2" t="inlineStr"/>
      <c r="E128" s="29" t="inlineStr">
        <is>
          <t>TOTAL Material:</t>
        </is>
      </c>
      <c r="F128" s="60" t="n"/>
      <c r="G128" s="73">
        <f>SUM(G126:G127)</f>
        <v/>
      </c>
    </row>
    <row r="129" ht="15" customHeight="1">
      <c r="A129" s="24" t="inlineStr">
        <is>
          <t>Mão de Obra</t>
        </is>
      </c>
      <c r="B129" s="60" t="n"/>
      <c r="C129" s="15" t="inlineStr">
        <is>
          <t>FONTE</t>
        </is>
      </c>
      <c r="D129" s="15" t="inlineStr">
        <is>
          <t>UNID</t>
        </is>
      </c>
      <c r="E129" s="15" t="inlineStr">
        <is>
          <t>COEFICIENTE</t>
        </is>
      </c>
      <c r="F129" s="15" t="inlineStr">
        <is>
          <t>PREÇO UNITÁRIO</t>
        </is>
      </c>
      <c r="G129" s="15" t="inlineStr">
        <is>
          <t>TOTAL</t>
        </is>
      </c>
    </row>
    <row r="130" ht="15" customHeight="1">
      <c r="A130" s="25" t="inlineStr">
        <is>
          <t>I0445</t>
        </is>
      </c>
      <c r="B130" s="26" t="inlineStr">
        <is>
          <t>CALCETEIRO</t>
        </is>
      </c>
      <c r="C130" s="25" t="inlineStr">
        <is>
          <t>SEINFRA</t>
        </is>
      </c>
      <c r="D130" s="25" t="inlineStr">
        <is>
          <t>H</t>
        </is>
      </c>
      <c r="E130" s="69">
        <f>L130*FATOR</f>
        <v/>
      </c>
      <c r="F130" s="72" t="n">
        <v>26.86</v>
      </c>
      <c r="G130" s="72">
        <f>ROUND(E130*F130, 2)</f>
        <v/>
      </c>
      <c r="L130" t="n">
        <v>0.3</v>
      </c>
      <c r="M130" t="n">
        <v>26.86</v>
      </c>
      <c r="N130">
        <f>(M130-F130)</f>
        <v/>
      </c>
    </row>
    <row r="131" ht="15" customHeight="1">
      <c r="A131" s="25" t="inlineStr">
        <is>
          <t>I2543</t>
        </is>
      </c>
      <c r="B131" s="26" t="inlineStr">
        <is>
          <t>SERVENTE</t>
        </is>
      </c>
      <c r="C131" s="25" t="inlineStr">
        <is>
          <t>SEINFRA</t>
        </is>
      </c>
      <c r="D131" s="25" t="inlineStr">
        <is>
          <t>H</t>
        </is>
      </c>
      <c r="E131" s="69">
        <f>L131*FATOR</f>
        <v/>
      </c>
      <c r="F131" s="72" t="n">
        <v>20.26</v>
      </c>
      <c r="G131" s="72">
        <f>ROUND(E131*F131, 2)</f>
        <v/>
      </c>
      <c r="L131" t="n">
        <v>0.6</v>
      </c>
      <c r="M131" t="n">
        <v>20.26</v>
      </c>
      <c r="N131">
        <f>(M131-F131)</f>
        <v/>
      </c>
    </row>
    <row r="132" ht="15" customHeight="1">
      <c r="A132" s="2" t="inlineStr"/>
      <c r="B132" s="2" t="inlineStr"/>
      <c r="C132" s="2" t="inlineStr"/>
      <c r="D132" s="2" t="inlineStr"/>
      <c r="E132" s="29" t="inlineStr">
        <is>
          <t>TOTAL Mão de Obra:</t>
        </is>
      </c>
      <c r="F132" s="60" t="n"/>
      <c r="G132" s="73">
        <f>SUM(G130:G131)</f>
        <v/>
      </c>
    </row>
    <row r="133" ht="15" customHeight="1">
      <c r="A133" s="24" t="inlineStr">
        <is>
          <t>Serviço</t>
        </is>
      </c>
      <c r="B133" s="60" t="n"/>
      <c r="C133" s="15" t="inlineStr">
        <is>
          <t>FONTE</t>
        </is>
      </c>
      <c r="D133" s="15" t="inlineStr">
        <is>
          <t>UNID</t>
        </is>
      </c>
      <c r="E133" s="15" t="inlineStr">
        <is>
          <t>COEFICIENTE</t>
        </is>
      </c>
      <c r="F133" s="15" t="inlineStr">
        <is>
          <t>PREÇO UNITÁRIO</t>
        </is>
      </c>
      <c r="G133" s="15" t="inlineStr">
        <is>
          <t>TOTAL</t>
        </is>
      </c>
    </row>
    <row r="134" ht="15" customHeight="1">
      <c r="A134" s="25" t="inlineStr">
        <is>
          <t>C0171</t>
        </is>
      </c>
      <c r="B134" s="26" t="inlineStr">
        <is>
          <t>ARGAMASSA DE CIMENTO E AREIA S/PEN. TRAÇO 1:4</t>
        </is>
      </c>
      <c r="C134" s="25" t="inlineStr">
        <is>
          <t>SEINFRA</t>
        </is>
      </c>
      <c r="D134" s="25" t="inlineStr">
        <is>
          <t>M3</t>
        </is>
      </c>
      <c r="E134" s="69" t="n">
        <v>0.043</v>
      </c>
      <c r="F134" s="72">
        <f>'COMPOSICOES AUXILIARES'!G85</f>
        <v/>
      </c>
      <c r="G134" s="72">
        <f>ROUND(E134*F134, 2)</f>
        <v/>
      </c>
      <c r="L134" t="n">
        <v>0.043</v>
      </c>
      <c r="M134" t="n">
        <v>563.38</v>
      </c>
      <c r="N134">
        <f>(M134-F134)</f>
        <v/>
      </c>
    </row>
    <row r="135" ht="15" customHeight="1">
      <c r="A135" s="2" t="inlineStr"/>
      <c r="B135" s="2" t="inlineStr"/>
      <c r="C135" s="2" t="inlineStr"/>
      <c r="D135" s="2" t="inlineStr"/>
      <c r="E135" s="29" t="inlineStr">
        <is>
          <t>TOTAL Serviço:</t>
        </is>
      </c>
      <c r="F135" s="60" t="n"/>
      <c r="G135" s="73">
        <f>SUM(G134:G134)</f>
        <v/>
      </c>
    </row>
    <row r="136" ht="15" customHeight="1">
      <c r="A136" s="2" t="inlineStr"/>
      <c r="B136" s="2" t="inlineStr"/>
      <c r="C136" s="2" t="inlineStr"/>
      <c r="D136" s="2" t="inlineStr"/>
      <c r="E136" s="31" t="inlineStr">
        <is>
          <t>VALOR:</t>
        </is>
      </c>
      <c r="F136" s="60" t="n"/>
      <c r="G136" s="61">
        <f>SUM(G128,G124,G135,G132)</f>
        <v/>
      </c>
    </row>
    <row r="137" ht="15" customHeight="1">
      <c r="A137" s="2" t="inlineStr"/>
      <c r="B137" s="2" t="inlineStr"/>
      <c r="C137" s="2" t="inlineStr"/>
      <c r="D137" s="2" t="inlineStr"/>
      <c r="E137" s="31" t="inlineStr">
        <is>
          <t>VALOR BDI (26.70%):</t>
        </is>
      </c>
      <c r="F137" s="60" t="n"/>
      <c r="G137" s="61">
        <f>ROUNDDOWN(G136*BDI,2)</f>
        <v/>
      </c>
    </row>
    <row r="138" ht="15" customHeight="1">
      <c r="A138" s="2" t="inlineStr"/>
      <c r="B138" s="2" t="inlineStr"/>
      <c r="C138" s="2" t="inlineStr"/>
      <c r="D138" s="2" t="inlineStr"/>
      <c r="E138" s="31" t="inlineStr">
        <is>
          <t>VALOR COM BDI:</t>
        </is>
      </c>
      <c r="F138" s="60" t="n"/>
      <c r="G138" s="61">
        <f>G137 + G136</f>
        <v/>
      </c>
    </row>
    <row r="139" ht="10" customHeight="1">
      <c r="A139" s="2" t="inlineStr"/>
      <c r="B139" s="2" t="inlineStr"/>
      <c r="C139" s="22" t="inlineStr"/>
      <c r="E139" s="2" t="inlineStr"/>
      <c r="F139" s="2" t="inlineStr"/>
      <c r="G139" s="2" t="inlineStr"/>
    </row>
    <row r="140" ht="20" customHeight="1">
      <c r="A140" s="23" t="inlineStr">
        <is>
          <t>2.10. C1062 DEMOLIÇÃO DE PAVIMENTAÇÃO ASFÁLTICA C/MARTELETE PNEUMÁTICO (M2)</t>
        </is>
      </c>
      <c r="B140" s="59" t="n"/>
      <c r="C140" s="59" t="n"/>
      <c r="D140" s="59" t="n"/>
      <c r="E140" s="59" t="n"/>
      <c r="F140" s="59" t="n"/>
      <c r="G140" s="60" t="n"/>
    </row>
    <row r="141" ht="15" customHeight="1">
      <c r="A141" s="24" t="inlineStr">
        <is>
          <t>Equipamento Custo Horário</t>
        </is>
      </c>
      <c r="B141" s="60" t="n"/>
      <c r="C141" s="15" t="inlineStr">
        <is>
          <t>FONTE</t>
        </is>
      </c>
      <c r="D141" s="15" t="inlineStr">
        <is>
          <t>UNID</t>
        </is>
      </c>
      <c r="E141" s="15" t="inlineStr">
        <is>
          <t>COEFICIENTE</t>
        </is>
      </c>
      <c r="F141" s="15" t="inlineStr">
        <is>
          <t>PREÇO UNITÁRIO</t>
        </is>
      </c>
      <c r="G141" s="15" t="inlineStr">
        <is>
          <t>TOTAL</t>
        </is>
      </c>
    </row>
    <row r="142" ht="15" customHeight="1">
      <c r="A142" s="25" t="inlineStr">
        <is>
          <t>I0728</t>
        </is>
      </c>
      <c r="B142" s="26" t="inlineStr">
        <is>
          <t>COMPRESSOR DE AR 250 PCM (CHP)</t>
        </is>
      </c>
      <c r="C142" s="25" t="inlineStr">
        <is>
          <t>SEINFRA</t>
        </is>
      </c>
      <c r="D142" s="25" t="inlineStr">
        <is>
          <t>H</t>
        </is>
      </c>
      <c r="E142" s="69" t="n">
        <v>0.1</v>
      </c>
      <c r="F142" s="72">
        <f>'COMPOSICOES AUXILIARES'!G474</f>
        <v/>
      </c>
      <c r="G142" s="72">
        <f>ROUND(E142*F142, 2)</f>
        <v/>
      </c>
      <c r="L142" t="n">
        <v>0.1</v>
      </c>
      <c r="M142" t="n">
        <v>137.6289</v>
      </c>
      <c r="N142">
        <f>(M142-F142)</f>
        <v/>
      </c>
    </row>
    <row r="143" ht="15" customHeight="1">
      <c r="A143" s="25" t="inlineStr">
        <is>
          <t>I0769</t>
        </is>
      </c>
      <c r="B143" s="26" t="inlineStr">
        <is>
          <t>ROMPEDOR PNEUMÁTICO (CHP)</t>
        </is>
      </c>
      <c r="C143" s="25" t="inlineStr">
        <is>
          <t>SEINFRA</t>
        </is>
      </c>
      <c r="D143" s="25" t="inlineStr">
        <is>
          <t>H</t>
        </is>
      </c>
      <c r="E143" s="69" t="n">
        <v>0.3</v>
      </c>
      <c r="F143" s="72">
        <f>'COMPOSICOES AUXILIARES'!G1455</f>
        <v/>
      </c>
      <c r="G143" s="72">
        <f>ROUND(E143*F143, 2)</f>
        <v/>
      </c>
      <c r="L143" t="n">
        <v>0.3</v>
      </c>
      <c r="M143" t="n">
        <v>30.0043</v>
      </c>
      <c r="N143">
        <f>(M143-F143)</f>
        <v/>
      </c>
    </row>
    <row r="144" ht="18" customHeight="1">
      <c r="A144" s="2" t="inlineStr"/>
      <c r="B144" s="2" t="inlineStr"/>
      <c r="C144" s="2" t="inlineStr"/>
      <c r="D144" s="2" t="inlineStr"/>
      <c r="E144" s="29" t="inlineStr">
        <is>
          <t>TOTAL Equipamento Custo Horário:</t>
        </is>
      </c>
      <c r="F144" s="60" t="n"/>
      <c r="G144" s="73">
        <f>SUM(G142:G143)</f>
        <v/>
      </c>
    </row>
    <row r="145" ht="15" customHeight="1">
      <c r="A145" s="24" t="inlineStr">
        <is>
          <t>Mão de Obra</t>
        </is>
      </c>
      <c r="B145" s="60" t="n"/>
      <c r="C145" s="15" t="inlineStr">
        <is>
          <t>FONTE</t>
        </is>
      </c>
      <c r="D145" s="15" t="inlineStr">
        <is>
          <t>UNID</t>
        </is>
      </c>
      <c r="E145" s="15" t="inlineStr">
        <is>
          <t>COEFICIENTE</t>
        </is>
      </c>
      <c r="F145" s="15" t="inlineStr">
        <is>
          <t>PREÇO UNITÁRIO</t>
        </is>
      </c>
      <c r="G145" s="15" t="inlineStr">
        <is>
          <t>TOTAL</t>
        </is>
      </c>
    </row>
    <row r="146" ht="15" customHeight="1">
      <c r="A146" s="25" t="inlineStr">
        <is>
          <t>I2543</t>
        </is>
      </c>
      <c r="B146" s="26" t="inlineStr">
        <is>
          <t>SERVENTE</t>
        </is>
      </c>
      <c r="C146" s="25" t="inlineStr">
        <is>
          <t>SEINFRA</t>
        </is>
      </c>
      <c r="D146" s="25" t="inlineStr">
        <is>
          <t>H</t>
        </is>
      </c>
      <c r="E146" s="69">
        <f>L146*FATOR</f>
        <v/>
      </c>
      <c r="F146" s="72" t="n">
        <v>20.26</v>
      </c>
      <c r="G146" s="72">
        <f>ROUND(E146*F146, 2)</f>
        <v/>
      </c>
      <c r="L146" t="n">
        <v>0.1</v>
      </c>
      <c r="M146" t="n">
        <v>20.26</v>
      </c>
      <c r="N146">
        <f>(M146-F146)</f>
        <v/>
      </c>
    </row>
    <row r="147" ht="15" customHeight="1">
      <c r="A147" s="2" t="inlineStr"/>
      <c r="B147" s="2" t="inlineStr"/>
      <c r="C147" s="2" t="inlineStr"/>
      <c r="D147" s="2" t="inlineStr"/>
      <c r="E147" s="29" t="inlineStr">
        <is>
          <t>TOTAL Mão de Obra:</t>
        </is>
      </c>
      <c r="F147" s="60" t="n"/>
      <c r="G147" s="73">
        <f>SUM(G146:G146)</f>
        <v/>
      </c>
    </row>
    <row r="148" ht="15" customHeight="1">
      <c r="A148" s="2" t="inlineStr"/>
      <c r="B148" s="2" t="inlineStr"/>
      <c r="C148" s="2" t="inlineStr"/>
      <c r="D148" s="2" t="inlineStr"/>
      <c r="E148" s="31" t="inlineStr">
        <is>
          <t>VALOR:</t>
        </is>
      </c>
      <c r="F148" s="60" t="n"/>
      <c r="G148" s="61">
        <f>SUM(G144,G147)</f>
        <v/>
      </c>
    </row>
    <row r="149" ht="15" customHeight="1">
      <c r="A149" s="2" t="inlineStr"/>
      <c r="B149" s="2" t="inlineStr"/>
      <c r="C149" s="2" t="inlineStr"/>
      <c r="D149" s="2" t="inlineStr"/>
      <c r="E149" s="31" t="inlineStr">
        <is>
          <t>VALOR BDI (26.70%):</t>
        </is>
      </c>
      <c r="F149" s="60" t="n"/>
      <c r="G149" s="61">
        <f>ROUNDDOWN(G148*BDI,2)</f>
        <v/>
      </c>
    </row>
    <row r="150" ht="15" customHeight="1">
      <c r="A150" s="2" t="inlineStr"/>
      <c r="B150" s="2" t="inlineStr"/>
      <c r="C150" s="2" t="inlineStr"/>
      <c r="D150" s="2" t="inlineStr"/>
      <c r="E150" s="31" t="inlineStr">
        <is>
          <t>VALOR COM BDI:</t>
        </is>
      </c>
      <c r="F150" s="60" t="n"/>
      <c r="G150" s="61">
        <f>G149 + G148</f>
        <v/>
      </c>
    </row>
    <row r="151" ht="10" customHeight="1">
      <c r="A151" s="2" t="inlineStr"/>
      <c r="B151" s="2" t="inlineStr"/>
      <c r="C151" s="22" t="inlineStr"/>
      <c r="E151" s="2" t="inlineStr"/>
      <c r="F151" s="2" t="inlineStr"/>
      <c r="G151" s="2" t="inlineStr"/>
    </row>
    <row r="152" ht="20" customHeight="1">
      <c r="A152" s="23" t="inlineStr">
        <is>
          <t>2.11. C3155 CONCRETO BETUMINOSO USINADO À QUENTE - CBUQ (S/TRANSP) (M3)</t>
        </is>
      </c>
      <c r="B152" s="59" t="n"/>
      <c r="C152" s="59" t="n"/>
      <c r="D152" s="59" t="n"/>
      <c r="E152" s="59" t="n"/>
      <c r="F152" s="59" t="n"/>
      <c r="G152" s="60" t="n"/>
    </row>
    <row r="153" ht="15" customHeight="1">
      <c r="A153" s="24" t="inlineStr">
        <is>
          <t>Equipamento Custo Horário</t>
        </is>
      </c>
      <c r="B153" s="60" t="n"/>
      <c r="C153" s="15" t="inlineStr">
        <is>
          <t>FONTE</t>
        </is>
      </c>
      <c r="D153" s="15" t="inlineStr">
        <is>
          <t>UNID</t>
        </is>
      </c>
      <c r="E153" s="15" t="inlineStr">
        <is>
          <t>COEFICIENTE</t>
        </is>
      </c>
      <c r="F153" s="15" t="inlineStr">
        <is>
          <t>PREÇO UNITÁRIO</t>
        </is>
      </c>
      <c r="G153" s="15" t="inlineStr">
        <is>
          <t>TOTAL</t>
        </is>
      </c>
    </row>
    <row r="154" ht="15" customHeight="1">
      <c r="A154" s="25" t="inlineStr">
        <is>
          <t>I0590</t>
        </is>
      </c>
      <c r="B154" s="26" t="inlineStr">
        <is>
          <t>CAMINHÃO TANQUE 8.000 l (CHI)</t>
        </is>
      </c>
      <c r="C154" s="25" t="inlineStr">
        <is>
          <t>SEINFRA</t>
        </is>
      </c>
      <c r="D154" s="25" t="inlineStr">
        <is>
          <t>H</t>
        </is>
      </c>
      <c r="E154" s="69" t="n">
        <v>0.04086957</v>
      </c>
      <c r="F154" s="72">
        <f>'COMPOSICOES AUXILIARES'!G264</f>
        <v/>
      </c>
      <c r="G154" s="72">
        <f>ROUND(E154*F154, 2)</f>
        <v/>
      </c>
      <c r="L154" t="n">
        <v>0.04086957</v>
      </c>
      <c r="M154" t="n">
        <v>73.44410000000001</v>
      </c>
      <c r="N154">
        <f>(M154-F154)</f>
        <v/>
      </c>
    </row>
    <row r="155" ht="15" customHeight="1">
      <c r="A155" s="25" t="inlineStr">
        <is>
          <t>I0698</t>
        </is>
      </c>
      <c r="B155" s="26" t="inlineStr">
        <is>
          <t>CAMINHÃO TANQUE 8.000 l (CHP)</t>
        </is>
      </c>
      <c r="C155" s="25" t="inlineStr">
        <is>
          <t>SEINFRA</t>
        </is>
      </c>
      <c r="D155" s="25" t="inlineStr">
        <is>
          <t>H</t>
        </is>
      </c>
      <c r="E155" s="69" t="n">
        <v>0.0026087</v>
      </c>
      <c r="F155" s="72">
        <f>'COMPOSICOES AUXILIARES'!G276</f>
        <v/>
      </c>
      <c r="G155" s="72">
        <f>ROUND(E155*F155, 2)</f>
        <v/>
      </c>
      <c r="L155" t="n">
        <v>0.0026087</v>
      </c>
      <c r="M155" t="n">
        <v>216.8311</v>
      </c>
      <c r="N155">
        <f>(M155-F155)</f>
        <v/>
      </c>
    </row>
    <row r="156" ht="15" customHeight="1">
      <c r="A156" s="25" t="inlineStr">
        <is>
          <t>I0607</t>
        </is>
      </c>
      <c r="B156" s="26" t="inlineStr">
        <is>
          <t>COMPAC. DE PNEUS PRES. VAR. AUTOPR. (CHI)</t>
        </is>
      </c>
      <c r="C156" s="25" t="inlineStr">
        <is>
          <t>SEINFRA</t>
        </is>
      </c>
      <c r="D156" s="25" t="inlineStr">
        <is>
          <t>H</t>
        </is>
      </c>
      <c r="E156" s="69" t="n">
        <v>0.01434783</v>
      </c>
      <c r="F156" s="72">
        <f>'COMPOSICOES AUXILIARES'!G352</f>
        <v/>
      </c>
      <c r="G156" s="72">
        <f>ROUND(E156*F156, 2)</f>
        <v/>
      </c>
      <c r="L156" t="n">
        <v>0.01434783</v>
      </c>
      <c r="M156" t="n">
        <v>97.964</v>
      </c>
      <c r="N156">
        <f>(M156-F156)</f>
        <v/>
      </c>
    </row>
    <row r="157" ht="15" customHeight="1">
      <c r="A157" s="25" t="inlineStr">
        <is>
          <t>I0721</t>
        </is>
      </c>
      <c r="B157" s="26" t="inlineStr">
        <is>
          <t>COMPAC. DE PNEUS PRES. VAR. AUTOPR. (CHP)</t>
        </is>
      </c>
      <c r="C157" s="25" t="inlineStr">
        <is>
          <t>SEINFRA</t>
        </is>
      </c>
      <c r="D157" s="25" t="inlineStr">
        <is>
          <t>H</t>
        </is>
      </c>
      <c r="E157" s="69" t="n">
        <v>0.02913043</v>
      </c>
      <c r="F157" s="72">
        <f>'COMPOSICOES AUXILIARES'!G364</f>
        <v/>
      </c>
      <c r="G157" s="72">
        <f>ROUND(E157*F157, 2)</f>
        <v/>
      </c>
      <c r="L157" t="n">
        <v>0.02913043</v>
      </c>
      <c r="M157" t="n">
        <v>249.864</v>
      </c>
      <c r="N157">
        <f>(M157-F157)</f>
        <v/>
      </c>
    </row>
    <row r="158" ht="15" customHeight="1">
      <c r="A158" s="25" t="inlineStr">
        <is>
          <t>I0608</t>
        </is>
      </c>
      <c r="B158" s="26" t="inlineStr">
        <is>
          <t>COMPACTADOR LISO TANDEM AUTOPROPELIDO (CHI)</t>
        </is>
      </c>
      <c r="C158" s="25" t="inlineStr">
        <is>
          <t>SEINFRA</t>
        </is>
      </c>
      <c r="D158" s="25" t="inlineStr">
        <is>
          <t>H</t>
        </is>
      </c>
      <c r="E158" s="69" t="n">
        <v>0.01565217</v>
      </c>
      <c r="F158" s="72">
        <f>'COMPOSICOES AUXILIARES'!G408</f>
        <v/>
      </c>
      <c r="G158" s="72">
        <f>ROUND(E158*F158, 2)</f>
        <v/>
      </c>
      <c r="L158" t="n">
        <v>0.01565217</v>
      </c>
      <c r="M158" t="n">
        <v>61.7503</v>
      </c>
      <c r="N158">
        <f>(M158-F158)</f>
        <v/>
      </c>
    </row>
    <row r="159" ht="15" customHeight="1">
      <c r="A159" s="25" t="inlineStr">
        <is>
          <t>I0726</t>
        </is>
      </c>
      <c r="B159" s="26" t="inlineStr">
        <is>
          <t>COMPACTADOR LISO TANDEM AUTOPROPELIDO (CHP)</t>
        </is>
      </c>
      <c r="C159" s="25" t="inlineStr">
        <is>
          <t>SEINFRA</t>
        </is>
      </c>
      <c r="D159" s="25" t="inlineStr">
        <is>
          <t>H</t>
        </is>
      </c>
      <c r="E159" s="69" t="n">
        <v>0.02782609</v>
      </c>
      <c r="F159" s="72">
        <f>'COMPOSICOES AUXILIARES'!G420</f>
        <v/>
      </c>
      <c r="G159" s="72">
        <f>ROUND(E159*F159, 2)</f>
        <v/>
      </c>
      <c r="L159" t="n">
        <v>0.02782609</v>
      </c>
      <c r="M159" t="n">
        <v>116.6595</v>
      </c>
      <c r="N159">
        <f>(M159-F159)</f>
        <v/>
      </c>
    </row>
    <row r="160" ht="15" customHeight="1">
      <c r="A160" s="25" t="inlineStr">
        <is>
          <t>I0676</t>
        </is>
      </c>
      <c r="B160" s="26" t="inlineStr">
        <is>
          <t>VIBRO ACABAD. DE MISTURA BETUM. (CHI)</t>
        </is>
      </c>
      <c r="C160" s="25" t="inlineStr">
        <is>
          <t>SEINFRA</t>
        </is>
      </c>
      <c r="D160" s="25" t="inlineStr">
        <is>
          <t>H</t>
        </is>
      </c>
      <c r="E160" s="69" t="n">
        <v>0.01391304</v>
      </c>
      <c r="F160" s="72">
        <f>'COMPOSICOES AUXILIARES'!G1634</f>
        <v/>
      </c>
      <c r="G160" s="72">
        <f>ROUND(E160*F160, 2)</f>
        <v/>
      </c>
      <c r="L160" t="n">
        <v>0.01391304</v>
      </c>
      <c r="M160" t="n">
        <v>121.2738</v>
      </c>
      <c r="N160">
        <f>(M160-F160)</f>
        <v/>
      </c>
    </row>
    <row r="161" ht="15" customHeight="1">
      <c r="A161" s="25" t="inlineStr">
        <is>
          <t>I0789</t>
        </is>
      </c>
      <c r="B161" s="26" t="inlineStr">
        <is>
          <t>VIBRO ACABAD. DE MISTURA BETUM. (CHP)</t>
        </is>
      </c>
      <c r="C161" s="25" t="inlineStr">
        <is>
          <t>SEINFRA</t>
        </is>
      </c>
      <c r="D161" s="25" t="inlineStr">
        <is>
          <t>H</t>
        </is>
      </c>
      <c r="E161" s="69" t="n">
        <v>0.02956522</v>
      </c>
      <c r="F161" s="72">
        <f>'COMPOSICOES AUXILIARES'!G1646</f>
        <v/>
      </c>
      <c r="G161" s="72">
        <f>ROUND(E161*F161, 2)</f>
        <v/>
      </c>
      <c r="L161" t="n">
        <v>0.02956522</v>
      </c>
      <c r="M161" t="n">
        <v>222.9433</v>
      </c>
      <c r="N161">
        <f>(M161-F161)</f>
        <v/>
      </c>
    </row>
    <row r="162" ht="18" customHeight="1">
      <c r="A162" s="2" t="inlineStr"/>
      <c r="B162" s="2" t="inlineStr"/>
      <c r="C162" s="2" t="inlineStr"/>
      <c r="D162" s="2" t="inlineStr"/>
      <c r="E162" s="29" t="inlineStr">
        <is>
          <t>TOTAL Equipamento Custo Horário:</t>
        </is>
      </c>
      <c r="F162" s="60" t="n"/>
      <c r="G162" s="73">
        <f>SUM(G154:G161)</f>
        <v/>
      </c>
    </row>
    <row r="163" ht="15" customHeight="1">
      <c r="A163" s="24" t="inlineStr">
        <is>
          <t>Material</t>
        </is>
      </c>
      <c r="B163" s="60" t="n"/>
      <c r="C163" s="15" t="inlineStr">
        <is>
          <t>FONTE</t>
        </is>
      </c>
      <c r="D163" s="15" t="inlineStr">
        <is>
          <t>UNID</t>
        </is>
      </c>
      <c r="E163" s="15" t="inlineStr">
        <is>
          <t>COEFICIENTE</t>
        </is>
      </c>
      <c r="F163" s="15" t="inlineStr">
        <is>
          <t>PREÇO UNITÁRIO</t>
        </is>
      </c>
      <c r="G163" s="15" t="inlineStr">
        <is>
          <t>TOTAL</t>
        </is>
      </c>
    </row>
    <row r="164" ht="15" customHeight="1">
      <c r="A164" s="25" t="inlineStr">
        <is>
          <t>I2570</t>
        </is>
      </c>
      <c r="B164" s="26" t="inlineStr">
        <is>
          <t>FILLER (PO CALCÁREO)</t>
        </is>
      </c>
      <c r="C164" s="25" t="inlineStr">
        <is>
          <t>SEINFRA</t>
        </is>
      </c>
      <c r="D164" s="25" t="inlineStr">
        <is>
          <t>KG</t>
        </is>
      </c>
      <c r="E164" s="69" t="n">
        <v>44</v>
      </c>
      <c r="F164" s="72">
        <f>ROUND(M164*FATOR, 2)</f>
        <v/>
      </c>
      <c r="G164" s="72">
        <f>ROUND(E164*F164, 2)</f>
        <v/>
      </c>
      <c r="L164" t="n">
        <v>44</v>
      </c>
      <c r="M164" t="n">
        <v>0.16</v>
      </c>
      <c r="N164">
        <f>(M164-F164)</f>
        <v/>
      </c>
    </row>
    <row r="165" ht="15" customHeight="1">
      <c r="A165" s="2" t="inlineStr"/>
      <c r="B165" s="2" t="inlineStr"/>
      <c r="C165" s="2" t="inlineStr"/>
      <c r="D165" s="2" t="inlineStr"/>
      <c r="E165" s="29" t="inlineStr">
        <is>
          <t>TOTAL Material:</t>
        </is>
      </c>
      <c r="F165" s="60" t="n"/>
      <c r="G165" s="73">
        <f>SUM(G164:G164)</f>
        <v/>
      </c>
    </row>
    <row r="166" ht="15" customHeight="1">
      <c r="A166" s="24" t="inlineStr">
        <is>
          <t>Mão de Obra</t>
        </is>
      </c>
      <c r="B166" s="60" t="n"/>
      <c r="C166" s="15" t="inlineStr">
        <is>
          <t>FONTE</t>
        </is>
      </c>
      <c r="D166" s="15" t="inlineStr">
        <is>
          <t>UNID</t>
        </is>
      </c>
      <c r="E166" s="15" t="inlineStr">
        <is>
          <t>COEFICIENTE</t>
        </is>
      </c>
      <c r="F166" s="15" t="inlineStr">
        <is>
          <t>PREÇO UNITÁRIO</t>
        </is>
      </c>
      <c r="G166" s="15" t="inlineStr">
        <is>
          <t>TOTAL</t>
        </is>
      </c>
    </row>
    <row r="167" ht="15" customHeight="1">
      <c r="A167" s="25" t="inlineStr">
        <is>
          <t>I2543</t>
        </is>
      </c>
      <c r="B167" s="26" t="inlineStr">
        <is>
          <t>SERVENTE</t>
        </is>
      </c>
      <c r="C167" s="25" t="inlineStr">
        <is>
          <t>SEINFRA</t>
        </is>
      </c>
      <c r="D167" s="25" t="inlineStr">
        <is>
          <t>H</t>
        </is>
      </c>
      <c r="E167" s="69">
        <f>L167*FATOR</f>
        <v/>
      </c>
      <c r="F167" s="72" t="n">
        <v>20.26</v>
      </c>
      <c r="G167" s="72">
        <f>ROUND(E167*F167, 2)</f>
        <v/>
      </c>
      <c r="L167" t="n">
        <v>0.5217391300000001</v>
      </c>
      <c r="M167" t="n">
        <v>20.26</v>
      </c>
      <c r="N167">
        <f>(M167-F167)</f>
        <v/>
      </c>
    </row>
    <row r="168" ht="15" customHeight="1">
      <c r="A168" s="2" t="inlineStr"/>
      <c r="B168" s="2" t="inlineStr"/>
      <c r="C168" s="2" t="inlineStr"/>
      <c r="D168" s="2" t="inlineStr"/>
      <c r="E168" s="29" t="inlineStr">
        <is>
          <t>TOTAL Mão de Obra:</t>
        </is>
      </c>
      <c r="F168" s="60" t="n"/>
      <c r="G168" s="73">
        <f>SUM(G167:G167)</f>
        <v/>
      </c>
    </row>
    <row r="169" ht="15" customHeight="1">
      <c r="A169" s="24" t="inlineStr">
        <is>
          <t>Serviço</t>
        </is>
      </c>
      <c r="B169" s="60" t="n"/>
      <c r="C169" s="15" t="inlineStr">
        <is>
          <t>FONTE</t>
        </is>
      </c>
      <c r="D169" s="15" t="inlineStr">
        <is>
          <t>UNID</t>
        </is>
      </c>
      <c r="E169" s="15" t="inlineStr">
        <is>
          <t>COEFICIENTE</t>
        </is>
      </c>
      <c r="F169" s="15" t="inlineStr">
        <is>
          <t>PREÇO UNITÁRIO</t>
        </is>
      </c>
      <c r="G169" s="15" t="inlineStr">
        <is>
          <t>TOTAL</t>
        </is>
      </c>
    </row>
    <row r="170" ht="15" customHeight="1">
      <c r="A170" s="25" t="inlineStr">
        <is>
          <t>C3129</t>
        </is>
      </c>
      <c r="B170" s="26" t="inlineStr">
        <is>
          <t>AREIA DE CAMPO - EXTRAÇÃO</t>
        </is>
      </c>
      <c r="C170" s="25" t="inlineStr">
        <is>
          <t>SEINFRA</t>
        </is>
      </c>
      <c r="D170" s="25" t="inlineStr">
        <is>
          <t>M3</t>
        </is>
      </c>
      <c r="E170" s="69" t="n">
        <v>0.308</v>
      </c>
      <c r="F170" s="72">
        <f>'COMPOSICOES AUXILIARES'!G35</f>
        <v/>
      </c>
      <c r="G170" s="72">
        <f>ROUND(E170*F170, 2)</f>
        <v/>
      </c>
      <c r="L170" t="n">
        <v>0.308</v>
      </c>
      <c r="M170" t="n">
        <v>4.71</v>
      </c>
      <c r="N170">
        <f>(M170-F170)</f>
        <v/>
      </c>
    </row>
    <row r="171" ht="15" customHeight="1">
      <c r="A171" s="25" t="inlineStr">
        <is>
          <t>C3130</t>
        </is>
      </c>
      <c r="B171" s="26" t="inlineStr">
        <is>
          <t>AREIA DE RIO - EXTRAÇÃO</t>
        </is>
      </c>
      <c r="C171" s="25" t="inlineStr">
        <is>
          <t>SEINFRA</t>
        </is>
      </c>
      <c r="D171" s="25" t="inlineStr">
        <is>
          <t>M3</t>
        </is>
      </c>
      <c r="E171" s="69" t="n">
        <v>0.308</v>
      </c>
      <c r="F171" s="72">
        <f>'COMPOSICOES AUXILIARES'!G49</f>
        <v/>
      </c>
      <c r="G171" s="72">
        <f>ROUND(E171*F171, 2)</f>
        <v/>
      </c>
      <c r="L171" t="n">
        <v>0.308</v>
      </c>
      <c r="M171" t="n">
        <v>8.949999999999999</v>
      </c>
      <c r="N171">
        <f>(M171-F171)</f>
        <v/>
      </c>
    </row>
    <row r="172" ht="15" customHeight="1">
      <c r="A172" s="25" t="inlineStr">
        <is>
          <t>C3252</t>
        </is>
      </c>
      <c r="B172" s="26" t="inlineStr">
        <is>
          <t>BRITA PRODUZIDA PARA REVESTIMENTOS BETUMINOSOS</t>
        </is>
      </c>
      <c r="C172" s="25" t="inlineStr">
        <is>
          <t>SEINFRA</t>
        </is>
      </c>
      <c r="D172" s="25" t="inlineStr">
        <is>
          <t>M3</t>
        </is>
      </c>
      <c r="E172" s="69" t="n">
        <v>0.786</v>
      </c>
      <c r="F172" s="72">
        <f>'COMPOSICOES AUXILIARES'!G144</f>
        <v/>
      </c>
      <c r="G172" s="72">
        <f>ROUND(E172*F172, 2)</f>
        <v/>
      </c>
      <c r="L172" t="n">
        <v>0.786</v>
      </c>
      <c r="M172" t="n">
        <v>111.83</v>
      </c>
      <c r="N172">
        <f>(M172-F172)</f>
        <v/>
      </c>
    </row>
    <row r="173" ht="15" customHeight="1">
      <c r="A173" s="25" t="inlineStr">
        <is>
          <t>C3316</t>
        </is>
      </c>
      <c r="B173" s="26" t="inlineStr">
        <is>
          <t>USINAGEM DE MISTURAS BETUMINOSAS A QUENTE</t>
        </is>
      </c>
      <c r="C173" s="25" t="inlineStr">
        <is>
          <t>SEINFRA</t>
        </is>
      </c>
      <c r="D173" s="25" t="inlineStr">
        <is>
          <t>M3</t>
        </is>
      </c>
      <c r="E173" s="69" t="n">
        <v>1.05</v>
      </c>
      <c r="F173" s="72">
        <f>'COMPOSICOES AUXILIARES'!G1590</f>
        <v/>
      </c>
      <c r="G173" s="72">
        <f>ROUND(E173*F173, 2)</f>
        <v/>
      </c>
      <c r="L173" t="n">
        <v>1.05</v>
      </c>
      <c r="M173" t="n">
        <v>91.18000000000001</v>
      </c>
      <c r="N173">
        <f>(M173-F173)</f>
        <v/>
      </c>
    </row>
    <row r="174" ht="15" customHeight="1">
      <c r="A174" s="2" t="inlineStr"/>
      <c r="B174" s="2" t="inlineStr"/>
      <c r="C174" s="2" t="inlineStr"/>
      <c r="D174" s="2" t="inlineStr"/>
      <c r="E174" s="29" t="inlineStr">
        <is>
          <t>TOTAL Serviço:</t>
        </is>
      </c>
      <c r="F174" s="60" t="n"/>
      <c r="G174" s="73">
        <f>SUM(G170:G173)</f>
        <v/>
      </c>
    </row>
    <row r="175" ht="15" customHeight="1">
      <c r="A175" s="2" t="inlineStr"/>
      <c r="B175" s="2" t="inlineStr"/>
      <c r="C175" s="2" t="inlineStr"/>
      <c r="D175" s="2" t="inlineStr"/>
      <c r="E175" s="31" t="inlineStr">
        <is>
          <t>VALOR:</t>
        </is>
      </c>
      <c r="F175" s="60" t="n"/>
      <c r="G175" s="61">
        <f>SUM(G165,G162,G174,G168)</f>
        <v/>
      </c>
    </row>
    <row r="176" ht="15" customHeight="1">
      <c r="A176" s="2" t="inlineStr"/>
      <c r="B176" s="2" t="inlineStr"/>
      <c r="C176" s="2" t="inlineStr"/>
      <c r="D176" s="2" t="inlineStr"/>
      <c r="E176" s="31" t="inlineStr">
        <is>
          <t>VALOR BDI (26.70%):</t>
        </is>
      </c>
      <c r="F176" s="60" t="n"/>
      <c r="G176" s="61">
        <f>ROUNDDOWN(G175*BDI,2)</f>
        <v/>
      </c>
    </row>
    <row r="177" ht="15" customHeight="1">
      <c r="A177" s="2" t="inlineStr"/>
      <c r="B177" s="2" t="inlineStr"/>
      <c r="C177" s="2" t="inlineStr"/>
      <c r="D177" s="2" t="inlineStr"/>
      <c r="E177" s="31" t="inlineStr">
        <is>
          <t>VALOR COM BDI:</t>
        </is>
      </c>
      <c r="F177" s="60" t="n"/>
      <c r="G177" s="61">
        <f>G176 + G175</f>
        <v/>
      </c>
    </row>
    <row r="178" ht="10" customHeight="1">
      <c r="A178" s="2" t="inlineStr"/>
      <c r="B178" s="2" t="inlineStr"/>
      <c r="C178" s="22" t="inlineStr"/>
      <c r="E178" s="2" t="inlineStr"/>
      <c r="F178" s="2" t="inlineStr"/>
      <c r="G178" s="2" t="inlineStr"/>
    </row>
    <row r="179" ht="20" customHeight="1">
      <c r="A179" s="23" t="inlineStr">
        <is>
          <t>2.12. C3373 RETIRADA DE MEIO FIO DE PEDRA GRANÍTICA (M)</t>
        </is>
      </c>
      <c r="B179" s="59" t="n"/>
      <c r="C179" s="59" t="n"/>
      <c r="D179" s="59" t="n"/>
      <c r="E179" s="59" t="n"/>
      <c r="F179" s="59" t="n"/>
      <c r="G179" s="60" t="n"/>
    </row>
    <row r="180" ht="15" customHeight="1">
      <c r="A180" s="24" t="inlineStr">
        <is>
          <t>Mão de Obra</t>
        </is>
      </c>
      <c r="B180" s="60" t="n"/>
      <c r="C180" s="15" t="inlineStr">
        <is>
          <t>FONTE</t>
        </is>
      </c>
      <c r="D180" s="15" t="inlineStr">
        <is>
          <t>UNID</t>
        </is>
      </c>
      <c r="E180" s="15" t="inlineStr">
        <is>
          <t>COEFICIENTE</t>
        </is>
      </c>
      <c r="F180" s="15" t="inlineStr">
        <is>
          <t>PREÇO UNITÁRIO</t>
        </is>
      </c>
      <c r="G180" s="15" t="inlineStr">
        <is>
          <t>TOTAL</t>
        </is>
      </c>
    </row>
    <row r="181" ht="15" customHeight="1">
      <c r="A181" s="25" t="inlineStr">
        <is>
          <t>I2391</t>
        </is>
      </c>
      <c r="B181" s="26" t="inlineStr">
        <is>
          <t>PEDREIRO</t>
        </is>
      </c>
      <c r="C181" s="25" t="inlineStr">
        <is>
          <t>SEINFRA</t>
        </is>
      </c>
      <c r="D181" s="25" t="inlineStr">
        <is>
          <t>H</t>
        </is>
      </c>
      <c r="E181" s="69">
        <f>L181*FATOR</f>
        <v/>
      </c>
      <c r="F181" s="72" t="n">
        <v>26.86</v>
      </c>
      <c r="G181" s="72">
        <f>ROUND(E181*F181, 2)</f>
        <v/>
      </c>
      <c r="L181" t="n">
        <v>0.05</v>
      </c>
      <c r="M181" t="n">
        <v>26.86</v>
      </c>
      <c r="N181">
        <f>(M181-F181)</f>
        <v/>
      </c>
    </row>
    <row r="182" ht="15" customHeight="1">
      <c r="A182" s="25" t="inlineStr">
        <is>
          <t>I2543</t>
        </is>
      </c>
      <c r="B182" s="26" t="inlineStr">
        <is>
          <t>SERVENTE</t>
        </is>
      </c>
      <c r="C182" s="25" t="inlineStr">
        <is>
          <t>SEINFRA</t>
        </is>
      </c>
      <c r="D182" s="25" t="inlineStr">
        <is>
          <t>H</t>
        </is>
      </c>
      <c r="E182" s="69">
        <f>L182*FATOR</f>
        <v/>
      </c>
      <c r="F182" s="72" t="n">
        <v>20.26</v>
      </c>
      <c r="G182" s="72">
        <f>ROUND(E182*F182, 2)</f>
        <v/>
      </c>
      <c r="L182" t="n">
        <v>0.5</v>
      </c>
      <c r="M182" t="n">
        <v>20.26</v>
      </c>
      <c r="N182">
        <f>(M182-F182)</f>
        <v/>
      </c>
    </row>
    <row r="183" ht="15" customHeight="1">
      <c r="A183" s="2" t="inlineStr"/>
      <c r="B183" s="2" t="inlineStr"/>
      <c r="C183" s="2" t="inlineStr"/>
      <c r="D183" s="2" t="inlineStr"/>
      <c r="E183" s="29" t="inlineStr">
        <is>
          <t>TOTAL Mão de Obra:</t>
        </is>
      </c>
      <c r="F183" s="60" t="n"/>
      <c r="G183" s="73">
        <f>SUM(G181:G182)</f>
        <v/>
      </c>
    </row>
    <row r="184" ht="15" customHeight="1">
      <c r="A184" s="2" t="inlineStr"/>
      <c r="B184" s="2" t="inlineStr"/>
      <c r="C184" s="2" t="inlineStr"/>
      <c r="D184" s="2" t="inlineStr"/>
      <c r="E184" s="31" t="inlineStr">
        <is>
          <t>VALOR:</t>
        </is>
      </c>
      <c r="F184" s="60" t="n"/>
      <c r="G184" s="61">
        <f>SUM(G183)</f>
        <v/>
      </c>
    </row>
    <row r="185" ht="15" customHeight="1">
      <c r="A185" s="2" t="inlineStr"/>
      <c r="B185" s="2" t="inlineStr"/>
      <c r="C185" s="2" t="inlineStr"/>
      <c r="D185" s="2" t="inlineStr"/>
      <c r="E185" s="31" t="inlineStr">
        <is>
          <t>VALOR BDI (26.70%):</t>
        </is>
      </c>
      <c r="F185" s="60" t="n"/>
      <c r="G185" s="61">
        <f>ROUNDDOWN(G184*BDI,2)</f>
        <v/>
      </c>
    </row>
    <row r="186" ht="15" customHeight="1">
      <c r="A186" s="2" t="inlineStr"/>
      <c r="B186" s="2" t="inlineStr"/>
      <c r="C186" s="2" t="inlineStr"/>
      <c r="D186" s="2" t="inlineStr"/>
      <c r="E186" s="31" t="inlineStr">
        <is>
          <t>VALOR COM BDI:</t>
        </is>
      </c>
      <c r="F186" s="60" t="n"/>
      <c r="G186" s="61">
        <f>G185 + G184</f>
        <v/>
      </c>
    </row>
    <row r="187" ht="10" customHeight="1">
      <c r="A187" s="2" t="inlineStr"/>
      <c r="B187" s="2" t="inlineStr"/>
      <c r="C187" s="22" t="inlineStr"/>
      <c r="E187" s="2" t="inlineStr"/>
      <c r="F187" s="2" t="inlineStr"/>
      <c r="G187" s="2" t="inlineStr"/>
    </row>
    <row r="188" ht="20" customHeight="1">
      <c r="A188" s="23" t="inlineStr">
        <is>
          <t>2.13. C3449 MEIO FIO PRÉ MOLDADO (0,07x0,30x1,00)m C/REJUNTAMENTO (M)</t>
        </is>
      </c>
      <c r="B188" s="59" t="n"/>
      <c r="C188" s="59" t="n"/>
      <c r="D188" s="59" t="n"/>
      <c r="E188" s="59" t="n"/>
      <c r="F188" s="59" t="n"/>
      <c r="G188" s="60" t="n"/>
    </row>
    <row r="189" ht="15" customHeight="1">
      <c r="A189" s="24" t="inlineStr">
        <is>
          <t>Material</t>
        </is>
      </c>
      <c r="B189" s="60" t="n"/>
      <c r="C189" s="15" t="inlineStr">
        <is>
          <t>FONTE</t>
        </is>
      </c>
      <c r="D189" s="15" t="inlineStr">
        <is>
          <t>UNID</t>
        </is>
      </c>
      <c r="E189" s="15" t="inlineStr">
        <is>
          <t>COEFICIENTE</t>
        </is>
      </c>
      <c r="F189" s="15" t="inlineStr">
        <is>
          <t>PREÇO UNITÁRIO</t>
        </is>
      </c>
      <c r="G189" s="15" t="inlineStr">
        <is>
          <t>TOTAL</t>
        </is>
      </c>
    </row>
    <row r="190" ht="15" customHeight="1">
      <c r="A190" s="25" t="inlineStr">
        <is>
          <t>I0971</t>
        </is>
      </c>
      <c r="B190" s="26" t="inlineStr">
        <is>
          <t>MEIO FIO PRE MOLDADO DIM.=(0,07x0,30x1,00)m</t>
        </is>
      </c>
      <c r="C190" s="25" t="inlineStr">
        <is>
          <t>SEINFRA</t>
        </is>
      </c>
      <c r="D190" s="25" t="inlineStr">
        <is>
          <t>M</t>
        </is>
      </c>
      <c r="E190" s="69" t="n">
        <v>1</v>
      </c>
      <c r="F190" s="72">
        <f>ROUND(M190*FATOR, 2)</f>
        <v/>
      </c>
      <c r="G190" s="72">
        <f>ROUND(E190*F190, 2)</f>
        <v/>
      </c>
      <c r="L190" t="n">
        <v>1</v>
      </c>
      <c r="M190" t="n">
        <v>15.86</v>
      </c>
      <c r="N190">
        <f>(M190-F190)</f>
        <v/>
      </c>
    </row>
    <row r="191" ht="15" customHeight="1">
      <c r="A191" s="2" t="inlineStr"/>
      <c r="B191" s="2" t="inlineStr"/>
      <c r="C191" s="2" t="inlineStr"/>
      <c r="D191" s="2" t="inlineStr"/>
      <c r="E191" s="29" t="inlineStr">
        <is>
          <t>TOTAL Material:</t>
        </is>
      </c>
      <c r="F191" s="60" t="n"/>
      <c r="G191" s="73">
        <f>SUM(G190:G190)</f>
        <v/>
      </c>
    </row>
    <row r="192" ht="15" customHeight="1">
      <c r="A192" s="24" t="inlineStr">
        <is>
          <t>Mão de Obra</t>
        </is>
      </c>
      <c r="B192" s="60" t="n"/>
      <c r="C192" s="15" t="inlineStr">
        <is>
          <t>FONTE</t>
        </is>
      </c>
      <c r="D192" s="15" t="inlineStr">
        <is>
          <t>UNID</t>
        </is>
      </c>
      <c r="E192" s="15" t="inlineStr">
        <is>
          <t>COEFICIENTE</t>
        </is>
      </c>
      <c r="F192" s="15" t="inlineStr">
        <is>
          <t>PREÇO UNITÁRIO</t>
        </is>
      </c>
      <c r="G192" s="15" t="inlineStr">
        <is>
          <t>TOTAL</t>
        </is>
      </c>
    </row>
    <row r="193" ht="15" customHeight="1">
      <c r="A193" s="25" t="inlineStr">
        <is>
          <t>I2391</t>
        </is>
      </c>
      <c r="B193" s="26" t="inlineStr">
        <is>
          <t>PEDREIRO</t>
        </is>
      </c>
      <c r="C193" s="25" t="inlineStr">
        <is>
          <t>SEINFRA</t>
        </is>
      </c>
      <c r="D193" s="25" t="inlineStr">
        <is>
          <t>H</t>
        </is>
      </c>
      <c r="E193" s="69">
        <f>L193*FATOR</f>
        <v/>
      </c>
      <c r="F193" s="72" t="n">
        <v>26.86</v>
      </c>
      <c r="G193" s="72">
        <f>ROUND(E193*F193, 2)</f>
        <v/>
      </c>
      <c r="L193" t="n">
        <v>0.18</v>
      </c>
      <c r="M193" t="n">
        <v>26.86</v>
      </c>
      <c r="N193">
        <f>(M193-F193)</f>
        <v/>
      </c>
    </row>
    <row r="194" ht="15" customHeight="1">
      <c r="A194" s="25" t="inlineStr">
        <is>
          <t>I2543</t>
        </is>
      </c>
      <c r="B194" s="26" t="inlineStr">
        <is>
          <t>SERVENTE</t>
        </is>
      </c>
      <c r="C194" s="25" t="inlineStr">
        <is>
          <t>SEINFRA</t>
        </is>
      </c>
      <c r="D194" s="25" t="inlineStr">
        <is>
          <t>H</t>
        </is>
      </c>
      <c r="E194" s="69">
        <f>L194*FATOR</f>
        <v/>
      </c>
      <c r="F194" s="72" t="n">
        <v>20.26</v>
      </c>
      <c r="G194" s="72">
        <f>ROUND(E194*F194, 2)</f>
        <v/>
      </c>
      <c r="L194" t="n">
        <v>0.36</v>
      </c>
      <c r="M194" t="n">
        <v>20.26</v>
      </c>
      <c r="N194">
        <f>(M194-F194)</f>
        <v/>
      </c>
    </row>
    <row r="195" ht="15" customHeight="1">
      <c r="A195" s="2" t="inlineStr"/>
      <c r="B195" s="2" t="inlineStr"/>
      <c r="C195" s="2" t="inlineStr"/>
      <c r="D195" s="2" t="inlineStr"/>
      <c r="E195" s="29" t="inlineStr">
        <is>
          <t>TOTAL Mão de Obra:</t>
        </is>
      </c>
      <c r="F195" s="60" t="n"/>
      <c r="G195" s="73">
        <f>SUM(G193:G194)</f>
        <v/>
      </c>
    </row>
    <row r="196" ht="15" customHeight="1">
      <c r="A196" s="24" t="inlineStr">
        <is>
          <t>Serviço</t>
        </is>
      </c>
      <c r="B196" s="60" t="n"/>
      <c r="C196" s="15" t="inlineStr">
        <is>
          <t>FONTE</t>
        </is>
      </c>
      <c r="D196" s="15" t="inlineStr">
        <is>
          <t>UNID</t>
        </is>
      </c>
      <c r="E196" s="15" t="inlineStr">
        <is>
          <t>COEFICIENTE</t>
        </is>
      </c>
      <c r="F196" s="15" t="inlineStr">
        <is>
          <t>PREÇO UNITÁRIO</t>
        </is>
      </c>
      <c r="G196" s="15" t="inlineStr">
        <is>
          <t>TOTAL</t>
        </is>
      </c>
    </row>
    <row r="197" ht="15" customHeight="1">
      <c r="A197" s="25" t="inlineStr">
        <is>
          <t>C0170</t>
        </is>
      </c>
      <c r="B197" s="26" t="inlineStr">
        <is>
          <t>ARGAMASSA DE CIMENTO E AREIA S/PEN. TRAÇO 1:3</t>
        </is>
      </c>
      <c r="C197" s="25" t="inlineStr">
        <is>
          <t>SEINFRA</t>
        </is>
      </c>
      <c r="D197" s="25" t="inlineStr">
        <is>
          <t>M3</t>
        </is>
      </c>
      <c r="E197" s="69" t="n">
        <v>0.001</v>
      </c>
      <c r="F197" s="72">
        <f>'COMPOSICOES AUXILIARES'!G73</f>
        <v/>
      </c>
      <c r="G197" s="72">
        <f>ROUND(E197*F197, 2)</f>
        <v/>
      </c>
      <c r="L197" t="n">
        <v>0.001</v>
      </c>
      <c r="M197" t="n">
        <v>649.29</v>
      </c>
      <c r="N197">
        <f>(M197-F197)</f>
        <v/>
      </c>
    </row>
    <row r="198" ht="15" customHeight="1">
      <c r="A198" s="2" t="inlineStr"/>
      <c r="B198" s="2" t="inlineStr"/>
      <c r="C198" s="2" t="inlineStr"/>
      <c r="D198" s="2" t="inlineStr"/>
      <c r="E198" s="29" t="inlineStr">
        <is>
          <t>TOTAL Serviço:</t>
        </is>
      </c>
      <c r="F198" s="60" t="n"/>
      <c r="G198" s="73">
        <f>SUM(G197:G197)</f>
        <v/>
      </c>
    </row>
    <row r="199" ht="15" customHeight="1">
      <c r="A199" s="2" t="inlineStr"/>
      <c r="B199" s="2" t="inlineStr"/>
      <c r="C199" s="2" t="inlineStr"/>
      <c r="D199" s="2" t="inlineStr"/>
      <c r="E199" s="31" t="inlineStr">
        <is>
          <t>VALOR:</t>
        </is>
      </c>
      <c r="F199" s="60" t="n"/>
      <c r="G199" s="61">
        <f>SUM(G191,G198,G195)</f>
        <v/>
      </c>
    </row>
    <row r="200" ht="15" customHeight="1">
      <c r="A200" s="2" t="inlineStr"/>
      <c r="B200" s="2" t="inlineStr"/>
      <c r="C200" s="2" t="inlineStr"/>
      <c r="D200" s="2" t="inlineStr"/>
      <c r="E200" s="31" t="inlineStr">
        <is>
          <t>VALOR BDI (26.70%):</t>
        </is>
      </c>
      <c r="F200" s="60" t="n"/>
      <c r="G200" s="61">
        <f>ROUNDDOWN(G199*BDI,2)</f>
        <v/>
      </c>
    </row>
    <row r="201" ht="15" customHeight="1">
      <c r="A201" s="2" t="inlineStr"/>
      <c r="B201" s="2" t="inlineStr"/>
      <c r="C201" s="2" t="inlineStr"/>
      <c r="D201" s="2" t="inlineStr"/>
      <c r="E201" s="31" t="inlineStr">
        <is>
          <t>VALOR COM BDI:</t>
        </is>
      </c>
      <c r="F201" s="60" t="n"/>
      <c r="G201" s="61">
        <f>G200 + G199</f>
        <v/>
      </c>
    </row>
    <row r="202" ht="10" customHeight="1">
      <c r="A202" s="2" t="inlineStr"/>
      <c r="B202" s="2" t="inlineStr"/>
      <c r="C202" s="22" t="inlineStr"/>
      <c r="E202" s="2" t="inlineStr"/>
      <c r="F202" s="2" t="inlineStr"/>
      <c r="G202" s="2" t="inlineStr"/>
    </row>
    <row r="203" ht="20" customHeight="1">
      <c r="A203" s="23" t="inlineStr">
        <is>
          <t>2.14. C1256 ESCAVAÇÃO MANUAL CAMPO ABERTO EM TERRA ATÉ 2M (M3)</t>
        </is>
      </c>
      <c r="B203" s="59" t="n"/>
      <c r="C203" s="59" t="n"/>
      <c r="D203" s="59" t="n"/>
      <c r="E203" s="59" t="n"/>
      <c r="F203" s="59" t="n"/>
      <c r="G203" s="60" t="n"/>
    </row>
    <row r="204" ht="15" customHeight="1">
      <c r="A204" s="24" t="inlineStr">
        <is>
          <t>Mão de Obra</t>
        </is>
      </c>
      <c r="B204" s="60" t="n"/>
      <c r="C204" s="15" t="inlineStr">
        <is>
          <t>FONTE</t>
        </is>
      </c>
      <c r="D204" s="15" t="inlineStr">
        <is>
          <t>UNID</t>
        </is>
      </c>
      <c r="E204" s="15" t="inlineStr">
        <is>
          <t>COEFICIENTE</t>
        </is>
      </c>
      <c r="F204" s="15" t="inlineStr">
        <is>
          <t>PREÇO UNITÁRIO</t>
        </is>
      </c>
      <c r="G204" s="15" t="inlineStr">
        <is>
          <t>TOTAL</t>
        </is>
      </c>
    </row>
    <row r="205" ht="15" customHeight="1">
      <c r="A205" s="25" t="inlineStr">
        <is>
          <t>I2543</t>
        </is>
      </c>
      <c r="B205" s="26" t="inlineStr">
        <is>
          <t>SERVENTE</t>
        </is>
      </c>
      <c r="C205" s="25" t="inlineStr">
        <is>
          <t>SEINFRA</t>
        </is>
      </c>
      <c r="D205" s="25" t="inlineStr">
        <is>
          <t>H</t>
        </is>
      </c>
      <c r="E205" s="69">
        <f>L205*FATOR</f>
        <v/>
      </c>
      <c r="F205" s="72" t="n">
        <v>20.26</v>
      </c>
      <c r="G205" s="72">
        <f>ROUND(E205*F205, 2)</f>
        <v/>
      </c>
      <c r="L205" t="n">
        <v>2.93</v>
      </c>
      <c r="M205" t="n">
        <v>20.26</v>
      </c>
      <c r="N205">
        <f>(M205-F205)</f>
        <v/>
      </c>
    </row>
    <row r="206" ht="15" customHeight="1">
      <c r="A206" s="2" t="inlineStr"/>
      <c r="B206" s="2" t="inlineStr"/>
      <c r="C206" s="2" t="inlineStr"/>
      <c r="D206" s="2" t="inlineStr"/>
      <c r="E206" s="29" t="inlineStr">
        <is>
          <t>TOTAL Mão de Obra:</t>
        </is>
      </c>
      <c r="F206" s="60" t="n"/>
      <c r="G206" s="73">
        <f>SUM(G205:G205)</f>
        <v/>
      </c>
    </row>
    <row r="207" ht="15" customHeight="1">
      <c r="A207" s="2" t="inlineStr"/>
      <c r="B207" s="2" t="inlineStr"/>
      <c r="C207" s="2" t="inlineStr"/>
      <c r="D207" s="2" t="inlineStr"/>
      <c r="E207" s="31" t="inlineStr">
        <is>
          <t>VALOR:</t>
        </is>
      </c>
      <c r="F207" s="60" t="n"/>
      <c r="G207" s="61">
        <f>SUM(G206)</f>
        <v/>
      </c>
    </row>
    <row r="208" ht="15" customHeight="1">
      <c r="A208" s="2" t="inlineStr"/>
      <c r="B208" s="2" t="inlineStr"/>
      <c r="C208" s="2" t="inlineStr"/>
      <c r="D208" s="2" t="inlineStr"/>
      <c r="E208" s="31" t="inlineStr">
        <is>
          <t>VALOR BDI (26.70%):</t>
        </is>
      </c>
      <c r="F208" s="60" t="n"/>
      <c r="G208" s="61">
        <f>ROUNDDOWN(G207*BDI,2)</f>
        <v/>
      </c>
    </row>
    <row r="209" ht="15" customHeight="1">
      <c r="A209" s="2" t="inlineStr"/>
      <c r="B209" s="2" t="inlineStr"/>
      <c r="C209" s="2" t="inlineStr"/>
      <c r="D209" s="2" t="inlineStr"/>
      <c r="E209" s="31" t="inlineStr">
        <is>
          <t>VALOR COM BDI:</t>
        </is>
      </c>
      <c r="F209" s="60" t="n"/>
      <c r="G209" s="61">
        <f>G208 + G207</f>
        <v/>
      </c>
    </row>
    <row r="210" ht="10" customHeight="1">
      <c r="A210" s="2" t="inlineStr"/>
      <c r="B210" s="2" t="inlineStr"/>
      <c r="C210" s="22" t="inlineStr"/>
      <c r="E210" s="2" t="inlineStr"/>
      <c r="F210" s="2" t="inlineStr"/>
      <c r="G210" s="2" t="inlineStr"/>
    </row>
    <row r="211" ht="20" customHeight="1">
      <c r="A211" s="23" t="inlineStr">
        <is>
          <t>2.15. C2921 REATERRO C/COMPACTAÇÃO MANUAL S/CONTROLE, MATERIAL DA VALA (M3)</t>
        </is>
      </c>
      <c r="B211" s="59" t="n"/>
      <c r="C211" s="59" t="n"/>
      <c r="D211" s="59" t="n"/>
      <c r="E211" s="59" t="n"/>
      <c r="F211" s="59" t="n"/>
      <c r="G211" s="60" t="n"/>
    </row>
    <row r="212" ht="15" customHeight="1">
      <c r="A212" s="24" t="inlineStr">
        <is>
          <t>Mão de Obra</t>
        </is>
      </c>
      <c r="B212" s="60" t="n"/>
      <c r="C212" s="15" t="inlineStr">
        <is>
          <t>FONTE</t>
        </is>
      </c>
      <c r="D212" s="15" t="inlineStr">
        <is>
          <t>UNID</t>
        </is>
      </c>
      <c r="E212" s="15" t="inlineStr">
        <is>
          <t>COEFICIENTE</t>
        </is>
      </c>
      <c r="F212" s="15" t="inlineStr">
        <is>
          <t>PREÇO UNITÁRIO</t>
        </is>
      </c>
      <c r="G212" s="15" t="inlineStr">
        <is>
          <t>TOTAL</t>
        </is>
      </c>
    </row>
    <row r="213" ht="15" customHeight="1">
      <c r="A213" s="25" t="inlineStr">
        <is>
          <t>I2543</t>
        </is>
      </c>
      <c r="B213" s="26" t="inlineStr">
        <is>
          <t>SERVENTE</t>
        </is>
      </c>
      <c r="C213" s="25" t="inlineStr">
        <is>
          <t>SEINFRA</t>
        </is>
      </c>
      <c r="D213" s="25" t="inlineStr">
        <is>
          <t>H</t>
        </is>
      </c>
      <c r="E213" s="69">
        <f>L213*FATOR</f>
        <v/>
      </c>
      <c r="F213" s="72" t="n">
        <v>20.26</v>
      </c>
      <c r="G213" s="72">
        <f>ROUND(E213*F213, 2)</f>
        <v/>
      </c>
      <c r="L213" t="n">
        <v>1.7</v>
      </c>
      <c r="M213" t="n">
        <v>20.26</v>
      </c>
      <c r="N213">
        <f>(M213-F213)</f>
        <v/>
      </c>
    </row>
    <row r="214" ht="15" customHeight="1">
      <c r="A214" s="2" t="inlineStr"/>
      <c r="B214" s="2" t="inlineStr"/>
      <c r="C214" s="2" t="inlineStr"/>
      <c r="D214" s="2" t="inlineStr"/>
      <c r="E214" s="29" t="inlineStr">
        <is>
          <t>TOTAL Mão de Obra:</t>
        </is>
      </c>
      <c r="F214" s="60" t="n"/>
      <c r="G214" s="73">
        <f>SUM(G213:G213)</f>
        <v/>
      </c>
    </row>
    <row r="215" ht="15" customHeight="1">
      <c r="A215" s="2" t="inlineStr"/>
      <c r="B215" s="2" t="inlineStr"/>
      <c r="C215" s="2" t="inlineStr"/>
      <c r="D215" s="2" t="inlineStr"/>
      <c r="E215" s="31" t="inlineStr">
        <is>
          <t>VALOR:</t>
        </is>
      </c>
      <c r="F215" s="60" t="n"/>
      <c r="G215" s="61">
        <f>SUM(G214)</f>
        <v/>
      </c>
    </row>
    <row r="216" ht="15" customHeight="1">
      <c r="A216" s="2" t="inlineStr"/>
      <c r="B216" s="2" t="inlineStr"/>
      <c r="C216" s="2" t="inlineStr"/>
      <c r="D216" s="2" t="inlineStr"/>
      <c r="E216" s="31" t="inlineStr">
        <is>
          <t>VALOR BDI (26.70%):</t>
        </is>
      </c>
      <c r="F216" s="60" t="n"/>
      <c r="G216" s="61">
        <f>ROUNDDOWN(G215*BDI,2)</f>
        <v/>
      </c>
    </row>
    <row r="217" ht="15" customHeight="1">
      <c r="A217" s="2" t="inlineStr"/>
      <c r="B217" s="2" t="inlineStr"/>
      <c r="C217" s="2" t="inlineStr"/>
      <c r="D217" s="2" t="inlineStr"/>
      <c r="E217" s="31" t="inlineStr">
        <is>
          <t>VALOR COM BDI:</t>
        </is>
      </c>
      <c r="F217" s="60" t="n"/>
      <c r="G217" s="61">
        <f>G216 + G215</f>
        <v/>
      </c>
    </row>
    <row r="218" ht="10" customHeight="1">
      <c r="A218" s="2" t="inlineStr"/>
      <c r="B218" s="2" t="inlineStr"/>
      <c r="C218" s="22" t="inlineStr"/>
      <c r="E218" s="2" t="inlineStr"/>
      <c r="F218" s="2" t="inlineStr"/>
      <c r="G218" s="2" t="inlineStr"/>
    </row>
    <row r="219" ht="20" customHeight="1">
      <c r="A219" s="23" t="inlineStr">
        <is>
          <t>2.16. C0843 CONCRETO P/VIBR., FCK 25 MPa COM AGREGADO ADQUIRIDO (M3)</t>
        </is>
      </c>
      <c r="B219" s="59" t="n"/>
      <c r="C219" s="59" t="n"/>
      <c r="D219" s="59" t="n"/>
      <c r="E219" s="59" t="n"/>
      <c r="F219" s="59" t="n"/>
      <c r="G219" s="60" t="n"/>
    </row>
    <row r="220" ht="15" customHeight="1">
      <c r="A220" s="24" t="inlineStr">
        <is>
          <t>Equipamento Custo Horário</t>
        </is>
      </c>
      <c r="B220" s="60" t="n"/>
      <c r="C220" s="15" t="inlineStr">
        <is>
          <t>FONTE</t>
        </is>
      </c>
      <c r="D220" s="15" t="inlineStr">
        <is>
          <t>UNID</t>
        </is>
      </c>
      <c r="E220" s="15" t="inlineStr">
        <is>
          <t>COEFICIENTE</t>
        </is>
      </c>
      <c r="F220" s="15" t="inlineStr">
        <is>
          <t>PREÇO UNITÁRIO</t>
        </is>
      </c>
      <c r="G220" s="15" t="inlineStr">
        <is>
          <t>TOTAL</t>
        </is>
      </c>
    </row>
    <row r="221" ht="15" customHeight="1">
      <c r="A221" s="25" t="inlineStr">
        <is>
          <t>I0682</t>
        </is>
      </c>
      <c r="B221" s="26" t="inlineStr">
        <is>
          <t>BETONEIRA ELÉTRICA 580L (CHP)</t>
        </is>
      </c>
      <c r="C221" s="25" t="inlineStr">
        <is>
          <t>SEINFRA</t>
        </is>
      </c>
      <c r="D221" s="25" t="inlineStr">
        <is>
          <t>H</t>
        </is>
      </c>
      <c r="E221" s="69" t="n">
        <v>0.714</v>
      </c>
      <c r="F221" s="72">
        <f>'COMPOSICOES AUXILIARES'!G122</f>
        <v/>
      </c>
      <c r="G221" s="72">
        <f>ROUND(E221*F221, 2)</f>
        <v/>
      </c>
      <c r="L221" t="n">
        <v>0.714</v>
      </c>
      <c r="M221" t="n">
        <v>27.597</v>
      </c>
      <c r="N221">
        <f>(M221-F221)</f>
        <v/>
      </c>
    </row>
    <row r="222" ht="18" customHeight="1">
      <c r="A222" s="2" t="inlineStr"/>
      <c r="B222" s="2" t="inlineStr"/>
      <c r="C222" s="2" t="inlineStr"/>
      <c r="D222" s="2" t="inlineStr"/>
      <c r="E222" s="29" t="inlineStr">
        <is>
          <t>TOTAL Equipamento Custo Horário:</t>
        </is>
      </c>
      <c r="F222" s="60" t="n"/>
      <c r="G222" s="73">
        <f>SUM(G221:G221)</f>
        <v/>
      </c>
    </row>
    <row r="223" ht="15" customHeight="1">
      <c r="A223" s="24" t="inlineStr">
        <is>
          <t>Material</t>
        </is>
      </c>
      <c r="B223" s="60" t="n"/>
      <c r="C223" s="15" t="inlineStr">
        <is>
          <t>FONTE</t>
        </is>
      </c>
      <c r="D223" s="15" t="inlineStr">
        <is>
          <t>UNID</t>
        </is>
      </c>
      <c r="E223" s="15" t="inlineStr">
        <is>
          <t>COEFICIENTE</t>
        </is>
      </c>
      <c r="F223" s="15" t="inlineStr">
        <is>
          <t>PREÇO UNITÁRIO</t>
        </is>
      </c>
      <c r="G223" s="15" t="inlineStr">
        <is>
          <t>TOTAL</t>
        </is>
      </c>
    </row>
    <row r="224" ht="15" customHeight="1">
      <c r="A224" s="25" t="inlineStr">
        <is>
          <t>I0109</t>
        </is>
      </c>
      <c r="B224" s="26" t="inlineStr">
        <is>
          <t>AREIA MEDIA</t>
        </is>
      </c>
      <c r="C224" s="25" t="inlineStr">
        <is>
          <t>SEINFRA</t>
        </is>
      </c>
      <c r="D224" s="25" t="inlineStr">
        <is>
          <t>M3</t>
        </is>
      </c>
      <c r="E224" s="69" t="n">
        <v>0.8669</v>
      </c>
      <c r="F224" s="72">
        <f>ROUND(M224*FATOR, 2)</f>
        <v/>
      </c>
      <c r="G224" s="72">
        <f>ROUND(E224*F224, 2)</f>
        <v/>
      </c>
      <c r="L224" t="n">
        <v>0.8669</v>
      </c>
      <c r="M224" t="n">
        <v>83.58</v>
      </c>
      <c r="N224">
        <f>(M224-F224)</f>
        <v/>
      </c>
    </row>
    <row r="225" ht="15" customHeight="1">
      <c r="A225" s="25" t="inlineStr">
        <is>
          <t>I0280</t>
        </is>
      </c>
      <c r="B225" s="26" t="inlineStr">
        <is>
          <t>BRITA</t>
        </is>
      </c>
      <c r="C225" s="25" t="inlineStr">
        <is>
          <t>SEINFRA</t>
        </is>
      </c>
      <c r="D225" s="25" t="inlineStr">
        <is>
          <t>M3</t>
        </is>
      </c>
      <c r="E225" s="69" t="n">
        <v>0.627</v>
      </c>
      <c r="F225" s="72">
        <f>ROUND(M225*FATOR, 2)</f>
        <v/>
      </c>
      <c r="G225" s="72">
        <f>ROUND(E225*F225, 2)</f>
        <v/>
      </c>
      <c r="L225" t="n">
        <v>0.627</v>
      </c>
      <c r="M225" t="n">
        <v>100.5</v>
      </c>
      <c r="N225">
        <f>(M225-F225)</f>
        <v/>
      </c>
    </row>
    <row r="226" ht="15" customHeight="1">
      <c r="A226" s="25" t="inlineStr">
        <is>
          <t>I0805</t>
        </is>
      </c>
      <c r="B226" s="26" t="inlineStr">
        <is>
          <t>CIMENTO PORTLAND</t>
        </is>
      </c>
      <c r="C226" s="25" t="inlineStr">
        <is>
          <t>SEINFRA</t>
        </is>
      </c>
      <c r="D226" s="25" t="inlineStr">
        <is>
          <t>KG</t>
        </is>
      </c>
      <c r="E226" s="69" t="n">
        <v>349</v>
      </c>
      <c r="F226" s="72">
        <f>ROUND(M226*FATOR, 2)</f>
        <v/>
      </c>
      <c r="G226" s="72">
        <f>ROUND(E226*F226, 2)</f>
        <v/>
      </c>
      <c r="L226" t="n">
        <v>349</v>
      </c>
      <c r="M226" t="n">
        <v>0.71</v>
      </c>
      <c r="N226">
        <f>(M226-F226)</f>
        <v/>
      </c>
    </row>
    <row r="227" ht="15" customHeight="1">
      <c r="A227" s="25" t="inlineStr">
        <is>
          <t>I1605</t>
        </is>
      </c>
      <c r="B227" s="26" t="inlineStr">
        <is>
          <t>PEDRISCO</t>
        </is>
      </c>
      <c r="C227" s="25" t="inlineStr">
        <is>
          <t>SEINFRA</t>
        </is>
      </c>
      <c r="D227" s="25" t="inlineStr">
        <is>
          <t>M3</t>
        </is>
      </c>
      <c r="E227" s="69" t="n">
        <v>0.209</v>
      </c>
      <c r="F227" s="72">
        <f>ROUND(M227*FATOR, 2)</f>
        <v/>
      </c>
      <c r="G227" s="72">
        <f>ROUND(E227*F227, 2)</f>
        <v/>
      </c>
      <c r="L227" t="n">
        <v>0.209</v>
      </c>
      <c r="M227" t="n">
        <v>100.5</v>
      </c>
      <c r="N227">
        <f>(M227-F227)</f>
        <v/>
      </c>
    </row>
    <row r="228" ht="15" customHeight="1">
      <c r="A228" s="2" t="inlineStr"/>
      <c r="B228" s="2" t="inlineStr"/>
      <c r="C228" s="2" t="inlineStr"/>
      <c r="D228" s="2" t="inlineStr"/>
      <c r="E228" s="29" t="inlineStr">
        <is>
          <t>TOTAL Material:</t>
        </is>
      </c>
      <c r="F228" s="60" t="n"/>
      <c r="G228" s="73">
        <f>SUM(G224:G227)</f>
        <v/>
      </c>
    </row>
    <row r="229" ht="15" customHeight="1">
      <c r="A229" s="24" t="inlineStr">
        <is>
          <t>Mão de Obra</t>
        </is>
      </c>
      <c r="B229" s="60" t="n"/>
      <c r="C229" s="15" t="inlineStr">
        <is>
          <t>FONTE</t>
        </is>
      </c>
      <c r="D229" s="15" t="inlineStr">
        <is>
          <t>UNID</t>
        </is>
      </c>
      <c r="E229" s="15" t="inlineStr">
        <is>
          <t>COEFICIENTE</t>
        </is>
      </c>
      <c r="F229" s="15" t="inlineStr">
        <is>
          <t>PREÇO UNITÁRIO</t>
        </is>
      </c>
      <c r="G229" s="15" t="inlineStr">
        <is>
          <t>TOTAL</t>
        </is>
      </c>
    </row>
    <row r="230" ht="15" customHeight="1">
      <c r="A230" s="25" t="inlineStr">
        <is>
          <t>I2543</t>
        </is>
      </c>
      <c r="B230" s="26" t="inlineStr">
        <is>
          <t>SERVENTE</t>
        </is>
      </c>
      <c r="C230" s="25" t="inlineStr">
        <is>
          <t>SEINFRA</t>
        </is>
      </c>
      <c r="D230" s="25" t="inlineStr">
        <is>
          <t>H</t>
        </is>
      </c>
      <c r="E230" s="69">
        <f>L230*FATOR</f>
        <v/>
      </c>
      <c r="F230" s="72" t="n">
        <v>20.26</v>
      </c>
      <c r="G230" s="72">
        <f>ROUND(E230*F230, 2)</f>
        <v/>
      </c>
      <c r="L230" t="n">
        <v>6</v>
      </c>
      <c r="M230" t="n">
        <v>20.26</v>
      </c>
      <c r="N230">
        <f>(M230-F230)</f>
        <v/>
      </c>
    </row>
    <row r="231" ht="15" customHeight="1">
      <c r="A231" s="2" t="inlineStr"/>
      <c r="B231" s="2" t="inlineStr"/>
      <c r="C231" s="2" t="inlineStr"/>
      <c r="D231" s="2" t="inlineStr"/>
      <c r="E231" s="29" t="inlineStr">
        <is>
          <t>TOTAL Mão de Obra:</t>
        </is>
      </c>
      <c r="F231" s="60" t="n"/>
      <c r="G231" s="73">
        <f>SUM(G230:G230)</f>
        <v/>
      </c>
    </row>
    <row r="232" ht="15" customHeight="1">
      <c r="A232" s="2" t="inlineStr"/>
      <c r="B232" s="2" t="inlineStr"/>
      <c r="C232" s="2" t="inlineStr"/>
      <c r="D232" s="2" t="inlineStr"/>
      <c r="E232" s="31" t="inlineStr">
        <is>
          <t>VALOR:</t>
        </is>
      </c>
      <c r="F232" s="60" t="n"/>
      <c r="G232" s="61">
        <f>SUM(G228,G222,G231)</f>
        <v/>
      </c>
    </row>
    <row r="233" ht="15" customHeight="1">
      <c r="A233" s="2" t="inlineStr"/>
      <c r="B233" s="2" t="inlineStr"/>
      <c r="C233" s="2" t="inlineStr"/>
      <c r="D233" s="2" t="inlineStr"/>
      <c r="E233" s="31" t="inlineStr">
        <is>
          <t>VALOR BDI (26.70%):</t>
        </is>
      </c>
      <c r="F233" s="60" t="n"/>
      <c r="G233" s="61">
        <f>ROUNDDOWN(G232*BDI,2)</f>
        <v/>
      </c>
    </row>
    <row r="234" ht="15" customHeight="1">
      <c r="A234" s="2" t="inlineStr"/>
      <c r="B234" s="2" t="inlineStr"/>
      <c r="C234" s="2" t="inlineStr"/>
      <c r="D234" s="2" t="inlineStr"/>
      <c r="E234" s="31" t="inlineStr">
        <is>
          <t>VALOR COM BDI:</t>
        </is>
      </c>
      <c r="F234" s="60" t="n"/>
      <c r="G234" s="61">
        <f>G233 + G232</f>
        <v/>
      </c>
    </row>
    <row r="235" ht="10" customHeight="1">
      <c r="A235" s="2" t="inlineStr"/>
      <c r="B235" s="2" t="inlineStr"/>
      <c r="C235" s="22" t="inlineStr"/>
      <c r="E235" s="2" t="inlineStr"/>
      <c r="F235" s="2" t="inlineStr"/>
      <c r="G235" s="2" t="inlineStr"/>
    </row>
    <row r="236" ht="20" customHeight="1">
      <c r="A236" s="23" t="inlineStr">
        <is>
          <t>2.17. C0216 ARMADURA CA-50A MÉDIA D= 6,3 A 10,0mm (KG)</t>
        </is>
      </c>
      <c r="B236" s="59" t="n"/>
      <c r="C236" s="59" t="n"/>
      <c r="D236" s="59" t="n"/>
      <c r="E236" s="59" t="n"/>
      <c r="F236" s="59" t="n"/>
      <c r="G236" s="60" t="n"/>
    </row>
    <row r="237" ht="15" customHeight="1">
      <c r="A237" s="24" t="inlineStr">
        <is>
          <t>Material</t>
        </is>
      </c>
      <c r="B237" s="60" t="n"/>
      <c r="C237" s="15" t="inlineStr">
        <is>
          <t>FONTE</t>
        </is>
      </c>
      <c r="D237" s="15" t="inlineStr">
        <is>
          <t>UNID</t>
        </is>
      </c>
      <c r="E237" s="15" t="inlineStr">
        <is>
          <t>COEFICIENTE</t>
        </is>
      </c>
      <c r="F237" s="15" t="inlineStr">
        <is>
          <t>PREÇO UNITÁRIO</t>
        </is>
      </c>
      <c r="G237" s="15" t="inlineStr">
        <is>
          <t>TOTAL</t>
        </is>
      </c>
    </row>
    <row r="238" ht="15" customHeight="1">
      <c r="A238" s="25" t="inlineStr">
        <is>
          <t>I0163</t>
        </is>
      </c>
      <c r="B238" s="26" t="inlineStr">
        <is>
          <t>AÇO CA-50</t>
        </is>
      </c>
      <c r="C238" s="25" t="inlineStr">
        <is>
          <t>SEINFRA</t>
        </is>
      </c>
      <c r="D238" s="25" t="inlineStr">
        <is>
          <t>KG</t>
        </is>
      </c>
      <c r="E238" s="69" t="n">
        <v>1.15</v>
      </c>
      <c r="F238" s="72">
        <f>ROUND(M238*FATOR, 2)</f>
        <v/>
      </c>
      <c r="G238" s="72">
        <f>ROUND(E238*F238, 2)</f>
        <v/>
      </c>
      <c r="L238" t="n">
        <v>1.15</v>
      </c>
      <c r="M238" t="n">
        <v>7.1</v>
      </c>
      <c r="N238">
        <f>(M238-F238)</f>
        <v/>
      </c>
    </row>
    <row r="239" ht="15" customHeight="1">
      <c r="A239" s="25" t="inlineStr">
        <is>
          <t>I0103</t>
        </is>
      </c>
      <c r="B239" s="26" t="inlineStr">
        <is>
          <t>ARAME RECOZIDO N.18 BWG</t>
        </is>
      </c>
      <c r="C239" s="25" t="inlineStr">
        <is>
          <t>SEINFRA</t>
        </is>
      </c>
      <c r="D239" s="25" t="inlineStr">
        <is>
          <t>KG</t>
        </is>
      </c>
      <c r="E239" s="69" t="n">
        <v>0.02</v>
      </c>
      <c r="F239" s="72">
        <f>ROUND(M239*FATOR, 2)</f>
        <v/>
      </c>
      <c r="G239" s="72">
        <f>ROUND(E239*F239, 2)</f>
        <v/>
      </c>
      <c r="L239" t="n">
        <v>0.02</v>
      </c>
      <c r="M239" t="n">
        <v>16.53</v>
      </c>
      <c r="N239">
        <f>(M239-F239)</f>
        <v/>
      </c>
    </row>
    <row r="240" ht="15" customHeight="1">
      <c r="A240" s="2" t="inlineStr"/>
      <c r="B240" s="2" t="inlineStr"/>
      <c r="C240" s="2" t="inlineStr"/>
      <c r="D240" s="2" t="inlineStr"/>
      <c r="E240" s="29" t="inlineStr">
        <is>
          <t>TOTAL Material:</t>
        </is>
      </c>
      <c r="F240" s="60" t="n"/>
      <c r="G240" s="73">
        <f>SUM(G238:G239)</f>
        <v/>
      </c>
    </row>
    <row r="241" ht="15" customHeight="1">
      <c r="A241" s="24" t="inlineStr">
        <is>
          <t>Mão de Obra</t>
        </is>
      </c>
      <c r="B241" s="60" t="n"/>
      <c r="C241" s="15" t="inlineStr">
        <is>
          <t>FONTE</t>
        </is>
      </c>
      <c r="D241" s="15" t="inlineStr">
        <is>
          <t>UNID</t>
        </is>
      </c>
      <c r="E241" s="15" t="inlineStr">
        <is>
          <t>COEFICIENTE</t>
        </is>
      </c>
      <c r="F241" s="15" t="inlineStr">
        <is>
          <t>PREÇO UNITÁRIO</t>
        </is>
      </c>
      <c r="G241" s="15" t="inlineStr">
        <is>
          <t>TOTAL</t>
        </is>
      </c>
    </row>
    <row r="242" ht="15" customHeight="1">
      <c r="A242" s="25" t="inlineStr">
        <is>
          <t>I0040</t>
        </is>
      </c>
      <c r="B242" s="26" t="inlineStr">
        <is>
          <t>AJUDANTE DE ARMADOR/FERREIRO</t>
        </is>
      </c>
      <c r="C242" s="25" t="inlineStr">
        <is>
          <t>SEINFRA</t>
        </is>
      </c>
      <c r="D242" s="25" t="inlineStr">
        <is>
          <t>H</t>
        </is>
      </c>
      <c r="E242" s="69">
        <f>L242*FATOR</f>
        <v/>
      </c>
      <c r="F242" s="72" t="n">
        <v>21.1</v>
      </c>
      <c r="G242" s="72">
        <f>ROUND(E242*F242, 2)</f>
        <v/>
      </c>
      <c r="L242" t="n">
        <v>0.08</v>
      </c>
      <c r="M242" t="n">
        <v>21.1</v>
      </c>
      <c r="N242">
        <f>(M242-F242)</f>
        <v/>
      </c>
    </row>
    <row r="243" ht="15" customHeight="1">
      <c r="A243" s="25" t="inlineStr">
        <is>
          <t>I0121</t>
        </is>
      </c>
      <c r="B243" s="26" t="inlineStr">
        <is>
          <t>ARMADOR/FERREIRO</t>
        </is>
      </c>
      <c r="C243" s="25" t="inlineStr">
        <is>
          <t>SEINFRA</t>
        </is>
      </c>
      <c r="D243" s="25" t="inlineStr">
        <is>
          <t>H</t>
        </is>
      </c>
      <c r="E243" s="69">
        <f>L243*FATOR</f>
        <v/>
      </c>
      <c r="F243" s="72" t="n">
        <v>26.86</v>
      </c>
      <c r="G243" s="72">
        <f>ROUND(E243*F243, 2)</f>
        <v/>
      </c>
      <c r="L243" t="n">
        <v>0.08</v>
      </c>
      <c r="M243" t="n">
        <v>26.86</v>
      </c>
      <c r="N243">
        <f>(M243-F243)</f>
        <v/>
      </c>
    </row>
    <row r="244" ht="15" customHeight="1">
      <c r="A244" s="2" t="inlineStr"/>
      <c r="B244" s="2" t="inlineStr"/>
      <c r="C244" s="2" t="inlineStr"/>
      <c r="D244" s="2" t="inlineStr"/>
      <c r="E244" s="29" t="inlineStr">
        <is>
          <t>TOTAL Mão de Obra:</t>
        </is>
      </c>
      <c r="F244" s="60" t="n"/>
      <c r="G244" s="73">
        <f>SUM(G242:G243)</f>
        <v/>
      </c>
    </row>
    <row r="245" ht="15" customHeight="1">
      <c r="A245" s="2" t="inlineStr"/>
      <c r="B245" s="2" t="inlineStr"/>
      <c r="C245" s="2" t="inlineStr"/>
      <c r="D245" s="2" t="inlineStr"/>
      <c r="E245" s="31" t="inlineStr">
        <is>
          <t>VALOR:</t>
        </is>
      </c>
      <c r="F245" s="60" t="n"/>
      <c r="G245" s="61">
        <f>SUM(G240,G244)</f>
        <v/>
      </c>
    </row>
    <row r="246" ht="15" customHeight="1">
      <c r="A246" s="2" t="inlineStr"/>
      <c r="B246" s="2" t="inlineStr"/>
      <c r="C246" s="2" t="inlineStr"/>
      <c r="D246" s="2" t="inlineStr"/>
      <c r="E246" s="31" t="inlineStr">
        <is>
          <t>VALOR BDI (26.70%):</t>
        </is>
      </c>
      <c r="F246" s="60" t="n"/>
      <c r="G246" s="61">
        <f>ROUNDDOWN(G245*BDI,2)</f>
        <v/>
      </c>
    </row>
    <row r="247" ht="15" customHeight="1">
      <c r="A247" s="2" t="inlineStr"/>
      <c r="B247" s="2" t="inlineStr"/>
      <c r="C247" s="2" t="inlineStr"/>
      <c r="D247" s="2" t="inlineStr"/>
      <c r="E247" s="31" t="inlineStr">
        <is>
          <t>VALOR COM BDI:</t>
        </is>
      </c>
      <c r="F247" s="60" t="n"/>
      <c r="G247" s="61">
        <f>G246 + G245</f>
        <v/>
      </c>
    </row>
    <row r="248" ht="10" customHeight="1">
      <c r="A248" s="2" t="inlineStr"/>
      <c r="B248" s="2" t="inlineStr"/>
      <c r="C248" s="22" t="inlineStr"/>
      <c r="E248" s="2" t="inlineStr"/>
      <c r="F248" s="2" t="inlineStr"/>
      <c r="G248" s="2" t="inlineStr"/>
    </row>
    <row r="249" ht="20" customHeight="1">
      <c r="A249" s="23" t="inlineStr">
        <is>
          <t>2.18. C4301 FORMA PARA CONCRETO "IN LOCO", INCLUSIVE DESFORMA (M2)</t>
        </is>
      </c>
      <c r="B249" s="59" t="n"/>
      <c r="C249" s="59" t="n"/>
      <c r="D249" s="59" t="n"/>
      <c r="E249" s="59" t="n"/>
      <c r="F249" s="59" t="n"/>
      <c r="G249" s="60" t="n"/>
    </row>
    <row r="250" ht="15" customHeight="1">
      <c r="A250" s="24" t="inlineStr">
        <is>
          <t>Mão de Obra</t>
        </is>
      </c>
      <c r="B250" s="60" t="n"/>
      <c r="C250" s="15" t="inlineStr">
        <is>
          <t>FONTE</t>
        </is>
      </c>
      <c r="D250" s="15" t="inlineStr">
        <is>
          <t>UNID</t>
        </is>
      </c>
      <c r="E250" s="15" t="inlineStr">
        <is>
          <t>COEFICIENTE</t>
        </is>
      </c>
      <c r="F250" s="15" t="inlineStr">
        <is>
          <t>PREÇO UNITÁRIO</t>
        </is>
      </c>
      <c r="G250" s="15" t="inlineStr">
        <is>
          <t>TOTAL</t>
        </is>
      </c>
    </row>
    <row r="251" ht="15" customHeight="1">
      <c r="A251" s="25" t="inlineStr">
        <is>
          <t>I0041</t>
        </is>
      </c>
      <c r="B251" s="26" t="inlineStr">
        <is>
          <t>AJUDANTE DE CARPINTEIRO</t>
        </is>
      </c>
      <c r="C251" s="25" t="inlineStr">
        <is>
          <t>SEINFRA</t>
        </is>
      </c>
      <c r="D251" s="25" t="inlineStr">
        <is>
          <t>H</t>
        </is>
      </c>
      <c r="E251" s="69">
        <f>L251*FATOR</f>
        <v/>
      </c>
      <c r="F251" s="72" t="n">
        <v>21.1</v>
      </c>
      <c r="G251" s="72">
        <f>ROUND(E251*F251, 2)</f>
        <v/>
      </c>
      <c r="L251" t="n">
        <v>0.25</v>
      </c>
      <c r="M251" t="n">
        <v>21.1</v>
      </c>
      <c r="N251">
        <f>(M251-F251)</f>
        <v/>
      </c>
    </row>
    <row r="252" ht="15" customHeight="1">
      <c r="A252" s="25" t="inlineStr">
        <is>
          <t>I0498</t>
        </is>
      </c>
      <c r="B252" s="26" t="inlineStr">
        <is>
          <t>CARPINTEIRO</t>
        </is>
      </c>
      <c r="C252" s="25" t="inlineStr">
        <is>
          <t>SEINFRA</t>
        </is>
      </c>
      <c r="D252" s="25" t="inlineStr">
        <is>
          <t>H</t>
        </is>
      </c>
      <c r="E252" s="69">
        <f>L252*FATOR</f>
        <v/>
      </c>
      <c r="F252" s="72" t="n">
        <v>26.86</v>
      </c>
      <c r="G252" s="72">
        <f>ROUND(E252*F252, 2)</f>
        <v/>
      </c>
      <c r="L252" t="n">
        <v>0.25</v>
      </c>
      <c r="M252" t="n">
        <v>26.86</v>
      </c>
      <c r="N252">
        <f>(M252-F252)</f>
        <v/>
      </c>
    </row>
    <row r="253" ht="15" customHeight="1">
      <c r="A253" s="2" t="inlineStr"/>
      <c r="B253" s="2" t="inlineStr"/>
      <c r="C253" s="2" t="inlineStr"/>
      <c r="D253" s="2" t="inlineStr"/>
      <c r="E253" s="29" t="inlineStr">
        <is>
          <t>TOTAL Mão de Obra:</t>
        </is>
      </c>
      <c r="F253" s="60" t="n"/>
      <c r="G253" s="73">
        <f>SUM(G251:G252)</f>
        <v/>
      </c>
    </row>
    <row r="254" ht="15" customHeight="1">
      <c r="A254" s="24" t="inlineStr">
        <is>
          <t>Serviço</t>
        </is>
      </c>
      <c r="B254" s="60" t="n"/>
      <c r="C254" s="15" t="inlineStr">
        <is>
          <t>FONTE</t>
        </is>
      </c>
      <c r="D254" s="15" t="inlineStr">
        <is>
          <t>UNID</t>
        </is>
      </c>
      <c r="E254" s="15" t="inlineStr">
        <is>
          <t>COEFICIENTE</t>
        </is>
      </c>
      <c r="F254" s="15" t="inlineStr">
        <is>
          <t>PREÇO UNITÁRIO</t>
        </is>
      </c>
      <c r="G254" s="15" t="inlineStr">
        <is>
          <t>TOTAL</t>
        </is>
      </c>
    </row>
    <row r="255" ht="15" customHeight="1">
      <c r="A255" s="25" t="inlineStr">
        <is>
          <t>C4282</t>
        </is>
      </c>
      <c r="B255" s="26" t="inlineStr">
        <is>
          <t>FORMA P/ CONCRETO "IN LOCO" (APLICAÇÃO)</t>
        </is>
      </c>
      <c r="C255" s="25" t="inlineStr">
        <is>
          <t>SEINFRA</t>
        </is>
      </c>
      <c r="D255" s="25" t="inlineStr">
        <is>
          <t>M2</t>
        </is>
      </c>
      <c r="E255" s="69" t="n">
        <v>1</v>
      </c>
      <c r="F255" s="72">
        <f>'COMPOSICOES AUXILIARES'!G578</f>
        <v/>
      </c>
      <c r="G255" s="72">
        <f>ROUND(E255*F255, 2)</f>
        <v/>
      </c>
      <c r="L255" t="n">
        <v>1</v>
      </c>
      <c r="M255" t="n">
        <v>95.48999999999999</v>
      </c>
      <c r="N255">
        <f>(M255-F255)</f>
        <v/>
      </c>
    </row>
    <row r="256" ht="15" customHeight="1">
      <c r="A256" s="25" t="inlineStr">
        <is>
          <t>C4281</t>
        </is>
      </c>
      <c r="B256" s="26" t="inlineStr">
        <is>
          <t>FORMA P/ CONCRETO "IN LOCO" (FABRICAÇÃO)</t>
        </is>
      </c>
      <c r="C256" s="25" t="inlineStr">
        <is>
          <t>SEINFRA</t>
        </is>
      </c>
      <c r="D256" s="25" t="inlineStr">
        <is>
          <t>M2</t>
        </is>
      </c>
      <c r="E256" s="69" t="n">
        <v>0.2</v>
      </c>
      <c r="F256" s="72">
        <f>'COMPOSICOES AUXILIARES'!G592</f>
        <v/>
      </c>
      <c r="G256" s="72">
        <f>ROUND(E256*F256, 2)</f>
        <v/>
      </c>
      <c r="L256" t="n">
        <v>0.2</v>
      </c>
      <c r="M256" t="n">
        <v>244.84</v>
      </c>
      <c r="N256">
        <f>(M256-F256)</f>
        <v/>
      </c>
    </row>
    <row r="257" ht="15" customHeight="1">
      <c r="A257" s="2" t="inlineStr"/>
      <c r="B257" s="2" t="inlineStr"/>
      <c r="C257" s="2" t="inlineStr"/>
      <c r="D257" s="2" t="inlineStr"/>
      <c r="E257" s="29" t="inlineStr">
        <is>
          <t>TOTAL Serviço:</t>
        </is>
      </c>
      <c r="F257" s="60" t="n"/>
      <c r="G257" s="73">
        <f>SUM(G255:G256)</f>
        <v/>
      </c>
    </row>
    <row r="258" ht="15" customHeight="1">
      <c r="A258" s="2" t="inlineStr"/>
      <c r="B258" s="2" t="inlineStr"/>
      <c r="C258" s="2" t="inlineStr"/>
      <c r="D258" s="2" t="inlineStr"/>
      <c r="E258" s="31" t="inlineStr">
        <is>
          <t>VALOR:</t>
        </is>
      </c>
      <c r="F258" s="60" t="n"/>
      <c r="G258" s="61">
        <f>SUM(G257,G253)</f>
        <v/>
      </c>
    </row>
    <row r="259" ht="15" customHeight="1">
      <c r="A259" s="2" t="inlineStr"/>
      <c r="B259" s="2" t="inlineStr"/>
      <c r="C259" s="2" t="inlineStr"/>
      <c r="D259" s="2" t="inlineStr"/>
      <c r="E259" s="31" t="inlineStr">
        <is>
          <t>VALOR BDI (26.70%):</t>
        </is>
      </c>
      <c r="F259" s="60" t="n"/>
      <c r="G259" s="61">
        <f>ROUNDDOWN(G258*BDI,2)</f>
        <v/>
      </c>
    </row>
    <row r="260" ht="15" customHeight="1">
      <c r="A260" s="2" t="inlineStr"/>
      <c r="B260" s="2" t="inlineStr"/>
      <c r="C260" s="2" t="inlineStr"/>
      <c r="D260" s="2" t="inlineStr"/>
      <c r="E260" s="31" t="inlineStr">
        <is>
          <t>VALOR COM BDI:</t>
        </is>
      </c>
      <c r="F260" s="60" t="n"/>
      <c r="G260" s="61">
        <f>G259 + G258</f>
        <v/>
      </c>
    </row>
    <row r="261" ht="10" customHeight="1">
      <c r="A261" s="2" t="inlineStr"/>
      <c r="B261" s="2" t="inlineStr"/>
      <c r="C261" s="22" t="inlineStr"/>
      <c r="E261" s="2" t="inlineStr"/>
      <c r="F261" s="2" t="inlineStr"/>
      <c r="G261" s="2" t="inlineStr"/>
    </row>
    <row r="262" ht="20" customHeight="1">
      <c r="A262" s="23" t="inlineStr">
        <is>
          <t>2.19. C0073 ALVENARIA DE TIJOLO CERÂMICO FURADO (9x19x19)cm C/ARGAMASSA MISTA DE CAL HIDRATADA ESP.=10cm (1:2:8) (M2)</t>
        </is>
      </c>
      <c r="B262" s="59" t="n"/>
      <c r="C262" s="59" t="n"/>
      <c r="D262" s="59" t="n"/>
      <c r="E262" s="59" t="n"/>
      <c r="F262" s="59" t="n"/>
      <c r="G262" s="60" t="n"/>
    </row>
    <row r="263" ht="15" customHeight="1">
      <c r="A263" s="24" t="inlineStr">
        <is>
          <t>Material</t>
        </is>
      </c>
      <c r="B263" s="60" t="n"/>
      <c r="C263" s="15" t="inlineStr">
        <is>
          <t>FONTE</t>
        </is>
      </c>
      <c r="D263" s="15" t="inlineStr">
        <is>
          <t>UNID</t>
        </is>
      </c>
      <c r="E263" s="15" t="inlineStr">
        <is>
          <t>COEFICIENTE</t>
        </is>
      </c>
      <c r="F263" s="15" t="inlineStr">
        <is>
          <t>PREÇO UNITÁRIO</t>
        </is>
      </c>
      <c r="G263" s="15" t="inlineStr">
        <is>
          <t>TOTAL</t>
        </is>
      </c>
    </row>
    <row r="264" ht="15" customHeight="1">
      <c r="A264" s="25" t="inlineStr">
        <is>
          <t>I0109</t>
        </is>
      </c>
      <c r="B264" s="26" t="inlineStr">
        <is>
          <t>AREIA MEDIA</t>
        </is>
      </c>
      <c r="C264" s="25" t="inlineStr">
        <is>
          <t>SEINFRA</t>
        </is>
      </c>
      <c r="D264" s="25" t="inlineStr">
        <is>
          <t>M3</t>
        </is>
      </c>
      <c r="E264" s="69" t="n">
        <v>0.015</v>
      </c>
      <c r="F264" s="72">
        <f>ROUND(M264*FATOR, 2)</f>
        <v/>
      </c>
      <c r="G264" s="72">
        <f>ROUND(E264*F264, 2)</f>
        <v/>
      </c>
      <c r="L264" t="n">
        <v>0.015</v>
      </c>
      <c r="M264" t="n">
        <v>83.58</v>
      </c>
      <c r="N264">
        <f>(M264-F264)</f>
        <v/>
      </c>
    </row>
    <row r="265" ht="15" customHeight="1">
      <c r="A265" s="25" t="inlineStr">
        <is>
          <t>I0441</t>
        </is>
      </c>
      <c r="B265" s="26" t="inlineStr">
        <is>
          <t>CAL HIDRATADA</t>
        </is>
      </c>
      <c r="C265" s="25" t="inlineStr">
        <is>
          <t>SEINFRA</t>
        </is>
      </c>
      <c r="D265" s="25" t="inlineStr">
        <is>
          <t>KG</t>
        </is>
      </c>
      <c r="E265" s="69" t="n">
        <v>2.18</v>
      </c>
      <c r="F265" s="72">
        <f>ROUND(M265*FATOR, 2)</f>
        <v/>
      </c>
      <c r="G265" s="72">
        <f>ROUND(E265*F265, 2)</f>
        <v/>
      </c>
      <c r="L265" t="n">
        <v>2.18</v>
      </c>
      <c r="M265" t="n">
        <v>0.96</v>
      </c>
      <c r="N265">
        <f>(M265-F265)</f>
        <v/>
      </c>
    </row>
    <row r="266" ht="15" customHeight="1">
      <c r="A266" s="25" t="inlineStr">
        <is>
          <t>I0805</t>
        </is>
      </c>
      <c r="B266" s="26" t="inlineStr">
        <is>
          <t>CIMENTO PORTLAND</t>
        </is>
      </c>
      <c r="C266" s="25" t="inlineStr">
        <is>
          <t>SEINFRA</t>
        </is>
      </c>
      <c r="D266" s="25" t="inlineStr">
        <is>
          <t>KG</t>
        </is>
      </c>
      <c r="E266" s="69" t="n">
        <v>2.18</v>
      </c>
      <c r="F266" s="72">
        <f>ROUND(M266*FATOR, 2)</f>
        <v/>
      </c>
      <c r="G266" s="72">
        <f>ROUND(E266*F266, 2)</f>
        <v/>
      </c>
      <c r="L266" t="n">
        <v>2.18</v>
      </c>
      <c r="M266" t="n">
        <v>0.71</v>
      </c>
      <c r="N266">
        <f>(M266-F266)</f>
        <v/>
      </c>
    </row>
    <row r="267" ht="15" customHeight="1">
      <c r="A267" s="25" t="inlineStr">
        <is>
          <t>I2081</t>
        </is>
      </c>
      <c r="B267" s="26" t="inlineStr">
        <is>
          <t>TIJOLO CERÂMICO FURADO  9X19X19CM</t>
        </is>
      </c>
      <c r="C267" s="25" t="inlineStr">
        <is>
          <t>SEINFRA</t>
        </is>
      </c>
      <c r="D267" s="25" t="inlineStr">
        <is>
          <t>UN</t>
        </is>
      </c>
      <c r="E267" s="69" t="n">
        <v>25</v>
      </c>
      <c r="F267" s="72">
        <f>ROUND(M267*FATOR, 2)</f>
        <v/>
      </c>
      <c r="G267" s="72">
        <f>ROUND(E267*F267, 2)</f>
        <v/>
      </c>
      <c r="L267" t="n">
        <v>25</v>
      </c>
      <c r="M267" t="n">
        <v>0.53</v>
      </c>
      <c r="N267">
        <f>(M267-F267)</f>
        <v/>
      </c>
    </row>
    <row r="268" ht="15" customHeight="1">
      <c r="A268" s="2" t="inlineStr"/>
      <c r="B268" s="2" t="inlineStr"/>
      <c r="C268" s="2" t="inlineStr"/>
      <c r="D268" s="2" t="inlineStr"/>
      <c r="E268" s="29" t="inlineStr">
        <is>
          <t>TOTAL Material:</t>
        </is>
      </c>
      <c r="F268" s="60" t="n"/>
      <c r="G268" s="73">
        <f>SUM(G264:G267)</f>
        <v/>
      </c>
    </row>
    <row r="269" ht="15" customHeight="1">
      <c r="A269" s="24" t="inlineStr">
        <is>
          <t>Mão de Obra</t>
        </is>
      </c>
      <c r="B269" s="60" t="n"/>
      <c r="C269" s="15" t="inlineStr">
        <is>
          <t>FONTE</t>
        </is>
      </c>
      <c r="D269" s="15" t="inlineStr">
        <is>
          <t>UNID</t>
        </is>
      </c>
      <c r="E269" s="15" t="inlineStr">
        <is>
          <t>COEFICIENTE</t>
        </is>
      </c>
      <c r="F269" s="15" t="inlineStr">
        <is>
          <t>PREÇO UNITÁRIO</t>
        </is>
      </c>
      <c r="G269" s="15" t="inlineStr">
        <is>
          <t>TOTAL</t>
        </is>
      </c>
    </row>
    <row r="270" ht="15" customHeight="1">
      <c r="A270" s="25" t="inlineStr">
        <is>
          <t>I2391</t>
        </is>
      </c>
      <c r="B270" s="26" t="inlineStr">
        <is>
          <t>PEDREIRO</t>
        </is>
      </c>
      <c r="C270" s="25" t="inlineStr">
        <is>
          <t>SEINFRA</t>
        </is>
      </c>
      <c r="D270" s="25" t="inlineStr">
        <is>
          <t>H</t>
        </is>
      </c>
      <c r="E270" s="69">
        <f>L270*FATOR</f>
        <v/>
      </c>
      <c r="F270" s="72" t="n">
        <v>26.86</v>
      </c>
      <c r="G270" s="72">
        <f>ROUND(E270*F270, 2)</f>
        <v/>
      </c>
      <c r="L270" t="n">
        <v>1</v>
      </c>
      <c r="M270" t="n">
        <v>26.86</v>
      </c>
      <c r="N270">
        <f>(M270-F270)</f>
        <v/>
      </c>
    </row>
    <row r="271" ht="15" customHeight="1">
      <c r="A271" s="25" t="inlineStr">
        <is>
          <t>I2543</t>
        </is>
      </c>
      <c r="B271" s="26" t="inlineStr">
        <is>
          <t>SERVENTE</t>
        </is>
      </c>
      <c r="C271" s="25" t="inlineStr">
        <is>
          <t>SEINFRA</t>
        </is>
      </c>
      <c r="D271" s="25" t="inlineStr">
        <is>
          <t>H</t>
        </is>
      </c>
      <c r="E271" s="69">
        <f>L271*FATOR</f>
        <v/>
      </c>
      <c r="F271" s="72" t="n">
        <v>20.26</v>
      </c>
      <c r="G271" s="72">
        <f>ROUND(E271*F271, 2)</f>
        <v/>
      </c>
      <c r="L271" t="n">
        <v>1.12</v>
      </c>
      <c r="M271" t="n">
        <v>20.26</v>
      </c>
      <c r="N271">
        <f>(M271-F271)</f>
        <v/>
      </c>
    </row>
    <row r="272" ht="15" customHeight="1">
      <c r="A272" s="2" t="inlineStr"/>
      <c r="B272" s="2" t="inlineStr"/>
      <c r="C272" s="2" t="inlineStr"/>
      <c r="D272" s="2" t="inlineStr"/>
      <c r="E272" s="29" t="inlineStr">
        <is>
          <t>TOTAL Mão de Obra:</t>
        </is>
      </c>
      <c r="F272" s="60" t="n"/>
      <c r="G272" s="73">
        <f>SUM(G270:G271)</f>
        <v/>
      </c>
    </row>
    <row r="273" ht="15" customHeight="1">
      <c r="A273" s="2" t="inlineStr"/>
      <c r="B273" s="2" t="inlineStr"/>
      <c r="C273" s="2" t="inlineStr"/>
      <c r="D273" s="2" t="inlineStr"/>
      <c r="E273" s="31" t="inlineStr">
        <is>
          <t>VALOR:</t>
        </is>
      </c>
      <c r="F273" s="60" t="n"/>
      <c r="G273" s="61">
        <f>SUM(G268,G272)</f>
        <v/>
      </c>
    </row>
    <row r="274" ht="15" customHeight="1">
      <c r="A274" s="2" t="inlineStr"/>
      <c r="B274" s="2" t="inlineStr"/>
      <c r="C274" s="2" t="inlineStr"/>
      <c r="D274" s="2" t="inlineStr"/>
      <c r="E274" s="31" t="inlineStr">
        <is>
          <t>VALOR BDI (26.70%):</t>
        </is>
      </c>
      <c r="F274" s="60" t="n"/>
      <c r="G274" s="61">
        <f>ROUNDDOWN(G273*BDI,2)</f>
        <v/>
      </c>
    </row>
    <row r="275" ht="15" customHeight="1">
      <c r="A275" s="2" t="inlineStr"/>
      <c r="B275" s="2" t="inlineStr"/>
      <c r="C275" s="2" t="inlineStr"/>
      <c r="D275" s="2" t="inlineStr"/>
      <c r="E275" s="31" t="inlineStr">
        <is>
          <t>VALOR COM BDI:</t>
        </is>
      </c>
      <c r="F275" s="60" t="n"/>
      <c r="G275" s="61">
        <f>G274 + G273</f>
        <v/>
      </c>
    </row>
    <row r="276" ht="10" customHeight="1">
      <c r="A276" s="2" t="inlineStr"/>
      <c r="B276" s="2" t="inlineStr"/>
      <c r="C276" s="22" t="inlineStr"/>
      <c r="E276" s="2" t="inlineStr"/>
      <c r="F276" s="2" t="inlineStr"/>
      <c r="G276" s="2" t="inlineStr"/>
    </row>
    <row r="277" ht="20" customHeight="1">
      <c r="A277" s="23" t="inlineStr">
        <is>
          <t>2.20. C3025 PISO MORTO CONCRETO FCK=13,5MPa C/PREPARO E LANÇAMENTO (M3)</t>
        </is>
      </c>
      <c r="B277" s="59" t="n"/>
      <c r="C277" s="59" t="n"/>
      <c r="D277" s="59" t="n"/>
      <c r="E277" s="59" t="n"/>
      <c r="F277" s="59" t="n"/>
      <c r="G277" s="60" t="n"/>
    </row>
    <row r="278" ht="15" customHeight="1">
      <c r="A278" s="24" t="inlineStr">
        <is>
          <t>Mão de Obra</t>
        </is>
      </c>
      <c r="B278" s="60" t="n"/>
      <c r="C278" s="15" t="inlineStr">
        <is>
          <t>FONTE</t>
        </is>
      </c>
      <c r="D278" s="15" t="inlineStr">
        <is>
          <t>UNID</t>
        </is>
      </c>
      <c r="E278" s="15" t="inlineStr">
        <is>
          <t>COEFICIENTE</t>
        </is>
      </c>
      <c r="F278" s="15" t="inlineStr">
        <is>
          <t>PREÇO UNITÁRIO</t>
        </is>
      </c>
      <c r="G278" s="15" t="inlineStr">
        <is>
          <t>TOTAL</t>
        </is>
      </c>
    </row>
    <row r="279" ht="15" customHeight="1">
      <c r="A279" s="25" t="inlineStr">
        <is>
          <t>I2391</t>
        </is>
      </c>
      <c r="B279" s="26" t="inlineStr">
        <is>
          <t>PEDREIRO</t>
        </is>
      </c>
      <c r="C279" s="25" t="inlineStr">
        <is>
          <t>SEINFRA</t>
        </is>
      </c>
      <c r="D279" s="25" t="inlineStr">
        <is>
          <t>H</t>
        </is>
      </c>
      <c r="E279" s="69">
        <f>L279*FATOR</f>
        <v/>
      </c>
      <c r="F279" s="72" t="n">
        <v>26.86</v>
      </c>
      <c r="G279" s="72">
        <f>ROUND(E279*F279, 2)</f>
        <v/>
      </c>
      <c r="L279" t="n">
        <v>2</v>
      </c>
      <c r="M279" t="n">
        <v>26.86</v>
      </c>
      <c r="N279">
        <f>(M279-F279)</f>
        <v/>
      </c>
    </row>
    <row r="280" ht="15" customHeight="1">
      <c r="A280" s="25" t="inlineStr">
        <is>
          <t>I2543</t>
        </is>
      </c>
      <c r="B280" s="26" t="inlineStr">
        <is>
          <t>SERVENTE</t>
        </is>
      </c>
      <c r="C280" s="25" t="inlineStr">
        <is>
          <t>SEINFRA</t>
        </is>
      </c>
      <c r="D280" s="25" t="inlineStr">
        <is>
          <t>H</t>
        </is>
      </c>
      <c r="E280" s="69">
        <f>L280*FATOR</f>
        <v/>
      </c>
      <c r="F280" s="72" t="n">
        <v>20.26</v>
      </c>
      <c r="G280" s="72">
        <f>ROUND(E280*F280, 2)</f>
        <v/>
      </c>
      <c r="L280" t="n">
        <v>6</v>
      </c>
      <c r="M280" t="n">
        <v>20.26</v>
      </c>
      <c r="N280">
        <f>(M280-F280)</f>
        <v/>
      </c>
    </row>
    <row r="281" ht="15" customHeight="1">
      <c r="A281" s="2" t="inlineStr"/>
      <c r="B281" s="2" t="inlineStr"/>
      <c r="C281" s="2" t="inlineStr"/>
      <c r="D281" s="2" t="inlineStr"/>
      <c r="E281" s="29" t="inlineStr">
        <is>
          <t>TOTAL Mão de Obra:</t>
        </is>
      </c>
      <c r="F281" s="60" t="n"/>
      <c r="G281" s="73">
        <f>SUM(G279:G280)</f>
        <v/>
      </c>
    </row>
    <row r="282" ht="15" customHeight="1">
      <c r="A282" s="24" t="inlineStr">
        <is>
          <t>Serviço</t>
        </is>
      </c>
      <c r="B282" s="60" t="n"/>
      <c r="C282" s="15" t="inlineStr">
        <is>
          <t>FONTE</t>
        </is>
      </c>
      <c r="D282" s="15" t="inlineStr">
        <is>
          <t>UNID</t>
        </is>
      </c>
      <c r="E282" s="15" t="inlineStr">
        <is>
          <t>COEFICIENTE</t>
        </is>
      </c>
      <c r="F282" s="15" t="inlineStr">
        <is>
          <t>PREÇO UNITÁRIO</t>
        </is>
      </c>
      <c r="G282" s="15" t="inlineStr">
        <is>
          <t>TOTAL</t>
        </is>
      </c>
    </row>
    <row r="283" ht="15" customHeight="1">
      <c r="A283" s="25" t="inlineStr">
        <is>
          <t>C0839</t>
        </is>
      </c>
      <c r="B283" s="26" t="inlineStr">
        <is>
          <t>CONCRETO P/VIBR., FCK 13.5 MPa COM AGREGADO ADQUIRIDO</t>
        </is>
      </c>
      <c r="C283" s="25" t="inlineStr">
        <is>
          <t>SEINFRA</t>
        </is>
      </c>
      <c r="D283" s="25" t="inlineStr">
        <is>
          <t>M3</t>
        </is>
      </c>
      <c r="E283" s="69" t="n">
        <v>1</v>
      </c>
      <c r="F283" s="72">
        <f>'COMPOSICOES AUXILIARES'!G501</f>
        <v/>
      </c>
      <c r="G283" s="72">
        <f>ROUND(E283*F283, 2)</f>
        <v/>
      </c>
      <c r="L283" t="n">
        <v>1</v>
      </c>
      <c r="M283" t="n">
        <v>500.48</v>
      </c>
      <c r="N283">
        <f>(M283-F283)</f>
        <v/>
      </c>
    </row>
    <row r="284" ht="15" customHeight="1">
      <c r="A284" s="2" t="inlineStr"/>
      <c r="B284" s="2" t="inlineStr"/>
      <c r="C284" s="2" t="inlineStr"/>
      <c r="D284" s="2" t="inlineStr"/>
      <c r="E284" s="29" t="inlineStr">
        <is>
          <t>TOTAL Serviço:</t>
        </is>
      </c>
      <c r="F284" s="60" t="n"/>
      <c r="G284" s="73">
        <f>SUM(G283:G283)</f>
        <v/>
      </c>
    </row>
    <row r="285" ht="15" customHeight="1">
      <c r="A285" s="2" t="inlineStr"/>
      <c r="B285" s="2" t="inlineStr"/>
      <c r="C285" s="2" t="inlineStr"/>
      <c r="D285" s="2" t="inlineStr"/>
      <c r="E285" s="31" t="inlineStr">
        <is>
          <t>VALOR:</t>
        </is>
      </c>
      <c r="F285" s="60" t="n"/>
      <c r="G285" s="61">
        <f>SUM(G284,G281)</f>
        <v/>
      </c>
    </row>
    <row r="286" ht="15" customHeight="1">
      <c r="A286" s="2" t="inlineStr"/>
      <c r="B286" s="2" t="inlineStr"/>
      <c r="C286" s="2" t="inlineStr"/>
      <c r="D286" s="2" t="inlineStr"/>
      <c r="E286" s="31" t="inlineStr">
        <is>
          <t>VALOR BDI (26.70%):</t>
        </is>
      </c>
      <c r="F286" s="60" t="n"/>
      <c r="G286" s="61">
        <f>ROUNDDOWN(G285*BDI,2)</f>
        <v/>
      </c>
    </row>
    <row r="287" ht="15" customHeight="1">
      <c r="A287" s="2" t="inlineStr"/>
      <c r="B287" s="2" t="inlineStr"/>
      <c r="C287" s="2" t="inlineStr"/>
      <c r="D287" s="2" t="inlineStr"/>
      <c r="E287" s="31" t="inlineStr">
        <is>
          <t>VALOR COM BDI:</t>
        </is>
      </c>
      <c r="F287" s="60" t="n"/>
      <c r="G287" s="61">
        <f>G286 + G285</f>
        <v/>
      </c>
    </row>
    <row r="288" ht="10" customHeight="1">
      <c r="A288" s="2" t="inlineStr"/>
      <c r="B288" s="2" t="inlineStr"/>
      <c r="C288" s="22" t="inlineStr"/>
      <c r="E288" s="2" t="inlineStr"/>
      <c r="F288" s="2" t="inlineStr"/>
      <c r="G288" s="2" t="inlineStr"/>
    </row>
    <row r="289" ht="20" customHeight="1">
      <c r="A289" s="23" t="inlineStr">
        <is>
          <t>2.21. C3121 REBOCO C/ ARGAMASSA DE CIMENTO E AREIA PENEIRADA, TRAÇO 1:6 (M2)</t>
        </is>
      </c>
      <c r="B289" s="59" t="n"/>
      <c r="C289" s="59" t="n"/>
      <c r="D289" s="59" t="n"/>
      <c r="E289" s="59" t="n"/>
      <c r="F289" s="59" t="n"/>
      <c r="G289" s="60" t="n"/>
    </row>
    <row r="290" ht="15" customHeight="1">
      <c r="A290" s="24" t="inlineStr">
        <is>
          <t>Mão de Obra</t>
        </is>
      </c>
      <c r="B290" s="60" t="n"/>
      <c r="C290" s="15" t="inlineStr">
        <is>
          <t>FONTE</t>
        </is>
      </c>
      <c r="D290" s="15" t="inlineStr">
        <is>
          <t>UNID</t>
        </is>
      </c>
      <c r="E290" s="15" t="inlineStr">
        <is>
          <t>COEFICIENTE</t>
        </is>
      </c>
      <c r="F290" s="15" t="inlineStr">
        <is>
          <t>PREÇO UNITÁRIO</t>
        </is>
      </c>
      <c r="G290" s="15" t="inlineStr">
        <is>
          <t>TOTAL</t>
        </is>
      </c>
    </row>
    <row r="291" ht="15" customHeight="1">
      <c r="A291" s="25" t="inlineStr">
        <is>
          <t>I2391</t>
        </is>
      </c>
      <c r="B291" s="26" t="inlineStr">
        <is>
          <t>PEDREIRO</t>
        </is>
      </c>
      <c r="C291" s="25" t="inlineStr">
        <is>
          <t>SEINFRA</t>
        </is>
      </c>
      <c r="D291" s="25" t="inlineStr">
        <is>
          <t>H</t>
        </is>
      </c>
      <c r="E291" s="69">
        <f>L291*FATOR</f>
        <v/>
      </c>
      <c r="F291" s="72" t="n">
        <v>26.86</v>
      </c>
      <c r="G291" s="72">
        <f>ROUND(E291*F291, 2)</f>
        <v/>
      </c>
      <c r="L291" t="n">
        <v>0.6</v>
      </c>
      <c r="M291" t="n">
        <v>26.86</v>
      </c>
      <c r="N291">
        <f>(M291-F291)</f>
        <v/>
      </c>
    </row>
    <row r="292" ht="15" customHeight="1">
      <c r="A292" s="25" t="inlineStr">
        <is>
          <t>I2543</t>
        </is>
      </c>
      <c r="B292" s="26" t="inlineStr">
        <is>
          <t>SERVENTE</t>
        </is>
      </c>
      <c r="C292" s="25" t="inlineStr">
        <is>
          <t>SEINFRA</t>
        </is>
      </c>
      <c r="D292" s="25" t="inlineStr">
        <is>
          <t>H</t>
        </is>
      </c>
      <c r="E292" s="69">
        <f>L292*FATOR</f>
        <v/>
      </c>
      <c r="F292" s="72" t="n">
        <v>20.26</v>
      </c>
      <c r="G292" s="72">
        <f>ROUND(E292*F292, 2)</f>
        <v/>
      </c>
      <c r="L292" t="n">
        <v>0.6</v>
      </c>
      <c r="M292" t="n">
        <v>20.26</v>
      </c>
      <c r="N292">
        <f>(M292-F292)</f>
        <v/>
      </c>
    </row>
    <row r="293" ht="15" customHeight="1">
      <c r="A293" s="2" t="inlineStr"/>
      <c r="B293" s="2" t="inlineStr"/>
      <c r="C293" s="2" t="inlineStr"/>
      <c r="D293" s="2" t="inlineStr"/>
      <c r="E293" s="29" t="inlineStr">
        <is>
          <t>TOTAL Mão de Obra:</t>
        </is>
      </c>
      <c r="F293" s="60" t="n"/>
      <c r="G293" s="73">
        <f>SUM(G291:G292)</f>
        <v/>
      </c>
    </row>
    <row r="294" ht="15" customHeight="1">
      <c r="A294" s="24" t="inlineStr">
        <is>
          <t>Serviço</t>
        </is>
      </c>
      <c r="B294" s="60" t="n"/>
      <c r="C294" s="15" t="inlineStr">
        <is>
          <t>FONTE</t>
        </is>
      </c>
      <c r="D294" s="15" t="inlineStr">
        <is>
          <t>UNID</t>
        </is>
      </c>
      <c r="E294" s="15" t="inlineStr">
        <is>
          <t>COEFICIENTE</t>
        </is>
      </c>
      <c r="F294" s="15" t="inlineStr">
        <is>
          <t>PREÇO UNITÁRIO</t>
        </is>
      </c>
      <c r="G294" s="15" t="inlineStr">
        <is>
          <t>TOTAL</t>
        </is>
      </c>
    </row>
    <row r="295" ht="15" customHeight="1">
      <c r="A295" s="25" t="inlineStr">
        <is>
          <t>C4430</t>
        </is>
      </c>
      <c r="B295" s="26" t="inlineStr">
        <is>
          <t>ARGAMASSA DE CIMENTO E AREIA PEN. TRAÇO 1:6</t>
        </is>
      </c>
      <c r="C295" s="25" t="inlineStr">
        <is>
          <t>SEINFRA</t>
        </is>
      </c>
      <c r="D295" s="25" t="inlineStr">
        <is>
          <t>M3</t>
        </is>
      </c>
      <c r="E295" s="69" t="n">
        <v>0.025</v>
      </c>
      <c r="F295" s="72">
        <f>'COMPOSICOES AUXILIARES'!G61</f>
        <v/>
      </c>
      <c r="G295" s="72">
        <f>ROUND(E295*F295, 2)</f>
        <v/>
      </c>
      <c r="L295" t="n">
        <v>0.025</v>
      </c>
      <c r="M295" t="n">
        <v>931.6</v>
      </c>
      <c r="N295">
        <f>(M295-F295)</f>
        <v/>
      </c>
    </row>
    <row r="296" ht="15" customHeight="1">
      <c r="A296" s="2" t="inlineStr"/>
      <c r="B296" s="2" t="inlineStr"/>
      <c r="C296" s="2" t="inlineStr"/>
      <c r="D296" s="2" t="inlineStr"/>
      <c r="E296" s="29" t="inlineStr">
        <is>
          <t>TOTAL Serviço:</t>
        </is>
      </c>
      <c r="F296" s="60" t="n"/>
      <c r="G296" s="73">
        <f>SUM(G295:G295)</f>
        <v/>
      </c>
    </row>
    <row r="297" ht="15" customHeight="1">
      <c r="A297" s="2" t="inlineStr"/>
      <c r="B297" s="2" t="inlineStr"/>
      <c r="C297" s="2" t="inlineStr"/>
      <c r="D297" s="2" t="inlineStr"/>
      <c r="E297" s="31" t="inlineStr">
        <is>
          <t>VALOR:</t>
        </is>
      </c>
      <c r="F297" s="60" t="n"/>
      <c r="G297" s="61">
        <f>SUM(G296,G293)</f>
        <v/>
      </c>
    </row>
    <row r="298" ht="15" customHeight="1">
      <c r="A298" s="2" t="inlineStr"/>
      <c r="B298" s="2" t="inlineStr"/>
      <c r="C298" s="2" t="inlineStr"/>
      <c r="D298" s="2" t="inlineStr"/>
      <c r="E298" s="31" t="inlineStr">
        <is>
          <t>VALOR BDI (26.70%):</t>
        </is>
      </c>
      <c r="F298" s="60" t="n"/>
      <c r="G298" s="61">
        <f>ROUNDDOWN(G297*BDI,2)</f>
        <v/>
      </c>
    </row>
    <row r="299" ht="15" customHeight="1">
      <c r="A299" s="2" t="inlineStr"/>
      <c r="B299" s="2" t="inlineStr"/>
      <c r="C299" s="2" t="inlineStr"/>
      <c r="D299" s="2" t="inlineStr"/>
      <c r="E299" s="31" t="inlineStr">
        <is>
          <t>VALOR COM BDI:</t>
        </is>
      </c>
      <c r="F299" s="60" t="n"/>
      <c r="G299" s="61">
        <f>G298 + G297</f>
        <v/>
      </c>
    </row>
    <row r="300" ht="10" customHeight="1">
      <c r="A300" s="2" t="inlineStr"/>
      <c r="B300" s="2" t="inlineStr"/>
      <c r="C300" s="22" t="inlineStr"/>
      <c r="E300" s="2" t="inlineStr"/>
      <c r="F300" s="2" t="inlineStr"/>
      <c r="G300" s="2" t="inlineStr"/>
    </row>
    <row r="301" ht="20" customHeight="1">
      <c r="A301" s="23" t="inlineStr">
        <is>
          <t>2.22. C0776 CHAPISCO C/ ARGAMASSA DE CIMENTO E AREIA S/PENEIRAR TRAÇO 1:3  ESP.= 5mm P/ PAREDE (M2)</t>
        </is>
      </c>
      <c r="B301" s="59" t="n"/>
      <c r="C301" s="59" t="n"/>
      <c r="D301" s="59" t="n"/>
      <c r="E301" s="59" t="n"/>
      <c r="F301" s="59" t="n"/>
      <c r="G301" s="60" t="n"/>
    </row>
    <row r="302" ht="15" customHeight="1">
      <c r="A302" s="24" t="inlineStr">
        <is>
          <t>Material</t>
        </is>
      </c>
      <c r="B302" s="60" t="n"/>
      <c r="C302" s="15" t="inlineStr">
        <is>
          <t>FONTE</t>
        </is>
      </c>
      <c r="D302" s="15" t="inlineStr">
        <is>
          <t>UNID</t>
        </is>
      </c>
      <c r="E302" s="15" t="inlineStr">
        <is>
          <t>COEFICIENTE</t>
        </is>
      </c>
      <c r="F302" s="15" t="inlineStr">
        <is>
          <t>PREÇO UNITÁRIO</t>
        </is>
      </c>
      <c r="G302" s="15" t="inlineStr">
        <is>
          <t>TOTAL</t>
        </is>
      </c>
    </row>
    <row r="303" ht="15" customHeight="1">
      <c r="A303" s="25" t="inlineStr">
        <is>
          <t>I0109</t>
        </is>
      </c>
      <c r="B303" s="26" t="inlineStr">
        <is>
          <t>AREIA MEDIA</t>
        </is>
      </c>
      <c r="C303" s="25" t="inlineStr">
        <is>
          <t>SEINFRA</t>
        </is>
      </c>
      <c r="D303" s="25" t="inlineStr">
        <is>
          <t>M3</t>
        </is>
      </c>
      <c r="E303" s="69" t="n">
        <v>0.0061</v>
      </c>
      <c r="F303" s="72">
        <f>ROUND(M303*FATOR, 2)</f>
        <v/>
      </c>
      <c r="G303" s="72">
        <f>ROUND(E303*F303, 2)</f>
        <v/>
      </c>
      <c r="L303" t="n">
        <v>0.0061</v>
      </c>
      <c r="M303" t="n">
        <v>83.58</v>
      </c>
      <c r="N303">
        <f>(M303-F303)</f>
        <v/>
      </c>
    </row>
    <row r="304" ht="15" customHeight="1">
      <c r="A304" s="25" t="inlineStr">
        <is>
          <t>I0805</t>
        </is>
      </c>
      <c r="B304" s="26" t="inlineStr">
        <is>
          <t>CIMENTO PORTLAND</t>
        </is>
      </c>
      <c r="C304" s="25" t="inlineStr">
        <is>
          <t>SEINFRA</t>
        </is>
      </c>
      <c r="D304" s="25" t="inlineStr">
        <is>
          <t>KG</t>
        </is>
      </c>
      <c r="E304" s="69" t="n">
        <v>2.43</v>
      </c>
      <c r="F304" s="72">
        <f>ROUND(M304*FATOR, 2)</f>
        <v/>
      </c>
      <c r="G304" s="72">
        <f>ROUND(E304*F304, 2)</f>
        <v/>
      </c>
      <c r="L304" t="n">
        <v>2.43</v>
      </c>
      <c r="M304" t="n">
        <v>0.71</v>
      </c>
      <c r="N304">
        <f>(M304-F304)</f>
        <v/>
      </c>
    </row>
    <row r="305" ht="15" customHeight="1">
      <c r="A305" s="2" t="inlineStr"/>
      <c r="B305" s="2" t="inlineStr"/>
      <c r="C305" s="2" t="inlineStr"/>
      <c r="D305" s="2" t="inlineStr"/>
      <c r="E305" s="29" t="inlineStr">
        <is>
          <t>TOTAL Material:</t>
        </is>
      </c>
      <c r="F305" s="60" t="n"/>
      <c r="G305" s="73">
        <f>SUM(G303:G304)</f>
        <v/>
      </c>
    </row>
    <row r="306" ht="15" customHeight="1">
      <c r="A306" s="24" t="inlineStr">
        <is>
          <t>Mão de Obra</t>
        </is>
      </c>
      <c r="B306" s="60" t="n"/>
      <c r="C306" s="15" t="inlineStr">
        <is>
          <t>FONTE</t>
        </is>
      </c>
      <c r="D306" s="15" t="inlineStr">
        <is>
          <t>UNID</t>
        </is>
      </c>
      <c r="E306" s="15" t="inlineStr">
        <is>
          <t>COEFICIENTE</t>
        </is>
      </c>
      <c r="F306" s="15" t="inlineStr">
        <is>
          <t>PREÇO UNITÁRIO</t>
        </is>
      </c>
      <c r="G306" s="15" t="inlineStr">
        <is>
          <t>TOTAL</t>
        </is>
      </c>
    </row>
    <row r="307" ht="15" customHeight="1">
      <c r="A307" s="25" t="inlineStr">
        <is>
          <t>I2391</t>
        </is>
      </c>
      <c r="B307" s="26" t="inlineStr">
        <is>
          <t>PEDREIRO</t>
        </is>
      </c>
      <c r="C307" s="25" t="inlineStr">
        <is>
          <t>SEINFRA</t>
        </is>
      </c>
      <c r="D307" s="25" t="inlineStr">
        <is>
          <t>H</t>
        </is>
      </c>
      <c r="E307" s="69">
        <f>L307*FATOR</f>
        <v/>
      </c>
      <c r="F307" s="72" t="n">
        <v>26.86</v>
      </c>
      <c r="G307" s="72">
        <f>ROUND(E307*F307, 2)</f>
        <v/>
      </c>
      <c r="L307" t="n">
        <v>0.1</v>
      </c>
      <c r="M307" t="n">
        <v>26.86</v>
      </c>
      <c r="N307">
        <f>(M307-F307)</f>
        <v/>
      </c>
    </row>
    <row r="308" ht="15" customHeight="1">
      <c r="A308" s="25" t="inlineStr">
        <is>
          <t>I2543</t>
        </is>
      </c>
      <c r="B308" s="26" t="inlineStr">
        <is>
          <t>SERVENTE</t>
        </is>
      </c>
      <c r="C308" s="25" t="inlineStr">
        <is>
          <t>SEINFRA</t>
        </is>
      </c>
      <c r="D308" s="25" t="inlineStr">
        <is>
          <t>H</t>
        </is>
      </c>
      <c r="E308" s="69">
        <f>L308*FATOR</f>
        <v/>
      </c>
      <c r="F308" s="72" t="n">
        <v>20.26</v>
      </c>
      <c r="G308" s="72">
        <f>ROUND(E308*F308, 2)</f>
        <v/>
      </c>
      <c r="L308" t="n">
        <v>0.15</v>
      </c>
      <c r="M308" t="n">
        <v>20.26</v>
      </c>
      <c r="N308">
        <f>(M308-F308)</f>
        <v/>
      </c>
    </row>
    <row r="309" ht="15" customHeight="1">
      <c r="A309" s="2" t="inlineStr"/>
      <c r="B309" s="2" t="inlineStr"/>
      <c r="C309" s="2" t="inlineStr"/>
      <c r="D309" s="2" t="inlineStr"/>
      <c r="E309" s="29" t="inlineStr">
        <is>
          <t>TOTAL Mão de Obra:</t>
        </is>
      </c>
      <c r="F309" s="60" t="n"/>
      <c r="G309" s="73">
        <f>SUM(G307:G308)</f>
        <v/>
      </c>
    </row>
    <row r="310" ht="15" customHeight="1">
      <c r="A310" s="2" t="inlineStr"/>
      <c r="B310" s="2" t="inlineStr"/>
      <c r="C310" s="2" t="inlineStr"/>
      <c r="D310" s="2" t="inlineStr"/>
      <c r="E310" s="31" t="inlineStr">
        <is>
          <t>VALOR:</t>
        </is>
      </c>
      <c r="F310" s="60" t="n"/>
      <c r="G310" s="61">
        <f>SUM(G305,G309)</f>
        <v/>
      </c>
    </row>
    <row r="311" ht="15" customHeight="1">
      <c r="A311" s="2" t="inlineStr"/>
      <c r="B311" s="2" t="inlineStr"/>
      <c r="C311" s="2" t="inlineStr"/>
      <c r="D311" s="2" t="inlineStr"/>
      <c r="E311" s="31" t="inlineStr">
        <is>
          <t>VALOR BDI (26.70%):</t>
        </is>
      </c>
      <c r="F311" s="60" t="n"/>
      <c r="G311" s="61">
        <f>ROUNDDOWN(G310*BDI,2)</f>
        <v/>
      </c>
    </row>
    <row r="312" ht="15" customHeight="1">
      <c r="A312" s="2" t="inlineStr"/>
      <c r="B312" s="2" t="inlineStr"/>
      <c r="C312" s="2" t="inlineStr"/>
      <c r="D312" s="2" t="inlineStr"/>
      <c r="E312" s="31" t="inlineStr">
        <is>
          <t>VALOR COM BDI:</t>
        </is>
      </c>
      <c r="F312" s="60" t="n"/>
      <c r="G312" s="61">
        <f>G311 + G310</f>
        <v/>
      </c>
    </row>
    <row r="313" ht="10" customHeight="1">
      <c r="A313" s="2" t="inlineStr"/>
      <c r="B313" s="2" t="inlineStr"/>
      <c r="C313" s="22" t="inlineStr"/>
      <c r="E313" s="2" t="inlineStr"/>
      <c r="F313" s="2" t="inlineStr"/>
      <c r="G313" s="2" t="inlineStr"/>
    </row>
    <row r="314" ht="20" customHeight="1">
      <c r="A314" s="23" t="inlineStr">
        <is>
          <t>2.23. C4601 PISO CIMENTADO COM ARGAMASSA DE CIMENTO E AREIA S/ PENEIRAR ESP. 2,0 cm (M2)</t>
        </is>
      </c>
      <c r="B314" s="59" t="n"/>
      <c r="C314" s="59" t="n"/>
      <c r="D314" s="59" t="n"/>
      <c r="E314" s="59" t="n"/>
      <c r="F314" s="59" t="n"/>
      <c r="G314" s="60" t="n"/>
    </row>
    <row r="315" ht="15" customHeight="1">
      <c r="A315" s="24" t="inlineStr">
        <is>
          <t>Material</t>
        </is>
      </c>
      <c r="B315" s="60" t="n"/>
      <c r="C315" s="15" t="inlineStr">
        <is>
          <t>FONTE</t>
        </is>
      </c>
      <c r="D315" s="15" t="inlineStr">
        <is>
          <t>UNID</t>
        </is>
      </c>
      <c r="E315" s="15" t="inlineStr">
        <is>
          <t>COEFICIENTE</t>
        </is>
      </c>
      <c r="F315" s="15" t="inlineStr">
        <is>
          <t>PREÇO UNITÁRIO</t>
        </is>
      </c>
      <c r="G315" s="15" t="inlineStr">
        <is>
          <t>TOTAL</t>
        </is>
      </c>
    </row>
    <row r="316" ht="15" customHeight="1">
      <c r="A316" s="25" t="inlineStr">
        <is>
          <t>I0109</t>
        </is>
      </c>
      <c r="B316" s="26" t="inlineStr">
        <is>
          <t>AREIA MEDIA</t>
        </is>
      </c>
      <c r="C316" s="25" t="inlineStr">
        <is>
          <t>SEINFRA</t>
        </is>
      </c>
      <c r="D316" s="25" t="inlineStr">
        <is>
          <t>M3</t>
        </is>
      </c>
      <c r="E316" s="69" t="n">
        <v>0.0243</v>
      </c>
      <c r="F316" s="72">
        <f>ROUND(M316*FATOR, 2)</f>
        <v/>
      </c>
      <c r="G316" s="72">
        <f>ROUND(E316*F316, 2)</f>
        <v/>
      </c>
      <c r="L316" t="n">
        <v>0.0243</v>
      </c>
      <c r="M316" t="n">
        <v>83.58</v>
      </c>
      <c r="N316">
        <f>(M316-F316)</f>
        <v/>
      </c>
    </row>
    <row r="317" ht="15" customHeight="1">
      <c r="A317" s="25" t="inlineStr">
        <is>
          <t>I0805</t>
        </is>
      </c>
      <c r="B317" s="26" t="inlineStr">
        <is>
          <t>CIMENTO PORTLAND</t>
        </is>
      </c>
      <c r="C317" s="25" t="inlineStr">
        <is>
          <t>SEINFRA</t>
        </is>
      </c>
      <c r="D317" s="25" t="inlineStr">
        <is>
          <t>KG</t>
        </is>
      </c>
      <c r="E317" s="69" t="n">
        <v>7.31</v>
      </c>
      <c r="F317" s="72">
        <f>ROUND(M317*FATOR, 2)</f>
        <v/>
      </c>
      <c r="G317" s="72">
        <f>ROUND(E317*F317, 2)</f>
        <v/>
      </c>
      <c r="L317" t="n">
        <v>7.31</v>
      </c>
      <c r="M317" t="n">
        <v>0.71</v>
      </c>
      <c r="N317">
        <f>(M317-F317)</f>
        <v/>
      </c>
    </row>
    <row r="318" ht="15" customHeight="1">
      <c r="A318" s="2" t="inlineStr"/>
      <c r="B318" s="2" t="inlineStr"/>
      <c r="C318" s="2" t="inlineStr"/>
      <c r="D318" s="2" t="inlineStr"/>
      <c r="E318" s="29" t="inlineStr">
        <is>
          <t>TOTAL Material:</t>
        </is>
      </c>
      <c r="F318" s="60" t="n"/>
      <c r="G318" s="73">
        <f>SUM(G316:G317)</f>
        <v/>
      </c>
    </row>
    <row r="319" ht="15" customHeight="1">
      <c r="A319" s="24" t="inlineStr">
        <is>
          <t>Mão de Obra</t>
        </is>
      </c>
      <c r="B319" s="60" t="n"/>
      <c r="C319" s="15" t="inlineStr">
        <is>
          <t>FONTE</t>
        </is>
      </c>
      <c r="D319" s="15" t="inlineStr">
        <is>
          <t>UNID</t>
        </is>
      </c>
      <c r="E319" s="15" t="inlineStr">
        <is>
          <t>COEFICIENTE</t>
        </is>
      </c>
      <c r="F319" s="15" t="inlineStr">
        <is>
          <t>PREÇO UNITÁRIO</t>
        </is>
      </c>
      <c r="G319" s="15" t="inlineStr">
        <is>
          <t>TOTAL</t>
        </is>
      </c>
    </row>
    <row r="320" ht="15" customHeight="1">
      <c r="A320" s="25" t="inlineStr">
        <is>
          <t>I2391</t>
        </is>
      </c>
      <c r="B320" s="26" t="inlineStr">
        <is>
          <t>PEDREIRO</t>
        </is>
      </c>
      <c r="C320" s="25" t="inlineStr">
        <is>
          <t>SEINFRA</t>
        </is>
      </c>
      <c r="D320" s="25" t="inlineStr">
        <is>
          <t>H</t>
        </is>
      </c>
      <c r="E320" s="69">
        <f>L320*FATOR</f>
        <v/>
      </c>
      <c r="F320" s="72" t="n">
        <v>26.86</v>
      </c>
      <c r="G320" s="72">
        <f>ROUND(E320*F320, 2)</f>
        <v/>
      </c>
      <c r="L320" t="n">
        <v>1</v>
      </c>
      <c r="M320" t="n">
        <v>26.86</v>
      </c>
      <c r="N320">
        <f>(M320-F320)</f>
        <v/>
      </c>
    </row>
    <row r="321" ht="15" customHeight="1">
      <c r="A321" s="25" t="inlineStr">
        <is>
          <t>I2543</t>
        </is>
      </c>
      <c r="B321" s="26" t="inlineStr">
        <is>
          <t>SERVENTE</t>
        </is>
      </c>
      <c r="C321" s="25" t="inlineStr">
        <is>
          <t>SEINFRA</t>
        </is>
      </c>
      <c r="D321" s="25" t="inlineStr">
        <is>
          <t>H</t>
        </is>
      </c>
      <c r="E321" s="69">
        <f>L321*FATOR</f>
        <v/>
      </c>
      <c r="F321" s="72" t="n">
        <v>20.26</v>
      </c>
      <c r="G321" s="72">
        <f>ROUND(E321*F321, 2)</f>
        <v/>
      </c>
      <c r="L321" t="n">
        <v>1.15</v>
      </c>
      <c r="M321" t="n">
        <v>20.26</v>
      </c>
      <c r="N321">
        <f>(M321-F321)</f>
        <v/>
      </c>
    </row>
    <row r="322" ht="15" customHeight="1">
      <c r="A322" s="2" t="inlineStr"/>
      <c r="B322" s="2" t="inlineStr"/>
      <c r="C322" s="2" t="inlineStr"/>
      <c r="D322" s="2" t="inlineStr"/>
      <c r="E322" s="29" t="inlineStr">
        <is>
          <t>TOTAL Mão de Obra:</t>
        </is>
      </c>
      <c r="F322" s="60" t="n"/>
      <c r="G322" s="73">
        <f>SUM(G320:G321)</f>
        <v/>
      </c>
    </row>
    <row r="323" ht="15" customHeight="1">
      <c r="A323" s="2" t="inlineStr"/>
      <c r="B323" s="2" t="inlineStr"/>
      <c r="C323" s="2" t="inlineStr"/>
      <c r="D323" s="2" t="inlineStr"/>
      <c r="E323" s="31" t="inlineStr">
        <is>
          <t>VALOR:</t>
        </is>
      </c>
      <c r="F323" s="60" t="n"/>
      <c r="G323" s="61">
        <f>SUM(G318,G322)</f>
        <v/>
      </c>
    </row>
    <row r="324" ht="15" customHeight="1">
      <c r="A324" s="2" t="inlineStr"/>
      <c r="B324" s="2" t="inlineStr"/>
      <c r="C324" s="2" t="inlineStr"/>
      <c r="D324" s="2" t="inlineStr"/>
      <c r="E324" s="31" t="inlineStr">
        <is>
          <t>VALOR BDI (26.70%):</t>
        </is>
      </c>
      <c r="F324" s="60" t="n"/>
      <c r="G324" s="61">
        <f>ROUNDDOWN(G323*BDI,2)</f>
        <v/>
      </c>
    </row>
    <row r="325" ht="15" customHeight="1">
      <c r="A325" s="2" t="inlineStr"/>
      <c r="B325" s="2" t="inlineStr"/>
      <c r="C325" s="2" t="inlineStr"/>
      <c r="D325" s="2" t="inlineStr"/>
      <c r="E325" s="31" t="inlineStr">
        <is>
          <t>VALOR COM BDI:</t>
        </is>
      </c>
      <c r="F325" s="60" t="n"/>
      <c r="G325" s="61">
        <f>G324 + G323</f>
        <v/>
      </c>
    </row>
    <row r="326" ht="10" customHeight="1">
      <c r="A326" s="2" t="inlineStr"/>
      <c r="B326" s="2" t="inlineStr"/>
      <c r="C326" s="22" t="inlineStr"/>
      <c r="E326" s="2" t="inlineStr"/>
      <c r="F326" s="2" t="inlineStr"/>
      <c r="G326" s="2" t="inlineStr"/>
    </row>
    <row r="327" ht="20" customHeight="1">
      <c r="A327" s="23" t="inlineStr">
        <is>
          <t>2.24. C3220 FAIXA.HORIZONTAL/TINTA REFLETIVA/RESINA ACRÍLICA (M2)</t>
        </is>
      </c>
      <c r="B327" s="59" t="n"/>
      <c r="C327" s="59" t="n"/>
      <c r="D327" s="59" t="n"/>
      <c r="E327" s="59" t="n"/>
      <c r="F327" s="59" t="n"/>
      <c r="G327" s="60" t="n"/>
    </row>
    <row r="328" ht="15" customHeight="1">
      <c r="A328" s="24" t="inlineStr">
        <is>
          <t>COTAÇÃO / MAO DE OBRA (C/ ENCARGOS)</t>
        </is>
      </c>
      <c r="B328" s="60" t="n"/>
      <c r="C328" s="15" t="inlineStr">
        <is>
          <t>FONTE</t>
        </is>
      </c>
      <c r="D328" s="15" t="inlineStr">
        <is>
          <t>UNID</t>
        </is>
      </c>
      <c r="E328" s="15" t="inlineStr">
        <is>
          <t>COEFICIENTE</t>
        </is>
      </c>
      <c r="F328" s="15" t="inlineStr">
        <is>
          <t>PREÇO UNITÁRIO</t>
        </is>
      </c>
      <c r="G328" s="15" t="inlineStr">
        <is>
          <t>TOTAL</t>
        </is>
      </c>
    </row>
    <row r="329" ht="15" customHeight="1">
      <c r="A329" s="25" t="inlineStr">
        <is>
          <t>I2567</t>
        </is>
      </c>
      <c r="B329" s="26" t="inlineStr">
        <is>
          <t>TECNICO PRE MARCADOR</t>
        </is>
      </c>
      <c r="C329" s="25" t="inlineStr">
        <is>
          <t>SEINFRA</t>
        </is>
      </c>
      <c r="D329" s="25" t="inlineStr">
        <is>
          <t>H</t>
        </is>
      </c>
      <c r="E329" s="69" t="n">
        <v>0.00714286</v>
      </c>
      <c r="F329" s="72">
        <f>ROUND(M329*FATOR, 2)</f>
        <v/>
      </c>
      <c r="G329" s="72">
        <f>ROUND(E329*F329, 2)</f>
        <v/>
      </c>
      <c r="L329" t="n">
        <v>0.00714286</v>
      </c>
      <c r="M329" t="n">
        <v>32.99</v>
      </c>
      <c r="N329">
        <f>(M329-F329)</f>
        <v/>
      </c>
    </row>
    <row r="330" ht="18" customHeight="1">
      <c r="A330" s="2" t="inlineStr"/>
      <c r="B330" s="2" t="inlineStr"/>
      <c r="C330" s="2" t="inlineStr"/>
      <c r="D330" s="2" t="inlineStr"/>
      <c r="E330" s="29" t="inlineStr">
        <is>
          <t>TOTAL COTAÇÃO / MAO DE OBRA (C/ ENCARGOS):</t>
        </is>
      </c>
      <c r="F330" s="60" t="n"/>
      <c r="G330" s="73">
        <f>SUM(G329:G329)</f>
        <v/>
      </c>
    </row>
    <row r="331" ht="15" customHeight="1">
      <c r="A331" s="24" t="inlineStr">
        <is>
          <t>Equipamento Custo Horário</t>
        </is>
      </c>
      <c r="B331" s="60" t="n"/>
      <c r="C331" s="15" t="inlineStr">
        <is>
          <t>FONTE</t>
        </is>
      </c>
      <c r="D331" s="15" t="inlineStr">
        <is>
          <t>UNID</t>
        </is>
      </c>
      <c r="E331" s="15" t="inlineStr">
        <is>
          <t>COEFICIENTE</t>
        </is>
      </c>
      <c r="F331" s="15" t="inlineStr">
        <is>
          <t>PREÇO UNITÁRIO</t>
        </is>
      </c>
      <c r="G331" s="15" t="inlineStr">
        <is>
          <t>TOTAL</t>
        </is>
      </c>
    </row>
    <row r="332" ht="15" customHeight="1">
      <c r="A332" s="25" t="inlineStr">
        <is>
          <t>I0583</t>
        </is>
      </c>
      <c r="B332" s="26" t="inlineStr">
        <is>
          <t>CAMINHÃO C/CARROCERIA DE MADEIRA HP  92 (CHI)</t>
        </is>
      </c>
      <c r="C332" s="25" t="inlineStr">
        <is>
          <t>SEINFRA</t>
        </is>
      </c>
      <c r="D332" s="25" t="inlineStr">
        <is>
          <t>H</t>
        </is>
      </c>
      <c r="E332" s="69" t="n">
        <v>0</v>
      </c>
      <c r="F332" s="72">
        <f>'COMPOSICOES AUXILIARES'!G186</f>
        <v/>
      </c>
      <c r="G332" s="72">
        <f>ROUND(E332*F332, 2)</f>
        <v/>
      </c>
      <c r="L332" t="n">
        <v>0</v>
      </c>
      <c r="M332" t="n">
        <v>52.9166</v>
      </c>
      <c r="N332">
        <f>(M332-F332)</f>
        <v/>
      </c>
    </row>
    <row r="333" ht="15" customHeight="1">
      <c r="A333" s="25" t="inlineStr">
        <is>
          <t>I0704</t>
        </is>
      </c>
      <c r="B333" s="26" t="inlineStr">
        <is>
          <t>CAMINHÃO C/CARROCERIA DE MADEIRA HP  92 (CHP)</t>
        </is>
      </c>
      <c r="C333" s="25" t="inlineStr">
        <is>
          <t>SEINFRA</t>
        </is>
      </c>
      <c r="D333" s="25" t="inlineStr">
        <is>
          <t>H</t>
        </is>
      </c>
      <c r="E333" s="69" t="n">
        <v>0.00714286</v>
      </c>
      <c r="F333" s="72">
        <f>'COMPOSICOES AUXILIARES'!G198</f>
        <v/>
      </c>
      <c r="G333" s="72">
        <f>ROUND(E333*F333, 2)</f>
        <v/>
      </c>
      <c r="L333" t="n">
        <v>0.00714286</v>
      </c>
      <c r="M333" t="n">
        <v>125.8582</v>
      </c>
      <c r="N333">
        <f>(M333-F333)</f>
        <v/>
      </c>
    </row>
    <row r="334" ht="15" customHeight="1">
      <c r="A334" s="25" t="inlineStr">
        <is>
          <t>I0638</t>
        </is>
      </c>
      <c r="B334" s="26" t="inlineStr">
        <is>
          <t>MÁQUINA P/PINT. FAIXAS SINAL. AUTOPR. (CHI)</t>
        </is>
      </c>
      <c r="C334" s="25" t="inlineStr">
        <is>
          <t>SEINFRA</t>
        </is>
      </c>
      <c r="D334" s="25" t="inlineStr">
        <is>
          <t>H</t>
        </is>
      </c>
      <c r="E334" s="69" t="n">
        <v>0.00142857</v>
      </c>
      <c r="F334" s="72">
        <f>'COMPOSICOES AUXILIARES'!G1084</f>
        <v/>
      </c>
      <c r="G334" s="72">
        <f>ROUND(E334*F334, 2)</f>
        <v/>
      </c>
      <c r="L334" t="n">
        <v>0.00142857</v>
      </c>
      <c r="M334" t="n">
        <v>113.1313</v>
      </c>
      <c r="N334">
        <f>(M334-F334)</f>
        <v/>
      </c>
    </row>
    <row r="335" ht="15" customHeight="1">
      <c r="A335" s="25" t="inlineStr">
        <is>
          <t>I0752</t>
        </is>
      </c>
      <c r="B335" s="26" t="inlineStr">
        <is>
          <t>MÁQUINA P/PINT. FAIXAS SINAL. AUTOPR. (CHP)</t>
        </is>
      </c>
      <c r="C335" s="25" t="inlineStr">
        <is>
          <t>SEINFRA</t>
        </is>
      </c>
      <c r="D335" s="25" t="inlineStr">
        <is>
          <t>H</t>
        </is>
      </c>
      <c r="E335" s="69" t="n">
        <v>0.00571429</v>
      </c>
      <c r="F335" s="72">
        <f>'COMPOSICOES AUXILIARES'!G1096</f>
        <v/>
      </c>
      <c r="G335" s="72">
        <f>ROUND(E335*F335, 2)</f>
        <v/>
      </c>
      <c r="L335" t="n">
        <v>0.00571429</v>
      </c>
      <c r="M335" t="n">
        <v>222.9266</v>
      </c>
      <c r="N335">
        <f>(M335-F335)</f>
        <v/>
      </c>
    </row>
    <row r="336" ht="15" customHeight="1">
      <c r="A336" s="25" t="inlineStr">
        <is>
          <t>I0673</t>
        </is>
      </c>
      <c r="B336" s="26" t="inlineStr">
        <is>
          <t>VEÍCULO UTILITÁRIO KOMBI (CHI)</t>
        </is>
      </c>
      <c r="C336" s="25" t="inlineStr">
        <is>
          <t>SEINFRA</t>
        </is>
      </c>
      <c r="D336" s="25" t="inlineStr">
        <is>
          <t>H</t>
        </is>
      </c>
      <c r="E336" s="69" t="n">
        <v>0.00142857</v>
      </c>
      <c r="F336" s="72">
        <f>'COMPOSICOES AUXILIARES'!G1612</f>
        <v/>
      </c>
      <c r="G336" s="72">
        <f>ROUND(E336*F336, 2)</f>
        <v/>
      </c>
      <c r="L336" t="n">
        <v>0.00142857</v>
      </c>
      <c r="M336" t="n">
        <v>26.3797</v>
      </c>
      <c r="N336">
        <f>(M336-F336)</f>
        <v/>
      </c>
    </row>
    <row r="337" ht="15" customHeight="1">
      <c r="A337" s="25" t="inlineStr">
        <is>
          <t>I0786</t>
        </is>
      </c>
      <c r="B337" s="26" t="inlineStr">
        <is>
          <t>VEÍCULO UTILITÁRIO KOMBI (CHP)</t>
        </is>
      </c>
      <c r="C337" s="25" t="inlineStr">
        <is>
          <t>SEINFRA</t>
        </is>
      </c>
      <c r="D337" s="25" t="inlineStr">
        <is>
          <t>H</t>
        </is>
      </c>
      <c r="E337" s="69" t="n">
        <v>0.00571429</v>
      </c>
      <c r="F337" s="72">
        <f>'COMPOSICOES AUXILIARES'!G1624</f>
        <v/>
      </c>
      <c r="G337" s="72">
        <f>ROUND(E337*F337, 2)</f>
        <v/>
      </c>
      <c r="L337" t="n">
        <v>0.00571429</v>
      </c>
      <c r="M337" t="n">
        <v>80.1191</v>
      </c>
      <c r="N337">
        <f>(M337-F337)</f>
        <v/>
      </c>
    </row>
    <row r="338" ht="18" customHeight="1">
      <c r="A338" s="2" t="inlineStr"/>
      <c r="B338" s="2" t="inlineStr"/>
      <c r="C338" s="2" t="inlineStr"/>
      <c r="D338" s="2" t="inlineStr"/>
      <c r="E338" s="29" t="inlineStr">
        <is>
          <t>TOTAL Equipamento Custo Horário:</t>
        </is>
      </c>
      <c r="F338" s="60" t="n"/>
      <c r="G338" s="73">
        <f>SUM(G332:G337)</f>
        <v/>
      </c>
    </row>
    <row r="339" ht="15" customHeight="1">
      <c r="A339" s="24" t="inlineStr">
        <is>
          <t>Material</t>
        </is>
      </c>
      <c r="B339" s="60" t="n"/>
      <c r="C339" s="15" t="inlineStr">
        <is>
          <t>FONTE</t>
        </is>
      </c>
      <c r="D339" s="15" t="inlineStr">
        <is>
          <t>UNID</t>
        </is>
      </c>
      <c r="E339" s="15" t="inlineStr">
        <is>
          <t>COEFICIENTE</t>
        </is>
      </c>
      <c r="F339" s="15" t="inlineStr">
        <is>
          <t>PREÇO UNITÁRIO</t>
        </is>
      </c>
      <c r="G339" s="15" t="inlineStr">
        <is>
          <t>TOTAL</t>
        </is>
      </c>
    </row>
    <row r="340" ht="15" customHeight="1">
      <c r="A340" s="25" t="inlineStr">
        <is>
          <t>I2521</t>
        </is>
      </c>
      <c r="B340" s="26" t="inlineStr">
        <is>
          <t>MICRO ESFERA DE VIDRO</t>
        </is>
      </c>
      <c r="C340" s="25" t="inlineStr">
        <is>
          <t>SEINFRA</t>
        </is>
      </c>
      <c r="D340" s="25" t="inlineStr">
        <is>
          <t>KG</t>
        </is>
      </c>
      <c r="E340" s="69" t="n">
        <v>0.55</v>
      </c>
      <c r="F340" s="72">
        <f>ROUND(M340*FATOR, 2)</f>
        <v/>
      </c>
      <c r="G340" s="72">
        <f>ROUND(E340*F340, 2)</f>
        <v/>
      </c>
      <c r="L340" t="n">
        <v>0.55</v>
      </c>
      <c r="M340" t="n">
        <v>7.28</v>
      </c>
      <c r="N340">
        <f>(M340-F340)</f>
        <v/>
      </c>
    </row>
    <row r="341" ht="15" customHeight="1">
      <c r="A341" s="25" t="inlineStr">
        <is>
          <t>I2533</t>
        </is>
      </c>
      <c r="B341" s="26" t="inlineStr">
        <is>
          <t>SOLVENTE (TOLUENO)</t>
        </is>
      </c>
      <c r="C341" s="25" t="inlineStr">
        <is>
          <t>SEINFRA</t>
        </is>
      </c>
      <c r="D341" s="25" t="inlineStr">
        <is>
          <t>L</t>
        </is>
      </c>
      <c r="E341" s="69" t="n">
        <v>0.04</v>
      </c>
      <c r="F341" s="72">
        <f>ROUND(M341*FATOR, 2)</f>
        <v/>
      </c>
      <c r="G341" s="72">
        <f>ROUND(E341*F341, 2)</f>
        <v/>
      </c>
      <c r="L341" t="n">
        <v>0.04</v>
      </c>
      <c r="M341" t="n">
        <v>13.34</v>
      </c>
      <c r="N341">
        <f>(M341-F341)</f>
        <v/>
      </c>
    </row>
    <row r="342" ht="15" customHeight="1">
      <c r="A342" s="25" t="inlineStr">
        <is>
          <t>I2540</t>
        </is>
      </c>
      <c r="B342" s="26" t="inlineStr">
        <is>
          <t>TINTA REFLETIVA RESINA ACRÍLICA (P/SINALIZAÇÃO)</t>
        </is>
      </c>
      <c r="C342" s="25" t="inlineStr">
        <is>
          <t>SEINFRA</t>
        </is>
      </c>
      <c r="D342" s="25" t="inlineStr">
        <is>
          <t>L</t>
        </is>
      </c>
      <c r="E342" s="69" t="n">
        <v>0.6</v>
      </c>
      <c r="F342" s="72">
        <f>ROUND(M342*FATOR, 2)</f>
        <v/>
      </c>
      <c r="G342" s="72">
        <f>ROUND(E342*F342, 2)</f>
        <v/>
      </c>
      <c r="L342" t="n">
        <v>0.6</v>
      </c>
      <c r="M342" t="n">
        <v>30.4</v>
      </c>
      <c r="N342">
        <f>(M342-F342)</f>
        <v/>
      </c>
    </row>
    <row r="343" ht="15" customHeight="1">
      <c r="A343" s="2" t="inlineStr"/>
      <c r="B343" s="2" t="inlineStr"/>
      <c r="C343" s="2" t="inlineStr"/>
      <c r="D343" s="2" t="inlineStr"/>
      <c r="E343" s="29" t="inlineStr">
        <is>
          <t>TOTAL Material:</t>
        </is>
      </c>
      <c r="F343" s="60" t="n"/>
      <c r="G343" s="73">
        <f>SUM(G340:G342)</f>
        <v/>
      </c>
    </row>
    <row r="344" ht="15" customHeight="1">
      <c r="A344" s="24" t="inlineStr">
        <is>
          <t>Mão de Obra</t>
        </is>
      </c>
      <c r="B344" s="60" t="n"/>
      <c r="C344" s="15" t="inlineStr">
        <is>
          <t>FONTE</t>
        </is>
      </c>
      <c r="D344" s="15" t="inlineStr">
        <is>
          <t>UNID</t>
        </is>
      </c>
      <c r="E344" s="15" t="inlineStr">
        <is>
          <t>COEFICIENTE</t>
        </is>
      </c>
      <c r="F344" s="15" t="inlineStr">
        <is>
          <t>PREÇO UNITÁRIO</t>
        </is>
      </c>
      <c r="G344" s="15" t="inlineStr">
        <is>
          <t>TOTAL</t>
        </is>
      </c>
    </row>
    <row r="345" ht="15" customHeight="1">
      <c r="A345" s="25" t="inlineStr">
        <is>
          <t>I2543</t>
        </is>
      </c>
      <c r="B345" s="26" t="inlineStr">
        <is>
          <t>SERVENTE</t>
        </is>
      </c>
      <c r="C345" s="25" t="inlineStr">
        <is>
          <t>SEINFRA</t>
        </is>
      </c>
      <c r="D345" s="25" t="inlineStr">
        <is>
          <t>H</t>
        </is>
      </c>
      <c r="E345" s="69">
        <f>L345*FATOR</f>
        <v/>
      </c>
      <c r="F345" s="72" t="n">
        <v>20.26</v>
      </c>
      <c r="G345" s="72">
        <f>ROUND(E345*F345, 2)</f>
        <v/>
      </c>
      <c r="L345" t="n">
        <v>0.05714286</v>
      </c>
      <c r="M345" t="n">
        <v>20.26</v>
      </c>
      <c r="N345">
        <f>(M345-F345)</f>
        <v/>
      </c>
    </row>
    <row r="346" ht="15" customHeight="1">
      <c r="A346" s="2" t="inlineStr"/>
      <c r="B346" s="2" t="inlineStr"/>
      <c r="C346" s="2" t="inlineStr"/>
      <c r="D346" s="2" t="inlineStr"/>
      <c r="E346" s="29" t="inlineStr">
        <is>
          <t>TOTAL Mão de Obra:</t>
        </is>
      </c>
      <c r="F346" s="60" t="n"/>
      <c r="G346" s="73">
        <f>SUM(G345:G345)</f>
        <v/>
      </c>
    </row>
    <row r="347" ht="15" customHeight="1">
      <c r="A347" s="2" t="inlineStr"/>
      <c r="B347" s="2" t="inlineStr"/>
      <c r="C347" s="2" t="inlineStr"/>
      <c r="D347" s="2" t="inlineStr"/>
      <c r="E347" s="31" t="inlineStr">
        <is>
          <t>VALOR:</t>
        </is>
      </c>
      <c r="F347" s="60" t="n"/>
      <c r="G347" s="61">
        <f>SUM(G343,G338,G346,G330)</f>
        <v/>
      </c>
    </row>
    <row r="348" ht="15" customHeight="1">
      <c r="A348" s="2" t="inlineStr"/>
      <c r="B348" s="2" t="inlineStr"/>
      <c r="C348" s="2" t="inlineStr"/>
      <c r="D348" s="2" t="inlineStr"/>
      <c r="E348" s="31" t="inlineStr">
        <is>
          <t>VALOR BDI (26.70%):</t>
        </is>
      </c>
      <c r="F348" s="60" t="n"/>
      <c r="G348" s="61">
        <f>ROUNDDOWN(G347*BDI,2)</f>
        <v/>
      </c>
    </row>
    <row r="349" ht="15" customHeight="1">
      <c r="A349" s="2" t="inlineStr"/>
      <c r="B349" s="2" t="inlineStr"/>
      <c r="C349" s="2" t="inlineStr"/>
      <c r="D349" s="2" t="inlineStr"/>
      <c r="E349" s="31" t="inlineStr">
        <is>
          <t>VALOR COM BDI:</t>
        </is>
      </c>
      <c r="F349" s="60" t="n"/>
      <c r="G349" s="61">
        <f>G348 + G347</f>
        <v/>
      </c>
    </row>
    <row r="350" ht="10" customHeight="1">
      <c r="A350" s="2" t="inlineStr"/>
      <c r="B350" s="2" t="inlineStr"/>
      <c r="C350" s="22" t="inlineStr"/>
      <c r="E350" s="2" t="inlineStr"/>
      <c r="F350" s="2" t="inlineStr"/>
      <c r="G350" s="2" t="inlineStr"/>
    </row>
    <row r="351" ht="20" customHeight="1">
      <c r="A351" s="23" t="inlineStr">
        <is>
          <t>2.25. C4527 TACHA REFLETIVA BIDIRECIONAL: FORNECIMENTO/APLICAÇÃO (UN)</t>
        </is>
      </c>
      <c r="B351" s="59" t="n"/>
      <c r="C351" s="59" t="n"/>
      <c r="D351" s="59" t="n"/>
      <c r="E351" s="59" t="n"/>
      <c r="F351" s="59" t="n"/>
      <c r="G351" s="60" t="n"/>
    </row>
    <row r="352" ht="15" customHeight="1">
      <c r="A352" s="24" t="inlineStr">
        <is>
          <t>Equipamento Custo Horário</t>
        </is>
      </c>
      <c r="B352" s="60" t="n"/>
      <c r="C352" s="15" t="inlineStr">
        <is>
          <t>FONTE</t>
        </is>
      </c>
      <c r="D352" s="15" t="inlineStr">
        <is>
          <t>UNID</t>
        </is>
      </c>
      <c r="E352" s="15" t="inlineStr">
        <is>
          <t>COEFICIENTE</t>
        </is>
      </c>
      <c r="F352" s="15" t="inlineStr">
        <is>
          <t>PREÇO UNITÁRIO</t>
        </is>
      </c>
      <c r="G352" s="15" t="inlineStr">
        <is>
          <t>TOTAL</t>
        </is>
      </c>
    </row>
    <row r="353" ht="15" customHeight="1">
      <c r="A353" s="25" t="inlineStr">
        <is>
          <t>I0704</t>
        </is>
      </c>
      <c r="B353" s="26" t="inlineStr">
        <is>
          <t>CAMINHÃO C/CARROCERIA DE MADEIRA HP  92 (CHP)</t>
        </is>
      </c>
      <c r="C353" s="25" t="inlineStr">
        <is>
          <t>SEINFRA</t>
        </is>
      </c>
      <c r="D353" s="25" t="inlineStr">
        <is>
          <t>H</t>
        </is>
      </c>
      <c r="E353" s="69" t="n">
        <v>0.025</v>
      </c>
      <c r="F353" s="72">
        <f>'COMPOSICOES AUXILIARES'!G198</f>
        <v/>
      </c>
      <c r="G353" s="72">
        <f>ROUND(E353*F353, 2)</f>
        <v/>
      </c>
      <c r="L353" t="n">
        <v>0.025</v>
      </c>
      <c r="M353" t="n">
        <v>125.8582</v>
      </c>
      <c r="N353">
        <f>(M353-F353)</f>
        <v/>
      </c>
    </row>
    <row r="354" ht="18" customHeight="1">
      <c r="A354" s="2" t="inlineStr"/>
      <c r="B354" s="2" t="inlineStr"/>
      <c r="C354" s="2" t="inlineStr"/>
      <c r="D354" s="2" t="inlineStr"/>
      <c r="E354" s="29" t="inlineStr">
        <is>
          <t>TOTAL Equipamento Custo Horário:</t>
        </is>
      </c>
      <c r="F354" s="60" t="n"/>
      <c r="G354" s="73">
        <f>SUM(G353:G353)</f>
        <v/>
      </c>
    </row>
    <row r="355" ht="15" customHeight="1">
      <c r="A355" s="24" t="inlineStr">
        <is>
          <t>Material</t>
        </is>
      </c>
      <c r="B355" s="60" t="n"/>
      <c r="C355" s="15" t="inlineStr">
        <is>
          <t>FONTE</t>
        </is>
      </c>
      <c r="D355" s="15" t="inlineStr">
        <is>
          <t>UNID</t>
        </is>
      </c>
      <c r="E355" s="15" t="inlineStr">
        <is>
          <t>COEFICIENTE</t>
        </is>
      </c>
      <c r="F355" s="15" t="inlineStr">
        <is>
          <t>PREÇO UNITÁRIO</t>
        </is>
      </c>
      <c r="G355" s="15" t="inlineStr">
        <is>
          <t>TOTAL</t>
        </is>
      </c>
    </row>
    <row r="356" ht="15" customHeight="1">
      <c r="A356" s="25" t="inlineStr">
        <is>
          <t>I8362</t>
        </is>
      </c>
      <c r="B356" s="26" t="inlineStr">
        <is>
          <t>TACHAS BIDIRECIONAIS</t>
        </is>
      </c>
      <c r="C356" s="25" t="inlineStr">
        <is>
          <t>SEINFRA</t>
        </is>
      </c>
      <c r="D356" s="25" t="inlineStr">
        <is>
          <t>UN</t>
        </is>
      </c>
      <c r="E356" s="69" t="n">
        <v>1</v>
      </c>
      <c r="F356" s="72">
        <f>ROUND(M356*FATOR, 2)</f>
        <v/>
      </c>
      <c r="G356" s="72">
        <f>ROUND(E356*F356, 2)</f>
        <v/>
      </c>
      <c r="L356" t="n">
        <v>1</v>
      </c>
      <c r="M356" t="n">
        <v>20.44</v>
      </c>
      <c r="N356">
        <f>(M356-F356)</f>
        <v/>
      </c>
    </row>
    <row r="357" ht="15" customHeight="1">
      <c r="A357" s="2" t="inlineStr"/>
      <c r="B357" s="2" t="inlineStr"/>
      <c r="C357" s="2" t="inlineStr"/>
      <c r="D357" s="2" t="inlineStr"/>
      <c r="E357" s="29" t="inlineStr">
        <is>
          <t>TOTAL Material:</t>
        </is>
      </c>
      <c r="F357" s="60" t="n"/>
      <c r="G357" s="73">
        <f>SUM(G356:G356)</f>
        <v/>
      </c>
    </row>
    <row r="358" ht="15" customHeight="1">
      <c r="A358" s="24" t="inlineStr">
        <is>
          <t>Mão de Obra</t>
        </is>
      </c>
      <c r="B358" s="60" t="n"/>
      <c r="C358" s="15" t="inlineStr">
        <is>
          <t>FONTE</t>
        </is>
      </c>
      <c r="D358" s="15" t="inlineStr">
        <is>
          <t>UNID</t>
        </is>
      </c>
      <c r="E358" s="15" t="inlineStr">
        <is>
          <t>COEFICIENTE</t>
        </is>
      </c>
      <c r="F358" s="15" t="inlineStr">
        <is>
          <t>PREÇO UNITÁRIO</t>
        </is>
      </c>
      <c r="G358" s="15" t="inlineStr">
        <is>
          <t>TOTAL</t>
        </is>
      </c>
    </row>
    <row r="359" ht="15" customHeight="1">
      <c r="A359" s="25" t="inlineStr">
        <is>
          <t>I2391</t>
        </is>
      </c>
      <c r="B359" s="26" t="inlineStr">
        <is>
          <t>PEDREIRO</t>
        </is>
      </c>
      <c r="C359" s="25" t="inlineStr">
        <is>
          <t>SEINFRA</t>
        </is>
      </c>
      <c r="D359" s="25" t="inlineStr">
        <is>
          <t>H</t>
        </is>
      </c>
      <c r="E359" s="69">
        <f>L359*FATOR</f>
        <v/>
      </c>
      <c r="F359" s="72" t="n">
        <v>26.86</v>
      </c>
      <c r="G359" s="72">
        <f>ROUND(E359*F359, 2)</f>
        <v/>
      </c>
      <c r="L359" t="n">
        <v>0.025</v>
      </c>
      <c r="M359" t="n">
        <v>26.86</v>
      </c>
      <c r="N359">
        <f>(M359-F359)</f>
        <v/>
      </c>
    </row>
    <row r="360" ht="15" customHeight="1">
      <c r="A360" s="25" t="inlineStr">
        <is>
          <t>I2543</t>
        </is>
      </c>
      <c r="B360" s="26" t="inlineStr">
        <is>
          <t>SERVENTE</t>
        </is>
      </c>
      <c r="C360" s="25" t="inlineStr">
        <is>
          <t>SEINFRA</t>
        </is>
      </c>
      <c r="D360" s="25" t="inlineStr">
        <is>
          <t>H</t>
        </is>
      </c>
      <c r="E360" s="69">
        <f>L360*FATOR</f>
        <v/>
      </c>
      <c r="F360" s="72" t="n">
        <v>20.26</v>
      </c>
      <c r="G360" s="72">
        <f>ROUND(E360*F360, 2)</f>
        <v/>
      </c>
      <c r="L360" t="n">
        <v>0.14</v>
      </c>
      <c r="M360" t="n">
        <v>20.26</v>
      </c>
      <c r="N360">
        <f>(M360-F360)</f>
        <v/>
      </c>
    </row>
    <row r="361" ht="15" customHeight="1">
      <c r="A361" s="2" t="inlineStr"/>
      <c r="B361" s="2" t="inlineStr"/>
      <c r="C361" s="2" t="inlineStr"/>
      <c r="D361" s="2" t="inlineStr"/>
      <c r="E361" s="29" t="inlineStr">
        <is>
          <t>TOTAL Mão de Obra:</t>
        </is>
      </c>
      <c r="F361" s="60" t="n"/>
      <c r="G361" s="73">
        <f>SUM(G359:G360)</f>
        <v/>
      </c>
    </row>
    <row r="362" ht="15" customHeight="1">
      <c r="A362" s="2" t="inlineStr"/>
      <c r="B362" s="2" t="inlineStr"/>
      <c r="C362" s="2" t="inlineStr"/>
      <c r="D362" s="2" t="inlineStr"/>
      <c r="E362" s="31" t="inlineStr">
        <is>
          <t>VALOR:</t>
        </is>
      </c>
      <c r="F362" s="60" t="n"/>
      <c r="G362" s="61">
        <f>SUM(G357,G354,G361)</f>
        <v/>
      </c>
    </row>
    <row r="363" ht="15" customHeight="1">
      <c r="A363" s="2" t="inlineStr"/>
      <c r="B363" s="2" t="inlineStr"/>
      <c r="C363" s="2" t="inlineStr"/>
      <c r="D363" s="2" t="inlineStr"/>
      <c r="E363" s="31" t="inlineStr">
        <is>
          <t>VALOR BDI (26.70%):</t>
        </is>
      </c>
      <c r="F363" s="60" t="n"/>
      <c r="G363" s="61">
        <f>ROUNDDOWN(G362*BDI,2)</f>
        <v/>
      </c>
    </row>
    <row r="364" ht="15" customHeight="1">
      <c r="A364" s="2" t="inlineStr"/>
      <c r="B364" s="2" t="inlineStr"/>
      <c r="C364" s="2" t="inlineStr"/>
      <c r="D364" s="2" t="inlineStr"/>
      <c r="E364" s="31" t="inlineStr">
        <is>
          <t>VALOR COM BDI:</t>
        </is>
      </c>
      <c r="F364" s="60" t="n"/>
      <c r="G364" s="61">
        <f>G363 + G362</f>
        <v/>
      </c>
    </row>
    <row r="365" ht="10" customHeight="1">
      <c r="A365" s="2" t="inlineStr"/>
      <c r="B365" s="2" t="inlineStr"/>
      <c r="C365" s="22" t="inlineStr"/>
      <c r="E365" s="2" t="inlineStr"/>
      <c r="F365" s="2" t="inlineStr"/>
      <c r="G365" s="2" t="inlineStr"/>
    </row>
    <row r="366" ht="20" customHeight="1">
      <c r="A366" s="23" t="inlineStr">
        <is>
          <t>2.26. C4528 TACHÃO REFLETIVO BIDIRECIONAL: FORNECIMENTO/APLICAÇÃO (UN)</t>
        </is>
      </c>
      <c r="B366" s="59" t="n"/>
      <c r="C366" s="59" t="n"/>
      <c r="D366" s="59" t="n"/>
      <c r="E366" s="59" t="n"/>
      <c r="F366" s="59" t="n"/>
      <c r="G366" s="60" t="n"/>
    </row>
    <row r="367" ht="15" customHeight="1">
      <c r="A367" s="24" t="inlineStr">
        <is>
          <t>Equipamento Custo Horário</t>
        </is>
      </c>
      <c r="B367" s="60" t="n"/>
      <c r="C367" s="15" t="inlineStr">
        <is>
          <t>FONTE</t>
        </is>
      </c>
      <c r="D367" s="15" t="inlineStr">
        <is>
          <t>UNID</t>
        </is>
      </c>
      <c r="E367" s="15" t="inlineStr">
        <is>
          <t>COEFICIENTE</t>
        </is>
      </c>
      <c r="F367" s="15" t="inlineStr">
        <is>
          <t>PREÇO UNITÁRIO</t>
        </is>
      </c>
      <c r="G367" s="15" t="inlineStr">
        <is>
          <t>TOTAL</t>
        </is>
      </c>
    </row>
    <row r="368" ht="15" customHeight="1">
      <c r="A368" s="25" t="inlineStr">
        <is>
          <t>I0704</t>
        </is>
      </c>
      <c r="B368" s="26" t="inlineStr">
        <is>
          <t>CAMINHÃO C/CARROCERIA DE MADEIRA HP  92 (CHP)</t>
        </is>
      </c>
      <c r="C368" s="25" t="inlineStr">
        <is>
          <t>SEINFRA</t>
        </is>
      </c>
      <c r="D368" s="25" t="inlineStr">
        <is>
          <t>H</t>
        </is>
      </c>
      <c r="E368" s="69" t="n">
        <v>0.04</v>
      </c>
      <c r="F368" s="72">
        <f>'COMPOSICOES AUXILIARES'!G198</f>
        <v/>
      </c>
      <c r="G368" s="72">
        <f>ROUND(E368*F368, 2)</f>
        <v/>
      </c>
      <c r="L368" t="n">
        <v>0.04</v>
      </c>
      <c r="M368" t="n">
        <v>125.8582</v>
      </c>
      <c r="N368">
        <f>(M368-F368)</f>
        <v/>
      </c>
    </row>
    <row r="369" ht="18" customHeight="1">
      <c r="A369" s="2" t="inlineStr"/>
      <c r="B369" s="2" t="inlineStr"/>
      <c r="C369" s="2" t="inlineStr"/>
      <c r="D369" s="2" t="inlineStr"/>
      <c r="E369" s="29" t="inlineStr">
        <is>
          <t>TOTAL Equipamento Custo Horário:</t>
        </is>
      </c>
      <c r="F369" s="60" t="n"/>
      <c r="G369" s="73">
        <f>SUM(G368:G368)</f>
        <v/>
      </c>
    </row>
    <row r="370" ht="15" customHeight="1">
      <c r="A370" s="24" t="inlineStr">
        <is>
          <t>Material</t>
        </is>
      </c>
      <c r="B370" s="60" t="n"/>
      <c r="C370" s="15" t="inlineStr">
        <is>
          <t>FONTE</t>
        </is>
      </c>
      <c r="D370" s="15" t="inlineStr">
        <is>
          <t>UNID</t>
        </is>
      </c>
      <c r="E370" s="15" t="inlineStr">
        <is>
          <t>COEFICIENTE</t>
        </is>
      </c>
      <c r="F370" s="15" t="inlineStr">
        <is>
          <t>PREÇO UNITÁRIO</t>
        </is>
      </c>
      <c r="G370" s="15" t="inlineStr">
        <is>
          <t>TOTAL</t>
        </is>
      </c>
    </row>
    <row r="371" ht="15" customHeight="1">
      <c r="A371" s="25" t="inlineStr">
        <is>
          <t>I8363</t>
        </is>
      </c>
      <c r="B371" s="26" t="inlineStr">
        <is>
          <t>TACHÕES BIDIRECIONAIS</t>
        </is>
      </c>
      <c r="C371" s="25" t="inlineStr">
        <is>
          <t>SEINFRA</t>
        </is>
      </c>
      <c r="D371" s="25" t="inlineStr">
        <is>
          <t>UN</t>
        </is>
      </c>
      <c r="E371" s="69" t="n">
        <v>1</v>
      </c>
      <c r="F371" s="72">
        <f>ROUND(M371*FATOR, 2)</f>
        <v/>
      </c>
      <c r="G371" s="72">
        <f>ROUND(E371*F371, 2)</f>
        <v/>
      </c>
      <c r="L371" t="n">
        <v>1</v>
      </c>
      <c r="M371" t="n">
        <v>51.89</v>
      </c>
      <c r="N371">
        <f>(M371-F371)</f>
        <v/>
      </c>
    </row>
    <row r="372" ht="15" customHeight="1">
      <c r="A372" s="2" t="inlineStr"/>
      <c r="B372" s="2" t="inlineStr"/>
      <c r="C372" s="2" t="inlineStr"/>
      <c r="D372" s="2" t="inlineStr"/>
      <c r="E372" s="29" t="inlineStr">
        <is>
          <t>TOTAL Material:</t>
        </is>
      </c>
      <c r="F372" s="60" t="n"/>
      <c r="G372" s="73">
        <f>SUM(G371:G371)</f>
        <v/>
      </c>
    </row>
    <row r="373" ht="15" customHeight="1">
      <c r="A373" s="24" t="inlineStr">
        <is>
          <t>Mão de Obra</t>
        </is>
      </c>
      <c r="B373" s="60" t="n"/>
      <c r="C373" s="15" t="inlineStr">
        <is>
          <t>FONTE</t>
        </is>
      </c>
      <c r="D373" s="15" t="inlineStr">
        <is>
          <t>UNID</t>
        </is>
      </c>
      <c r="E373" s="15" t="inlineStr">
        <is>
          <t>COEFICIENTE</t>
        </is>
      </c>
      <c r="F373" s="15" t="inlineStr">
        <is>
          <t>PREÇO UNITÁRIO</t>
        </is>
      </c>
      <c r="G373" s="15" t="inlineStr">
        <is>
          <t>TOTAL</t>
        </is>
      </c>
    </row>
    <row r="374" ht="15" customHeight="1">
      <c r="A374" s="25" t="inlineStr">
        <is>
          <t>I2391</t>
        </is>
      </c>
      <c r="B374" s="26" t="inlineStr">
        <is>
          <t>PEDREIRO</t>
        </is>
      </c>
      <c r="C374" s="25" t="inlineStr">
        <is>
          <t>SEINFRA</t>
        </is>
      </c>
      <c r="D374" s="25" t="inlineStr">
        <is>
          <t>H</t>
        </is>
      </c>
      <c r="E374" s="69">
        <f>L374*FATOR</f>
        <v/>
      </c>
      <c r="F374" s="72" t="n">
        <v>26.86</v>
      </c>
      <c r="G374" s="72">
        <f>ROUND(E374*F374, 2)</f>
        <v/>
      </c>
      <c r="L374" t="n">
        <v>0.04</v>
      </c>
      <c r="M374" t="n">
        <v>26.86</v>
      </c>
      <c r="N374">
        <f>(M374-F374)</f>
        <v/>
      </c>
    </row>
    <row r="375" ht="15" customHeight="1">
      <c r="A375" s="25" t="inlineStr">
        <is>
          <t>I2543</t>
        </is>
      </c>
      <c r="B375" s="26" t="inlineStr">
        <is>
          <t>SERVENTE</t>
        </is>
      </c>
      <c r="C375" s="25" t="inlineStr">
        <is>
          <t>SEINFRA</t>
        </is>
      </c>
      <c r="D375" s="25" t="inlineStr">
        <is>
          <t>H</t>
        </is>
      </c>
      <c r="E375" s="69">
        <f>L375*FATOR</f>
        <v/>
      </c>
      <c r="F375" s="72" t="n">
        <v>20.26</v>
      </c>
      <c r="G375" s="72">
        <f>ROUND(E375*F375, 2)</f>
        <v/>
      </c>
      <c r="L375" t="n">
        <v>0.2</v>
      </c>
      <c r="M375" t="n">
        <v>20.26</v>
      </c>
      <c r="N375">
        <f>(M375-F375)</f>
        <v/>
      </c>
    </row>
    <row r="376" ht="15" customHeight="1">
      <c r="A376" s="2" t="inlineStr"/>
      <c r="B376" s="2" t="inlineStr"/>
      <c r="C376" s="2" t="inlineStr"/>
      <c r="D376" s="2" t="inlineStr"/>
      <c r="E376" s="29" t="inlineStr">
        <is>
          <t>TOTAL Mão de Obra:</t>
        </is>
      </c>
      <c r="F376" s="60" t="n"/>
      <c r="G376" s="73">
        <f>SUM(G374:G375)</f>
        <v/>
      </c>
    </row>
    <row r="377" ht="15" customHeight="1">
      <c r="A377" s="2" t="inlineStr"/>
      <c r="B377" s="2" t="inlineStr"/>
      <c r="C377" s="2" t="inlineStr"/>
      <c r="D377" s="2" t="inlineStr"/>
      <c r="E377" s="31" t="inlineStr">
        <is>
          <t>VALOR:</t>
        </is>
      </c>
      <c r="F377" s="60" t="n"/>
      <c r="G377" s="61">
        <f>SUM(G372,G369,G376)</f>
        <v/>
      </c>
    </row>
    <row r="378" ht="15" customHeight="1">
      <c r="A378" s="2" t="inlineStr"/>
      <c r="B378" s="2" t="inlineStr"/>
      <c r="C378" s="2" t="inlineStr"/>
      <c r="D378" s="2" t="inlineStr"/>
      <c r="E378" s="31" t="inlineStr">
        <is>
          <t>VALOR BDI (26.70%):</t>
        </is>
      </c>
      <c r="F378" s="60" t="n"/>
      <c r="G378" s="61">
        <f>ROUNDDOWN(G377*BDI,2)</f>
        <v/>
      </c>
    </row>
    <row r="379" ht="15" customHeight="1">
      <c r="A379" s="2" t="inlineStr"/>
      <c r="B379" s="2" t="inlineStr"/>
      <c r="C379" s="2" t="inlineStr"/>
      <c r="D379" s="2" t="inlineStr"/>
      <c r="E379" s="31" t="inlineStr">
        <is>
          <t>VALOR COM BDI:</t>
        </is>
      </c>
      <c r="F379" s="60" t="n"/>
      <c r="G379" s="61">
        <f>G378 + G377</f>
        <v/>
      </c>
    </row>
    <row r="380" ht="10" customHeight="1">
      <c r="A380" s="2" t="inlineStr"/>
      <c r="B380" s="2" t="inlineStr"/>
      <c r="C380" s="22" t="inlineStr"/>
      <c r="E380" s="2" t="inlineStr"/>
      <c r="F380" s="2" t="inlineStr"/>
      <c r="G380" s="2" t="inlineStr"/>
    </row>
    <row r="381" ht="20" customHeight="1">
      <c r="A381" s="23" t="inlineStr">
        <is>
          <t>2.27. C3119 TARTARUGAS: FORNECIMENTO/APLICAÇÃO (UN)</t>
        </is>
      </c>
      <c r="B381" s="59" t="n"/>
      <c r="C381" s="59" t="n"/>
      <c r="D381" s="59" t="n"/>
      <c r="E381" s="59" t="n"/>
      <c r="F381" s="59" t="n"/>
      <c r="G381" s="60" t="n"/>
    </row>
    <row r="382" ht="15" customHeight="1">
      <c r="A382" s="24" t="inlineStr">
        <is>
          <t>Equipamento Custo Horário</t>
        </is>
      </c>
      <c r="B382" s="60" t="n"/>
      <c r="C382" s="15" t="inlineStr">
        <is>
          <t>FONTE</t>
        </is>
      </c>
      <c r="D382" s="15" t="inlineStr">
        <is>
          <t>UNID</t>
        </is>
      </c>
      <c r="E382" s="15" t="inlineStr">
        <is>
          <t>COEFICIENTE</t>
        </is>
      </c>
      <c r="F382" s="15" t="inlineStr">
        <is>
          <t>PREÇO UNITÁRIO</t>
        </is>
      </c>
      <c r="G382" s="15" t="inlineStr">
        <is>
          <t>TOTAL</t>
        </is>
      </c>
    </row>
    <row r="383" ht="15" customHeight="1">
      <c r="A383" s="25" t="inlineStr">
        <is>
          <t>I0704</t>
        </is>
      </c>
      <c r="B383" s="26" t="inlineStr">
        <is>
          <t>CAMINHÃO C/CARROCERIA DE MADEIRA HP  92 (CHP)</t>
        </is>
      </c>
      <c r="C383" s="25" t="inlineStr">
        <is>
          <t>SEINFRA</t>
        </is>
      </c>
      <c r="D383" s="25" t="inlineStr">
        <is>
          <t>H</t>
        </is>
      </c>
      <c r="E383" s="69" t="n">
        <v>0.035</v>
      </c>
      <c r="F383" s="72">
        <f>'COMPOSICOES AUXILIARES'!G198</f>
        <v/>
      </c>
      <c r="G383" s="72">
        <f>ROUND(E383*F383, 2)</f>
        <v/>
      </c>
      <c r="L383" t="n">
        <v>0.035</v>
      </c>
      <c r="M383" t="n">
        <v>125.8582</v>
      </c>
      <c r="N383">
        <f>(M383-F383)</f>
        <v/>
      </c>
    </row>
    <row r="384" ht="18" customHeight="1">
      <c r="A384" s="2" t="inlineStr"/>
      <c r="B384" s="2" t="inlineStr"/>
      <c r="C384" s="2" t="inlineStr"/>
      <c r="D384" s="2" t="inlineStr"/>
      <c r="E384" s="29" t="inlineStr">
        <is>
          <t>TOTAL Equipamento Custo Horário:</t>
        </is>
      </c>
      <c r="F384" s="60" t="n"/>
      <c r="G384" s="73">
        <f>SUM(G383:G383)</f>
        <v/>
      </c>
    </row>
    <row r="385" ht="15" customHeight="1">
      <c r="A385" s="24" t="inlineStr">
        <is>
          <t>Material</t>
        </is>
      </c>
      <c r="B385" s="60" t="n"/>
      <c r="C385" s="15" t="inlineStr">
        <is>
          <t>FONTE</t>
        </is>
      </c>
      <c r="D385" s="15" t="inlineStr">
        <is>
          <t>UNID</t>
        </is>
      </c>
      <c r="E385" s="15" t="inlineStr">
        <is>
          <t>COEFICIENTE</t>
        </is>
      </c>
      <c r="F385" s="15" t="inlineStr">
        <is>
          <t>PREÇO UNITÁRIO</t>
        </is>
      </c>
      <c r="G385" s="15" t="inlineStr">
        <is>
          <t>TOTAL</t>
        </is>
      </c>
    </row>
    <row r="386" ht="15" customHeight="1">
      <c r="A386" s="25" t="inlineStr">
        <is>
          <t>I2539</t>
        </is>
      </c>
      <c r="B386" s="26" t="inlineStr">
        <is>
          <t>TARTARUGAS PARA SINALIZAÇÃO</t>
        </is>
      </c>
      <c r="C386" s="25" t="inlineStr">
        <is>
          <t>SEINFRA</t>
        </is>
      </c>
      <c r="D386" s="25" t="inlineStr">
        <is>
          <t>UN</t>
        </is>
      </c>
      <c r="E386" s="69" t="n">
        <v>1</v>
      </c>
      <c r="F386" s="72">
        <f>ROUND(M386*FATOR, 2)</f>
        <v/>
      </c>
      <c r="G386" s="72">
        <f>ROUND(E386*F386, 2)</f>
        <v/>
      </c>
      <c r="L386" t="n">
        <v>1</v>
      </c>
      <c r="M386" t="n">
        <v>41.22</v>
      </c>
      <c r="N386">
        <f>(M386-F386)</f>
        <v/>
      </c>
    </row>
    <row r="387" ht="15" customHeight="1">
      <c r="A387" s="2" t="inlineStr"/>
      <c r="B387" s="2" t="inlineStr"/>
      <c r="C387" s="2" t="inlineStr"/>
      <c r="D387" s="2" t="inlineStr"/>
      <c r="E387" s="29" t="inlineStr">
        <is>
          <t>TOTAL Material:</t>
        </is>
      </c>
      <c r="F387" s="60" t="n"/>
      <c r="G387" s="73">
        <f>SUM(G386:G386)</f>
        <v/>
      </c>
    </row>
    <row r="388" ht="15" customHeight="1">
      <c r="A388" s="24" t="inlineStr">
        <is>
          <t>Mão de Obra</t>
        </is>
      </c>
      <c r="B388" s="60" t="n"/>
      <c r="C388" s="15" t="inlineStr">
        <is>
          <t>FONTE</t>
        </is>
      </c>
      <c r="D388" s="15" t="inlineStr">
        <is>
          <t>UNID</t>
        </is>
      </c>
      <c r="E388" s="15" t="inlineStr">
        <is>
          <t>COEFICIENTE</t>
        </is>
      </c>
      <c r="F388" s="15" t="inlineStr">
        <is>
          <t>PREÇO UNITÁRIO</t>
        </is>
      </c>
      <c r="G388" s="15" t="inlineStr">
        <is>
          <t>TOTAL</t>
        </is>
      </c>
    </row>
    <row r="389" ht="15" customHeight="1">
      <c r="A389" s="25" t="inlineStr">
        <is>
          <t>I2391</t>
        </is>
      </c>
      <c r="B389" s="26" t="inlineStr">
        <is>
          <t>PEDREIRO</t>
        </is>
      </c>
      <c r="C389" s="25" t="inlineStr">
        <is>
          <t>SEINFRA</t>
        </is>
      </c>
      <c r="D389" s="25" t="inlineStr">
        <is>
          <t>H</t>
        </is>
      </c>
      <c r="E389" s="69">
        <f>L389*FATOR</f>
        <v/>
      </c>
      <c r="F389" s="72" t="n">
        <v>26.86</v>
      </c>
      <c r="G389" s="72">
        <f>ROUND(E389*F389, 2)</f>
        <v/>
      </c>
      <c r="L389" t="n">
        <v>0.035</v>
      </c>
      <c r="M389" t="n">
        <v>26.86</v>
      </c>
      <c r="N389">
        <f>(M389-F389)</f>
        <v/>
      </c>
    </row>
    <row r="390" ht="15" customHeight="1">
      <c r="A390" s="25" t="inlineStr">
        <is>
          <t>I2543</t>
        </is>
      </c>
      <c r="B390" s="26" t="inlineStr">
        <is>
          <t>SERVENTE</t>
        </is>
      </c>
      <c r="C390" s="25" t="inlineStr">
        <is>
          <t>SEINFRA</t>
        </is>
      </c>
      <c r="D390" s="25" t="inlineStr">
        <is>
          <t>H</t>
        </is>
      </c>
      <c r="E390" s="69">
        <f>L390*FATOR</f>
        <v/>
      </c>
      <c r="F390" s="72" t="n">
        <v>20.26</v>
      </c>
      <c r="G390" s="72">
        <f>ROUND(E390*F390, 2)</f>
        <v/>
      </c>
      <c r="L390" t="n">
        <v>0.165</v>
      </c>
      <c r="M390" t="n">
        <v>20.26</v>
      </c>
      <c r="N390">
        <f>(M390-F390)</f>
        <v/>
      </c>
    </row>
    <row r="391" ht="15" customHeight="1">
      <c r="A391" s="2" t="inlineStr"/>
      <c r="B391" s="2" t="inlineStr"/>
      <c r="C391" s="2" t="inlineStr"/>
      <c r="D391" s="2" t="inlineStr"/>
      <c r="E391" s="29" t="inlineStr">
        <is>
          <t>TOTAL Mão de Obra:</t>
        </is>
      </c>
      <c r="F391" s="60" t="n"/>
      <c r="G391" s="73">
        <f>SUM(G389:G390)</f>
        <v/>
      </c>
    </row>
    <row r="392" ht="15" customHeight="1">
      <c r="A392" s="2" t="inlineStr"/>
      <c r="B392" s="2" t="inlineStr"/>
      <c r="C392" s="2" t="inlineStr"/>
      <c r="D392" s="2" t="inlineStr"/>
      <c r="E392" s="31" t="inlineStr">
        <is>
          <t>VALOR:</t>
        </is>
      </c>
      <c r="F392" s="60" t="n"/>
      <c r="G392" s="61">
        <f>SUM(G387,G384,G391)</f>
        <v/>
      </c>
    </row>
    <row r="393" ht="15" customHeight="1">
      <c r="A393" s="2" t="inlineStr"/>
      <c r="B393" s="2" t="inlineStr"/>
      <c r="C393" s="2" t="inlineStr"/>
      <c r="D393" s="2" t="inlineStr"/>
      <c r="E393" s="31" t="inlineStr">
        <is>
          <t>VALOR BDI (26.70%):</t>
        </is>
      </c>
      <c r="F393" s="60" t="n"/>
      <c r="G393" s="61">
        <f>ROUNDDOWN(G392*BDI,2)</f>
        <v/>
      </c>
    </row>
    <row r="394" ht="15" customHeight="1">
      <c r="A394" s="2" t="inlineStr"/>
      <c r="B394" s="2" t="inlineStr"/>
      <c r="C394" s="2" t="inlineStr"/>
      <c r="D394" s="2" t="inlineStr"/>
      <c r="E394" s="31" t="inlineStr">
        <is>
          <t>VALOR COM BDI:</t>
        </is>
      </c>
      <c r="F394" s="60" t="n"/>
      <c r="G394" s="61">
        <f>G393 + G392</f>
        <v/>
      </c>
    </row>
    <row r="395" ht="10" customHeight="1">
      <c r="A395" s="2" t="inlineStr"/>
      <c r="B395" s="2" t="inlineStr"/>
      <c r="C395" s="22" t="inlineStr"/>
      <c r="E395" s="2" t="inlineStr"/>
      <c r="F395" s="2" t="inlineStr"/>
      <c r="G395" s="2" t="inlineStr"/>
    </row>
    <row r="396" ht="20" customHeight="1">
      <c r="A396" s="23" t="inlineStr">
        <is>
          <t>2.28. C1919 PISO INDUSTRIAL NATURAL  ESP.= 12mm, INCLUS. POLIMENTO (EXTERNO) (M2)</t>
        </is>
      </c>
      <c r="B396" s="59" t="n"/>
      <c r="C396" s="59" t="n"/>
      <c r="D396" s="59" t="n"/>
      <c r="E396" s="59" t="n"/>
      <c r="F396" s="59" t="n"/>
      <c r="G396" s="60" t="n"/>
    </row>
    <row r="397" ht="15" customHeight="1">
      <c r="A397" s="24" t="inlineStr">
        <is>
          <t>Equipamento Custo Horário</t>
        </is>
      </c>
      <c r="B397" s="60" t="n"/>
      <c r="C397" s="15" t="inlineStr">
        <is>
          <t>FONTE</t>
        </is>
      </c>
      <c r="D397" s="15" t="inlineStr">
        <is>
          <t>UNID</t>
        </is>
      </c>
      <c r="E397" s="15" t="inlineStr">
        <is>
          <t>COEFICIENTE</t>
        </is>
      </c>
      <c r="F397" s="15" t="inlineStr">
        <is>
          <t>PREÇO UNITÁRIO</t>
        </is>
      </c>
      <c r="G397" s="15" t="inlineStr">
        <is>
          <t>TOTAL</t>
        </is>
      </c>
    </row>
    <row r="398" ht="15" customHeight="1">
      <c r="A398" s="25" t="inlineStr">
        <is>
          <t>I0748</t>
        </is>
      </c>
      <c r="B398" s="26" t="inlineStr">
        <is>
          <t>MÁQUINA DE POLIR (CHP)</t>
        </is>
      </c>
      <c r="C398" s="25" t="inlineStr">
        <is>
          <t>SEINFRA</t>
        </is>
      </c>
      <c r="D398" s="25" t="inlineStr">
        <is>
          <t>H</t>
        </is>
      </c>
      <c r="E398" s="69" t="n">
        <v>0.8</v>
      </c>
      <c r="F398" s="72">
        <f>'COMPOSICOES AUXILIARES'!G1024</f>
        <v/>
      </c>
      <c r="G398" s="72">
        <f>ROUND(E398*F398, 2)</f>
        <v/>
      </c>
      <c r="L398" t="n">
        <v>0.8</v>
      </c>
      <c r="M398" t="n">
        <v>1.3992</v>
      </c>
      <c r="N398">
        <f>(M398-F398)</f>
        <v/>
      </c>
    </row>
    <row r="399" ht="18" customHeight="1">
      <c r="A399" s="2" t="inlineStr"/>
      <c r="B399" s="2" t="inlineStr"/>
      <c r="C399" s="2" t="inlineStr"/>
      <c r="D399" s="2" t="inlineStr"/>
      <c r="E399" s="29" t="inlineStr">
        <is>
          <t>TOTAL Equipamento Custo Horário:</t>
        </is>
      </c>
      <c r="F399" s="60" t="n"/>
      <c r="G399" s="73">
        <f>SUM(G398:G398)</f>
        <v/>
      </c>
    </row>
    <row r="400" ht="15" customHeight="1">
      <c r="A400" s="24" t="inlineStr">
        <is>
          <t>Material</t>
        </is>
      </c>
      <c r="B400" s="60" t="n"/>
      <c r="C400" s="15" t="inlineStr">
        <is>
          <t>FONTE</t>
        </is>
      </c>
      <c r="D400" s="15" t="inlineStr">
        <is>
          <t>UNID</t>
        </is>
      </c>
      <c r="E400" s="15" t="inlineStr">
        <is>
          <t>COEFICIENTE</t>
        </is>
      </c>
      <c r="F400" s="15" t="inlineStr">
        <is>
          <t>PREÇO UNITÁRIO</t>
        </is>
      </c>
      <c r="G400" s="15" t="inlineStr">
        <is>
          <t>TOTAL</t>
        </is>
      </c>
    </row>
    <row r="401" ht="15" customHeight="1">
      <c r="A401" s="25" t="inlineStr">
        <is>
          <t>I0034</t>
        </is>
      </c>
      <c r="B401" s="26" t="inlineStr">
        <is>
          <t>AGREGADO DE ALTA RESISTÊNCIA PARA PISOS</t>
        </is>
      </c>
      <c r="C401" s="25" t="inlineStr">
        <is>
          <t>SEINFRA</t>
        </is>
      </c>
      <c r="D401" s="25" t="inlineStr">
        <is>
          <t>KG</t>
        </is>
      </c>
      <c r="E401" s="69" t="n">
        <v>21</v>
      </c>
      <c r="F401" s="72">
        <f>ROUND(M401*FATOR, 2)</f>
        <v/>
      </c>
      <c r="G401" s="72">
        <f>ROUND(E401*F401, 2)</f>
        <v/>
      </c>
      <c r="L401" t="n">
        <v>21</v>
      </c>
      <c r="M401" t="n">
        <v>0.48</v>
      </c>
      <c r="N401">
        <f>(M401-F401)</f>
        <v/>
      </c>
    </row>
    <row r="402" ht="15" customHeight="1">
      <c r="A402" s="25" t="inlineStr">
        <is>
          <t>I0108</t>
        </is>
      </c>
      <c r="B402" s="26" t="inlineStr">
        <is>
          <t>AREIA GROSSA</t>
        </is>
      </c>
      <c r="C402" s="25" t="inlineStr">
        <is>
          <t>SEINFRA</t>
        </is>
      </c>
      <c r="D402" s="25" t="inlineStr">
        <is>
          <t>M3</t>
        </is>
      </c>
      <c r="E402" s="69" t="n">
        <v>0.03</v>
      </c>
      <c r="F402" s="72">
        <f>ROUND(M402*FATOR, 2)</f>
        <v/>
      </c>
      <c r="G402" s="72">
        <f>ROUND(E402*F402, 2)</f>
        <v/>
      </c>
      <c r="L402" t="n">
        <v>0.03</v>
      </c>
      <c r="M402" t="n">
        <v>119.58</v>
      </c>
      <c r="N402">
        <f>(M402-F402)</f>
        <v/>
      </c>
    </row>
    <row r="403" ht="15" customHeight="1">
      <c r="A403" s="25" t="inlineStr">
        <is>
          <t>I0508</t>
        </is>
      </c>
      <c r="B403" s="26" t="inlineStr">
        <is>
          <t>CERA</t>
        </is>
      </c>
      <c r="C403" s="25" t="inlineStr">
        <is>
          <t>SEINFRA</t>
        </is>
      </c>
      <c r="D403" s="25" t="inlineStr">
        <is>
          <t>KG</t>
        </is>
      </c>
      <c r="E403" s="69" t="n">
        <v>0.1</v>
      </c>
      <c r="F403" s="72">
        <f>ROUND(M403*FATOR, 2)</f>
        <v/>
      </c>
      <c r="G403" s="72">
        <f>ROUND(E403*F403, 2)</f>
        <v/>
      </c>
      <c r="L403" t="n">
        <v>0.1</v>
      </c>
      <c r="M403" t="n">
        <v>20</v>
      </c>
      <c r="N403">
        <f>(M403-F403)</f>
        <v/>
      </c>
    </row>
    <row r="404" ht="15" customHeight="1">
      <c r="A404" s="25" t="inlineStr">
        <is>
          <t>I0805</t>
        </is>
      </c>
      <c r="B404" s="26" t="inlineStr">
        <is>
          <t>CIMENTO PORTLAND</t>
        </is>
      </c>
      <c r="C404" s="25" t="inlineStr">
        <is>
          <t>SEINFRA</t>
        </is>
      </c>
      <c r="D404" s="25" t="inlineStr">
        <is>
          <t>KG</t>
        </is>
      </c>
      <c r="E404" s="69" t="n">
        <v>26.58</v>
      </c>
      <c r="F404" s="72">
        <f>ROUND(M404*FATOR, 2)</f>
        <v/>
      </c>
      <c r="G404" s="72">
        <f>ROUND(E404*F404, 2)</f>
        <v/>
      </c>
      <c r="L404" t="n">
        <v>26.58</v>
      </c>
      <c r="M404" t="n">
        <v>0.71</v>
      </c>
      <c r="N404">
        <f>(M404-F404)</f>
        <v/>
      </c>
    </row>
    <row r="405" ht="15" customHeight="1">
      <c r="A405" s="25" t="inlineStr">
        <is>
          <t>I1101</t>
        </is>
      </c>
      <c r="B405" s="26" t="inlineStr">
        <is>
          <t>ESMERIL N.36</t>
        </is>
      </c>
      <c r="C405" s="25" t="inlineStr">
        <is>
          <t>SEINFRA</t>
        </is>
      </c>
      <c r="D405" s="25" t="inlineStr">
        <is>
          <t>UN</t>
        </is>
      </c>
      <c r="E405" s="69" t="n">
        <v>0.1</v>
      </c>
      <c r="F405" s="72">
        <f>ROUND(M405*FATOR, 2)</f>
        <v/>
      </c>
      <c r="G405" s="72">
        <f>ROUND(E405*F405, 2)</f>
        <v/>
      </c>
      <c r="L405" t="n">
        <v>0.1</v>
      </c>
      <c r="M405" t="n">
        <v>45.11</v>
      </c>
      <c r="N405">
        <f>(M405-F405)</f>
        <v/>
      </c>
    </row>
    <row r="406" ht="15" customHeight="1">
      <c r="A406" s="25" t="inlineStr">
        <is>
          <t>I1102</t>
        </is>
      </c>
      <c r="B406" s="26" t="inlineStr">
        <is>
          <t>ESMERIL N.60</t>
        </is>
      </c>
      <c r="C406" s="25" t="inlineStr">
        <is>
          <t>SEINFRA</t>
        </is>
      </c>
      <c r="D406" s="25" t="inlineStr">
        <is>
          <t>UN</t>
        </is>
      </c>
      <c r="E406" s="69" t="n">
        <v>0.05</v>
      </c>
      <c r="F406" s="72">
        <f>ROUND(M406*FATOR, 2)</f>
        <v/>
      </c>
      <c r="G406" s="72">
        <f>ROUND(E406*F406, 2)</f>
        <v/>
      </c>
      <c r="L406" t="n">
        <v>0.05</v>
      </c>
      <c r="M406" t="n">
        <v>45.9</v>
      </c>
      <c r="N406">
        <f>(M406-F406)</f>
        <v/>
      </c>
    </row>
    <row r="407" ht="15" customHeight="1">
      <c r="A407" s="25" t="inlineStr">
        <is>
          <t>I1316</t>
        </is>
      </c>
      <c r="B407" s="26" t="inlineStr">
        <is>
          <t>JUNTA PLASTICA 'I' 27MM PARA PISOS</t>
        </is>
      </c>
      <c r="C407" s="25" t="inlineStr">
        <is>
          <t>SEINFRA</t>
        </is>
      </c>
      <c r="D407" s="25" t="inlineStr">
        <is>
          <t>M</t>
        </is>
      </c>
      <c r="E407" s="69" t="n">
        <v>2.5</v>
      </c>
      <c r="F407" s="72">
        <f>ROUND(M407*FATOR, 2)</f>
        <v/>
      </c>
      <c r="G407" s="72">
        <f>ROUND(E407*F407, 2)</f>
        <v/>
      </c>
      <c r="L407" t="n">
        <v>2.5</v>
      </c>
      <c r="M407" t="n">
        <v>1.64</v>
      </c>
      <c r="N407">
        <f>(M407-F407)</f>
        <v/>
      </c>
    </row>
    <row r="408" ht="15" customHeight="1">
      <c r="A408" s="2" t="inlineStr"/>
      <c r="B408" s="2" t="inlineStr"/>
      <c r="C408" s="2" t="inlineStr"/>
      <c r="D408" s="2" t="inlineStr"/>
      <c r="E408" s="29" t="inlineStr">
        <is>
          <t>TOTAL Material:</t>
        </is>
      </c>
      <c r="F408" s="60" t="n"/>
      <c r="G408" s="73">
        <f>SUM(G401:G407)</f>
        <v/>
      </c>
    </row>
    <row r="409" ht="15" customHeight="1">
      <c r="A409" s="24" t="inlineStr">
        <is>
          <t>Mão de Obra</t>
        </is>
      </c>
      <c r="B409" s="60" t="n"/>
      <c r="C409" s="15" t="inlineStr">
        <is>
          <t>FONTE</t>
        </is>
      </c>
      <c r="D409" s="15" t="inlineStr">
        <is>
          <t>UNID</t>
        </is>
      </c>
      <c r="E409" s="15" t="inlineStr">
        <is>
          <t>COEFICIENTE</t>
        </is>
      </c>
      <c r="F409" s="15" t="inlineStr">
        <is>
          <t>PREÇO UNITÁRIO</t>
        </is>
      </c>
      <c r="G409" s="15" t="inlineStr">
        <is>
          <t>TOTAL</t>
        </is>
      </c>
    </row>
    <row r="410" ht="15" customHeight="1">
      <c r="A410" s="25" t="inlineStr">
        <is>
          <t>I1227</t>
        </is>
      </c>
      <c r="B410" s="26" t="inlineStr">
        <is>
          <t>GRANITEIRO / MARMORISTA</t>
        </is>
      </c>
      <c r="C410" s="25" t="inlineStr">
        <is>
          <t>SEINFRA</t>
        </is>
      </c>
      <c r="D410" s="25" t="inlineStr">
        <is>
          <t>H</t>
        </is>
      </c>
      <c r="E410" s="69">
        <f>L410*FATOR</f>
        <v/>
      </c>
      <c r="F410" s="72" t="n">
        <v>26.86</v>
      </c>
      <c r="G410" s="72">
        <f>ROUND(E410*F410, 2)</f>
        <v/>
      </c>
      <c r="L410" t="n">
        <v>0.5</v>
      </c>
      <c r="M410" t="n">
        <v>26.86</v>
      </c>
      <c r="N410">
        <f>(M410-F410)</f>
        <v/>
      </c>
    </row>
    <row r="411" ht="15" customHeight="1">
      <c r="A411" s="25" t="inlineStr">
        <is>
          <t>I2391</t>
        </is>
      </c>
      <c r="B411" s="26" t="inlineStr">
        <is>
          <t>PEDREIRO</t>
        </is>
      </c>
      <c r="C411" s="25" t="inlineStr">
        <is>
          <t>SEINFRA</t>
        </is>
      </c>
      <c r="D411" s="25" t="inlineStr">
        <is>
          <t>H</t>
        </is>
      </c>
      <c r="E411" s="69">
        <f>L411*FATOR</f>
        <v/>
      </c>
      <c r="F411" s="72" t="n">
        <v>26.86</v>
      </c>
      <c r="G411" s="72">
        <f>ROUND(E411*F411, 2)</f>
        <v/>
      </c>
      <c r="L411" t="n">
        <v>1.2</v>
      </c>
      <c r="M411" t="n">
        <v>26.86</v>
      </c>
      <c r="N411">
        <f>(M411-F411)</f>
        <v/>
      </c>
    </row>
    <row r="412" ht="15" customHeight="1">
      <c r="A412" s="25" t="inlineStr">
        <is>
          <t>I2543</t>
        </is>
      </c>
      <c r="B412" s="26" t="inlineStr">
        <is>
          <t>SERVENTE</t>
        </is>
      </c>
      <c r="C412" s="25" t="inlineStr">
        <is>
          <t>SEINFRA</t>
        </is>
      </c>
      <c r="D412" s="25" t="inlineStr">
        <is>
          <t>H</t>
        </is>
      </c>
      <c r="E412" s="69">
        <f>L412*FATOR</f>
        <v/>
      </c>
      <c r="F412" s="72" t="n">
        <v>20.26</v>
      </c>
      <c r="G412" s="72">
        <f>ROUND(E412*F412, 2)</f>
        <v/>
      </c>
      <c r="L412" t="n">
        <v>1.2</v>
      </c>
      <c r="M412" t="n">
        <v>20.26</v>
      </c>
      <c r="N412">
        <f>(M412-F412)</f>
        <v/>
      </c>
    </row>
    <row r="413" ht="15" customHeight="1">
      <c r="A413" s="2" t="inlineStr"/>
      <c r="B413" s="2" t="inlineStr"/>
      <c r="C413" s="2" t="inlineStr"/>
      <c r="D413" s="2" t="inlineStr"/>
      <c r="E413" s="29" t="inlineStr">
        <is>
          <t>TOTAL Mão de Obra:</t>
        </is>
      </c>
      <c r="F413" s="60" t="n"/>
      <c r="G413" s="73">
        <f>SUM(G410:G412)</f>
        <v/>
      </c>
    </row>
    <row r="414" ht="15" customHeight="1">
      <c r="A414" s="2" t="inlineStr"/>
      <c r="B414" s="2" t="inlineStr"/>
      <c r="C414" s="2" t="inlineStr"/>
      <c r="D414" s="2" t="inlineStr"/>
      <c r="E414" s="31" t="inlineStr">
        <is>
          <t>VALOR:</t>
        </is>
      </c>
      <c r="F414" s="60" t="n"/>
      <c r="G414" s="61">
        <f>SUM(G408,G399,G413)</f>
        <v/>
      </c>
    </row>
    <row r="415" ht="15" customHeight="1">
      <c r="A415" s="2" t="inlineStr"/>
      <c r="B415" s="2" t="inlineStr"/>
      <c r="C415" s="2" t="inlineStr"/>
      <c r="D415" s="2" t="inlineStr"/>
      <c r="E415" s="31" t="inlineStr">
        <is>
          <t>VALOR BDI (26.70%):</t>
        </is>
      </c>
      <c r="F415" s="60" t="n"/>
      <c r="G415" s="61">
        <f>ROUNDDOWN(G414*BDI,2)</f>
        <v/>
      </c>
    </row>
    <row r="416" ht="15" customHeight="1">
      <c r="A416" s="2" t="inlineStr"/>
      <c r="B416" s="2" t="inlineStr"/>
      <c r="C416" s="2" t="inlineStr"/>
      <c r="D416" s="2" t="inlineStr"/>
      <c r="E416" s="31" t="inlineStr">
        <is>
          <t>VALOR COM BDI:</t>
        </is>
      </c>
      <c r="F416" s="60" t="n"/>
      <c r="G416" s="61">
        <f>G415 + G414</f>
        <v/>
      </c>
    </row>
    <row r="417" ht="10" customHeight="1">
      <c r="A417" s="2" t="inlineStr"/>
      <c r="B417" s="2" t="inlineStr"/>
      <c r="C417" s="22" t="inlineStr"/>
      <c r="E417" s="2" t="inlineStr"/>
      <c r="F417" s="2" t="inlineStr"/>
      <c r="G417" s="2" t="inlineStr"/>
    </row>
    <row r="418" ht="20" customHeight="1">
      <c r="A418" s="23" t="inlineStr">
        <is>
          <t>2.29. C2924 REBAIXAMENTO DE LENÇOL FREÁTICO EM ÁREAS (PTxDIA)</t>
        </is>
      </c>
      <c r="B418" s="59" t="n"/>
      <c r="C418" s="59" t="n"/>
      <c r="D418" s="59" t="n"/>
      <c r="E418" s="59" t="n"/>
      <c r="F418" s="59" t="n"/>
      <c r="G418" s="60" t="n"/>
    </row>
    <row r="419" ht="15" customHeight="1">
      <c r="A419" s="24" t="inlineStr">
        <is>
          <t>Equipamento Custo Horário</t>
        </is>
      </c>
      <c r="B419" s="60" t="n"/>
      <c r="C419" s="15" t="inlineStr">
        <is>
          <t>FONTE</t>
        </is>
      </c>
      <c r="D419" s="15" t="inlineStr">
        <is>
          <t>UNID</t>
        </is>
      </c>
      <c r="E419" s="15" t="inlineStr">
        <is>
          <t>COEFICIENTE</t>
        </is>
      </c>
      <c r="F419" s="15" t="inlineStr">
        <is>
          <t>PREÇO UNITÁRIO</t>
        </is>
      </c>
      <c r="G419" s="15" t="inlineStr">
        <is>
          <t>TOTAL</t>
        </is>
      </c>
    </row>
    <row r="420" ht="15" customHeight="1">
      <c r="A420" s="25" t="inlineStr">
        <is>
          <t>I0704</t>
        </is>
      </c>
      <c r="B420" s="26" t="inlineStr">
        <is>
          <t>CAMINHÃO C/CARROCERIA DE MADEIRA HP  92 (CHP)</t>
        </is>
      </c>
      <c r="C420" s="25" t="inlineStr">
        <is>
          <t>SEINFRA</t>
        </is>
      </c>
      <c r="D420" s="25" t="inlineStr">
        <is>
          <t>H</t>
        </is>
      </c>
      <c r="E420" s="69" t="n">
        <v>0.043</v>
      </c>
      <c r="F420" s="72">
        <f>'COMPOSICOES AUXILIARES'!G198</f>
        <v/>
      </c>
      <c r="G420" s="72">
        <f>ROUND(E420*F420, 2)</f>
        <v/>
      </c>
      <c r="L420" t="n">
        <v>0.043</v>
      </c>
      <c r="M420" t="n">
        <v>125.8582</v>
      </c>
      <c r="N420">
        <f>(M420-F420)</f>
        <v/>
      </c>
    </row>
    <row r="421" ht="15" customHeight="1">
      <c r="A421" s="25" t="inlineStr">
        <is>
          <t>I0706</t>
        </is>
      </c>
      <c r="B421" s="26" t="inlineStr">
        <is>
          <t>CAMINHÃO TANQUE 6.000 l (CHP)</t>
        </is>
      </c>
      <c r="C421" s="25" t="inlineStr">
        <is>
          <t>SEINFRA</t>
        </is>
      </c>
      <c r="D421" s="25" t="inlineStr">
        <is>
          <t>H</t>
        </is>
      </c>
      <c r="E421" s="69" t="n">
        <v>0.057</v>
      </c>
      <c r="F421" s="72">
        <f>'COMPOSICOES AUXILIARES'!G254</f>
        <v/>
      </c>
      <c r="G421" s="72">
        <f>ROUND(E421*F421, 2)</f>
        <v/>
      </c>
      <c r="L421" t="n">
        <v>0.057</v>
      </c>
      <c r="M421" t="n">
        <v>184.8907</v>
      </c>
      <c r="N421">
        <f>(M421-F421)</f>
        <v/>
      </c>
    </row>
    <row r="422" ht="18" customHeight="1">
      <c r="A422" s="2" t="inlineStr"/>
      <c r="B422" s="2" t="inlineStr"/>
      <c r="C422" s="2" t="inlineStr"/>
      <c r="D422" s="2" t="inlineStr"/>
      <c r="E422" s="29" t="inlineStr">
        <is>
          <t>TOTAL Equipamento Custo Horário:</t>
        </is>
      </c>
      <c r="F422" s="60" t="n"/>
      <c r="G422" s="73">
        <f>SUM(G420:G421)</f>
        <v/>
      </c>
    </row>
    <row r="423" ht="15" customHeight="1">
      <c r="A423" s="24" t="inlineStr">
        <is>
          <t>Material</t>
        </is>
      </c>
      <c r="B423" s="60" t="n"/>
      <c r="C423" s="15" t="inlineStr">
        <is>
          <t>FONTE</t>
        </is>
      </c>
      <c r="D423" s="15" t="inlineStr">
        <is>
          <t>UNID</t>
        </is>
      </c>
      <c r="E423" s="15" t="inlineStr">
        <is>
          <t>COEFICIENTE</t>
        </is>
      </c>
      <c r="F423" s="15" t="inlineStr">
        <is>
          <t>PREÇO UNITÁRIO</t>
        </is>
      </c>
      <c r="G423" s="15" t="inlineStr">
        <is>
          <t>TOTAL</t>
        </is>
      </c>
    </row>
    <row r="424" ht="15" customHeight="1">
      <c r="A424" s="25" t="inlineStr">
        <is>
          <t>I2321</t>
        </is>
      </c>
      <c r="B424" s="26" t="inlineStr">
        <is>
          <t>ENERGIA ELETRICA</t>
        </is>
      </c>
      <c r="C424" s="25" t="inlineStr">
        <is>
          <t>SEINFRA</t>
        </is>
      </c>
      <c r="D424" s="25" t="inlineStr">
        <is>
          <t>KWH</t>
        </is>
      </c>
      <c r="E424" s="69" t="n">
        <v>2.0833</v>
      </c>
      <c r="F424" s="72">
        <f>ROUND(M424*FATOR, 2)</f>
        <v/>
      </c>
      <c r="G424" s="72">
        <f>ROUND(E424*F424, 2)</f>
        <v/>
      </c>
      <c r="L424" t="n">
        <v>2.0833</v>
      </c>
      <c r="M424" t="n">
        <v>0.98</v>
      </c>
      <c r="N424">
        <f>(M424-F424)</f>
        <v/>
      </c>
    </row>
    <row r="425" ht="21" customHeight="1">
      <c r="A425" s="25" t="inlineStr">
        <is>
          <t>I2324</t>
        </is>
      </c>
      <c r="B425" s="26" t="inlineStr">
        <is>
          <t>EQUIPAMENTO DE REBAIXAMENTO DE LENÇOL FREATICO - LOCAÇÃO</t>
        </is>
      </c>
      <c r="C425" s="25" t="inlineStr">
        <is>
          <t>SEINFRA</t>
        </is>
      </c>
      <c r="D425" s="25" t="inlineStr">
        <is>
          <t>DIA</t>
        </is>
      </c>
      <c r="E425" s="69" t="n">
        <v>0.0143</v>
      </c>
      <c r="F425" s="72">
        <f>ROUND(M425*FATOR, 2)</f>
        <v/>
      </c>
      <c r="G425" s="72">
        <f>ROUND(E425*F425, 2)</f>
        <v/>
      </c>
      <c r="L425" t="n">
        <v>0.0143</v>
      </c>
      <c r="M425" t="n">
        <v>292.8</v>
      </c>
      <c r="N425">
        <f>(M425-F425)</f>
        <v/>
      </c>
    </row>
    <row r="426" ht="15" customHeight="1">
      <c r="A426" s="2" t="inlineStr"/>
      <c r="B426" s="2" t="inlineStr"/>
      <c r="C426" s="2" t="inlineStr"/>
      <c r="D426" s="2" t="inlineStr"/>
      <c r="E426" s="29" t="inlineStr">
        <is>
          <t>TOTAL Material:</t>
        </is>
      </c>
      <c r="F426" s="60" t="n"/>
      <c r="G426" s="73">
        <f>SUM(G424:G425)</f>
        <v/>
      </c>
    </row>
    <row r="427" ht="15" customHeight="1">
      <c r="A427" s="24" t="inlineStr">
        <is>
          <t>Mão de Obra</t>
        </is>
      </c>
      <c r="B427" s="60" t="n"/>
      <c r="C427" s="15" t="inlineStr">
        <is>
          <t>FONTE</t>
        </is>
      </c>
      <c r="D427" s="15" t="inlineStr">
        <is>
          <t>UNID</t>
        </is>
      </c>
      <c r="E427" s="15" t="inlineStr">
        <is>
          <t>COEFICIENTE</t>
        </is>
      </c>
      <c r="F427" s="15" t="inlineStr">
        <is>
          <t>PREÇO UNITÁRIO</t>
        </is>
      </c>
      <c r="G427" s="15" t="inlineStr">
        <is>
          <t>TOTAL</t>
        </is>
      </c>
    </row>
    <row r="428" ht="15" customHeight="1">
      <c r="A428" s="25" t="inlineStr">
        <is>
          <t>I0037</t>
        </is>
      </c>
      <c r="B428" s="26" t="inlineStr">
        <is>
          <t>AJUDANTE</t>
        </is>
      </c>
      <c r="C428" s="25" t="inlineStr">
        <is>
          <t>SEINFRA</t>
        </is>
      </c>
      <c r="D428" s="25" t="inlineStr">
        <is>
          <t>H</t>
        </is>
      </c>
      <c r="E428" s="69">
        <f>L428*FATOR</f>
        <v/>
      </c>
      <c r="F428" s="72" t="n">
        <v>21.1</v>
      </c>
      <c r="G428" s="72">
        <f>ROUND(E428*F428, 2)</f>
        <v/>
      </c>
      <c r="L428" t="n">
        <v>0.057</v>
      </c>
      <c r="M428" t="n">
        <v>21.1</v>
      </c>
      <c r="N428">
        <f>(M428-F428)</f>
        <v/>
      </c>
    </row>
    <row r="429" ht="15" customHeight="1">
      <c r="A429" s="25" t="inlineStr">
        <is>
          <t>I2312</t>
        </is>
      </c>
      <c r="B429" s="26" t="inlineStr">
        <is>
          <t>ELETRICISTA</t>
        </is>
      </c>
      <c r="C429" s="25" t="inlineStr">
        <is>
          <t>SEINFRA</t>
        </is>
      </c>
      <c r="D429" s="25" t="inlineStr">
        <is>
          <t>H</t>
        </is>
      </c>
      <c r="E429" s="69">
        <f>L429*FATOR</f>
        <v/>
      </c>
      <c r="F429" s="72" t="n">
        <v>26.85</v>
      </c>
      <c r="G429" s="72">
        <f>ROUND(E429*F429, 2)</f>
        <v/>
      </c>
      <c r="L429" t="n">
        <v>0.0286</v>
      </c>
      <c r="M429" t="n">
        <v>26.85</v>
      </c>
      <c r="N429">
        <f>(M429-F429)</f>
        <v/>
      </c>
    </row>
    <row r="430" ht="15" customHeight="1">
      <c r="A430" s="25" t="inlineStr">
        <is>
          <t>I2320</t>
        </is>
      </c>
      <c r="B430" s="26" t="inlineStr">
        <is>
          <t>ENCANADOR</t>
        </is>
      </c>
      <c r="C430" s="25" t="inlineStr">
        <is>
          <t>SEINFRA</t>
        </is>
      </c>
      <c r="D430" s="25" t="inlineStr">
        <is>
          <t>H</t>
        </is>
      </c>
      <c r="E430" s="69">
        <f>L430*FATOR</f>
        <v/>
      </c>
      <c r="F430" s="72" t="n">
        <v>26.18</v>
      </c>
      <c r="G430" s="72">
        <f>ROUND(E430*F430, 2)</f>
        <v/>
      </c>
      <c r="L430" t="n">
        <v>0.0119</v>
      </c>
      <c r="M430" t="n">
        <v>26.18</v>
      </c>
      <c r="N430">
        <f>(M430-F430)</f>
        <v/>
      </c>
    </row>
    <row r="431" ht="15" customHeight="1">
      <c r="A431" s="25" t="inlineStr">
        <is>
          <t>I2466</t>
        </is>
      </c>
      <c r="B431" s="26" t="inlineStr">
        <is>
          <t>VIGIA</t>
        </is>
      </c>
      <c r="C431" s="25" t="inlineStr">
        <is>
          <t>SEINFRA</t>
        </is>
      </c>
      <c r="D431" s="25" t="inlineStr">
        <is>
          <t>H</t>
        </is>
      </c>
      <c r="E431" s="69">
        <f>L431*FATOR</f>
        <v/>
      </c>
      <c r="F431" s="72" t="n">
        <v>20.51</v>
      </c>
      <c r="G431" s="72">
        <f>ROUND(E431*F431, 2)</f>
        <v/>
      </c>
      <c r="L431" t="n">
        <v>0.0167</v>
      </c>
      <c r="M431" t="n">
        <v>20.51</v>
      </c>
      <c r="N431">
        <f>(M431-F431)</f>
        <v/>
      </c>
    </row>
    <row r="432" ht="15" customHeight="1">
      <c r="A432" s="2" t="inlineStr"/>
      <c r="B432" s="2" t="inlineStr"/>
      <c r="C432" s="2" t="inlineStr"/>
      <c r="D432" s="2" t="inlineStr"/>
      <c r="E432" s="29" t="inlineStr">
        <is>
          <t>TOTAL Mão de Obra:</t>
        </is>
      </c>
      <c r="F432" s="60" t="n"/>
      <c r="G432" s="73">
        <f>SUM(G428:G431)</f>
        <v/>
      </c>
    </row>
    <row r="433" ht="15" customHeight="1">
      <c r="A433" s="2" t="inlineStr"/>
      <c r="B433" s="2" t="inlineStr"/>
      <c r="C433" s="2" t="inlineStr"/>
      <c r="D433" s="2" t="inlineStr"/>
      <c r="E433" s="31" t="inlineStr">
        <is>
          <t>VALOR:</t>
        </is>
      </c>
      <c r="F433" s="60" t="n"/>
      <c r="G433" s="61">
        <f>SUM(G426,G422,G432)</f>
        <v/>
      </c>
    </row>
    <row r="434" ht="15" customHeight="1">
      <c r="A434" s="2" t="inlineStr"/>
      <c r="B434" s="2" t="inlineStr"/>
      <c r="C434" s="2" t="inlineStr"/>
      <c r="D434" s="2" t="inlineStr"/>
      <c r="E434" s="31" t="inlineStr">
        <is>
          <t>VALOR BDI (26.70%):</t>
        </is>
      </c>
      <c r="F434" s="60" t="n"/>
      <c r="G434" s="61">
        <f>ROUNDDOWN(G433*BDI,2)</f>
        <v/>
      </c>
    </row>
    <row r="435" ht="15" customHeight="1">
      <c r="A435" s="2" t="inlineStr"/>
      <c r="B435" s="2" t="inlineStr"/>
      <c r="C435" s="2" t="inlineStr"/>
      <c r="D435" s="2" t="inlineStr"/>
      <c r="E435" s="31" t="inlineStr">
        <is>
          <t>VALOR COM BDI:</t>
        </is>
      </c>
      <c r="F435" s="60" t="n"/>
      <c r="G435" s="61">
        <f>G434 + G433</f>
        <v/>
      </c>
    </row>
    <row r="436" ht="10" customHeight="1">
      <c r="A436" s="2" t="inlineStr"/>
      <c r="B436" s="2" t="inlineStr"/>
      <c r="C436" s="22" t="inlineStr"/>
      <c r="E436" s="2" t="inlineStr"/>
      <c r="F436" s="2" t="inlineStr"/>
      <c r="G436" s="2" t="inlineStr"/>
    </row>
    <row r="437" ht="20" customHeight="1">
      <c r="A437" s="23" t="inlineStr">
        <is>
          <t>2.30. C5121 MARCO SINALIZADOR PADRÃO CEGÁS (1,80 x 0,15 x 0,15)M CONFECÇÃO, PINTURA E INSTALAÇÃO EM BASE DE CONCRETO (UN)</t>
        </is>
      </c>
      <c r="B437" s="59" t="n"/>
      <c r="C437" s="59" t="n"/>
      <c r="D437" s="59" t="n"/>
      <c r="E437" s="59" t="n"/>
      <c r="F437" s="59" t="n"/>
      <c r="G437" s="60" t="n"/>
    </row>
    <row r="438" ht="15" customHeight="1">
      <c r="A438" s="24" t="inlineStr">
        <is>
          <t>Equipamento Custo Horário</t>
        </is>
      </c>
      <c r="B438" s="60" t="n"/>
      <c r="C438" s="15" t="inlineStr">
        <is>
          <t>FONTE</t>
        </is>
      </c>
      <c r="D438" s="15" t="inlineStr">
        <is>
          <t>UNID</t>
        </is>
      </c>
      <c r="E438" s="15" t="inlineStr">
        <is>
          <t>COEFICIENTE</t>
        </is>
      </c>
      <c r="F438" s="15" t="inlineStr">
        <is>
          <t>PREÇO UNITÁRIO</t>
        </is>
      </c>
      <c r="G438" s="15" t="inlineStr">
        <is>
          <t>TOTAL</t>
        </is>
      </c>
    </row>
    <row r="439" ht="15" customHeight="1">
      <c r="A439" s="25" t="inlineStr">
        <is>
          <t>I0584</t>
        </is>
      </c>
      <c r="B439" s="26" t="inlineStr">
        <is>
          <t>CAMINHÃO COMERC. EQUIP. C/GUINDASTE (CHI)</t>
        </is>
      </c>
      <c r="C439" s="25" t="inlineStr">
        <is>
          <t>SEINFRA</t>
        </is>
      </c>
      <c r="D439" s="25" t="inlineStr">
        <is>
          <t>H</t>
        </is>
      </c>
      <c r="E439" s="69" t="n">
        <v>0.6</v>
      </c>
      <c r="F439" s="72">
        <f>'COMPOSICOES AUXILIARES'!G230</f>
        <v/>
      </c>
      <c r="G439" s="72">
        <f>ROUND(E439*F439, 2)</f>
        <v/>
      </c>
      <c r="L439" t="n">
        <v>0.6</v>
      </c>
      <c r="M439" t="n">
        <v>64.99120000000001</v>
      </c>
      <c r="N439">
        <f>(M439-F439)</f>
        <v/>
      </c>
    </row>
    <row r="440" ht="15" customHeight="1">
      <c r="A440" s="25" t="inlineStr">
        <is>
          <t>I0705</t>
        </is>
      </c>
      <c r="B440" s="26" t="inlineStr">
        <is>
          <t>CAMINHÃO COMERC. EQUIP. C/GUINDASTE (CHP)</t>
        </is>
      </c>
      <c r="C440" s="25" t="inlineStr">
        <is>
          <t>SEINFRA</t>
        </is>
      </c>
      <c r="D440" s="25" t="inlineStr">
        <is>
          <t>H</t>
        </is>
      </c>
      <c r="E440" s="69" t="n">
        <v>0.457</v>
      </c>
      <c r="F440" s="72">
        <f>'COMPOSICOES AUXILIARES'!G242</f>
        <v/>
      </c>
      <c r="G440" s="72">
        <f>ROUND(E440*F440, 2)</f>
        <v/>
      </c>
      <c r="L440" t="n">
        <v>0.457</v>
      </c>
      <c r="M440" t="n">
        <v>172.7113</v>
      </c>
      <c r="N440">
        <f>(M440-F440)</f>
        <v/>
      </c>
    </row>
    <row r="441" ht="15" customHeight="1">
      <c r="A441" s="25" t="inlineStr">
        <is>
          <t>I0753</t>
        </is>
      </c>
      <c r="B441" s="26" t="inlineStr">
        <is>
          <t>MESA VIBRATÓRIA E FORMAS (CHP)</t>
        </is>
      </c>
      <c r="C441" s="25" t="inlineStr">
        <is>
          <t>SEINFRA</t>
        </is>
      </c>
      <c r="D441" s="25" t="inlineStr">
        <is>
          <t>H</t>
        </is>
      </c>
      <c r="E441" s="69" t="n">
        <v>0.1</v>
      </c>
      <c r="F441" s="72">
        <f>'COMPOSICOES AUXILIARES'!G994</f>
        <v/>
      </c>
      <c r="G441" s="72">
        <f>ROUND(E441*F441, 2)</f>
        <v/>
      </c>
      <c r="L441" t="n">
        <v>0.1</v>
      </c>
      <c r="M441" t="n">
        <v>26.9571</v>
      </c>
      <c r="N441">
        <f>(M441-F441)</f>
        <v/>
      </c>
    </row>
    <row r="442" ht="18" customHeight="1">
      <c r="A442" s="2" t="inlineStr"/>
      <c r="B442" s="2" t="inlineStr"/>
      <c r="C442" s="2" t="inlineStr"/>
      <c r="D442" s="2" t="inlineStr"/>
      <c r="E442" s="29" t="inlineStr">
        <is>
          <t>TOTAL Equipamento Custo Horário:</t>
        </is>
      </c>
      <c r="F442" s="60" t="n"/>
      <c r="G442" s="73">
        <f>SUM(G439:G441)</f>
        <v/>
      </c>
    </row>
    <row r="443" ht="15" customHeight="1">
      <c r="A443" s="24" t="inlineStr">
        <is>
          <t>Mão de Obra</t>
        </is>
      </c>
      <c r="B443" s="60" t="n"/>
      <c r="C443" s="15" t="inlineStr">
        <is>
          <t>FONTE</t>
        </is>
      </c>
      <c r="D443" s="15" t="inlineStr">
        <is>
          <t>UNID</t>
        </is>
      </c>
      <c r="E443" s="15" t="inlineStr">
        <is>
          <t>COEFICIENTE</t>
        </is>
      </c>
      <c r="F443" s="15" t="inlineStr">
        <is>
          <t>PREÇO UNITÁRIO</t>
        </is>
      </c>
      <c r="G443" s="15" t="inlineStr">
        <is>
          <t>TOTAL</t>
        </is>
      </c>
    </row>
    <row r="444" ht="15" customHeight="1">
      <c r="A444" s="25" t="inlineStr">
        <is>
          <t>I2391</t>
        </is>
      </c>
      <c r="B444" s="26" t="inlineStr">
        <is>
          <t>PEDREIRO</t>
        </is>
      </c>
      <c r="C444" s="25" t="inlineStr">
        <is>
          <t>SEINFRA</t>
        </is>
      </c>
      <c r="D444" s="25" t="inlineStr">
        <is>
          <t>H</t>
        </is>
      </c>
      <c r="E444" s="69">
        <f>L444*FATOR</f>
        <v/>
      </c>
      <c r="F444" s="72" t="n">
        <v>26.86</v>
      </c>
      <c r="G444" s="72">
        <f>ROUND(E444*F444, 2)</f>
        <v/>
      </c>
      <c r="L444" t="n">
        <v>0.475</v>
      </c>
      <c r="M444" t="n">
        <v>26.86</v>
      </c>
      <c r="N444">
        <f>(M444-F444)</f>
        <v/>
      </c>
    </row>
    <row r="445" ht="15" customHeight="1">
      <c r="A445" s="25" t="inlineStr">
        <is>
          <t>I2543</t>
        </is>
      </c>
      <c r="B445" s="26" t="inlineStr">
        <is>
          <t>SERVENTE</t>
        </is>
      </c>
      <c r="C445" s="25" t="inlineStr">
        <is>
          <t>SEINFRA</t>
        </is>
      </c>
      <c r="D445" s="25" t="inlineStr">
        <is>
          <t>H</t>
        </is>
      </c>
      <c r="E445" s="69">
        <f>L445*FATOR</f>
        <v/>
      </c>
      <c r="F445" s="72" t="n">
        <v>20.26</v>
      </c>
      <c r="G445" s="72">
        <f>ROUND(E445*F445, 2)</f>
        <v/>
      </c>
      <c r="L445" t="n">
        <v>0.475</v>
      </c>
      <c r="M445" t="n">
        <v>20.26</v>
      </c>
      <c r="N445">
        <f>(M445-F445)</f>
        <v/>
      </c>
    </row>
    <row r="446" ht="15" customHeight="1">
      <c r="A446" s="2" t="inlineStr"/>
      <c r="B446" s="2" t="inlineStr"/>
      <c r="C446" s="2" t="inlineStr"/>
      <c r="D446" s="2" t="inlineStr"/>
      <c r="E446" s="29" t="inlineStr">
        <is>
          <t>TOTAL Mão de Obra:</t>
        </is>
      </c>
      <c r="F446" s="60" t="n"/>
      <c r="G446" s="73">
        <f>SUM(G444:G445)</f>
        <v/>
      </c>
    </row>
    <row r="447" ht="15" customHeight="1">
      <c r="A447" s="24" t="inlineStr">
        <is>
          <t>Serviço</t>
        </is>
      </c>
      <c r="B447" s="60" t="n"/>
      <c r="C447" s="15" t="inlineStr">
        <is>
          <t>FONTE</t>
        </is>
      </c>
      <c r="D447" s="15" t="inlineStr">
        <is>
          <t>UNID</t>
        </is>
      </c>
      <c r="E447" s="15" t="inlineStr">
        <is>
          <t>COEFICIENTE</t>
        </is>
      </c>
      <c r="F447" s="15" t="inlineStr">
        <is>
          <t>PREÇO UNITÁRIO</t>
        </is>
      </c>
      <c r="G447" s="15" t="inlineStr">
        <is>
          <t>TOTAL</t>
        </is>
      </c>
    </row>
    <row r="448" ht="15" customHeight="1">
      <c r="A448" s="25" t="inlineStr">
        <is>
          <t>C0214</t>
        </is>
      </c>
      <c r="B448" s="26" t="inlineStr">
        <is>
          <t>ARMADURA CA-25 MÉDIA D= 6,3 A 10,0mm</t>
        </is>
      </c>
      <c r="C448" s="25" t="inlineStr">
        <is>
          <t>SEINFRA</t>
        </is>
      </c>
      <c r="D448" s="25" t="inlineStr">
        <is>
          <t>KG</t>
        </is>
      </c>
      <c r="E448" s="69" t="n">
        <v>1.939</v>
      </c>
      <c r="F448" s="72">
        <f>'COMPOSICOES AUXILIARES'!G98</f>
        <v/>
      </c>
      <c r="G448" s="72">
        <f>ROUND(E448*F448, 2)</f>
        <v/>
      </c>
      <c r="L448" t="n">
        <v>1.939</v>
      </c>
      <c r="M448" t="n">
        <v>14.04</v>
      </c>
      <c r="N448">
        <f>(M448-F448)</f>
        <v/>
      </c>
    </row>
    <row r="449" ht="15" customHeight="1">
      <c r="A449" s="25" t="inlineStr">
        <is>
          <t>C0839</t>
        </is>
      </c>
      <c r="B449" s="26" t="inlineStr">
        <is>
          <t>CONCRETO P/VIBR., FCK 13.5 MPa COM AGREGADO ADQUIRIDO</t>
        </is>
      </c>
      <c r="C449" s="25" t="inlineStr">
        <is>
          <t>SEINFRA</t>
        </is>
      </c>
      <c r="D449" s="25" t="inlineStr">
        <is>
          <t>M3</t>
        </is>
      </c>
      <c r="E449" s="69" t="n">
        <v>0.08749999999999999</v>
      </c>
      <c r="F449" s="72">
        <f>'COMPOSICOES AUXILIARES'!G501</f>
        <v/>
      </c>
      <c r="G449" s="72">
        <f>ROUND(E449*F449, 2)</f>
        <v/>
      </c>
      <c r="L449" t="n">
        <v>0.08749999999999999</v>
      </c>
      <c r="M449" t="n">
        <v>500.48</v>
      </c>
      <c r="N449">
        <f>(M449-F449)</f>
        <v/>
      </c>
    </row>
    <row r="450" ht="15" customHeight="1">
      <c r="A450" s="25" t="inlineStr">
        <is>
          <t>C0842</t>
        </is>
      </c>
      <c r="B450" s="26" t="inlineStr">
        <is>
          <t>CONCRETO P/VIBR., FCK 20 MPa COM AGREGADO ADQUIRIDO</t>
        </is>
      </c>
      <c r="C450" s="25" t="inlineStr">
        <is>
          <t>SEINFRA</t>
        </is>
      </c>
      <c r="D450" s="25" t="inlineStr">
        <is>
          <t>M3</t>
        </is>
      </c>
      <c r="E450" s="69" t="n">
        <v>0.0405</v>
      </c>
      <c r="F450" s="72">
        <f>'COMPOSICOES AUXILIARES'!G517</f>
        <v/>
      </c>
      <c r="G450" s="72">
        <f>ROUND(E450*F450, 2)</f>
        <v/>
      </c>
      <c r="L450" t="n">
        <v>0.0405</v>
      </c>
      <c r="M450" t="n">
        <v>535.11</v>
      </c>
      <c r="N450">
        <f>(M450-F450)</f>
        <v/>
      </c>
    </row>
    <row r="451" ht="15" customHeight="1">
      <c r="A451" s="25" t="inlineStr">
        <is>
          <t>C1400</t>
        </is>
      </c>
      <c r="B451" s="26" t="inlineStr">
        <is>
          <t>FORMA DE TÁBUAS DE 1" DE 3A. P/FUNDAÇÕES UTIL. 5 X</t>
        </is>
      </c>
      <c r="C451" s="25" t="inlineStr">
        <is>
          <t>SEINFRA</t>
        </is>
      </c>
      <c r="D451" s="25" t="inlineStr">
        <is>
          <t>M2</t>
        </is>
      </c>
      <c r="E451" s="69" t="n">
        <v>0.6</v>
      </c>
      <c r="F451" s="72">
        <f>'COMPOSICOES AUXILIARES'!G563</f>
        <v/>
      </c>
      <c r="G451" s="72">
        <f>ROUND(E451*F451, 2)</f>
        <v/>
      </c>
      <c r="L451" t="n">
        <v>0.6</v>
      </c>
      <c r="M451" t="n">
        <v>83.65000000000001</v>
      </c>
      <c r="N451">
        <f>(M451-F451)</f>
        <v/>
      </c>
    </row>
    <row r="452" ht="15" customHeight="1">
      <c r="A452" s="25" t="inlineStr">
        <is>
          <t>C1604</t>
        </is>
      </c>
      <c r="B452" s="26" t="inlineStr">
        <is>
          <t>LANÇAMENTO E APLICAÇÃO DE CONCRETO S/ ELEVAÇÃO</t>
        </is>
      </c>
      <c r="C452" s="25" t="inlineStr">
        <is>
          <t>SEINFRA</t>
        </is>
      </c>
      <c r="D452" s="25" t="inlineStr">
        <is>
          <t>M3</t>
        </is>
      </c>
      <c r="E452" s="69" t="n">
        <v>0.08749999999999999</v>
      </c>
      <c r="F452" s="72">
        <f>'COMPOSICOES AUXILIARES'!G684</f>
        <v/>
      </c>
      <c r="G452" s="72">
        <f>ROUND(E452*F452, 2)</f>
        <v/>
      </c>
      <c r="L452" t="n">
        <v>0.08749999999999999</v>
      </c>
      <c r="M452" t="n">
        <v>175.28</v>
      </c>
      <c r="N452">
        <f>(M452-F452)</f>
        <v/>
      </c>
    </row>
    <row r="453" ht="15" customHeight="1">
      <c r="A453" s="25" t="inlineStr">
        <is>
          <t>C4714</t>
        </is>
      </c>
      <c r="B453" s="26" t="inlineStr">
        <is>
          <t>PINTURA DE LOGOTIPOS COM TINTA À ÓLEO EM CONCRETO</t>
        </is>
      </c>
      <c r="C453" s="25" t="inlineStr">
        <is>
          <t>SEINFRA</t>
        </is>
      </c>
      <c r="D453" s="25" t="inlineStr">
        <is>
          <t>M2</t>
        </is>
      </c>
      <c r="E453" s="69" t="n">
        <v>0.6225000000000001</v>
      </c>
      <c r="F453" s="72">
        <f>'COMPOSICOES AUXILIARES'!G1380</f>
        <v/>
      </c>
      <c r="G453" s="72">
        <f>ROUND(E453*F453, 2)</f>
        <v/>
      </c>
      <c r="L453" t="n">
        <v>0.6225000000000001</v>
      </c>
      <c r="M453" t="n">
        <v>97.03</v>
      </c>
      <c r="N453">
        <f>(M453-F453)</f>
        <v/>
      </c>
    </row>
    <row r="454" ht="15" customHeight="1">
      <c r="A454" s="2" t="inlineStr"/>
      <c r="B454" s="2" t="inlineStr"/>
      <c r="C454" s="2" t="inlineStr"/>
      <c r="D454" s="2" t="inlineStr"/>
      <c r="E454" s="29" t="inlineStr">
        <is>
          <t>TOTAL Serviço:</t>
        </is>
      </c>
      <c r="F454" s="60" t="n"/>
      <c r="G454" s="73">
        <f>SUM(G448:G453)</f>
        <v/>
      </c>
    </row>
    <row r="455" ht="15" customHeight="1">
      <c r="A455" s="2" t="inlineStr"/>
      <c r="B455" s="2" t="inlineStr"/>
      <c r="C455" s="2" t="inlineStr"/>
      <c r="D455" s="2" t="inlineStr"/>
      <c r="E455" s="31" t="inlineStr">
        <is>
          <t>VALOR:</t>
        </is>
      </c>
      <c r="F455" s="60" t="n"/>
      <c r="G455" s="61">
        <f>SUM(G442,G454,G446)</f>
        <v/>
      </c>
    </row>
    <row r="456" ht="15" customHeight="1">
      <c r="A456" s="2" t="inlineStr"/>
      <c r="B456" s="2" t="inlineStr"/>
      <c r="C456" s="2" t="inlineStr"/>
      <c r="D456" s="2" t="inlineStr"/>
      <c r="E456" s="31" t="inlineStr">
        <is>
          <t>VALOR BDI (26.70%):</t>
        </is>
      </c>
      <c r="F456" s="60" t="n"/>
      <c r="G456" s="61">
        <f>ROUNDDOWN(G455*BDI,2)</f>
        <v/>
      </c>
    </row>
    <row r="457" ht="15" customHeight="1">
      <c r="A457" s="2" t="inlineStr"/>
      <c r="B457" s="2" t="inlineStr"/>
      <c r="C457" s="2" t="inlineStr"/>
      <c r="D457" s="2" t="inlineStr"/>
      <c r="E457" s="31" t="inlineStr">
        <is>
          <t>VALOR COM BDI:</t>
        </is>
      </c>
      <c r="F457" s="60" t="n"/>
      <c r="G457" s="61">
        <f>G456 + G455</f>
        <v/>
      </c>
    </row>
    <row r="458" ht="10" customHeight="1">
      <c r="A458" s="2" t="inlineStr"/>
      <c r="B458" s="2" t="inlineStr"/>
      <c r="C458" s="22" t="inlineStr"/>
      <c r="E458" s="2" t="inlineStr"/>
      <c r="F458" s="2" t="inlineStr"/>
      <c r="G458" s="2" t="inlineStr"/>
    </row>
    <row r="459" ht="20" customHeight="1">
      <c r="A459" s="23" t="inlineStr">
        <is>
          <t>2.31. C2800 ESCORAMENTO CONTÍNUO DE VALAS C/PRANCHAS METÁLICAS DE 3.00M (M2)</t>
        </is>
      </c>
      <c r="B459" s="59" t="n"/>
      <c r="C459" s="59" t="n"/>
      <c r="D459" s="59" t="n"/>
      <c r="E459" s="59" t="n"/>
      <c r="F459" s="59" t="n"/>
      <c r="G459" s="60" t="n"/>
    </row>
    <row r="460" ht="15" customHeight="1">
      <c r="A460" s="24" t="inlineStr">
        <is>
          <t>Equipamento Custo Horário</t>
        </is>
      </c>
      <c r="B460" s="60" t="n"/>
      <c r="C460" s="15" t="inlineStr">
        <is>
          <t>FONTE</t>
        </is>
      </c>
      <c r="D460" s="15" t="inlineStr">
        <is>
          <t>UNID</t>
        </is>
      </c>
      <c r="E460" s="15" t="inlineStr">
        <is>
          <t>COEFICIENTE</t>
        </is>
      </c>
      <c r="F460" s="15" t="inlineStr">
        <is>
          <t>PREÇO UNITÁRIO</t>
        </is>
      </c>
      <c r="G460" s="15" t="inlineStr">
        <is>
          <t>TOTAL</t>
        </is>
      </c>
    </row>
    <row r="461" ht="15" customHeight="1">
      <c r="A461" s="25" t="inlineStr">
        <is>
          <t>I0727</t>
        </is>
      </c>
      <c r="B461" s="26" t="inlineStr">
        <is>
          <t>COMPRESSOR DE AR 170 PCM (CHP)</t>
        </is>
      </c>
      <c r="C461" s="25" t="inlineStr">
        <is>
          <t>SEINFRA</t>
        </is>
      </c>
      <c r="D461" s="25" t="inlineStr">
        <is>
          <t>H</t>
        </is>
      </c>
      <c r="E461" s="69" t="n">
        <v>0.114</v>
      </c>
      <c r="F461" s="72">
        <f>'COMPOSICOES AUXILIARES'!G452</f>
        <v/>
      </c>
      <c r="G461" s="72">
        <f>ROUND(E461*F461, 2)</f>
        <v/>
      </c>
      <c r="L461" t="n">
        <v>0.114</v>
      </c>
      <c r="M461" t="n">
        <v>108.6596</v>
      </c>
      <c r="N461">
        <f>(M461-F461)</f>
        <v/>
      </c>
    </row>
    <row r="462" ht="15" customHeight="1">
      <c r="A462" s="25" t="inlineStr">
        <is>
          <t>I0769</t>
        </is>
      </c>
      <c r="B462" s="26" t="inlineStr">
        <is>
          <t>ROMPEDOR PNEUMÁTICO (CHP)</t>
        </is>
      </c>
      <c r="C462" s="25" t="inlineStr">
        <is>
          <t>SEINFRA</t>
        </is>
      </c>
      <c r="D462" s="25" t="inlineStr">
        <is>
          <t>H</t>
        </is>
      </c>
      <c r="E462" s="69" t="n">
        <v>0.114</v>
      </c>
      <c r="F462" s="72">
        <f>'COMPOSICOES AUXILIARES'!G1455</f>
        <v/>
      </c>
      <c r="G462" s="72">
        <f>ROUND(E462*F462, 2)</f>
        <v/>
      </c>
      <c r="L462" t="n">
        <v>0.114</v>
      </c>
      <c r="M462" t="n">
        <v>30.0043</v>
      </c>
      <c r="N462">
        <f>(M462-F462)</f>
        <v/>
      </c>
    </row>
    <row r="463" ht="18" customHeight="1">
      <c r="A463" s="2" t="inlineStr"/>
      <c r="B463" s="2" t="inlineStr"/>
      <c r="C463" s="2" t="inlineStr"/>
      <c r="D463" s="2" t="inlineStr"/>
      <c r="E463" s="29" t="inlineStr">
        <is>
          <t>TOTAL Equipamento Custo Horário:</t>
        </is>
      </c>
      <c r="F463" s="60" t="n"/>
      <c r="G463" s="73">
        <f>SUM(G461:G462)</f>
        <v/>
      </c>
    </row>
    <row r="464" ht="15" customHeight="1">
      <c r="A464" s="24" t="inlineStr">
        <is>
          <t>Material</t>
        </is>
      </c>
      <c r="B464" s="60" t="n"/>
      <c r="C464" s="15" t="inlineStr">
        <is>
          <t>FONTE</t>
        </is>
      </c>
      <c r="D464" s="15" t="inlineStr">
        <is>
          <t>UNID</t>
        </is>
      </c>
      <c r="E464" s="15" t="inlineStr">
        <is>
          <t>COEFICIENTE</t>
        </is>
      </c>
      <c r="F464" s="15" t="inlineStr">
        <is>
          <t>PREÇO UNITÁRIO</t>
        </is>
      </c>
      <c r="G464" s="15" t="inlineStr">
        <is>
          <t>TOTAL</t>
        </is>
      </c>
    </row>
    <row r="465" ht="15" customHeight="1">
      <c r="A465" s="25" t="inlineStr">
        <is>
          <t>I0534</t>
        </is>
      </c>
      <c r="B465" s="26" t="inlineStr">
        <is>
          <t>CHAPA DE AÇO FINA 3/16" (4,75MM - 38,00KG/M2)</t>
        </is>
      </c>
      <c r="C465" s="25" t="inlineStr">
        <is>
          <t>SEINFRA</t>
        </is>
      </c>
      <c r="D465" s="25" t="inlineStr">
        <is>
          <t>KG</t>
        </is>
      </c>
      <c r="E465" s="69" t="n">
        <v>2.5753</v>
      </c>
      <c r="F465" s="72">
        <f>ROUND(M465*FATOR, 2)</f>
        <v/>
      </c>
      <c r="G465" s="72">
        <f>ROUND(E465*F465, 2)</f>
        <v/>
      </c>
      <c r="L465" t="n">
        <v>2.5753</v>
      </c>
      <c r="M465" t="n">
        <v>7.74</v>
      </c>
      <c r="N465">
        <f>(M465-F465)</f>
        <v/>
      </c>
    </row>
    <row r="466" ht="15" customHeight="1">
      <c r="A466" s="25" t="inlineStr">
        <is>
          <t>I2370</t>
        </is>
      </c>
      <c r="B466" s="26" t="inlineStr">
        <is>
          <t>LINHA EM MADEIRA DE LEI DE 5"x2.1/2"</t>
        </is>
      </c>
      <c r="C466" s="25" t="inlineStr">
        <is>
          <t>SEINFRA</t>
        </is>
      </c>
      <c r="D466" s="25" t="inlineStr">
        <is>
          <t>M</t>
        </is>
      </c>
      <c r="E466" s="69" t="n">
        <v>0.15</v>
      </c>
      <c r="F466" s="72">
        <f>ROUND(M466*FATOR, 2)</f>
        <v/>
      </c>
      <c r="G466" s="72">
        <f>ROUND(E466*F466, 2)</f>
        <v/>
      </c>
      <c r="L466" t="n">
        <v>0.15</v>
      </c>
      <c r="M466" t="n">
        <v>23.13</v>
      </c>
      <c r="N466">
        <f>(M466-F466)</f>
        <v/>
      </c>
    </row>
    <row r="467" ht="15" customHeight="1">
      <c r="A467" s="2" t="inlineStr"/>
      <c r="B467" s="2" t="inlineStr"/>
      <c r="C467" s="2" t="inlineStr"/>
      <c r="D467" s="2" t="inlineStr"/>
      <c r="E467" s="29" t="inlineStr">
        <is>
          <t>TOTAL Material:</t>
        </is>
      </c>
      <c r="F467" s="60" t="n"/>
      <c r="G467" s="73">
        <f>SUM(G465:G466)</f>
        <v/>
      </c>
    </row>
    <row r="468" ht="15" customHeight="1">
      <c r="A468" s="24" t="inlineStr">
        <is>
          <t>Mão de Obra</t>
        </is>
      </c>
      <c r="B468" s="60" t="n"/>
      <c r="C468" s="15" t="inlineStr">
        <is>
          <t>FONTE</t>
        </is>
      </c>
      <c r="D468" s="15" t="inlineStr">
        <is>
          <t>UNID</t>
        </is>
      </c>
      <c r="E468" s="15" t="inlineStr">
        <is>
          <t>COEFICIENTE</t>
        </is>
      </c>
      <c r="F468" s="15" t="inlineStr">
        <is>
          <t>PREÇO UNITÁRIO</t>
        </is>
      </c>
      <c r="G468" s="15" t="inlineStr">
        <is>
          <t>TOTAL</t>
        </is>
      </c>
    </row>
    <row r="469" ht="15" customHeight="1">
      <c r="A469" s="25" t="inlineStr">
        <is>
          <t>I2543</t>
        </is>
      </c>
      <c r="B469" s="26" t="inlineStr">
        <is>
          <t>SERVENTE</t>
        </is>
      </c>
      <c r="C469" s="25" t="inlineStr">
        <is>
          <t>SEINFRA</t>
        </is>
      </c>
      <c r="D469" s="25" t="inlineStr">
        <is>
          <t>H</t>
        </is>
      </c>
      <c r="E469" s="69">
        <f>L469*FATOR</f>
        <v/>
      </c>
      <c r="F469" s="72" t="n">
        <v>20.26</v>
      </c>
      <c r="G469" s="72">
        <f>ROUND(E469*F469, 2)</f>
        <v/>
      </c>
      <c r="L469" t="n">
        <v>0.6</v>
      </c>
      <c r="M469" t="n">
        <v>20.26</v>
      </c>
      <c r="N469">
        <f>(M469-F469)</f>
        <v/>
      </c>
    </row>
    <row r="470" ht="15" customHeight="1">
      <c r="A470" s="2" t="inlineStr"/>
      <c r="B470" s="2" t="inlineStr"/>
      <c r="C470" s="2" t="inlineStr"/>
      <c r="D470" s="2" t="inlineStr"/>
      <c r="E470" s="29" t="inlineStr">
        <is>
          <t>TOTAL Mão de Obra:</t>
        </is>
      </c>
      <c r="F470" s="60" t="n"/>
      <c r="G470" s="73">
        <f>SUM(G469:G469)</f>
        <v/>
      </c>
    </row>
    <row r="471" ht="15" customHeight="1">
      <c r="A471" s="2" t="inlineStr"/>
      <c r="B471" s="2" t="inlineStr"/>
      <c r="C471" s="2" t="inlineStr"/>
      <c r="D471" s="2" t="inlineStr"/>
      <c r="E471" s="31" t="inlineStr">
        <is>
          <t>VALOR:</t>
        </is>
      </c>
      <c r="F471" s="60" t="n"/>
      <c r="G471" s="61">
        <f>SUM(G467,G463,G470)</f>
        <v/>
      </c>
    </row>
    <row r="472" ht="15" customHeight="1">
      <c r="A472" s="2" t="inlineStr"/>
      <c r="B472" s="2" t="inlineStr"/>
      <c r="C472" s="2" t="inlineStr"/>
      <c r="D472" s="2" t="inlineStr"/>
      <c r="E472" s="31" t="inlineStr">
        <is>
          <t>VALOR BDI (26.70%):</t>
        </is>
      </c>
      <c r="F472" s="60" t="n"/>
      <c r="G472" s="61">
        <f>ROUNDDOWN(G471*BDI,2)</f>
        <v/>
      </c>
    </row>
    <row r="473" ht="15" customHeight="1">
      <c r="A473" s="2" t="inlineStr"/>
      <c r="B473" s="2" t="inlineStr"/>
      <c r="C473" s="2" t="inlineStr"/>
      <c r="D473" s="2" t="inlineStr"/>
      <c r="E473" s="31" t="inlineStr">
        <is>
          <t>VALOR COM BDI:</t>
        </is>
      </c>
      <c r="F473" s="60" t="n"/>
      <c r="G473" s="61">
        <f>G472 + G471</f>
        <v/>
      </c>
    </row>
    <row r="474" ht="10" customHeight="1">
      <c r="A474" s="2" t="inlineStr"/>
      <c r="B474" s="2" t="inlineStr"/>
      <c r="C474" s="22" t="inlineStr"/>
      <c r="E474" s="2" t="inlineStr"/>
      <c r="F474" s="2" t="inlineStr"/>
      <c r="G474" s="2" t="inlineStr"/>
    </row>
    <row r="475" ht="20" customHeight="1">
      <c r="A475" s="23" t="inlineStr">
        <is>
          <t>3.1. C5072 SERVIÇO DE PINÇAMENTOS PARA REDE DE DISTRIBUIÇÃO DE GÁS NATURAL EM PEAD DE DN 20MM ATÉ 63MM (UN)</t>
        </is>
      </c>
      <c r="B475" s="59" t="n"/>
      <c r="C475" s="59" t="n"/>
      <c r="D475" s="59" t="n"/>
      <c r="E475" s="59" t="n"/>
      <c r="F475" s="59" t="n"/>
      <c r="G475" s="60" t="n"/>
    </row>
    <row r="476" ht="15" customHeight="1">
      <c r="A476" s="24" t="inlineStr">
        <is>
          <t>COTAÇÃO / MAO DE OBRA (C/ ENCARGOS)</t>
        </is>
      </c>
      <c r="B476" s="60" t="n"/>
      <c r="C476" s="15" t="inlineStr">
        <is>
          <t>FONTE</t>
        </is>
      </c>
      <c r="D476" s="15" t="inlineStr">
        <is>
          <t>UNID</t>
        </is>
      </c>
      <c r="E476" s="15" t="inlineStr">
        <is>
          <t>COEFICIENTE</t>
        </is>
      </c>
      <c r="F476" s="15" t="inlineStr">
        <is>
          <t>PREÇO UNITÁRIO</t>
        </is>
      </c>
      <c r="G476" s="15" t="inlineStr">
        <is>
          <t>TOTAL</t>
        </is>
      </c>
    </row>
    <row r="477" ht="15" customHeight="1">
      <c r="A477" s="25" t="inlineStr">
        <is>
          <t>I2510</t>
        </is>
      </c>
      <c r="B477" s="26" t="inlineStr">
        <is>
          <t>ENCARREGADO DE SERVIÇOS</t>
        </is>
      </c>
      <c r="C477" s="25" t="inlineStr">
        <is>
          <t>SEINFRA</t>
        </is>
      </c>
      <c r="D477" s="25" t="inlineStr">
        <is>
          <t>H</t>
        </is>
      </c>
      <c r="E477" s="69" t="n">
        <v>4.4</v>
      </c>
      <c r="F477" s="72">
        <f>ROUND(M477*FATOR, 2)</f>
        <v/>
      </c>
      <c r="G477" s="72">
        <f>ROUND(E477*F477, 2)</f>
        <v/>
      </c>
      <c r="L477" t="n">
        <v>4.4</v>
      </c>
      <c r="M477" t="n">
        <v>32.75</v>
      </c>
      <c r="N477">
        <f>(M477-F477)</f>
        <v/>
      </c>
    </row>
    <row r="478" ht="21" customHeight="1">
      <c r="A478" s="25" t="inlineStr">
        <is>
          <t>G0466</t>
        </is>
      </c>
      <c r="B478" s="26" t="inlineStr">
        <is>
          <t>SOLDADOR DE PEAD C/ 30% DE PERICULOSIDADE INCLUSO (CEGÁS)</t>
        </is>
      </c>
      <c r="C478" s="25" t="inlineStr">
        <is>
          <t>SEINFRA</t>
        </is>
      </c>
      <c r="D478" s="25" t="inlineStr">
        <is>
          <t>H</t>
        </is>
      </c>
      <c r="E478" s="69" t="n">
        <v>4.4</v>
      </c>
      <c r="F478" s="72">
        <f>ROUND(M478*FATOR, 2)</f>
        <v/>
      </c>
      <c r="G478" s="72">
        <f>ROUND(E478*F478, 2)</f>
        <v/>
      </c>
      <c r="L478" t="n">
        <v>4.4</v>
      </c>
      <c r="M478" t="n">
        <v>30.85</v>
      </c>
      <c r="N478">
        <f>(M478-F478)</f>
        <v/>
      </c>
    </row>
    <row r="479" ht="21" customHeight="1">
      <c r="A479" s="25" t="inlineStr">
        <is>
          <t>G0465</t>
        </is>
      </c>
      <c r="B479" s="26" t="inlineStr">
        <is>
          <t>SUPERVISOR PEAD C/ 30% DE PERICULOSIDADE INCLUSO (CEGÁS)</t>
        </is>
      </c>
      <c r="C479" s="25" t="inlineStr">
        <is>
          <t>SEINFRA</t>
        </is>
      </c>
      <c r="D479" s="25" t="inlineStr">
        <is>
          <t>H</t>
        </is>
      </c>
      <c r="E479" s="69" t="n">
        <v>4.4</v>
      </c>
      <c r="F479" s="72">
        <f>ROUND(M479*FATOR, 2)</f>
        <v/>
      </c>
      <c r="G479" s="72">
        <f>ROUND(E479*F479, 2)</f>
        <v/>
      </c>
      <c r="L479" t="n">
        <v>4.4</v>
      </c>
      <c r="M479" t="n">
        <v>38.53</v>
      </c>
      <c r="N479">
        <f>(M479-F479)</f>
        <v/>
      </c>
    </row>
    <row r="480" ht="18" customHeight="1">
      <c r="A480" s="2" t="inlineStr"/>
      <c r="B480" s="2" t="inlineStr"/>
      <c r="C480" s="2" t="inlineStr"/>
      <c r="D480" s="2" t="inlineStr"/>
      <c r="E480" s="29" t="inlineStr">
        <is>
          <t>TOTAL COTAÇÃO / MAO DE OBRA (C/ ENCARGOS):</t>
        </is>
      </c>
      <c r="F480" s="60" t="n"/>
      <c r="G480" s="73">
        <f>SUM(G477:G479)</f>
        <v/>
      </c>
    </row>
    <row r="481" ht="15" customHeight="1">
      <c r="A481" s="24" t="inlineStr">
        <is>
          <t>Equipamento Custo Horário</t>
        </is>
      </c>
      <c r="B481" s="60" t="n"/>
      <c r="C481" s="15" t="inlineStr">
        <is>
          <t>FONTE</t>
        </is>
      </c>
      <c r="D481" s="15" t="inlineStr">
        <is>
          <t>UNID</t>
        </is>
      </c>
      <c r="E481" s="15" t="inlineStr">
        <is>
          <t>COEFICIENTE</t>
        </is>
      </c>
      <c r="F481" s="15" t="inlineStr">
        <is>
          <t>PREÇO UNITÁRIO</t>
        </is>
      </c>
      <c r="G481" s="15" t="inlineStr">
        <is>
          <t>TOTAL</t>
        </is>
      </c>
    </row>
    <row r="482" ht="15" customHeight="1">
      <c r="A482" s="25" t="inlineStr">
        <is>
          <t>I0725</t>
        </is>
      </c>
      <c r="B482" s="26" t="inlineStr">
        <is>
          <t>COMPACTADOR DE PLACA VIBRATÓRIA HP 7 (CHP)</t>
        </is>
      </c>
      <c r="C482" s="25" t="inlineStr">
        <is>
          <t>SEINFRA</t>
        </is>
      </c>
      <c r="D482" s="25" t="inlineStr">
        <is>
          <t>H</t>
        </is>
      </c>
      <c r="E482" s="69" t="n">
        <v>1</v>
      </c>
      <c r="F482" s="72">
        <f>'COMPOSICOES AUXILIARES'!G398</f>
        <v/>
      </c>
      <c r="G482" s="72">
        <f>ROUND(E482*F482, 2)</f>
        <v/>
      </c>
      <c r="L482" t="n">
        <v>1</v>
      </c>
      <c r="M482" t="n">
        <v>51.5141</v>
      </c>
      <c r="N482">
        <f>(M482-F482)</f>
        <v/>
      </c>
    </row>
    <row r="483" ht="21" customHeight="1">
      <c r="A483" s="25" t="inlineStr">
        <is>
          <t>G0459</t>
        </is>
      </c>
      <c r="B483" s="26" t="inlineStr">
        <is>
          <t>COMPACTADOR MANUAL C/ SOQUETE VIBRATÓRIO - 4,1 KW (CHI)</t>
        </is>
      </c>
      <c r="C483" s="25" t="inlineStr">
        <is>
          <t>SEINFRA</t>
        </is>
      </c>
      <c r="D483" s="25" t="inlineStr">
        <is>
          <t>H</t>
        </is>
      </c>
      <c r="E483" s="69" t="n">
        <v>1.2</v>
      </c>
      <c r="F483" s="72">
        <f>'COMPOSICOES AUXILIARES'!G429</f>
        <v/>
      </c>
      <c r="G483" s="72">
        <f>ROUND(E483*F483, 2)</f>
        <v/>
      </c>
      <c r="L483" t="n">
        <v>1.2</v>
      </c>
      <c r="M483" t="n">
        <v>0.9558</v>
      </c>
      <c r="N483">
        <f>(M483-F483)</f>
        <v/>
      </c>
    </row>
    <row r="484" ht="21" customHeight="1">
      <c r="A484" s="25" t="inlineStr">
        <is>
          <t>G0458</t>
        </is>
      </c>
      <c r="B484" s="26" t="inlineStr">
        <is>
          <t>COMPACTADOR MANUAL C/ SOQUETE VIBRATÓRIO - 4,1 KW (CHP)</t>
        </is>
      </c>
      <c r="C484" s="25" t="inlineStr">
        <is>
          <t>SEINFRA</t>
        </is>
      </c>
      <c r="D484" s="25" t="inlineStr">
        <is>
          <t>H</t>
        </is>
      </c>
      <c r="E484" s="69" t="n">
        <v>1</v>
      </c>
      <c r="F484" s="72">
        <f>'COMPOSICOES AUXILIARES'!G440</f>
        <v/>
      </c>
      <c r="G484" s="72">
        <f>ROUND(E484*F484, 2)</f>
        <v/>
      </c>
      <c r="L484" t="n">
        <v>1</v>
      </c>
      <c r="M484" t="n">
        <v>4.5069</v>
      </c>
      <c r="N484">
        <f>(M484-F484)</f>
        <v/>
      </c>
    </row>
    <row r="485" ht="15" customHeight="1">
      <c r="A485" s="25" t="inlineStr">
        <is>
          <t>G0437</t>
        </is>
      </c>
      <c r="B485" s="26" t="inlineStr">
        <is>
          <t>GERADOR A GASOLINA, POTÊNCIA 7,5 HP (5,5KW) (CHI)</t>
        </is>
      </c>
      <c r="C485" s="25" t="inlineStr">
        <is>
          <t>SEINFRA</t>
        </is>
      </c>
      <c r="D485" s="25" t="inlineStr">
        <is>
          <t>H</t>
        </is>
      </c>
      <c r="E485" s="69" t="n">
        <v>3.96</v>
      </c>
      <c r="F485" s="72">
        <f>'COMPOSICOES AUXILIARES'!G601</f>
        <v/>
      </c>
      <c r="G485" s="72">
        <f>ROUND(E485*F485, 2)</f>
        <v/>
      </c>
      <c r="L485" t="n">
        <v>3.96</v>
      </c>
      <c r="M485" t="n">
        <v>0.6105</v>
      </c>
      <c r="N485">
        <f>(M485-F485)</f>
        <v/>
      </c>
    </row>
    <row r="486" ht="15" customHeight="1">
      <c r="A486" s="25" t="inlineStr">
        <is>
          <t>G0436</t>
        </is>
      </c>
      <c r="B486" s="26" t="inlineStr">
        <is>
          <t>GERADOR A GASOLINA, POTÊNCIA 7,5 HP (5,5KW) (CHP)</t>
        </is>
      </c>
      <c r="C486" s="25" t="inlineStr">
        <is>
          <t>SEINFRA</t>
        </is>
      </c>
      <c r="D486" s="25" t="inlineStr">
        <is>
          <t>H</t>
        </is>
      </c>
      <c r="E486" s="69" t="n">
        <v>0.44</v>
      </c>
      <c r="F486" s="72">
        <f>'COMPOSICOES AUXILIARES'!G612</f>
        <v/>
      </c>
      <c r="G486" s="72">
        <f>ROUND(E486*F486, 2)</f>
        <v/>
      </c>
      <c r="L486" t="n">
        <v>0.44</v>
      </c>
      <c r="M486" t="n">
        <v>5.8882</v>
      </c>
      <c r="N486">
        <f>(M486-F486)</f>
        <v/>
      </c>
    </row>
    <row r="487" ht="15" customHeight="1">
      <c r="A487" s="25" t="inlineStr">
        <is>
          <t>G0440</t>
        </is>
      </c>
      <c r="B487" s="26" t="inlineStr">
        <is>
          <t>MÁQUINA DE SOLDA ELETROFUSÃO (CHI)</t>
        </is>
      </c>
      <c r="C487" s="25" t="inlineStr">
        <is>
          <t>SEINFRA</t>
        </is>
      </c>
      <c r="D487" s="25" t="inlineStr">
        <is>
          <t>H</t>
        </is>
      </c>
      <c r="E487" s="69" t="n">
        <v>3.96</v>
      </c>
      <c r="F487" s="72">
        <f>'COMPOSICOES AUXILIARES'!G1052</f>
        <v/>
      </c>
      <c r="G487" s="72">
        <f>ROUND(E487*F487, 2)</f>
        <v/>
      </c>
      <c r="L487" t="n">
        <v>3.96</v>
      </c>
      <c r="M487" t="n">
        <v>1.3474</v>
      </c>
      <c r="N487">
        <f>(M487-F487)</f>
        <v/>
      </c>
    </row>
    <row r="488" ht="15" customHeight="1">
      <c r="A488" s="25" t="inlineStr">
        <is>
          <t>G0439</t>
        </is>
      </c>
      <c r="B488" s="26" t="inlineStr">
        <is>
          <t>MÁQUINA DE SOLDA ELETROFUSÃO (CHP)</t>
        </is>
      </c>
      <c r="C488" s="25" t="inlineStr">
        <is>
          <t>SEINFRA</t>
        </is>
      </c>
      <c r="D488" s="25" t="inlineStr">
        <is>
          <t>H</t>
        </is>
      </c>
      <c r="E488" s="69" t="n">
        <v>0.44</v>
      </c>
      <c r="F488" s="72">
        <f>'COMPOSICOES AUXILIARES'!G1062</f>
        <v/>
      </c>
      <c r="G488" s="72">
        <f>ROUND(E488*F488, 2)</f>
        <v/>
      </c>
      <c r="L488" t="n">
        <v>0.44</v>
      </c>
      <c r="M488" t="n">
        <v>2.3838</v>
      </c>
      <c r="N488">
        <f>(M488-F488)</f>
        <v/>
      </c>
    </row>
    <row r="489" ht="15" customHeight="1">
      <c r="A489" s="25" t="inlineStr">
        <is>
          <t>I0769</t>
        </is>
      </c>
      <c r="B489" s="26" t="inlineStr">
        <is>
          <t>ROMPEDOR PNEUMÁTICO (CHP)</t>
        </is>
      </c>
      <c r="C489" s="25" t="inlineStr">
        <is>
          <t>SEINFRA</t>
        </is>
      </c>
      <c r="D489" s="25" t="inlineStr">
        <is>
          <t>H</t>
        </is>
      </c>
      <c r="E489" s="69" t="n">
        <v>0.6</v>
      </c>
      <c r="F489" s="72">
        <f>'COMPOSICOES AUXILIARES'!G1455</f>
        <v/>
      </c>
      <c r="G489" s="72">
        <f>ROUND(E489*F489, 2)</f>
        <v/>
      </c>
      <c r="L489" t="n">
        <v>0.6</v>
      </c>
      <c r="M489" t="n">
        <v>30.0043</v>
      </c>
      <c r="N489">
        <f>(M489-F489)</f>
        <v/>
      </c>
    </row>
    <row r="490" ht="15" customHeight="1">
      <c r="A490" s="25" t="inlineStr">
        <is>
          <t>G0450</t>
        </is>
      </c>
      <c r="B490" s="26" t="inlineStr">
        <is>
          <t>VEÍCULO LEVE PICK UP 4X4 - 147 KW (CHP)</t>
        </is>
      </c>
      <c r="C490" s="25" t="inlineStr">
        <is>
          <t>SEINFRA</t>
        </is>
      </c>
      <c r="D490" s="25" t="inlineStr">
        <is>
          <t>H</t>
        </is>
      </c>
      <c r="E490" s="69" t="n">
        <v>1.76</v>
      </c>
      <c r="F490" s="72">
        <f>'COMPOSICOES AUXILIARES'!G1602</f>
        <v/>
      </c>
      <c r="G490" s="72">
        <f>ROUND(E490*F490, 2)</f>
        <v/>
      </c>
      <c r="L490" t="n">
        <v>1.76</v>
      </c>
      <c r="M490" t="n">
        <v>156.0922</v>
      </c>
      <c r="N490">
        <f>(M490-F490)</f>
        <v/>
      </c>
    </row>
    <row r="491" ht="18" customHeight="1">
      <c r="A491" s="2" t="inlineStr"/>
      <c r="B491" s="2" t="inlineStr"/>
      <c r="C491" s="2" t="inlineStr"/>
      <c r="D491" s="2" t="inlineStr"/>
      <c r="E491" s="29" t="inlineStr">
        <is>
          <t>TOTAL Equipamento Custo Horário:</t>
        </is>
      </c>
      <c r="F491" s="60" t="n"/>
      <c r="G491" s="73">
        <f>SUM(G482:G490)</f>
        <v/>
      </c>
    </row>
    <row r="492" ht="15" customHeight="1">
      <c r="A492" s="24" t="inlineStr">
        <is>
          <t>Material</t>
        </is>
      </c>
      <c r="B492" s="60" t="n"/>
      <c r="C492" s="15" t="inlineStr">
        <is>
          <t>FONTE</t>
        </is>
      </c>
      <c r="D492" s="15" t="inlineStr">
        <is>
          <t>UNID</t>
        </is>
      </c>
      <c r="E492" s="15" t="inlineStr">
        <is>
          <t>COEFICIENTE</t>
        </is>
      </c>
      <c r="F492" s="15" t="inlineStr">
        <is>
          <t>PREÇO UNITÁRIO</t>
        </is>
      </c>
      <c r="G492" s="15" t="inlineStr">
        <is>
          <t>TOTAL</t>
        </is>
      </c>
    </row>
    <row r="493" ht="15" customHeight="1">
      <c r="A493" s="25" t="inlineStr">
        <is>
          <t>G0139</t>
        </is>
      </c>
      <c r="B493" s="26" t="inlineStr">
        <is>
          <t>FITA DE SINALIZAÇÃO COM TELA</t>
        </is>
      </c>
      <c r="C493" s="25" t="inlineStr">
        <is>
          <t>SEINFRA</t>
        </is>
      </c>
      <c r="D493" s="25" t="inlineStr">
        <is>
          <t>M</t>
        </is>
      </c>
      <c r="E493" s="69" t="n">
        <v>2</v>
      </c>
      <c r="F493" s="72">
        <f>ROUND(M493*FATOR, 2)</f>
        <v/>
      </c>
      <c r="G493" s="72">
        <f>ROUND(E493*F493, 2)</f>
        <v/>
      </c>
      <c r="L493" t="n">
        <v>2</v>
      </c>
      <c r="M493" t="n">
        <v>6.01</v>
      </c>
      <c r="N493">
        <f>(M493-F493)</f>
        <v/>
      </c>
    </row>
    <row r="494" ht="21" customHeight="1">
      <c r="A494" s="25" t="inlineStr">
        <is>
          <t>G0244</t>
        </is>
      </c>
      <c r="B494" s="26" t="inlineStr">
        <is>
          <t>PINÇADOR MECÂNICO PARA TUBOS DE PEAD, BITOLAS MÍNIMAS 32mm a 63mm DE ACORDO COM NORMA NBR 14473</t>
        </is>
      </c>
      <c r="C494" s="25" t="inlineStr">
        <is>
          <t>SEINFRA</t>
        </is>
      </c>
      <c r="D494" s="25" t="inlineStr">
        <is>
          <t>UN</t>
        </is>
      </c>
      <c r="E494" s="69" t="n">
        <v>0.02</v>
      </c>
      <c r="F494" s="72">
        <f>ROUND(M494*FATOR, 2)</f>
        <v/>
      </c>
      <c r="G494" s="72">
        <f>ROUND(E494*F494, 2)</f>
        <v/>
      </c>
      <c r="L494" t="n">
        <v>0.02</v>
      </c>
      <c r="M494" t="n">
        <v>342.42</v>
      </c>
      <c r="N494">
        <f>(M494-F494)</f>
        <v/>
      </c>
    </row>
    <row r="495" ht="15" customHeight="1">
      <c r="A495" s="2" t="inlineStr"/>
      <c r="B495" s="2" t="inlineStr"/>
      <c r="C495" s="2" t="inlineStr"/>
      <c r="D495" s="2" t="inlineStr"/>
      <c r="E495" s="29" t="inlineStr">
        <is>
          <t>TOTAL Material:</t>
        </is>
      </c>
      <c r="F495" s="60" t="n"/>
      <c r="G495" s="73">
        <f>SUM(G493:G494)</f>
        <v/>
      </c>
    </row>
    <row r="496" ht="15" customHeight="1">
      <c r="A496" s="24" t="inlineStr">
        <is>
          <t>Mão de Obra</t>
        </is>
      </c>
      <c r="B496" s="60" t="n"/>
      <c r="C496" s="15" t="inlineStr">
        <is>
          <t>FONTE</t>
        </is>
      </c>
      <c r="D496" s="15" t="inlineStr">
        <is>
          <t>UNID</t>
        </is>
      </c>
      <c r="E496" s="15" t="inlineStr">
        <is>
          <t>COEFICIENTE</t>
        </is>
      </c>
      <c r="F496" s="15" t="inlineStr">
        <is>
          <t>PREÇO UNITÁRIO</t>
        </is>
      </c>
      <c r="G496" s="15" t="inlineStr">
        <is>
          <t>TOTAL</t>
        </is>
      </c>
    </row>
    <row r="497" ht="15" customHeight="1">
      <c r="A497" s="25" t="inlineStr">
        <is>
          <t>I0037</t>
        </is>
      </c>
      <c r="B497" s="26" t="inlineStr">
        <is>
          <t>AJUDANTE</t>
        </is>
      </c>
      <c r="C497" s="25" t="inlineStr">
        <is>
          <t>SEINFRA</t>
        </is>
      </c>
      <c r="D497" s="25" t="inlineStr">
        <is>
          <t>H</t>
        </is>
      </c>
      <c r="E497" s="69">
        <f>L497*FATOR</f>
        <v/>
      </c>
      <c r="F497" s="72" t="n">
        <v>21.1</v>
      </c>
      <c r="G497" s="72">
        <f>ROUND(E497*F497, 2)</f>
        <v/>
      </c>
      <c r="L497" t="n">
        <v>8.800000000000001</v>
      </c>
      <c r="M497" t="n">
        <v>21.1</v>
      </c>
      <c r="N497">
        <f>(M497-F497)</f>
        <v/>
      </c>
    </row>
    <row r="498" ht="15" customHeight="1">
      <c r="A498" s="2" t="inlineStr"/>
      <c r="B498" s="2" t="inlineStr"/>
      <c r="C498" s="2" t="inlineStr"/>
      <c r="D498" s="2" t="inlineStr"/>
      <c r="E498" s="29" t="inlineStr">
        <is>
          <t>TOTAL Mão de Obra:</t>
        </is>
      </c>
      <c r="F498" s="60" t="n"/>
      <c r="G498" s="73">
        <f>SUM(G497:G497)</f>
        <v/>
      </c>
    </row>
    <row r="499" ht="15" customHeight="1">
      <c r="A499" s="2" t="inlineStr"/>
      <c r="B499" s="2" t="inlineStr"/>
      <c r="C499" s="2" t="inlineStr"/>
      <c r="D499" s="2" t="inlineStr"/>
      <c r="E499" s="31" t="inlineStr">
        <is>
          <t>VALOR:</t>
        </is>
      </c>
      <c r="F499" s="60" t="n"/>
      <c r="G499" s="61">
        <f>SUM(G495,G491,G498,G480)</f>
        <v/>
      </c>
    </row>
    <row r="500" ht="15" customHeight="1">
      <c r="A500" s="2" t="inlineStr"/>
      <c r="B500" s="2" t="inlineStr"/>
      <c r="C500" s="2" t="inlineStr"/>
      <c r="D500" s="2" t="inlineStr"/>
      <c r="E500" s="31" t="inlineStr">
        <is>
          <t>VALOR BDI (26.70%):</t>
        </is>
      </c>
      <c r="F500" s="60" t="n"/>
      <c r="G500" s="61">
        <f>ROUNDDOWN(G499*BDI,2)</f>
        <v/>
      </c>
    </row>
    <row r="501" ht="15" customHeight="1">
      <c r="A501" s="2" t="inlineStr"/>
      <c r="B501" s="2" t="inlineStr"/>
      <c r="C501" s="2" t="inlineStr"/>
      <c r="D501" s="2" t="inlineStr"/>
      <c r="E501" s="31" t="inlineStr">
        <is>
          <t>VALOR COM BDI:</t>
        </is>
      </c>
      <c r="F501" s="60" t="n"/>
      <c r="G501" s="61">
        <f>G500 + G499</f>
        <v/>
      </c>
    </row>
    <row r="502" ht="10" customHeight="1">
      <c r="A502" s="2" t="inlineStr"/>
      <c r="B502" s="2" t="inlineStr"/>
      <c r="C502" s="22" t="inlineStr"/>
      <c r="E502" s="2" t="inlineStr"/>
      <c r="F502" s="2" t="inlineStr"/>
      <c r="G502" s="2" t="inlineStr"/>
    </row>
    <row r="503" ht="20" customHeight="1">
      <c r="A503" s="23" t="inlineStr">
        <is>
          <t>3.2. C5128 SERVIÇO DE PINÇAMENTOS PARA REDE DE DISTRIBUIÇÃO DE GÁS NATURAL EM PEAD DE DN 90MM ATÉ 200MM (UN)</t>
        </is>
      </c>
      <c r="B503" s="59" t="n"/>
      <c r="C503" s="59" t="n"/>
      <c r="D503" s="59" t="n"/>
      <c r="E503" s="59" t="n"/>
      <c r="F503" s="59" t="n"/>
      <c r="G503" s="60" t="n"/>
    </row>
    <row r="504" ht="15" customHeight="1">
      <c r="A504" s="24" t="inlineStr">
        <is>
          <t>COTAÇÃO / MAO DE OBRA (C/ ENCARGOS)</t>
        </is>
      </c>
      <c r="B504" s="60" t="n"/>
      <c r="C504" s="15" t="inlineStr">
        <is>
          <t>FONTE</t>
        </is>
      </c>
      <c r="D504" s="15" t="inlineStr">
        <is>
          <t>UNID</t>
        </is>
      </c>
      <c r="E504" s="15" t="inlineStr">
        <is>
          <t>COEFICIENTE</t>
        </is>
      </c>
      <c r="F504" s="15" t="inlineStr">
        <is>
          <t>PREÇO UNITÁRIO</t>
        </is>
      </c>
      <c r="G504" s="15" t="inlineStr">
        <is>
          <t>TOTAL</t>
        </is>
      </c>
    </row>
    <row r="505" ht="15" customHeight="1">
      <c r="A505" s="25" t="inlineStr">
        <is>
          <t>I2510</t>
        </is>
      </c>
      <c r="B505" s="26" t="inlineStr">
        <is>
          <t>ENCARREGADO DE SERVIÇOS</t>
        </is>
      </c>
      <c r="C505" s="25" t="inlineStr">
        <is>
          <t>SEINFRA</t>
        </is>
      </c>
      <c r="D505" s="25" t="inlineStr">
        <is>
          <t>H</t>
        </is>
      </c>
      <c r="E505" s="69" t="n">
        <v>4.4</v>
      </c>
      <c r="F505" s="72">
        <f>ROUND(M505*FATOR, 2)</f>
        <v/>
      </c>
      <c r="G505" s="72">
        <f>ROUND(E505*F505, 2)</f>
        <v/>
      </c>
      <c r="L505" t="n">
        <v>4.4</v>
      </c>
      <c r="M505" t="n">
        <v>32.75</v>
      </c>
      <c r="N505">
        <f>(M505-F505)</f>
        <v/>
      </c>
    </row>
    <row r="506" ht="21" customHeight="1">
      <c r="A506" s="25" t="inlineStr">
        <is>
          <t>G0466</t>
        </is>
      </c>
      <c r="B506" s="26" t="inlineStr">
        <is>
          <t>SOLDADOR DE PEAD C/ 30% DE PERICULOSIDADE INCLUSO (CEGÁS)</t>
        </is>
      </c>
      <c r="C506" s="25" t="inlineStr">
        <is>
          <t>SEINFRA</t>
        </is>
      </c>
      <c r="D506" s="25" t="inlineStr">
        <is>
          <t>H</t>
        </is>
      </c>
      <c r="E506" s="69" t="n">
        <v>4.4</v>
      </c>
      <c r="F506" s="72">
        <f>ROUND(M506*FATOR, 2)</f>
        <v/>
      </c>
      <c r="G506" s="72">
        <f>ROUND(E506*F506, 2)</f>
        <v/>
      </c>
      <c r="L506" t="n">
        <v>4.4</v>
      </c>
      <c r="M506" t="n">
        <v>30.85</v>
      </c>
      <c r="N506">
        <f>(M506-F506)</f>
        <v/>
      </c>
    </row>
    <row r="507" ht="21" customHeight="1">
      <c r="A507" s="25" t="inlineStr">
        <is>
          <t>G0465</t>
        </is>
      </c>
      <c r="B507" s="26" t="inlineStr">
        <is>
          <t>SUPERVISOR PEAD C/ 30% DE PERICULOSIDADE INCLUSO (CEGÁS)</t>
        </is>
      </c>
      <c r="C507" s="25" t="inlineStr">
        <is>
          <t>SEINFRA</t>
        </is>
      </c>
      <c r="D507" s="25" t="inlineStr">
        <is>
          <t>H</t>
        </is>
      </c>
      <c r="E507" s="69" t="n">
        <v>4.4</v>
      </c>
      <c r="F507" s="72">
        <f>ROUND(M507*FATOR, 2)</f>
        <v/>
      </c>
      <c r="G507" s="72">
        <f>ROUND(E507*F507, 2)</f>
        <v/>
      </c>
      <c r="L507" t="n">
        <v>4.4</v>
      </c>
      <c r="M507" t="n">
        <v>38.53</v>
      </c>
      <c r="N507">
        <f>(M507-F507)</f>
        <v/>
      </c>
    </row>
    <row r="508" ht="18" customHeight="1">
      <c r="A508" s="2" t="inlineStr"/>
      <c r="B508" s="2" t="inlineStr"/>
      <c r="C508" s="2" t="inlineStr"/>
      <c r="D508" s="2" t="inlineStr"/>
      <c r="E508" s="29" t="inlineStr">
        <is>
          <t>TOTAL COTAÇÃO / MAO DE OBRA (C/ ENCARGOS):</t>
        </is>
      </c>
      <c r="F508" s="60" t="n"/>
      <c r="G508" s="73">
        <f>SUM(G505:G507)</f>
        <v/>
      </c>
    </row>
    <row r="509" ht="15" customHeight="1">
      <c r="A509" s="24" t="inlineStr">
        <is>
          <t>Equipamento Custo Horário</t>
        </is>
      </c>
      <c r="B509" s="60" t="n"/>
      <c r="C509" s="15" t="inlineStr">
        <is>
          <t>FONTE</t>
        </is>
      </c>
      <c r="D509" s="15" t="inlineStr">
        <is>
          <t>UNID</t>
        </is>
      </c>
      <c r="E509" s="15" t="inlineStr">
        <is>
          <t>COEFICIENTE</t>
        </is>
      </c>
      <c r="F509" s="15" t="inlineStr">
        <is>
          <t>PREÇO UNITÁRIO</t>
        </is>
      </c>
      <c r="G509" s="15" t="inlineStr">
        <is>
          <t>TOTAL</t>
        </is>
      </c>
    </row>
    <row r="510" ht="15" customHeight="1">
      <c r="A510" s="25" t="inlineStr">
        <is>
          <t>I0725</t>
        </is>
      </c>
      <c r="B510" s="26" t="inlineStr">
        <is>
          <t>COMPACTADOR DE PLACA VIBRATÓRIA HP 7 (CHP)</t>
        </is>
      </c>
      <c r="C510" s="25" t="inlineStr">
        <is>
          <t>SEINFRA</t>
        </is>
      </c>
      <c r="D510" s="25" t="inlineStr">
        <is>
          <t>H</t>
        </is>
      </c>
      <c r="E510" s="69" t="n">
        <v>1</v>
      </c>
      <c r="F510" s="72">
        <f>'COMPOSICOES AUXILIARES'!G398</f>
        <v/>
      </c>
      <c r="G510" s="72">
        <f>ROUND(E510*F510, 2)</f>
        <v/>
      </c>
      <c r="L510" t="n">
        <v>1</v>
      </c>
      <c r="M510" t="n">
        <v>51.5141</v>
      </c>
      <c r="N510">
        <f>(M510-F510)</f>
        <v/>
      </c>
    </row>
    <row r="511" ht="21" customHeight="1">
      <c r="A511" s="25" t="inlineStr">
        <is>
          <t>G0459</t>
        </is>
      </c>
      <c r="B511" s="26" t="inlineStr">
        <is>
          <t>COMPACTADOR MANUAL C/ SOQUETE VIBRATÓRIO - 4,1 KW (CHI)</t>
        </is>
      </c>
      <c r="C511" s="25" t="inlineStr">
        <is>
          <t>SEINFRA</t>
        </is>
      </c>
      <c r="D511" s="25" t="inlineStr">
        <is>
          <t>H</t>
        </is>
      </c>
      <c r="E511" s="69" t="n">
        <v>1.2</v>
      </c>
      <c r="F511" s="72">
        <f>'COMPOSICOES AUXILIARES'!G429</f>
        <v/>
      </c>
      <c r="G511" s="72">
        <f>ROUND(E511*F511, 2)</f>
        <v/>
      </c>
      <c r="L511" t="n">
        <v>1.2</v>
      </c>
      <c r="M511" t="n">
        <v>0.9558</v>
      </c>
      <c r="N511">
        <f>(M511-F511)</f>
        <v/>
      </c>
    </row>
    <row r="512" ht="21" customHeight="1">
      <c r="A512" s="25" t="inlineStr">
        <is>
          <t>G0458</t>
        </is>
      </c>
      <c r="B512" s="26" t="inlineStr">
        <is>
          <t>COMPACTADOR MANUAL C/ SOQUETE VIBRATÓRIO - 4,1 KW (CHP)</t>
        </is>
      </c>
      <c r="C512" s="25" t="inlineStr">
        <is>
          <t>SEINFRA</t>
        </is>
      </c>
      <c r="D512" s="25" t="inlineStr">
        <is>
          <t>H</t>
        </is>
      </c>
      <c r="E512" s="69" t="n">
        <v>1</v>
      </c>
      <c r="F512" s="72">
        <f>'COMPOSICOES AUXILIARES'!G440</f>
        <v/>
      </c>
      <c r="G512" s="72">
        <f>ROUND(E512*F512, 2)</f>
        <v/>
      </c>
      <c r="L512" t="n">
        <v>1</v>
      </c>
      <c r="M512" t="n">
        <v>4.5069</v>
      </c>
      <c r="N512">
        <f>(M512-F512)</f>
        <v/>
      </c>
    </row>
    <row r="513" ht="15" customHeight="1">
      <c r="A513" s="25" t="inlineStr">
        <is>
          <t>G0446</t>
        </is>
      </c>
      <c r="B513" s="26" t="inlineStr">
        <is>
          <t>COMPRESSOR VAZÃO 150 M3/HORA 7 BAR 20 19,40 KW (CHP)</t>
        </is>
      </c>
      <c r="C513" s="25" t="inlineStr">
        <is>
          <t>SEINFRA</t>
        </is>
      </c>
      <c r="D513" s="25" t="inlineStr">
        <is>
          <t>H</t>
        </is>
      </c>
      <c r="E513" s="69" t="n">
        <v>1</v>
      </c>
      <c r="F513" s="72">
        <f>'COMPOSICOES AUXILIARES'!G485</f>
        <v/>
      </c>
      <c r="G513" s="72">
        <f>ROUND(E513*F513, 2)</f>
        <v/>
      </c>
      <c r="L513" t="n">
        <v>1</v>
      </c>
      <c r="M513" t="n">
        <v>23.1661</v>
      </c>
      <c r="N513">
        <f>(M513-F513)</f>
        <v/>
      </c>
    </row>
    <row r="514" ht="15" customHeight="1">
      <c r="A514" s="25" t="inlineStr">
        <is>
          <t>G0437</t>
        </is>
      </c>
      <c r="B514" s="26" t="inlineStr">
        <is>
          <t>GERADOR A GASOLINA, POTÊNCIA 7,5 HP (5,5KW) (CHI)</t>
        </is>
      </c>
      <c r="C514" s="25" t="inlineStr">
        <is>
          <t>SEINFRA</t>
        </is>
      </c>
      <c r="D514" s="25" t="inlineStr">
        <is>
          <t>H</t>
        </is>
      </c>
      <c r="E514" s="69" t="n">
        <v>3.96</v>
      </c>
      <c r="F514" s="72">
        <f>'COMPOSICOES AUXILIARES'!G601</f>
        <v/>
      </c>
      <c r="G514" s="72">
        <f>ROUND(E514*F514, 2)</f>
        <v/>
      </c>
      <c r="L514" t="n">
        <v>3.96</v>
      </c>
      <c r="M514" t="n">
        <v>0.6105</v>
      </c>
      <c r="N514">
        <f>(M514-F514)</f>
        <v/>
      </c>
    </row>
    <row r="515" ht="15" customHeight="1">
      <c r="A515" s="25" t="inlineStr">
        <is>
          <t>G0436</t>
        </is>
      </c>
      <c r="B515" s="26" t="inlineStr">
        <is>
          <t>GERADOR A GASOLINA, POTÊNCIA 7,5 HP (5,5KW) (CHP)</t>
        </is>
      </c>
      <c r="C515" s="25" t="inlineStr">
        <is>
          <t>SEINFRA</t>
        </is>
      </c>
      <c r="D515" s="25" t="inlineStr">
        <is>
          <t>H</t>
        </is>
      </c>
      <c r="E515" s="69" t="n">
        <v>0.44</v>
      </c>
      <c r="F515" s="72">
        <f>'COMPOSICOES AUXILIARES'!G612</f>
        <v/>
      </c>
      <c r="G515" s="72">
        <f>ROUND(E515*F515, 2)</f>
        <v/>
      </c>
      <c r="L515" t="n">
        <v>0.44</v>
      </c>
      <c r="M515" t="n">
        <v>5.8882</v>
      </c>
      <c r="N515">
        <f>(M515-F515)</f>
        <v/>
      </c>
    </row>
    <row r="516" ht="15" customHeight="1">
      <c r="A516" s="25" t="inlineStr">
        <is>
          <t>G0440</t>
        </is>
      </c>
      <c r="B516" s="26" t="inlineStr">
        <is>
          <t>MÁQUINA DE SOLDA ELETROFUSÃO (CHI)</t>
        </is>
      </c>
      <c r="C516" s="25" t="inlineStr">
        <is>
          <t>SEINFRA</t>
        </is>
      </c>
      <c r="D516" s="25" t="inlineStr">
        <is>
          <t>H</t>
        </is>
      </c>
      <c r="E516" s="69" t="n">
        <v>3.96</v>
      </c>
      <c r="F516" s="72">
        <f>'COMPOSICOES AUXILIARES'!G1052</f>
        <v/>
      </c>
      <c r="G516" s="72">
        <f>ROUND(E516*F516, 2)</f>
        <v/>
      </c>
      <c r="L516" t="n">
        <v>3.96</v>
      </c>
      <c r="M516" t="n">
        <v>1.3474</v>
      </c>
      <c r="N516">
        <f>(M516-F516)</f>
        <v/>
      </c>
    </row>
    <row r="517" ht="15" customHeight="1">
      <c r="A517" s="25" t="inlineStr">
        <is>
          <t>G0439</t>
        </is>
      </c>
      <c r="B517" s="26" t="inlineStr">
        <is>
          <t>MÁQUINA DE SOLDA ELETROFUSÃO (CHP)</t>
        </is>
      </c>
      <c r="C517" s="25" t="inlineStr">
        <is>
          <t>SEINFRA</t>
        </is>
      </c>
      <c r="D517" s="25" t="inlineStr">
        <is>
          <t>H</t>
        </is>
      </c>
      <c r="E517" s="69" t="n">
        <v>0.44</v>
      </c>
      <c r="F517" s="72">
        <f>'COMPOSICOES AUXILIARES'!G1062</f>
        <v/>
      </c>
      <c r="G517" s="72">
        <f>ROUND(E517*F517, 2)</f>
        <v/>
      </c>
      <c r="L517" t="n">
        <v>0.44</v>
      </c>
      <c r="M517" t="n">
        <v>2.3838</v>
      </c>
      <c r="N517">
        <f>(M517-F517)</f>
        <v/>
      </c>
    </row>
    <row r="518" ht="15" customHeight="1">
      <c r="A518" s="25" t="inlineStr">
        <is>
          <t>I0769</t>
        </is>
      </c>
      <c r="B518" s="26" t="inlineStr">
        <is>
          <t>ROMPEDOR PNEUMÁTICO (CHP)</t>
        </is>
      </c>
      <c r="C518" s="25" t="inlineStr">
        <is>
          <t>SEINFRA</t>
        </is>
      </c>
      <c r="D518" s="25" t="inlineStr">
        <is>
          <t>H</t>
        </is>
      </c>
      <c r="E518" s="69" t="n">
        <v>0.6</v>
      </c>
      <c r="F518" s="72">
        <f>'COMPOSICOES AUXILIARES'!G1455</f>
        <v/>
      </c>
      <c r="G518" s="72">
        <f>ROUND(E518*F518, 2)</f>
        <v/>
      </c>
      <c r="L518" t="n">
        <v>0.6</v>
      </c>
      <c r="M518" t="n">
        <v>30.0043</v>
      </c>
      <c r="N518">
        <f>(M518-F518)</f>
        <v/>
      </c>
    </row>
    <row r="519" ht="15" customHeight="1">
      <c r="A519" s="25" t="inlineStr">
        <is>
          <t>G0450</t>
        </is>
      </c>
      <c r="B519" s="26" t="inlineStr">
        <is>
          <t>VEÍCULO LEVE PICK UP 4X4 - 147 KW (CHP)</t>
        </is>
      </c>
      <c r="C519" s="25" t="inlineStr">
        <is>
          <t>SEINFRA</t>
        </is>
      </c>
      <c r="D519" s="25" t="inlineStr">
        <is>
          <t>H</t>
        </is>
      </c>
      <c r="E519" s="69" t="n">
        <v>1.5</v>
      </c>
      <c r="F519" s="72">
        <f>'COMPOSICOES AUXILIARES'!G1602</f>
        <v/>
      </c>
      <c r="G519" s="72">
        <f>ROUND(E519*F519, 2)</f>
        <v/>
      </c>
      <c r="L519" t="n">
        <v>1.5</v>
      </c>
      <c r="M519" t="n">
        <v>156.0922</v>
      </c>
      <c r="N519">
        <f>(M519-F519)</f>
        <v/>
      </c>
    </row>
    <row r="520" ht="18" customHeight="1">
      <c r="A520" s="2" t="inlineStr"/>
      <c r="B520" s="2" t="inlineStr"/>
      <c r="C520" s="2" t="inlineStr"/>
      <c r="D520" s="2" t="inlineStr"/>
      <c r="E520" s="29" t="inlineStr">
        <is>
          <t>TOTAL Equipamento Custo Horário:</t>
        </is>
      </c>
      <c r="F520" s="60" t="n"/>
      <c r="G520" s="73">
        <f>SUM(G510:G519)</f>
        <v/>
      </c>
    </row>
    <row r="521" ht="15" customHeight="1">
      <c r="A521" s="24" t="inlineStr">
        <is>
          <t>Material</t>
        </is>
      </c>
      <c r="B521" s="60" t="n"/>
      <c r="C521" s="15" t="inlineStr">
        <is>
          <t>FONTE</t>
        </is>
      </c>
      <c r="D521" s="15" t="inlineStr">
        <is>
          <t>UNID</t>
        </is>
      </c>
      <c r="E521" s="15" t="inlineStr">
        <is>
          <t>COEFICIENTE</t>
        </is>
      </c>
      <c r="F521" s="15" t="inlineStr">
        <is>
          <t>PREÇO UNITÁRIO</t>
        </is>
      </c>
      <c r="G521" s="15" t="inlineStr">
        <is>
          <t>TOTAL</t>
        </is>
      </c>
    </row>
    <row r="522" ht="15" customHeight="1">
      <c r="A522" s="25" t="inlineStr">
        <is>
          <t>G0139</t>
        </is>
      </c>
      <c r="B522" s="26" t="inlineStr">
        <is>
          <t>FITA DE SINALIZAÇÃO COM TELA</t>
        </is>
      </c>
      <c r="C522" s="25" t="inlineStr">
        <is>
          <t>SEINFRA</t>
        </is>
      </c>
      <c r="D522" s="25" t="inlineStr">
        <is>
          <t>M</t>
        </is>
      </c>
      <c r="E522" s="69" t="n">
        <v>2</v>
      </c>
      <c r="F522" s="72">
        <f>ROUND(M522*FATOR, 2)</f>
        <v/>
      </c>
      <c r="G522" s="72">
        <f>ROUND(E522*F522, 2)</f>
        <v/>
      </c>
      <c r="L522" t="n">
        <v>2</v>
      </c>
      <c r="M522" t="n">
        <v>6.01</v>
      </c>
      <c r="N522">
        <f>(M522-F522)</f>
        <v/>
      </c>
    </row>
    <row r="523" ht="29" customHeight="1">
      <c r="A523" s="25" t="inlineStr">
        <is>
          <t>G0243</t>
        </is>
      </c>
      <c r="B523" s="26" t="inlineStr">
        <is>
          <t>PINÇADOR HIDRÁULICO PARA TUBOS DE PEAD, BITOLAS MÍNIMAS 90mm a 200mm DE ACORDO COM NORMA  NBR 14473</t>
        </is>
      </c>
      <c r="C523" s="25" t="inlineStr">
        <is>
          <t>SEINFRA</t>
        </is>
      </c>
      <c r="D523" s="25" t="inlineStr">
        <is>
          <t>UN</t>
        </is>
      </c>
      <c r="E523" s="69" t="n">
        <v>0.02</v>
      </c>
      <c r="F523" s="72">
        <f>ROUND(M523*FATOR, 2)</f>
        <v/>
      </c>
      <c r="G523" s="72">
        <f>ROUND(E523*F523, 2)</f>
        <v/>
      </c>
      <c r="L523" t="n">
        <v>0.02</v>
      </c>
      <c r="M523" t="n">
        <v>5405.27</v>
      </c>
      <c r="N523">
        <f>(M523-F523)</f>
        <v/>
      </c>
    </row>
    <row r="524" ht="15" customHeight="1">
      <c r="A524" s="2" t="inlineStr"/>
      <c r="B524" s="2" t="inlineStr"/>
      <c r="C524" s="2" t="inlineStr"/>
      <c r="D524" s="2" t="inlineStr"/>
      <c r="E524" s="29" t="inlineStr">
        <is>
          <t>TOTAL Material:</t>
        </is>
      </c>
      <c r="F524" s="60" t="n"/>
      <c r="G524" s="73">
        <f>SUM(G522:G523)</f>
        <v/>
      </c>
    </row>
    <row r="525" ht="15" customHeight="1">
      <c r="A525" s="24" t="inlineStr">
        <is>
          <t>Mão de Obra</t>
        </is>
      </c>
      <c r="B525" s="60" t="n"/>
      <c r="C525" s="15" t="inlineStr">
        <is>
          <t>FONTE</t>
        </is>
      </c>
      <c r="D525" s="15" t="inlineStr">
        <is>
          <t>UNID</t>
        </is>
      </c>
      <c r="E525" s="15" t="inlineStr">
        <is>
          <t>COEFICIENTE</t>
        </is>
      </c>
      <c r="F525" s="15" t="inlineStr">
        <is>
          <t>PREÇO UNITÁRIO</t>
        </is>
      </c>
      <c r="G525" s="15" t="inlineStr">
        <is>
          <t>TOTAL</t>
        </is>
      </c>
    </row>
    <row r="526" ht="15" customHeight="1">
      <c r="A526" s="25" t="inlineStr">
        <is>
          <t>I0037</t>
        </is>
      </c>
      <c r="B526" s="26" t="inlineStr">
        <is>
          <t>AJUDANTE</t>
        </is>
      </c>
      <c r="C526" s="25" t="inlineStr">
        <is>
          <t>SEINFRA</t>
        </is>
      </c>
      <c r="D526" s="25" t="inlineStr">
        <is>
          <t>H</t>
        </is>
      </c>
      <c r="E526" s="69">
        <f>L526*FATOR</f>
        <v/>
      </c>
      <c r="F526" s="72" t="n">
        <v>21.1</v>
      </c>
      <c r="G526" s="72">
        <f>ROUND(E526*F526, 2)</f>
        <v/>
      </c>
      <c r="L526" t="n">
        <v>8.800000000000001</v>
      </c>
      <c r="M526" t="n">
        <v>21.1</v>
      </c>
      <c r="N526">
        <f>(M526-F526)</f>
        <v/>
      </c>
    </row>
    <row r="527" ht="15" customHeight="1">
      <c r="A527" s="2" t="inlineStr"/>
      <c r="B527" s="2" t="inlineStr"/>
      <c r="C527" s="2" t="inlineStr"/>
      <c r="D527" s="2" t="inlineStr"/>
      <c r="E527" s="29" t="inlineStr">
        <is>
          <t>TOTAL Mão de Obra:</t>
        </is>
      </c>
      <c r="F527" s="60" t="n"/>
      <c r="G527" s="73">
        <f>SUM(G526:G526)</f>
        <v/>
      </c>
    </row>
    <row r="528" ht="15" customHeight="1">
      <c r="A528" s="2" t="inlineStr"/>
      <c r="B528" s="2" t="inlineStr"/>
      <c r="C528" s="2" t="inlineStr"/>
      <c r="D528" s="2" t="inlineStr"/>
      <c r="E528" s="31" t="inlineStr">
        <is>
          <t>VALOR:</t>
        </is>
      </c>
      <c r="F528" s="60" t="n"/>
      <c r="G528" s="61">
        <f>SUM(G524,G520,G527,G508)</f>
        <v/>
      </c>
    </row>
    <row r="529" ht="15" customHeight="1">
      <c r="A529" s="2" t="inlineStr"/>
      <c r="B529" s="2" t="inlineStr"/>
      <c r="C529" s="2" t="inlineStr"/>
      <c r="D529" s="2" t="inlineStr"/>
      <c r="E529" s="31" t="inlineStr">
        <is>
          <t>VALOR BDI (26.70%):</t>
        </is>
      </c>
      <c r="F529" s="60" t="n"/>
      <c r="G529" s="61">
        <f>ROUNDDOWN(G528*BDI,2)</f>
        <v/>
      </c>
    </row>
    <row r="530" ht="15" customHeight="1">
      <c r="A530" s="2" t="inlineStr"/>
      <c r="B530" s="2" t="inlineStr"/>
      <c r="C530" s="2" t="inlineStr"/>
      <c r="D530" s="2" t="inlineStr"/>
      <c r="E530" s="31" t="inlineStr">
        <is>
          <t>VALOR COM BDI:</t>
        </is>
      </c>
      <c r="F530" s="60" t="n"/>
      <c r="G530" s="61">
        <f>G529 + G528</f>
        <v/>
      </c>
    </row>
    <row r="531" ht="10" customHeight="1">
      <c r="A531" s="2" t="inlineStr"/>
      <c r="B531" s="2" t="inlineStr"/>
      <c r="C531" s="22" t="inlineStr"/>
      <c r="E531" s="2" t="inlineStr"/>
      <c r="F531" s="2" t="inlineStr"/>
      <c r="G531" s="2" t="inlineStr"/>
    </row>
    <row r="532" ht="27" customHeight="1">
      <c r="A532" s="23" t="inlineStr">
        <is>
          <t>3.3. CXX21 RELOCAÇÃO DE VALVULA DE PEAD - INCLUSO DEMOLIÇÃO DO PAVIMENTO, ESCAVAÇÃO, PINÇAMENTO, LANÇAMENTO DA REDE , INSTALAÇÃO DE VALVULA DE CORTE, SOLDAGEM DAS CONEXÕES, REATERRO E RECOMPOSIÇÃO (EXCETO ASFALTO) - INCLUSO TODOS OS INSUMOS, EQUIPAMENTOS E MÃO-DE-OBRA (UND)</t>
        </is>
      </c>
      <c r="B532" s="59" t="n"/>
      <c r="C532" s="59" t="n"/>
      <c r="D532" s="59" t="n"/>
      <c r="E532" s="59" t="n"/>
      <c r="F532" s="59" t="n"/>
      <c r="G532" s="60" t="n"/>
    </row>
    <row r="533" ht="15" customHeight="1">
      <c r="A533" s="24" t="inlineStr">
        <is>
          <t>OUTROS</t>
        </is>
      </c>
      <c r="B533" s="60" t="n"/>
      <c r="C533" s="15" t="inlineStr">
        <is>
          <t>FONTE</t>
        </is>
      </c>
      <c r="D533" s="15" t="inlineStr">
        <is>
          <t>UNID</t>
        </is>
      </c>
      <c r="E533" s="15" t="inlineStr">
        <is>
          <t>COEFICIENTE</t>
        </is>
      </c>
      <c r="F533" s="15" t="inlineStr">
        <is>
          <t>PREÇO UNITÁRIO</t>
        </is>
      </c>
      <c r="G533" s="15" t="inlineStr">
        <is>
          <t>TOTAL</t>
        </is>
      </c>
    </row>
    <row r="534" ht="55" customHeight="1">
      <c r="A534" s="25" t="inlineStr">
        <is>
          <t>CXX21</t>
        </is>
      </c>
      <c r="B534" s="26" t="inlineStr">
        <is>
          <t>RELOCAÇÃO DE VALVULA DE PEAD - INCLUSO DEMOLIÇÃO DO PAVIMENTO, ESCAVAÇÃO, PINÇAMENTO, LANÇAMENTO DA REDE , INSTALAÇÃO DE VALVULA DE CORTE, SOLDAGEM DAS CONEXÕES, REATERRO E RECOMPOSIÇÃO (EXCETO ASFALTO) - INCLUSO TODOS OS INSUMOS, EQUIPAMENTOS E MÃO-DE-OBRA</t>
        </is>
      </c>
      <c r="C534" s="25" t="inlineStr"/>
      <c r="D534" s="25" t="inlineStr">
        <is>
          <t>UND</t>
        </is>
      </c>
      <c r="E534" s="69" t="n">
        <v>1</v>
      </c>
      <c r="F534" s="70">
        <f>ROUND(M534*FATOR, 2)</f>
        <v/>
      </c>
      <c r="G534" s="70">
        <f>ROUND(E534*F534, 2)</f>
        <v/>
      </c>
      <c r="L534" t="n">
        <v>1</v>
      </c>
      <c r="M534" t="n">
        <v>9145.469999999999</v>
      </c>
      <c r="N534">
        <f>(M534-F534)</f>
        <v/>
      </c>
    </row>
    <row r="535" ht="15" customHeight="1">
      <c r="A535" s="2" t="inlineStr"/>
      <c r="B535" s="2" t="inlineStr"/>
      <c r="C535" s="2" t="inlineStr"/>
      <c r="D535" s="2" t="inlineStr"/>
      <c r="E535" s="29" t="inlineStr">
        <is>
          <t>TOTAL OUTROS:</t>
        </is>
      </c>
      <c r="F535" s="60" t="n"/>
      <c r="G535" s="71">
        <f>SUM(G534:G534)</f>
        <v/>
      </c>
    </row>
    <row r="536" ht="15" customHeight="1">
      <c r="A536" s="2" t="inlineStr"/>
      <c r="B536" s="2" t="inlineStr"/>
      <c r="C536" s="2" t="inlineStr"/>
      <c r="D536" s="2" t="inlineStr"/>
      <c r="E536" s="31" t="inlineStr">
        <is>
          <t>VALOR:</t>
        </is>
      </c>
      <c r="F536" s="60" t="n"/>
      <c r="G536" s="61">
        <f>SUM(G535)</f>
        <v/>
      </c>
    </row>
    <row r="537" ht="15" customHeight="1">
      <c r="A537" s="2" t="inlineStr"/>
      <c r="B537" s="2" t="inlineStr"/>
      <c r="C537" s="2" t="inlineStr"/>
      <c r="D537" s="2" t="inlineStr"/>
      <c r="E537" s="31" t="inlineStr">
        <is>
          <t>VALOR BDI (26.70%):</t>
        </is>
      </c>
      <c r="F537" s="60" t="n"/>
      <c r="G537" s="61">
        <f>ROUNDDOWN(G536*BDI,2)</f>
        <v/>
      </c>
    </row>
    <row r="538" ht="15" customHeight="1">
      <c r="A538" s="2" t="inlineStr"/>
      <c r="B538" s="2" t="inlineStr"/>
      <c r="C538" s="2" t="inlineStr"/>
      <c r="D538" s="2" t="inlineStr"/>
      <c r="E538" s="31" t="inlineStr">
        <is>
          <t>VALOR COM BDI:</t>
        </is>
      </c>
      <c r="F538" s="60" t="n"/>
      <c r="G538" s="61">
        <f>G537 + G536</f>
        <v/>
      </c>
    </row>
    <row r="539" ht="10" customHeight="1">
      <c r="A539" s="2" t="inlineStr"/>
      <c r="B539" s="2" t="inlineStr"/>
      <c r="C539" s="22" t="inlineStr"/>
      <c r="E539" s="2" t="inlineStr"/>
      <c r="F539" s="2" t="inlineStr"/>
      <c r="G539" s="2" t="inlineStr"/>
    </row>
    <row r="540" ht="36" customHeight="1">
      <c r="A540" s="23" t="inlineStr">
        <is>
          <t>3.4. CXX01 DESFILE, SOLDAGEM, INSTALAÇÃO DE CONEXÕES, VÁLVULAS, ACESSÓRIOS E NIPLES COM ABERTURA E FECHAMENTO DE TIE-IN COM DISTÂNCIA DE ATÉ 2 METROS ENTRE PEÇAS E ACABAMENTO AO NÍVEL DO PISO PRONTO PARA REDE DE PEAD DN 63 e 90 mm, EM REDE DE GASODUTO - INCLUSO RETIRADA DE MATERIAL, CONEXÕES, MONTAGEM, INSTALAÇÃO e RECOMPOSIÇÃO (EXCETO ASFALTO) - PELO MÉTODO DESTRUTIVO OU FURO DIRECIONAL, INCLUSO BOTA FORA (M)</t>
        </is>
      </c>
      <c r="B540" s="59" t="n"/>
      <c r="C540" s="59" t="n"/>
      <c r="D540" s="59" t="n"/>
      <c r="E540" s="59" t="n"/>
      <c r="F540" s="59" t="n"/>
      <c r="G540" s="60" t="n"/>
    </row>
    <row r="541" ht="15" customHeight="1">
      <c r="A541" s="24" t="inlineStr">
        <is>
          <t>OUTROS</t>
        </is>
      </c>
      <c r="B541" s="60" t="n"/>
      <c r="C541" s="15" t="inlineStr">
        <is>
          <t>FONTE</t>
        </is>
      </c>
      <c r="D541" s="15" t="inlineStr">
        <is>
          <t>UNID</t>
        </is>
      </c>
      <c r="E541" s="15" t="inlineStr">
        <is>
          <t>COEFICIENTE</t>
        </is>
      </c>
      <c r="F541" s="15" t="inlineStr">
        <is>
          <t>PREÇO UNITÁRIO</t>
        </is>
      </c>
      <c r="G541" s="15" t="inlineStr">
        <is>
          <t>TOTAL</t>
        </is>
      </c>
    </row>
    <row r="542" ht="72" customHeight="1">
      <c r="A542" s="25" t="inlineStr">
        <is>
          <t>CXX01</t>
        </is>
      </c>
      <c r="B542" s="26" t="inlineStr">
        <is>
          <t>DESFILE, SOLDAGEM, INSTALAÇÃO DE CONEXÕES, VÁLVULAS, ACESSÓRIOS E NIPLES COM ABERTURA E FECHAMENTO DE TIE-IN COM DISTÂNCIA DE ATÉ 2 METROS ENTRE PEÇAS E ACABAMENTO AO NÍVEL DO PISO PRONTO PARA REDE DE PEAD DN 63 e 90 mm, EM REDE DE GASODUTO - INCLUSO RETIRADA DE MATERIAL, CONEXÕES, MONTAGEM, INSTALAÇÃO e RECOMPOSIÇÃO (EXCETO ASFALTO) - PELO MÉTODO DESTRUTIVO OU FURO DIRECIONAL, INCLUSO BOTA FORA</t>
        </is>
      </c>
      <c r="C542" s="25" t="inlineStr"/>
      <c r="D542" s="25" t="inlineStr">
        <is>
          <t>M</t>
        </is>
      </c>
      <c r="E542" s="69" t="n">
        <v>1</v>
      </c>
      <c r="F542" s="70">
        <f>ROUND(M542*FATOR, 2)</f>
        <v/>
      </c>
      <c r="G542" s="70">
        <f>ROUND(E542*F542, 2)</f>
        <v/>
      </c>
      <c r="L542" t="n">
        <v>1</v>
      </c>
      <c r="M542" t="n">
        <v>144.9</v>
      </c>
      <c r="N542">
        <f>(M542-F542)</f>
        <v/>
      </c>
    </row>
    <row r="543" ht="15" customHeight="1">
      <c r="A543" s="2" t="inlineStr"/>
      <c r="B543" s="2" t="inlineStr"/>
      <c r="C543" s="2" t="inlineStr"/>
      <c r="D543" s="2" t="inlineStr"/>
      <c r="E543" s="29" t="inlineStr">
        <is>
          <t>TOTAL OUTROS:</t>
        </is>
      </c>
      <c r="F543" s="60" t="n"/>
      <c r="G543" s="71">
        <f>SUM(G542:G542)</f>
        <v/>
      </c>
    </row>
    <row r="544" ht="15" customHeight="1">
      <c r="A544" s="2" t="inlineStr"/>
      <c r="B544" s="2" t="inlineStr"/>
      <c r="C544" s="2" t="inlineStr"/>
      <c r="D544" s="2" t="inlineStr"/>
      <c r="E544" s="31" t="inlineStr">
        <is>
          <t>VALOR:</t>
        </is>
      </c>
      <c r="F544" s="60" t="n"/>
      <c r="G544" s="61">
        <f>SUM(G543)</f>
        <v/>
      </c>
    </row>
    <row r="545" ht="15" customHeight="1">
      <c r="A545" s="2" t="inlineStr"/>
      <c r="B545" s="2" t="inlineStr"/>
      <c r="C545" s="2" t="inlineStr"/>
      <c r="D545" s="2" t="inlineStr"/>
      <c r="E545" s="31" t="inlineStr">
        <is>
          <t>VALOR BDI (26.70%):</t>
        </is>
      </c>
      <c r="F545" s="60" t="n"/>
      <c r="G545" s="61">
        <f>ROUNDDOWN(G544*BDI,2)</f>
        <v/>
      </c>
    </row>
    <row r="546" ht="15" customHeight="1">
      <c r="A546" s="2" t="inlineStr"/>
      <c r="B546" s="2" t="inlineStr"/>
      <c r="C546" s="2" t="inlineStr"/>
      <c r="D546" s="2" t="inlineStr"/>
      <c r="E546" s="31" t="inlineStr">
        <is>
          <t>VALOR COM BDI:</t>
        </is>
      </c>
      <c r="F546" s="60" t="n"/>
      <c r="G546" s="61">
        <f>G545 + G544</f>
        <v/>
      </c>
    </row>
    <row r="547" ht="10" customHeight="1">
      <c r="A547" s="2" t="inlineStr"/>
      <c r="B547" s="2" t="inlineStr"/>
      <c r="C547" s="22" t="inlineStr"/>
      <c r="E547" s="2" t="inlineStr"/>
      <c r="F547" s="2" t="inlineStr"/>
      <c r="G547" s="2" t="inlineStr"/>
    </row>
    <row r="548" ht="36" customHeight="1">
      <c r="A548" s="23" t="inlineStr">
        <is>
          <t>3.5. CXX07 DESFILE, SOLDAGEM, INSTALAÇÃO DE CONEXÕES, VÁLVULAS, ACESSÓRIOS E NIPLES COM ABERTURA E FECHAMENTO DE TIE-IN COM DISTÂNCIA DE ATÉ 2 METROS ENTRE PEÇAS E ACABAMENTO AO NÍVEL DO PISO PRONTO PARA REDE DE PEAD DN 110 mm, EM REDE DE GASODUTO - INCLUSO RETIRADA DE MATERIAL, CONEXÕES, MONTAGEM, INSTALAÇÃO e RECOMPOSIÇÃO (EXCETO ASFALTO) - PELO MÉTODO DESTRUTIVO OU FURO DIRECIONAL, INCLUSO BOTA FORA (M)</t>
        </is>
      </c>
      <c r="B548" s="59" t="n"/>
      <c r="C548" s="59" t="n"/>
      <c r="D548" s="59" t="n"/>
      <c r="E548" s="59" t="n"/>
      <c r="F548" s="59" t="n"/>
      <c r="G548" s="60" t="n"/>
    </row>
    <row r="549" ht="15" customHeight="1">
      <c r="A549" s="24" t="inlineStr">
        <is>
          <t>OUTROS</t>
        </is>
      </c>
      <c r="B549" s="60" t="n"/>
      <c r="C549" s="15" t="inlineStr">
        <is>
          <t>FONTE</t>
        </is>
      </c>
      <c r="D549" s="15" t="inlineStr">
        <is>
          <t>UNID</t>
        </is>
      </c>
      <c r="E549" s="15" t="inlineStr">
        <is>
          <t>COEFICIENTE</t>
        </is>
      </c>
      <c r="F549" s="15" t="inlineStr">
        <is>
          <t>PREÇO UNITÁRIO</t>
        </is>
      </c>
      <c r="G549" s="15" t="inlineStr">
        <is>
          <t>TOTAL</t>
        </is>
      </c>
    </row>
    <row r="550" ht="72" customHeight="1">
      <c r="A550" s="25" t="inlineStr">
        <is>
          <t>CXX07</t>
        </is>
      </c>
      <c r="B550" s="26" t="inlineStr">
        <is>
          <t>DESFILE, SOLDAGEM, INSTALAÇÃO DE CONEXÕES, VÁLVULAS, ACESSÓRIOS E NIPLES COM ABERTURA E FECHAMENTO DE TIE-IN COM DISTÂNCIA DE ATÉ 2 METROS ENTRE PEÇAS E ACABAMENTO AO NÍVEL DO PISO PRONTO PARA REDE DE PEAD DN 110 mm, EM REDE DE GASODUTO - INCLUSO RETIRADA DE MATERIAL, CONEXÕES, MONTAGEM, INSTALAÇÃO e RECOMPOSIÇÃO (EXCETO ASFALTO) - PELO MÉTODO DESTRUTIVO OU FURO DIRECIONAL, INCLUSO BOTA FORA</t>
        </is>
      </c>
      <c r="C550" s="25" t="inlineStr"/>
      <c r="D550" s="25" t="inlineStr">
        <is>
          <t>M</t>
        </is>
      </c>
      <c r="E550" s="69" t="n">
        <v>1</v>
      </c>
      <c r="F550" s="70">
        <f>ROUND(M550*FATOR, 2)</f>
        <v/>
      </c>
      <c r="G550" s="70">
        <f>ROUND(E550*F550, 2)</f>
        <v/>
      </c>
      <c r="L550" t="n">
        <v>1</v>
      </c>
      <c r="M550" t="n">
        <v>154.84</v>
      </c>
      <c r="N550">
        <f>(M550-F550)</f>
        <v/>
      </c>
    </row>
    <row r="551" ht="15" customHeight="1">
      <c r="A551" s="2" t="inlineStr"/>
      <c r="B551" s="2" t="inlineStr"/>
      <c r="C551" s="2" t="inlineStr"/>
      <c r="D551" s="2" t="inlineStr"/>
      <c r="E551" s="29" t="inlineStr">
        <is>
          <t>TOTAL OUTROS:</t>
        </is>
      </c>
      <c r="F551" s="60" t="n"/>
      <c r="G551" s="71">
        <f>SUM(G550:G550)</f>
        <v/>
      </c>
    </row>
    <row r="552" ht="15" customHeight="1">
      <c r="A552" s="2" t="inlineStr"/>
      <c r="B552" s="2" t="inlineStr"/>
      <c r="C552" s="2" t="inlineStr"/>
      <c r="D552" s="2" t="inlineStr"/>
      <c r="E552" s="31" t="inlineStr">
        <is>
          <t>VALOR:</t>
        </is>
      </c>
      <c r="F552" s="60" t="n"/>
      <c r="G552" s="61">
        <f>SUM(G551)</f>
        <v/>
      </c>
    </row>
    <row r="553" ht="15" customHeight="1">
      <c r="A553" s="2" t="inlineStr"/>
      <c r="B553" s="2" t="inlineStr"/>
      <c r="C553" s="2" t="inlineStr"/>
      <c r="D553" s="2" t="inlineStr"/>
      <c r="E553" s="31" t="inlineStr">
        <is>
          <t>VALOR BDI (26.70%):</t>
        </is>
      </c>
      <c r="F553" s="60" t="n"/>
      <c r="G553" s="61">
        <f>ROUNDDOWN(G552*BDI,2)</f>
        <v/>
      </c>
    </row>
    <row r="554" ht="15" customHeight="1">
      <c r="A554" s="2" t="inlineStr"/>
      <c r="B554" s="2" t="inlineStr"/>
      <c r="C554" s="2" t="inlineStr"/>
      <c r="D554" s="2" t="inlineStr"/>
      <c r="E554" s="31" t="inlineStr">
        <is>
          <t>VALOR COM BDI:</t>
        </is>
      </c>
      <c r="F554" s="60" t="n"/>
      <c r="G554" s="61">
        <f>G553 + G552</f>
        <v/>
      </c>
    </row>
    <row r="555" ht="10" customHeight="1">
      <c r="A555" s="2" t="inlineStr"/>
      <c r="B555" s="2" t="inlineStr"/>
      <c r="C555" s="22" t="inlineStr"/>
      <c r="E555" s="2" t="inlineStr"/>
      <c r="F555" s="2" t="inlineStr"/>
      <c r="G555" s="2" t="inlineStr"/>
    </row>
    <row r="556" ht="36" customHeight="1">
      <c r="A556" s="23" t="inlineStr">
        <is>
          <t>3.6. CXX11 DESFILE, SOLDAGEM, INSTALAÇÃO DE CONEXÕES, VÁLVULAS, ACESSÓRIOS E NIPLES COM ABERTURA E FECHAMENTO DE TIE-IN COM DISTÂNCIA DE ATÉ 2 METROS ENTRE PEÇAS E ACABAMENTO AO NÍVEL DO PISO PRONTO PARA REDE DE PEAD DN 32 mm, EM REDE DE GASODUTO - INCLUSO RETIRADA DE MATERIAL, CONEXÕES, MONTAGEM, INSTALAÇÃO e RECOMPOSIÇÃO (EXCETO ASFALTO) - PELO MÉTODO DESTRUTIVO OU FURO DIRECIONAL, INCLUSO BOTA FORA (M)</t>
        </is>
      </c>
      <c r="B556" s="59" t="n"/>
      <c r="C556" s="59" t="n"/>
      <c r="D556" s="59" t="n"/>
      <c r="E556" s="59" t="n"/>
      <c r="F556" s="59" t="n"/>
      <c r="G556" s="60" t="n"/>
    </row>
    <row r="557" ht="15" customHeight="1">
      <c r="A557" s="24" t="inlineStr">
        <is>
          <t>OUTROS</t>
        </is>
      </c>
      <c r="B557" s="60" t="n"/>
      <c r="C557" s="15" t="inlineStr">
        <is>
          <t>FONTE</t>
        </is>
      </c>
      <c r="D557" s="15" t="inlineStr">
        <is>
          <t>UNID</t>
        </is>
      </c>
      <c r="E557" s="15" t="inlineStr">
        <is>
          <t>COEFICIENTE</t>
        </is>
      </c>
      <c r="F557" s="15" t="inlineStr">
        <is>
          <t>PREÇO UNITÁRIO</t>
        </is>
      </c>
      <c r="G557" s="15" t="inlineStr">
        <is>
          <t>TOTAL</t>
        </is>
      </c>
    </row>
    <row r="558" ht="72" customHeight="1">
      <c r="A558" s="25" t="inlineStr">
        <is>
          <t>CXX11</t>
        </is>
      </c>
      <c r="B558" s="26" t="inlineStr">
        <is>
          <t>DESFILE, SOLDAGEM, INSTALAÇÃO DE CONEXÕES, VÁLVULAS, ACESSÓRIOS E NIPLES COM ABERTURA E FECHAMENTO DE TIE-IN COM DISTÂNCIA DE ATÉ 2 METROS ENTRE PEÇAS E ACABAMENTO AO NÍVEL DO PISO PRONTO PARA REDE DE PEAD DN 32 mm, EM REDE DE GASODUTO - INCLUSO RETIRADA DE MATERIAL, CONEXÕES, MONTAGEM, INSTALAÇÃO e RECOMPOSIÇÃO (EXCETO ASFALTO) - PELO MÉTODO DESTRUTIVO OU FURO DIRECIONAL, INCLUSO BOTA FORA</t>
        </is>
      </c>
      <c r="C558" s="25" t="inlineStr"/>
      <c r="D558" s="25" t="inlineStr">
        <is>
          <t>M</t>
        </is>
      </c>
      <c r="E558" s="69" t="n">
        <v>1</v>
      </c>
      <c r="F558" s="70">
        <f>ROUND(M558*FATOR, 2)</f>
        <v/>
      </c>
      <c r="G558" s="70">
        <f>ROUND(E558*F558, 2)</f>
        <v/>
      </c>
      <c r="L558" t="n">
        <v>1</v>
      </c>
      <c r="M558" t="n">
        <v>123.17</v>
      </c>
      <c r="N558">
        <f>(M558-F558)</f>
        <v/>
      </c>
    </row>
    <row r="559" ht="15" customHeight="1">
      <c r="A559" s="2" t="inlineStr"/>
      <c r="B559" s="2" t="inlineStr"/>
      <c r="C559" s="2" t="inlineStr"/>
      <c r="D559" s="2" t="inlineStr"/>
      <c r="E559" s="29" t="inlineStr">
        <is>
          <t>TOTAL OUTROS:</t>
        </is>
      </c>
      <c r="F559" s="60" t="n"/>
      <c r="G559" s="71">
        <f>SUM(G558:G558)</f>
        <v/>
      </c>
    </row>
    <row r="560" ht="15" customHeight="1">
      <c r="A560" s="2" t="inlineStr"/>
      <c r="B560" s="2" t="inlineStr"/>
      <c r="C560" s="2" t="inlineStr"/>
      <c r="D560" s="2" t="inlineStr"/>
      <c r="E560" s="31" t="inlineStr">
        <is>
          <t>VALOR:</t>
        </is>
      </c>
      <c r="F560" s="60" t="n"/>
      <c r="G560" s="61">
        <f>SUM(G559)</f>
        <v/>
      </c>
    </row>
    <row r="561" ht="15" customHeight="1">
      <c r="A561" s="2" t="inlineStr"/>
      <c r="B561" s="2" t="inlineStr"/>
      <c r="C561" s="2" t="inlineStr"/>
      <c r="D561" s="2" t="inlineStr"/>
      <c r="E561" s="31" t="inlineStr">
        <is>
          <t>VALOR BDI (26.70%):</t>
        </is>
      </c>
      <c r="F561" s="60" t="n"/>
      <c r="G561" s="61">
        <f>ROUNDDOWN(G560*BDI,2)</f>
        <v/>
      </c>
    </row>
    <row r="562" ht="15" customHeight="1">
      <c r="A562" s="2" t="inlineStr"/>
      <c r="B562" s="2" t="inlineStr"/>
      <c r="C562" s="2" t="inlineStr"/>
      <c r="D562" s="2" t="inlineStr"/>
      <c r="E562" s="31" t="inlineStr">
        <is>
          <t>VALOR COM BDI:</t>
        </is>
      </c>
      <c r="F562" s="60" t="n"/>
      <c r="G562" s="61">
        <f>G561 + G560</f>
        <v/>
      </c>
    </row>
    <row r="563" ht="10" customHeight="1">
      <c r="A563" s="2" t="inlineStr"/>
      <c r="B563" s="2" t="inlineStr"/>
      <c r="C563" s="22" t="inlineStr"/>
      <c r="E563" s="2" t="inlineStr"/>
      <c r="F563" s="2" t="inlineStr"/>
      <c r="G563" s="2" t="inlineStr"/>
    </row>
    <row r="564" ht="20" customHeight="1">
      <c r="A564" s="23" t="inlineStr">
        <is>
          <t>3.7. CXX02 CAIXA DE VÁLVULAS COM BLOQUEIO MANUAL E VENT´S, TAMPA DE FERRO FUNDIDO, FUNDO E BORDA DE CONCRETO - FORNECIMENTO E INSTALAÇÃO (UND)</t>
        </is>
      </c>
      <c r="B564" s="59" t="n"/>
      <c r="C564" s="59" t="n"/>
      <c r="D564" s="59" t="n"/>
      <c r="E564" s="59" t="n"/>
      <c r="F564" s="59" t="n"/>
      <c r="G564" s="60" t="n"/>
    </row>
    <row r="565" ht="15" customHeight="1">
      <c r="A565" s="24" t="inlineStr">
        <is>
          <t>OUTROS</t>
        </is>
      </c>
      <c r="B565" s="60" t="n"/>
      <c r="C565" s="15" t="inlineStr">
        <is>
          <t>FONTE</t>
        </is>
      </c>
      <c r="D565" s="15" t="inlineStr">
        <is>
          <t>UNID</t>
        </is>
      </c>
      <c r="E565" s="15" t="inlineStr">
        <is>
          <t>COEFICIENTE</t>
        </is>
      </c>
      <c r="F565" s="15" t="inlineStr">
        <is>
          <t>PREÇO UNITÁRIO</t>
        </is>
      </c>
      <c r="G565" s="15" t="inlineStr">
        <is>
          <t>TOTAL</t>
        </is>
      </c>
    </row>
    <row r="566" ht="29" customHeight="1">
      <c r="A566" s="25" t="inlineStr">
        <is>
          <t>CXX02</t>
        </is>
      </c>
      <c r="B566" s="26" t="inlineStr">
        <is>
          <t>CAIXA DE VÁLVULAS COM BLOQUEIO MANUAL E VENT´S, TAMPA DE FERRO FUNDIDO, FUNDO E BORDA DE CONCRETO - FORNECIMENTO E INSTALAÇÃO</t>
        </is>
      </c>
      <c r="C566" s="25" t="inlineStr"/>
      <c r="D566" s="25" t="inlineStr">
        <is>
          <t>UND</t>
        </is>
      </c>
      <c r="E566" s="69" t="n">
        <v>1</v>
      </c>
      <c r="F566" s="70">
        <f>ROUND(M566*FATOR, 2)</f>
        <v/>
      </c>
      <c r="G566" s="70">
        <f>ROUND(E566*F566, 2)</f>
        <v/>
      </c>
      <c r="L566" t="n">
        <v>1</v>
      </c>
      <c r="M566" t="n">
        <v>7661.76</v>
      </c>
      <c r="N566">
        <f>(M566-F566)</f>
        <v/>
      </c>
    </row>
    <row r="567" ht="15" customHeight="1">
      <c r="A567" s="2" t="inlineStr"/>
      <c r="B567" s="2" t="inlineStr"/>
      <c r="C567" s="2" t="inlineStr"/>
      <c r="D567" s="2" t="inlineStr"/>
      <c r="E567" s="29" t="inlineStr">
        <is>
          <t>TOTAL OUTROS:</t>
        </is>
      </c>
      <c r="F567" s="60" t="n"/>
      <c r="G567" s="71">
        <f>SUM(G566:G566)</f>
        <v/>
      </c>
    </row>
    <row r="568" ht="15" customHeight="1">
      <c r="A568" s="2" t="inlineStr"/>
      <c r="B568" s="2" t="inlineStr"/>
      <c r="C568" s="2" t="inlineStr"/>
      <c r="D568" s="2" t="inlineStr"/>
      <c r="E568" s="31" t="inlineStr">
        <is>
          <t>VALOR:</t>
        </is>
      </c>
      <c r="F568" s="60" t="n"/>
      <c r="G568" s="61">
        <f>SUM(G567)</f>
        <v/>
      </c>
    </row>
    <row r="569" ht="15" customHeight="1">
      <c r="A569" s="2" t="inlineStr"/>
      <c r="B569" s="2" t="inlineStr"/>
      <c r="C569" s="2" t="inlineStr"/>
      <c r="D569" s="2" t="inlineStr"/>
      <c r="E569" s="31" t="inlineStr">
        <is>
          <t>VALOR BDI (26.70%):</t>
        </is>
      </c>
      <c r="F569" s="60" t="n"/>
      <c r="G569" s="61">
        <f>ROUNDDOWN(G568*BDI,2)</f>
        <v/>
      </c>
    </row>
    <row r="570" ht="15" customHeight="1">
      <c r="A570" s="2" t="inlineStr"/>
      <c r="B570" s="2" t="inlineStr"/>
      <c r="C570" s="2" t="inlineStr"/>
      <c r="D570" s="2" t="inlineStr"/>
      <c r="E570" s="31" t="inlineStr">
        <is>
          <t>VALOR COM BDI:</t>
        </is>
      </c>
      <c r="F570" s="60" t="n"/>
      <c r="G570" s="61">
        <f>G569 + G568</f>
        <v/>
      </c>
    </row>
    <row r="571" ht="10" customHeight="1">
      <c r="A571" s="2" t="inlineStr"/>
      <c r="B571" s="2" t="inlineStr"/>
      <c r="C571" s="22" t="inlineStr"/>
      <c r="E571" s="2" t="inlineStr"/>
      <c r="F571" s="2" t="inlineStr"/>
      <c r="G571" s="2" t="inlineStr"/>
    </row>
    <row r="572" ht="20" customHeight="1">
      <c r="A572" s="23" t="inlineStr">
        <is>
          <t>4.1. C5118 TINTA DE FUNDO DE EPÓXI ZINCO POLIAMIDA 50 MICRAS DE PELÍCULA SECA PARA SUPORTES DE TUBULAÇÃO EM AÇO CARBONO, COM RETIRADA DA MANTA DE POLIETILENO (M2)</t>
        </is>
      </c>
      <c r="B572" s="59" t="n"/>
      <c r="C572" s="59" t="n"/>
      <c r="D572" s="59" t="n"/>
      <c r="E572" s="59" t="n"/>
      <c r="F572" s="59" t="n"/>
      <c r="G572" s="60" t="n"/>
    </row>
    <row r="573" ht="15" customHeight="1">
      <c r="A573" s="24" t="inlineStr">
        <is>
          <t>Equipamento Custo Horário</t>
        </is>
      </c>
      <c r="B573" s="60" t="n"/>
      <c r="C573" s="15" t="inlineStr">
        <is>
          <t>FONTE</t>
        </is>
      </c>
      <c r="D573" s="15" t="inlineStr">
        <is>
          <t>UNID</t>
        </is>
      </c>
      <c r="E573" s="15" t="inlineStr">
        <is>
          <t>COEFICIENTE</t>
        </is>
      </c>
      <c r="F573" s="15" t="inlineStr">
        <is>
          <t>PREÇO UNITÁRIO</t>
        </is>
      </c>
      <c r="G573" s="15" t="inlineStr">
        <is>
          <t>TOTAL</t>
        </is>
      </c>
    </row>
    <row r="574" ht="15" customHeight="1">
      <c r="A574" s="25" t="inlineStr">
        <is>
          <t>I0737</t>
        </is>
      </c>
      <c r="B574" s="26" t="inlineStr">
        <is>
          <t>ESMERILHADEIRA INDUSTRIAL (CHP)</t>
        </is>
      </c>
      <c r="C574" s="25" t="inlineStr">
        <is>
          <t>SEINFRA</t>
        </is>
      </c>
      <c r="D574" s="25" t="inlineStr">
        <is>
          <t>H</t>
        </is>
      </c>
      <c r="E574" s="69" t="n">
        <v>0.05</v>
      </c>
      <c r="F574" s="72">
        <f>'COMPOSICOES AUXILIARES'!G548</f>
        <v/>
      </c>
      <c r="G574" s="72">
        <f>ROUND(E574*F574, 2)</f>
        <v/>
      </c>
      <c r="L574" t="n">
        <v>0.05</v>
      </c>
      <c r="M574" t="n">
        <v>0.3554</v>
      </c>
      <c r="N574">
        <f>(M574-F574)</f>
        <v/>
      </c>
    </row>
    <row r="575" ht="18" customHeight="1">
      <c r="A575" s="2" t="inlineStr"/>
      <c r="B575" s="2" t="inlineStr"/>
      <c r="C575" s="2" t="inlineStr"/>
      <c r="D575" s="2" t="inlineStr"/>
      <c r="E575" s="29" t="inlineStr">
        <is>
          <t>TOTAL Equipamento Custo Horário:</t>
        </is>
      </c>
      <c r="F575" s="60" t="n"/>
      <c r="G575" s="73">
        <f>SUM(G574:G574)</f>
        <v/>
      </c>
    </row>
    <row r="576" ht="15" customHeight="1">
      <c r="A576" s="24" t="inlineStr">
        <is>
          <t>Material</t>
        </is>
      </c>
      <c r="B576" s="60" t="n"/>
      <c r="C576" s="15" t="inlineStr">
        <is>
          <t>FONTE</t>
        </is>
      </c>
      <c r="D576" s="15" t="inlineStr">
        <is>
          <t>UNID</t>
        </is>
      </c>
      <c r="E576" s="15" t="inlineStr">
        <is>
          <t>COEFICIENTE</t>
        </is>
      </c>
      <c r="F576" s="15" t="inlineStr">
        <is>
          <t>PREÇO UNITÁRIO</t>
        </is>
      </c>
      <c r="G576" s="15" t="inlineStr">
        <is>
          <t>TOTAL</t>
        </is>
      </c>
    </row>
    <row r="577" ht="15" customHeight="1">
      <c r="A577" s="25" t="inlineStr">
        <is>
          <t>G0125</t>
        </is>
      </c>
      <c r="B577" s="26" t="inlineStr">
        <is>
          <t>DILUENTE PARA TINTA EPOXI</t>
        </is>
      </c>
      <c r="C577" s="25" t="inlineStr">
        <is>
          <t>SEINFRA</t>
        </is>
      </c>
      <c r="D577" s="25" t="inlineStr">
        <is>
          <t>L</t>
        </is>
      </c>
      <c r="E577" s="69" t="n">
        <v>0.011</v>
      </c>
      <c r="F577" s="72">
        <f>ROUND(M577*FATOR, 2)</f>
        <v/>
      </c>
      <c r="G577" s="72">
        <f>ROUND(E577*F577, 2)</f>
        <v/>
      </c>
      <c r="L577" t="n">
        <v>0.011</v>
      </c>
      <c r="M577" t="n">
        <v>77.70999999999999</v>
      </c>
      <c r="N577">
        <f>(M577-F577)</f>
        <v/>
      </c>
    </row>
    <row r="578" ht="15" customHeight="1">
      <c r="A578" s="25" t="inlineStr">
        <is>
          <t>G0128</t>
        </is>
      </c>
      <c r="B578" s="26" t="inlineStr">
        <is>
          <t>ESCOVA DE AÇO COPO TRANÇADA 4 1/2"</t>
        </is>
      </c>
      <c r="C578" s="25" t="inlineStr">
        <is>
          <t>SEINFRA</t>
        </is>
      </c>
      <c r="D578" s="25" t="inlineStr">
        <is>
          <t>UN</t>
        </is>
      </c>
      <c r="E578" s="69" t="n">
        <v>2.8132</v>
      </c>
      <c r="F578" s="72">
        <f>ROUND(M578*FATOR, 2)</f>
        <v/>
      </c>
      <c r="G578" s="72">
        <f>ROUND(E578*F578, 2)</f>
        <v/>
      </c>
      <c r="L578" t="n">
        <v>2.8132</v>
      </c>
      <c r="M578" t="n">
        <v>33.15</v>
      </c>
      <c r="N578">
        <f>(M578-F578)</f>
        <v/>
      </c>
    </row>
    <row r="579" ht="15" customHeight="1">
      <c r="A579" s="25" t="inlineStr">
        <is>
          <t>I1346</t>
        </is>
      </c>
      <c r="B579" s="26" t="inlineStr">
        <is>
          <t>LIXA PARA FERRO</t>
        </is>
      </c>
      <c r="C579" s="25" t="inlineStr">
        <is>
          <t>SEINFRA</t>
        </is>
      </c>
      <c r="D579" s="25" t="inlineStr">
        <is>
          <t>UN</t>
        </is>
      </c>
      <c r="E579" s="69" t="n">
        <v>0.275</v>
      </c>
      <c r="F579" s="72">
        <f>ROUND(M579*FATOR, 2)</f>
        <v/>
      </c>
      <c r="G579" s="72">
        <f>ROUND(E579*F579, 2)</f>
        <v/>
      </c>
      <c r="L579" t="n">
        <v>0.275</v>
      </c>
      <c r="M579" t="n">
        <v>2.14</v>
      </c>
      <c r="N579">
        <f>(M579-F579)</f>
        <v/>
      </c>
    </row>
    <row r="580" ht="15" customHeight="1">
      <c r="A580" s="25" t="inlineStr">
        <is>
          <t>G0284</t>
        </is>
      </c>
      <c r="B580" s="26" t="inlineStr">
        <is>
          <t>ROLO DE LA DE CARNEIRO DE 9CM</t>
        </is>
      </c>
      <c r="C580" s="25" t="inlineStr">
        <is>
          <t>SEINFRA</t>
        </is>
      </c>
      <c r="D580" s="25" t="inlineStr">
        <is>
          <t>UN</t>
        </is>
      </c>
      <c r="E580" s="69" t="n">
        <v>0.06</v>
      </c>
      <c r="F580" s="72">
        <f>ROUND(M580*FATOR, 2)</f>
        <v/>
      </c>
      <c r="G580" s="72">
        <f>ROUND(E580*F580, 2)</f>
        <v/>
      </c>
      <c r="L580" t="n">
        <v>0.06</v>
      </c>
      <c r="M580" t="n">
        <v>12.24</v>
      </c>
      <c r="N580">
        <f>(M580-F580)</f>
        <v/>
      </c>
    </row>
    <row r="581" ht="15" customHeight="1">
      <c r="A581" s="25" t="inlineStr">
        <is>
          <t>G0471</t>
        </is>
      </c>
      <c r="B581" s="26" t="inlineStr">
        <is>
          <t>TINTA EPÓXI ZINCO POLIAMIDA (PETROBRAS N-1277)</t>
        </is>
      </c>
      <c r="C581" s="25" t="inlineStr">
        <is>
          <t>SEINFRA</t>
        </is>
      </c>
      <c r="D581" s="25" t="inlineStr">
        <is>
          <t>L</t>
        </is>
      </c>
      <c r="E581" s="69" t="n">
        <v>0.1099</v>
      </c>
      <c r="F581" s="72">
        <f>ROUND(M581*FATOR, 2)</f>
        <v/>
      </c>
      <c r="G581" s="72">
        <f>ROUND(E581*F581, 2)</f>
        <v/>
      </c>
      <c r="L581" t="n">
        <v>0.1099</v>
      </c>
      <c r="M581" t="n">
        <v>70.33</v>
      </c>
      <c r="N581">
        <f>(M581-F581)</f>
        <v/>
      </c>
    </row>
    <row r="582" ht="15" customHeight="1">
      <c r="A582" s="25" t="inlineStr">
        <is>
          <t>I2158</t>
        </is>
      </c>
      <c r="B582" s="26" t="inlineStr">
        <is>
          <t>TRINCHA 2'</t>
        </is>
      </c>
      <c r="C582" s="25" t="inlineStr">
        <is>
          <t>SEINFRA</t>
        </is>
      </c>
      <c r="D582" s="25" t="inlineStr">
        <is>
          <t>UN</t>
        </is>
      </c>
      <c r="E582" s="69" t="n">
        <v>0.06</v>
      </c>
      <c r="F582" s="72">
        <f>ROUND(M582*FATOR, 2)</f>
        <v/>
      </c>
      <c r="G582" s="72">
        <f>ROUND(E582*F582, 2)</f>
        <v/>
      </c>
      <c r="L582" t="n">
        <v>0.06</v>
      </c>
      <c r="M582" t="n">
        <v>4.04</v>
      </c>
      <c r="N582">
        <f>(M582-F582)</f>
        <v/>
      </c>
    </row>
    <row r="583" ht="15" customHeight="1">
      <c r="A583" s="2" t="inlineStr"/>
      <c r="B583" s="2" t="inlineStr"/>
      <c r="C583" s="2" t="inlineStr"/>
      <c r="D583" s="2" t="inlineStr"/>
      <c r="E583" s="29" t="inlineStr">
        <is>
          <t>TOTAL Material:</t>
        </is>
      </c>
      <c r="F583" s="60" t="n"/>
      <c r="G583" s="73">
        <f>SUM(G577:G582)</f>
        <v/>
      </c>
    </row>
    <row r="584" ht="15" customHeight="1">
      <c r="A584" s="24" t="inlineStr">
        <is>
          <t>Mão de Obra</t>
        </is>
      </c>
      <c r="B584" s="60" t="n"/>
      <c r="C584" s="15" t="inlineStr">
        <is>
          <t>FONTE</t>
        </is>
      </c>
      <c r="D584" s="15" t="inlineStr">
        <is>
          <t>UNID</t>
        </is>
      </c>
      <c r="E584" s="15" t="inlineStr">
        <is>
          <t>COEFICIENTE</t>
        </is>
      </c>
      <c r="F584" s="15" t="inlineStr">
        <is>
          <t>PREÇO UNITÁRIO</t>
        </is>
      </c>
      <c r="G584" s="15" t="inlineStr">
        <is>
          <t>TOTAL</t>
        </is>
      </c>
    </row>
    <row r="585" ht="15" customHeight="1">
      <c r="A585" s="25" t="inlineStr">
        <is>
          <t>I0045</t>
        </is>
      </c>
      <c r="B585" s="26" t="inlineStr">
        <is>
          <t>AJUDANTE DE PINTOR</t>
        </is>
      </c>
      <c r="C585" s="25" t="inlineStr">
        <is>
          <t>SEINFRA</t>
        </is>
      </c>
      <c r="D585" s="25" t="inlineStr">
        <is>
          <t>H</t>
        </is>
      </c>
      <c r="E585" s="69">
        <f>L585*FATOR</f>
        <v/>
      </c>
      <c r="F585" s="72" t="n">
        <v>21.1</v>
      </c>
      <c r="G585" s="72">
        <f>ROUND(E585*F585, 2)</f>
        <v/>
      </c>
      <c r="L585" t="n">
        <v>0.2</v>
      </c>
      <c r="M585" t="n">
        <v>21.1</v>
      </c>
      <c r="N585">
        <f>(M585-F585)</f>
        <v/>
      </c>
    </row>
    <row r="586" ht="15" customHeight="1">
      <c r="A586" s="25" t="inlineStr">
        <is>
          <t>I2395</t>
        </is>
      </c>
      <c r="B586" s="26" t="inlineStr">
        <is>
          <t>PINTOR</t>
        </is>
      </c>
      <c r="C586" s="25" t="inlineStr">
        <is>
          <t>SEINFRA</t>
        </is>
      </c>
      <c r="D586" s="25" t="inlineStr">
        <is>
          <t>H</t>
        </is>
      </c>
      <c r="E586" s="69">
        <f>L586*FATOR</f>
        <v/>
      </c>
      <c r="F586" s="72" t="n">
        <v>26.86</v>
      </c>
      <c r="G586" s="72">
        <f>ROUND(E586*F586, 2)</f>
        <v/>
      </c>
      <c r="L586" t="n">
        <v>0.4</v>
      </c>
      <c r="M586" t="n">
        <v>26.86</v>
      </c>
      <c r="N586">
        <f>(M586-F586)</f>
        <v/>
      </c>
    </row>
    <row r="587" ht="15" customHeight="1">
      <c r="A587" s="2" t="inlineStr"/>
      <c r="B587" s="2" t="inlineStr"/>
      <c r="C587" s="2" t="inlineStr"/>
      <c r="D587" s="2" t="inlineStr"/>
      <c r="E587" s="29" t="inlineStr">
        <is>
          <t>TOTAL Mão de Obra:</t>
        </is>
      </c>
      <c r="F587" s="60" t="n"/>
      <c r="G587" s="73">
        <f>SUM(G585:G586)</f>
        <v/>
      </c>
    </row>
    <row r="588" ht="15" customHeight="1">
      <c r="A588" s="2" t="inlineStr"/>
      <c r="B588" s="2" t="inlineStr"/>
      <c r="C588" s="2" t="inlineStr"/>
      <c r="D588" s="2" t="inlineStr"/>
      <c r="E588" s="31" t="inlineStr">
        <is>
          <t>VALOR:</t>
        </is>
      </c>
      <c r="F588" s="60" t="n"/>
      <c r="G588" s="61">
        <f>SUM(G583,G575,G587)</f>
        <v/>
      </c>
    </row>
    <row r="589" ht="15" customHeight="1">
      <c r="A589" s="2" t="inlineStr"/>
      <c r="B589" s="2" t="inlineStr"/>
      <c r="C589" s="2" t="inlineStr"/>
      <c r="D589" s="2" t="inlineStr"/>
      <c r="E589" s="31" t="inlineStr">
        <is>
          <t>VALOR BDI (26.70%):</t>
        </is>
      </c>
      <c r="F589" s="60" t="n"/>
      <c r="G589" s="61">
        <f>ROUNDDOWN(G588*BDI,2)</f>
        <v/>
      </c>
    </row>
    <row r="590" ht="15" customHeight="1">
      <c r="A590" s="2" t="inlineStr"/>
      <c r="B590" s="2" t="inlineStr"/>
      <c r="C590" s="2" t="inlineStr"/>
      <c r="D590" s="2" t="inlineStr"/>
      <c r="E590" s="31" t="inlineStr">
        <is>
          <t>VALOR COM BDI:</t>
        </is>
      </c>
      <c r="F590" s="60" t="n"/>
      <c r="G590" s="61">
        <f>G589 + G588</f>
        <v/>
      </c>
    </row>
    <row r="591" ht="10" customHeight="1">
      <c r="A591" s="2" t="inlineStr"/>
      <c r="B591" s="2" t="inlineStr"/>
      <c r="C591" s="22" t="inlineStr"/>
      <c r="E591" s="2" t="inlineStr"/>
      <c r="F591" s="2" t="inlineStr"/>
      <c r="G591" s="2" t="inlineStr"/>
    </row>
    <row r="592" ht="20" customHeight="1">
      <c r="A592" s="23" t="inlineStr">
        <is>
          <t>4.2. C5119 TINTA DE ACABAMENTO POLIURETANO ACRÍLICO 70 MICRAS DE PELÍCULA SECA PARA TUBULAÇÃO E SUPORTES EM AÇO CARBONO (M2)</t>
        </is>
      </c>
      <c r="B592" s="59" t="n"/>
      <c r="C592" s="59" t="n"/>
      <c r="D592" s="59" t="n"/>
      <c r="E592" s="59" t="n"/>
      <c r="F592" s="59" t="n"/>
      <c r="G592" s="60" t="n"/>
    </row>
    <row r="593" ht="15" customHeight="1">
      <c r="A593" s="24" t="inlineStr">
        <is>
          <t>Material</t>
        </is>
      </c>
      <c r="B593" s="60" t="n"/>
      <c r="C593" s="15" t="inlineStr">
        <is>
          <t>FONTE</t>
        </is>
      </c>
      <c r="D593" s="15" t="inlineStr">
        <is>
          <t>UNID</t>
        </is>
      </c>
      <c r="E593" s="15" t="inlineStr">
        <is>
          <t>COEFICIENTE</t>
        </is>
      </c>
      <c r="F593" s="15" t="inlineStr">
        <is>
          <t>PREÇO UNITÁRIO</t>
        </is>
      </c>
      <c r="G593" s="15" t="inlineStr">
        <is>
          <t>TOTAL</t>
        </is>
      </c>
    </row>
    <row r="594" ht="15" customHeight="1">
      <c r="A594" s="25" t="inlineStr">
        <is>
          <t>G0125</t>
        </is>
      </c>
      <c r="B594" s="26" t="inlineStr">
        <is>
          <t>DILUENTE PARA TINTA EPOXI</t>
        </is>
      </c>
      <c r="C594" s="25" t="inlineStr">
        <is>
          <t>SEINFRA</t>
        </is>
      </c>
      <c r="D594" s="25" t="inlineStr">
        <is>
          <t>L</t>
        </is>
      </c>
      <c r="E594" s="69" t="n">
        <v>0.0154</v>
      </c>
      <c r="F594" s="72">
        <f>ROUND(M594*FATOR, 2)</f>
        <v/>
      </c>
      <c r="G594" s="72">
        <f>ROUND(E594*F594, 2)</f>
        <v/>
      </c>
      <c r="L594" t="n">
        <v>0.0154</v>
      </c>
      <c r="M594" t="n">
        <v>77.70999999999999</v>
      </c>
      <c r="N594">
        <f>(M594-F594)</f>
        <v/>
      </c>
    </row>
    <row r="595" ht="15" customHeight="1">
      <c r="A595" s="25" t="inlineStr">
        <is>
          <t>G0284</t>
        </is>
      </c>
      <c r="B595" s="26" t="inlineStr">
        <is>
          <t>ROLO DE LA DE CARNEIRO DE 9CM</t>
        </is>
      </c>
      <c r="C595" s="25" t="inlineStr">
        <is>
          <t>SEINFRA</t>
        </is>
      </c>
      <c r="D595" s="25" t="inlineStr">
        <is>
          <t>UN</t>
        </is>
      </c>
      <c r="E595" s="69" t="n">
        <v>0.06</v>
      </c>
      <c r="F595" s="72">
        <f>ROUND(M595*FATOR, 2)</f>
        <v/>
      </c>
      <c r="G595" s="72">
        <f>ROUND(E595*F595, 2)</f>
        <v/>
      </c>
      <c r="L595" t="n">
        <v>0.06</v>
      </c>
      <c r="M595" t="n">
        <v>12.24</v>
      </c>
      <c r="N595">
        <f>(M595-F595)</f>
        <v/>
      </c>
    </row>
    <row r="596" ht="15" customHeight="1">
      <c r="A596" s="25" t="inlineStr">
        <is>
          <t>G0472</t>
        </is>
      </c>
      <c r="B596" s="26" t="inlineStr">
        <is>
          <t>TINTA POLIURETANO ACRÍLICO (PETROBRAS N-2677)</t>
        </is>
      </c>
      <c r="C596" s="25" t="inlineStr">
        <is>
          <t>SEINFRA</t>
        </is>
      </c>
      <c r="D596" s="25" t="inlineStr">
        <is>
          <t>L</t>
        </is>
      </c>
      <c r="E596" s="69" t="n">
        <v>0.1538</v>
      </c>
      <c r="F596" s="72">
        <f>ROUND(M596*FATOR, 2)</f>
        <v/>
      </c>
      <c r="G596" s="72">
        <f>ROUND(E596*F596, 2)</f>
        <v/>
      </c>
      <c r="L596" t="n">
        <v>0.1538</v>
      </c>
      <c r="M596" t="n">
        <v>58.5</v>
      </c>
      <c r="N596">
        <f>(M596-F596)</f>
        <v/>
      </c>
    </row>
    <row r="597" ht="15" customHeight="1">
      <c r="A597" s="25" t="inlineStr">
        <is>
          <t>I2158</t>
        </is>
      </c>
      <c r="B597" s="26" t="inlineStr">
        <is>
          <t>TRINCHA 2'</t>
        </is>
      </c>
      <c r="C597" s="25" t="inlineStr">
        <is>
          <t>SEINFRA</t>
        </is>
      </c>
      <c r="D597" s="25" t="inlineStr">
        <is>
          <t>UN</t>
        </is>
      </c>
      <c r="E597" s="69" t="n">
        <v>0.06</v>
      </c>
      <c r="F597" s="72">
        <f>ROUND(M597*FATOR, 2)</f>
        <v/>
      </c>
      <c r="G597" s="72">
        <f>ROUND(E597*F597, 2)</f>
        <v/>
      </c>
      <c r="L597" t="n">
        <v>0.06</v>
      </c>
      <c r="M597" t="n">
        <v>4.04</v>
      </c>
      <c r="N597">
        <f>(M597-F597)</f>
        <v/>
      </c>
    </row>
    <row r="598" ht="15" customHeight="1">
      <c r="A598" s="2" t="inlineStr"/>
      <c r="B598" s="2" t="inlineStr"/>
      <c r="C598" s="2" t="inlineStr"/>
      <c r="D598" s="2" t="inlineStr"/>
      <c r="E598" s="29" t="inlineStr">
        <is>
          <t>TOTAL Material:</t>
        </is>
      </c>
      <c r="F598" s="60" t="n"/>
      <c r="G598" s="73">
        <f>SUM(G594:G597)</f>
        <v/>
      </c>
    </row>
    <row r="599" ht="15" customHeight="1">
      <c r="A599" s="24" t="inlineStr">
        <is>
          <t>Mão de Obra</t>
        </is>
      </c>
      <c r="B599" s="60" t="n"/>
      <c r="C599" s="15" t="inlineStr">
        <is>
          <t>FONTE</t>
        </is>
      </c>
      <c r="D599" s="15" t="inlineStr">
        <is>
          <t>UNID</t>
        </is>
      </c>
      <c r="E599" s="15" t="inlineStr">
        <is>
          <t>COEFICIENTE</t>
        </is>
      </c>
      <c r="F599" s="15" t="inlineStr">
        <is>
          <t>PREÇO UNITÁRIO</t>
        </is>
      </c>
      <c r="G599" s="15" t="inlineStr">
        <is>
          <t>TOTAL</t>
        </is>
      </c>
    </row>
    <row r="600" ht="15" customHeight="1">
      <c r="A600" s="25" t="inlineStr">
        <is>
          <t>I0045</t>
        </is>
      </c>
      <c r="B600" s="26" t="inlineStr">
        <is>
          <t>AJUDANTE DE PINTOR</t>
        </is>
      </c>
      <c r="C600" s="25" t="inlineStr">
        <is>
          <t>SEINFRA</t>
        </is>
      </c>
      <c r="D600" s="25" t="inlineStr">
        <is>
          <t>H</t>
        </is>
      </c>
      <c r="E600" s="69">
        <f>L600*FATOR</f>
        <v/>
      </c>
      <c r="F600" s="72" t="n">
        <v>21.1</v>
      </c>
      <c r="G600" s="72">
        <f>ROUND(E600*F600, 2)</f>
        <v/>
      </c>
      <c r="L600" t="n">
        <v>0.28</v>
      </c>
      <c r="M600" t="n">
        <v>21.1</v>
      </c>
      <c r="N600">
        <f>(M600-F600)</f>
        <v/>
      </c>
    </row>
    <row r="601" ht="15" customHeight="1">
      <c r="A601" s="25" t="inlineStr">
        <is>
          <t>I2395</t>
        </is>
      </c>
      <c r="B601" s="26" t="inlineStr">
        <is>
          <t>PINTOR</t>
        </is>
      </c>
      <c r="C601" s="25" t="inlineStr">
        <is>
          <t>SEINFRA</t>
        </is>
      </c>
      <c r="D601" s="25" t="inlineStr">
        <is>
          <t>H</t>
        </is>
      </c>
      <c r="E601" s="69">
        <f>L601*FATOR</f>
        <v/>
      </c>
      <c r="F601" s="72" t="n">
        <v>26.86</v>
      </c>
      <c r="G601" s="72">
        <f>ROUND(E601*F601, 2)</f>
        <v/>
      </c>
      <c r="L601" t="n">
        <v>0.5600000000000001</v>
      </c>
      <c r="M601" t="n">
        <v>26.86</v>
      </c>
      <c r="N601">
        <f>(M601-F601)</f>
        <v/>
      </c>
    </row>
    <row r="602" ht="15" customHeight="1">
      <c r="A602" s="2" t="inlineStr"/>
      <c r="B602" s="2" t="inlineStr"/>
      <c r="C602" s="2" t="inlineStr"/>
      <c r="D602" s="2" t="inlineStr"/>
      <c r="E602" s="29" t="inlineStr">
        <is>
          <t>TOTAL Mão de Obra:</t>
        </is>
      </c>
      <c r="F602" s="60" t="n"/>
      <c r="G602" s="73">
        <f>SUM(G600:G601)</f>
        <v/>
      </c>
    </row>
    <row r="603" ht="15" customHeight="1">
      <c r="A603" s="2" t="inlineStr"/>
      <c r="B603" s="2" t="inlineStr"/>
      <c r="C603" s="2" t="inlineStr"/>
      <c r="D603" s="2" t="inlineStr"/>
      <c r="E603" s="31" t="inlineStr">
        <is>
          <t>VALOR:</t>
        </is>
      </c>
      <c r="F603" s="60" t="n"/>
      <c r="G603" s="61">
        <f>SUM(G598,G602)</f>
        <v/>
      </c>
    </row>
    <row r="604" ht="15" customHeight="1">
      <c r="A604" s="2" t="inlineStr"/>
      <c r="B604" s="2" t="inlineStr"/>
      <c r="C604" s="2" t="inlineStr"/>
      <c r="D604" s="2" t="inlineStr"/>
      <c r="E604" s="31" t="inlineStr">
        <is>
          <t>VALOR BDI (26.70%):</t>
        </is>
      </c>
      <c r="F604" s="60" t="n"/>
      <c r="G604" s="61">
        <f>ROUNDDOWN(G603*BDI,2)</f>
        <v/>
      </c>
    </row>
    <row r="605" ht="15" customHeight="1">
      <c r="A605" s="2" t="inlineStr"/>
      <c r="B605" s="2" t="inlineStr"/>
      <c r="C605" s="2" t="inlineStr"/>
      <c r="D605" s="2" t="inlineStr"/>
      <c r="E605" s="31" t="inlineStr">
        <is>
          <t>VALOR COM BDI:</t>
        </is>
      </c>
      <c r="F605" s="60" t="n"/>
      <c r="G605" s="61">
        <f>G604 + G603</f>
        <v/>
      </c>
    </row>
    <row r="606" ht="10" customHeight="1">
      <c r="A606" s="2" t="inlineStr"/>
      <c r="B606" s="2" t="inlineStr"/>
      <c r="C606" s="22" t="inlineStr"/>
      <c r="E606" s="2" t="inlineStr"/>
      <c r="F606" s="2" t="inlineStr"/>
      <c r="G606" s="2" t="inlineStr"/>
    </row>
    <row r="607" ht="20" customHeight="1">
      <c r="A607" s="23" t="inlineStr">
        <is>
          <t>4.3. C5123 FORMA METÁLICA CIRCULAR PARA JAQUETA EM CONCRETO REUTILIZAÇÃO 15 VEZES (M2)</t>
        </is>
      </c>
      <c r="B607" s="59" t="n"/>
      <c r="C607" s="59" t="n"/>
      <c r="D607" s="59" t="n"/>
      <c r="E607" s="59" t="n"/>
      <c r="F607" s="59" t="n"/>
      <c r="G607" s="60" t="n"/>
    </row>
    <row r="608" ht="15" customHeight="1">
      <c r="A608" s="24" t="inlineStr">
        <is>
          <t>Equipamento Custo Horário</t>
        </is>
      </c>
      <c r="B608" s="60" t="n"/>
      <c r="C608" s="15" t="inlineStr">
        <is>
          <t>FONTE</t>
        </is>
      </c>
      <c r="D608" s="15" t="inlineStr">
        <is>
          <t>UNID</t>
        </is>
      </c>
      <c r="E608" s="15" t="inlineStr">
        <is>
          <t>COEFICIENTE</t>
        </is>
      </c>
      <c r="F608" s="15" t="inlineStr">
        <is>
          <t>PREÇO UNITÁRIO</t>
        </is>
      </c>
      <c r="G608" s="15" t="inlineStr">
        <is>
          <t>TOTAL</t>
        </is>
      </c>
    </row>
    <row r="609" ht="15" customHeight="1">
      <c r="A609" s="25" t="inlineStr">
        <is>
          <t>I0705</t>
        </is>
      </c>
      <c r="B609" s="26" t="inlineStr">
        <is>
          <t>CAMINHÃO COMERC. EQUIP. C/GUINDASTE (CHP)</t>
        </is>
      </c>
      <c r="C609" s="25" t="inlineStr">
        <is>
          <t>SEINFRA</t>
        </is>
      </c>
      <c r="D609" s="25" t="inlineStr">
        <is>
          <t>H</t>
        </is>
      </c>
      <c r="E609" s="69" t="n">
        <v>0.1</v>
      </c>
      <c r="F609" s="72">
        <f>'COMPOSICOES AUXILIARES'!G242</f>
        <v/>
      </c>
      <c r="G609" s="72">
        <f>ROUND(E609*F609, 2)</f>
        <v/>
      </c>
      <c r="L609" t="n">
        <v>0.1</v>
      </c>
      <c r="M609" t="n">
        <v>172.7113</v>
      </c>
      <c r="N609">
        <f>(M609-F609)</f>
        <v/>
      </c>
    </row>
    <row r="610" ht="15" customHeight="1">
      <c r="A610" s="25" t="inlineStr">
        <is>
          <t>I0749</t>
        </is>
      </c>
      <c r="B610" s="26" t="inlineStr">
        <is>
          <t>MÁQUINA DE SOLDA (CHP)</t>
        </is>
      </c>
      <c r="C610" s="25" t="inlineStr">
        <is>
          <t>SEINFRA</t>
        </is>
      </c>
      <c r="D610" s="25" t="inlineStr">
        <is>
          <t>H</t>
        </is>
      </c>
      <c r="E610" s="69" t="n">
        <v>0.125</v>
      </c>
      <c r="F610" s="72">
        <f>'COMPOSICOES AUXILIARES'!G1043</f>
        <v/>
      </c>
      <c r="G610" s="72">
        <f>ROUND(E610*F610, 2)</f>
        <v/>
      </c>
      <c r="L610" t="n">
        <v>0.125</v>
      </c>
      <c r="M610" t="n">
        <v>0.09719999999999999</v>
      </c>
      <c r="N610">
        <f>(M610-F610)</f>
        <v/>
      </c>
    </row>
    <row r="611" ht="18" customHeight="1">
      <c r="A611" s="2" t="inlineStr"/>
      <c r="B611" s="2" t="inlineStr"/>
      <c r="C611" s="2" t="inlineStr"/>
      <c r="D611" s="2" t="inlineStr"/>
      <c r="E611" s="29" t="inlineStr">
        <is>
          <t>TOTAL Equipamento Custo Horário:</t>
        </is>
      </c>
      <c r="F611" s="60" t="n"/>
      <c r="G611" s="73">
        <f>SUM(G609:G610)</f>
        <v/>
      </c>
    </row>
    <row r="612" ht="15" customHeight="1">
      <c r="A612" s="24" t="inlineStr">
        <is>
          <t>Material</t>
        </is>
      </c>
      <c r="B612" s="60" t="n"/>
      <c r="C612" s="15" t="inlineStr">
        <is>
          <t>FONTE</t>
        </is>
      </c>
      <c r="D612" s="15" t="inlineStr">
        <is>
          <t>UNID</t>
        </is>
      </c>
      <c r="E612" s="15" t="inlineStr">
        <is>
          <t>COEFICIENTE</t>
        </is>
      </c>
      <c r="F612" s="15" t="inlineStr">
        <is>
          <t>PREÇO UNITÁRIO</t>
        </is>
      </c>
      <c r="G612" s="15" t="inlineStr">
        <is>
          <t>TOTAL</t>
        </is>
      </c>
    </row>
    <row r="613" ht="21" customHeight="1">
      <c r="A613" s="25" t="inlineStr">
        <is>
          <t>G0470</t>
        </is>
      </c>
      <c r="B613" s="26" t="inlineStr">
        <is>
          <t>CANTONEIRA EM AÇO ABAS IGUAIS " L" 1 1/2" x 1 1/2" ESPESSURA DE 3/16" PESO NOMINAL 2,68KG/M</t>
        </is>
      </c>
      <c r="C613" s="25" t="inlineStr">
        <is>
          <t>SEINFRA</t>
        </is>
      </c>
      <c r="D613" s="25" t="inlineStr">
        <is>
          <t>KG</t>
        </is>
      </c>
      <c r="E613" s="69" t="n">
        <v>0.1556</v>
      </c>
      <c r="F613" s="72">
        <f>ROUND(M613*FATOR, 2)</f>
        <v/>
      </c>
      <c r="G613" s="72">
        <f>ROUND(E613*F613, 2)</f>
        <v/>
      </c>
      <c r="L613" t="n">
        <v>0.1556</v>
      </c>
      <c r="M613" t="n">
        <v>6.82</v>
      </c>
      <c r="N613">
        <f>(M613-F613)</f>
        <v/>
      </c>
    </row>
    <row r="614" ht="15" customHeight="1">
      <c r="A614" s="25" t="inlineStr">
        <is>
          <t>I0537</t>
        </is>
      </c>
      <c r="B614" s="26" t="inlineStr">
        <is>
          <t>CHAPA DE AÇO GALVANIZADA ESP. 0.3MM</t>
        </is>
      </c>
      <c r="C614" s="25" t="inlineStr">
        <is>
          <t>SEINFRA</t>
        </is>
      </c>
      <c r="D614" s="25" t="inlineStr">
        <is>
          <t>M2</t>
        </is>
      </c>
      <c r="E614" s="69" t="n">
        <v>0.07199999999999999</v>
      </c>
      <c r="F614" s="72">
        <f>ROUND(M614*FATOR, 2)</f>
        <v/>
      </c>
      <c r="G614" s="72">
        <f>ROUND(E614*F614, 2)</f>
        <v/>
      </c>
      <c r="L614" t="n">
        <v>0.07199999999999999</v>
      </c>
      <c r="M614" t="n">
        <v>39.03</v>
      </c>
      <c r="N614">
        <f>(M614-F614)</f>
        <v/>
      </c>
    </row>
    <row r="615" ht="15" customHeight="1">
      <c r="A615" s="25" t="inlineStr">
        <is>
          <t>I1061</t>
        </is>
      </c>
      <c r="B615" s="26" t="inlineStr">
        <is>
          <t>ELETRODOS</t>
        </is>
      </c>
      <c r="C615" s="25" t="inlineStr">
        <is>
          <t>SEINFRA</t>
        </is>
      </c>
      <c r="D615" s="25" t="inlineStr">
        <is>
          <t>KG</t>
        </is>
      </c>
      <c r="E615" s="69" t="n">
        <v>0.04</v>
      </c>
      <c r="F615" s="72">
        <f>ROUND(M615*FATOR, 2)</f>
        <v/>
      </c>
      <c r="G615" s="72">
        <f>ROUND(E615*F615, 2)</f>
        <v/>
      </c>
      <c r="L615" t="n">
        <v>0.04</v>
      </c>
      <c r="M615" t="n">
        <v>32.44</v>
      </c>
      <c r="N615">
        <f>(M615-F615)</f>
        <v/>
      </c>
    </row>
    <row r="616" ht="15" customHeight="1">
      <c r="A616" s="25" t="inlineStr">
        <is>
          <t>I1496</t>
        </is>
      </c>
      <c r="B616" s="26" t="inlineStr">
        <is>
          <t>MADEIRA (PINHO) DE 1A.</t>
        </is>
      </c>
      <c r="C616" s="25" t="inlineStr">
        <is>
          <t>SEINFRA</t>
        </is>
      </c>
      <c r="D616" s="25" t="inlineStr">
        <is>
          <t>M3</t>
        </is>
      </c>
      <c r="E616" s="69" t="n">
        <v>0.0003</v>
      </c>
      <c r="F616" s="72">
        <f>ROUND(M616*FATOR, 2)</f>
        <v/>
      </c>
      <c r="G616" s="72">
        <f>ROUND(E616*F616, 2)</f>
        <v/>
      </c>
      <c r="L616" t="n">
        <v>0.0003</v>
      </c>
      <c r="M616" t="n">
        <v>2488.15</v>
      </c>
      <c r="N616">
        <f>(M616-F616)</f>
        <v/>
      </c>
    </row>
    <row r="617" ht="15" customHeight="1">
      <c r="A617" s="25" t="inlineStr">
        <is>
          <t>I8114</t>
        </is>
      </c>
      <c r="B617" s="26" t="inlineStr">
        <is>
          <t>PARAFUSO DE AÇO COM PORCA E ARRUELA 1" x 10"</t>
        </is>
      </c>
      <c r="C617" s="25" t="inlineStr">
        <is>
          <t>SEINFRA</t>
        </is>
      </c>
      <c r="D617" s="25" t="inlineStr">
        <is>
          <t>UN</t>
        </is>
      </c>
      <c r="E617" s="69" t="n">
        <v>0.079</v>
      </c>
      <c r="F617" s="72">
        <f>ROUND(M617*FATOR, 2)</f>
        <v/>
      </c>
      <c r="G617" s="72">
        <f>ROUND(E617*F617, 2)</f>
        <v/>
      </c>
      <c r="L617" t="n">
        <v>0.079</v>
      </c>
      <c r="M617" t="n">
        <v>22.52</v>
      </c>
      <c r="N617">
        <f>(M617-F617)</f>
        <v/>
      </c>
    </row>
    <row r="618" ht="15" customHeight="1">
      <c r="A618" s="25" t="inlineStr">
        <is>
          <t>I7484</t>
        </is>
      </c>
      <c r="B618" s="26" t="inlineStr">
        <is>
          <t>SEPAROL</t>
        </is>
      </c>
      <c r="C618" s="25" t="inlineStr">
        <is>
          <t>SEINFRA</t>
        </is>
      </c>
      <c r="D618" s="25" t="inlineStr">
        <is>
          <t>L</t>
        </is>
      </c>
      <c r="E618" s="69" t="n">
        <v>0.01</v>
      </c>
      <c r="F618" s="72">
        <f>ROUND(M618*FATOR, 2)</f>
        <v/>
      </c>
      <c r="G618" s="72">
        <f>ROUND(E618*F618, 2)</f>
        <v/>
      </c>
      <c r="L618" t="n">
        <v>0.01</v>
      </c>
      <c r="M618" t="n">
        <v>20.94</v>
      </c>
      <c r="N618">
        <f>(M618-F618)</f>
        <v/>
      </c>
    </row>
    <row r="619" ht="15" customHeight="1">
      <c r="A619" s="2" t="inlineStr"/>
      <c r="B619" s="2" t="inlineStr"/>
      <c r="C619" s="2" t="inlineStr"/>
      <c r="D619" s="2" t="inlineStr"/>
      <c r="E619" s="29" t="inlineStr">
        <is>
          <t>TOTAL Material:</t>
        </is>
      </c>
      <c r="F619" s="60" t="n"/>
      <c r="G619" s="73">
        <f>SUM(G613:G618)</f>
        <v/>
      </c>
    </row>
    <row r="620" ht="15" customHeight="1">
      <c r="A620" s="24" t="inlineStr">
        <is>
          <t>Mão de Obra</t>
        </is>
      </c>
      <c r="B620" s="60" t="n"/>
      <c r="C620" s="15" t="inlineStr">
        <is>
          <t>FONTE</t>
        </is>
      </c>
      <c r="D620" s="15" t="inlineStr">
        <is>
          <t>UNID</t>
        </is>
      </c>
      <c r="E620" s="15" t="inlineStr">
        <is>
          <t>COEFICIENTE</t>
        </is>
      </c>
      <c r="F620" s="15" t="inlineStr">
        <is>
          <t>PREÇO UNITÁRIO</t>
        </is>
      </c>
      <c r="G620" s="15" t="inlineStr">
        <is>
          <t>TOTAL</t>
        </is>
      </c>
    </row>
    <row r="621" ht="15" customHeight="1">
      <c r="A621" s="25" t="inlineStr">
        <is>
          <t>I0037</t>
        </is>
      </c>
      <c r="B621" s="26" t="inlineStr">
        <is>
          <t>AJUDANTE</t>
        </is>
      </c>
      <c r="C621" s="25" t="inlineStr">
        <is>
          <t>SEINFRA</t>
        </is>
      </c>
      <c r="D621" s="25" t="inlineStr">
        <is>
          <t>H</t>
        </is>
      </c>
      <c r="E621" s="69">
        <f>L621*FATOR</f>
        <v/>
      </c>
      <c r="F621" s="72" t="n">
        <v>21.1</v>
      </c>
      <c r="G621" s="72">
        <f>ROUND(E621*F621, 2)</f>
        <v/>
      </c>
      <c r="L621" t="n">
        <v>0.99</v>
      </c>
      <c r="M621" t="n">
        <v>21.1</v>
      </c>
      <c r="N621">
        <f>(M621-F621)</f>
        <v/>
      </c>
    </row>
    <row r="622" ht="15" customHeight="1">
      <c r="A622" s="25" t="inlineStr">
        <is>
          <t>I0498</t>
        </is>
      </c>
      <c r="B622" s="26" t="inlineStr">
        <is>
          <t>CARPINTEIRO</t>
        </is>
      </c>
      <c r="C622" s="25" t="inlineStr">
        <is>
          <t>SEINFRA</t>
        </is>
      </c>
      <c r="D622" s="25" t="inlineStr">
        <is>
          <t>H</t>
        </is>
      </c>
      <c r="E622" s="69">
        <f>L622*FATOR</f>
        <v/>
      </c>
      <c r="F622" s="72" t="n">
        <v>26.86</v>
      </c>
      <c r="G622" s="72">
        <f>ROUND(E622*F622, 2)</f>
        <v/>
      </c>
      <c r="L622" t="n">
        <v>1.16</v>
      </c>
      <c r="M622" t="n">
        <v>26.86</v>
      </c>
      <c r="N622">
        <f>(M622-F622)</f>
        <v/>
      </c>
    </row>
    <row r="623" ht="15" customHeight="1">
      <c r="A623" s="2" t="inlineStr"/>
      <c r="B623" s="2" t="inlineStr"/>
      <c r="C623" s="2" t="inlineStr"/>
      <c r="D623" s="2" t="inlineStr"/>
      <c r="E623" s="29" t="inlineStr">
        <is>
          <t>TOTAL Mão de Obra:</t>
        </is>
      </c>
      <c r="F623" s="60" t="n"/>
      <c r="G623" s="73">
        <f>SUM(G621:G622)</f>
        <v/>
      </c>
    </row>
    <row r="624" ht="15" customHeight="1">
      <c r="A624" s="2" t="inlineStr"/>
      <c r="B624" s="2" t="inlineStr"/>
      <c r="C624" s="2" t="inlineStr"/>
      <c r="D624" s="2" t="inlineStr"/>
      <c r="E624" s="31" t="inlineStr">
        <is>
          <t>VALOR:</t>
        </is>
      </c>
      <c r="F624" s="60" t="n"/>
      <c r="G624" s="61">
        <f>SUM(G619,G611,G623)</f>
        <v/>
      </c>
    </row>
    <row r="625" ht="15" customHeight="1">
      <c r="A625" s="2" t="inlineStr"/>
      <c r="B625" s="2" t="inlineStr"/>
      <c r="C625" s="2" t="inlineStr"/>
      <c r="D625" s="2" t="inlineStr"/>
      <c r="E625" s="31" t="inlineStr">
        <is>
          <t>VALOR BDI (26.70%):</t>
        </is>
      </c>
      <c r="F625" s="60" t="n"/>
      <c r="G625" s="61">
        <f>ROUNDDOWN(G624*BDI,2)</f>
        <v/>
      </c>
    </row>
    <row r="626" ht="15" customHeight="1">
      <c r="A626" s="2" t="inlineStr"/>
      <c r="B626" s="2" t="inlineStr"/>
      <c r="C626" s="2" t="inlineStr"/>
      <c r="D626" s="2" t="inlineStr"/>
      <c r="E626" s="31" t="inlineStr">
        <is>
          <t>VALOR COM BDI:</t>
        </is>
      </c>
      <c r="F626" s="60" t="n"/>
      <c r="G626" s="61">
        <f>G625 + G624</f>
        <v/>
      </c>
    </row>
    <row r="627" ht="10" customHeight="1">
      <c r="A627" s="2" t="inlineStr"/>
      <c r="B627" s="2" t="inlineStr"/>
      <c r="C627" s="22" t="inlineStr"/>
      <c r="E627" s="2" t="inlineStr"/>
      <c r="F627" s="2" t="inlineStr"/>
      <c r="G627" s="2" t="inlineStr"/>
    </row>
    <row r="628" ht="20" customHeight="1">
      <c r="A628" s="23" t="inlineStr">
        <is>
          <t>4.4. C5095 FORNECIMENTO E COLOCAÇÃO DE CANTONEIRA EM AÇO (1 1/2 "X 1 1/2" X 3/16") (M)</t>
        </is>
      </c>
      <c r="B628" s="59" t="n"/>
      <c r="C628" s="59" t="n"/>
      <c r="D628" s="59" t="n"/>
      <c r="E628" s="59" t="n"/>
      <c r="F628" s="59" t="n"/>
      <c r="G628" s="60" t="n"/>
    </row>
    <row r="629" ht="15" customHeight="1">
      <c r="A629" s="24" t="inlineStr">
        <is>
          <t>Equipamento Custo Horário</t>
        </is>
      </c>
      <c r="B629" s="60" t="n"/>
      <c r="C629" s="15" t="inlineStr">
        <is>
          <t>FONTE</t>
        </is>
      </c>
      <c r="D629" s="15" t="inlineStr">
        <is>
          <t>UNID</t>
        </is>
      </c>
      <c r="E629" s="15" t="inlineStr">
        <is>
          <t>COEFICIENTE</t>
        </is>
      </c>
      <c r="F629" s="15" t="inlineStr">
        <is>
          <t>PREÇO UNITÁRIO</t>
        </is>
      </c>
      <c r="G629" s="15" t="inlineStr">
        <is>
          <t>TOTAL</t>
        </is>
      </c>
    </row>
    <row r="630" ht="15" customHeight="1">
      <c r="A630" s="25" t="inlineStr">
        <is>
          <t>I0749</t>
        </is>
      </c>
      <c r="B630" s="26" t="inlineStr">
        <is>
          <t>MÁQUINA DE SOLDA (CHP)</t>
        </is>
      </c>
      <c r="C630" s="25" t="inlineStr">
        <is>
          <t>SEINFRA</t>
        </is>
      </c>
      <c r="D630" s="25" t="inlineStr">
        <is>
          <t>H</t>
        </is>
      </c>
      <c r="E630" s="69" t="n">
        <v>0.2</v>
      </c>
      <c r="F630" s="72">
        <f>'COMPOSICOES AUXILIARES'!G1043</f>
        <v/>
      </c>
      <c r="G630" s="72">
        <f>ROUND(E630*F630, 2)</f>
        <v/>
      </c>
      <c r="L630" t="n">
        <v>0.2</v>
      </c>
      <c r="M630" t="n">
        <v>0.09719999999999999</v>
      </c>
      <c r="N630">
        <f>(M630-F630)</f>
        <v/>
      </c>
    </row>
    <row r="631" ht="18" customHeight="1">
      <c r="A631" s="2" t="inlineStr"/>
      <c r="B631" s="2" t="inlineStr"/>
      <c r="C631" s="2" t="inlineStr"/>
      <c r="D631" s="2" t="inlineStr"/>
      <c r="E631" s="29" t="inlineStr">
        <is>
          <t>TOTAL Equipamento Custo Horário:</t>
        </is>
      </c>
      <c r="F631" s="60" t="n"/>
      <c r="G631" s="73">
        <f>SUM(G630:G630)</f>
        <v/>
      </c>
    </row>
    <row r="632" ht="15" customHeight="1">
      <c r="A632" s="24" t="inlineStr">
        <is>
          <t>Material</t>
        </is>
      </c>
      <c r="B632" s="60" t="n"/>
      <c r="C632" s="15" t="inlineStr">
        <is>
          <t>FONTE</t>
        </is>
      </c>
      <c r="D632" s="15" t="inlineStr">
        <is>
          <t>UNID</t>
        </is>
      </c>
      <c r="E632" s="15" t="inlineStr">
        <is>
          <t>COEFICIENTE</t>
        </is>
      </c>
      <c r="F632" s="15" t="inlineStr">
        <is>
          <t>PREÇO UNITÁRIO</t>
        </is>
      </c>
      <c r="G632" s="15" t="inlineStr">
        <is>
          <t>TOTAL</t>
        </is>
      </c>
    </row>
    <row r="633" ht="15" customHeight="1">
      <c r="A633" s="25" t="inlineStr">
        <is>
          <t>I0157</t>
        </is>
      </c>
      <c r="B633" s="26" t="inlineStr">
        <is>
          <t>AÇO CA-25</t>
        </is>
      </c>
      <c r="C633" s="25" t="inlineStr">
        <is>
          <t>SEINFRA</t>
        </is>
      </c>
      <c r="D633" s="25" t="inlineStr">
        <is>
          <t>KG</t>
        </is>
      </c>
      <c r="E633" s="69" t="n">
        <v>0.1</v>
      </c>
      <c r="F633" s="72">
        <f>ROUND(M633*FATOR, 2)</f>
        <v/>
      </c>
      <c r="G633" s="72">
        <f>ROUND(E633*F633, 2)</f>
        <v/>
      </c>
      <c r="L633" t="n">
        <v>0.1</v>
      </c>
      <c r="M633" t="n">
        <v>8.23</v>
      </c>
      <c r="N633">
        <f>(M633-F633)</f>
        <v/>
      </c>
    </row>
    <row r="634" ht="21" customHeight="1">
      <c r="A634" s="25" t="inlineStr">
        <is>
          <t>G0470</t>
        </is>
      </c>
      <c r="B634" s="26" t="inlineStr">
        <is>
          <t>CANTONEIRA EM AÇO ABAS IGUAIS " L" 1 1/2" x 1 1/2" ESPESSURA DE 3/16" PESO NOMINAL 2,68KG/M</t>
        </is>
      </c>
      <c r="C634" s="25" t="inlineStr">
        <is>
          <t>SEINFRA</t>
        </is>
      </c>
      <c r="D634" s="25" t="inlineStr">
        <is>
          <t>KG</t>
        </is>
      </c>
      <c r="E634" s="69" t="n">
        <v>3.2</v>
      </c>
      <c r="F634" s="72">
        <f>ROUND(M634*FATOR, 2)</f>
        <v/>
      </c>
      <c r="G634" s="72">
        <f>ROUND(E634*F634, 2)</f>
        <v/>
      </c>
      <c r="L634" t="n">
        <v>3.2</v>
      </c>
      <c r="M634" t="n">
        <v>6.82</v>
      </c>
      <c r="N634">
        <f>(M634-F634)</f>
        <v/>
      </c>
    </row>
    <row r="635" ht="15" customHeight="1">
      <c r="A635" s="25" t="inlineStr">
        <is>
          <t>I1061</t>
        </is>
      </c>
      <c r="B635" s="26" t="inlineStr">
        <is>
          <t>ELETRODOS</t>
        </is>
      </c>
      <c r="C635" s="25" t="inlineStr">
        <is>
          <t>SEINFRA</t>
        </is>
      </c>
      <c r="D635" s="25" t="inlineStr">
        <is>
          <t>KG</t>
        </is>
      </c>
      <c r="E635" s="69" t="n">
        <v>0.2</v>
      </c>
      <c r="F635" s="72">
        <f>ROUND(M635*FATOR, 2)</f>
        <v/>
      </c>
      <c r="G635" s="72">
        <f>ROUND(E635*F635, 2)</f>
        <v/>
      </c>
      <c r="L635" t="n">
        <v>0.2</v>
      </c>
      <c r="M635" t="n">
        <v>32.44</v>
      </c>
      <c r="N635">
        <f>(M635-F635)</f>
        <v/>
      </c>
    </row>
    <row r="636" ht="15" customHeight="1">
      <c r="A636" s="2" t="inlineStr"/>
      <c r="B636" s="2" t="inlineStr"/>
      <c r="C636" s="2" t="inlineStr"/>
      <c r="D636" s="2" t="inlineStr"/>
      <c r="E636" s="29" t="inlineStr">
        <is>
          <t>TOTAL Material:</t>
        </is>
      </c>
      <c r="F636" s="60" t="n"/>
      <c r="G636" s="73">
        <f>SUM(G633:G635)</f>
        <v/>
      </c>
    </row>
    <row r="637" ht="15" customHeight="1">
      <c r="A637" s="24" t="inlineStr">
        <is>
          <t>Mão de Obra</t>
        </is>
      </c>
      <c r="B637" s="60" t="n"/>
      <c r="C637" s="15" t="inlineStr">
        <is>
          <t>FONTE</t>
        </is>
      </c>
      <c r="D637" s="15" t="inlineStr">
        <is>
          <t>UNID</t>
        </is>
      </c>
      <c r="E637" s="15" t="inlineStr">
        <is>
          <t>COEFICIENTE</t>
        </is>
      </c>
      <c r="F637" s="15" t="inlineStr">
        <is>
          <t>PREÇO UNITÁRIO</t>
        </is>
      </c>
      <c r="G637" s="15" t="inlineStr">
        <is>
          <t>TOTAL</t>
        </is>
      </c>
    </row>
    <row r="638" ht="15" customHeight="1">
      <c r="A638" s="25" t="inlineStr">
        <is>
          <t>I2543</t>
        </is>
      </c>
      <c r="B638" s="26" t="inlineStr">
        <is>
          <t>SERVENTE</t>
        </is>
      </c>
      <c r="C638" s="25" t="inlineStr">
        <is>
          <t>SEINFRA</t>
        </is>
      </c>
      <c r="D638" s="25" t="inlineStr">
        <is>
          <t>H</t>
        </is>
      </c>
      <c r="E638" s="69">
        <f>L638*FATOR</f>
        <v/>
      </c>
      <c r="F638" s="72" t="n">
        <v>20.26</v>
      </c>
      <c r="G638" s="72">
        <f>ROUND(E638*F638, 2)</f>
        <v/>
      </c>
      <c r="L638" t="n">
        <v>0.1</v>
      </c>
      <c r="M638" t="n">
        <v>20.26</v>
      </c>
      <c r="N638">
        <f>(M638-F638)</f>
        <v/>
      </c>
    </row>
    <row r="639" ht="15" customHeight="1">
      <c r="A639" s="25" t="inlineStr">
        <is>
          <t>I1879</t>
        </is>
      </c>
      <c r="B639" s="26" t="inlineStr">
        <is>
          <t>SOLDADOR</t>
        </is>
      </c>
      <c r="C639" s="25" t="inlineStr">
        <is>
          <t>SEINFRA</t>
        </is>
      </c>
      <c r="D639" s="25" t="inlineStr">
        <is>
          <t>H</t>
        </is>
      </c>
      <c r="E639" s="69">
        <f>L639*FATOR</f>
        <v/>
      </c>
      <c r="F639" s="72" t="n">
        <v>27.7</v>
      </c>
      <c r="G639" s="72">
        <f>ROUND(E639*F639, 2)</f>
        <v/>
      </c>
      <c r="L639" t="n">
        <v>0.2</v>
      </c>
      <c r="M639" t="n">
        <v>27.7</v>
      </c>
      <c r="N639">
        <f>(M639-F639)</f>
        <v/>
      </c>
    </row>
    <row r="640" ht="15" customHeight="1">
      <c r="A640" s="2" t="inlineStr"/>
      <c r="B640" s="2" t="inlineStr"/>
      <c r="C640" s="2" t="inlineStr"/>
      <c r="D640" s="2" t="inlineStr"/>
      <c r="E640" s="29" t="inlineStr">
        <is>
          <t>TOTAL Mão de Obra:</t>
        </is>
      </c>
      <c r="F640" s="60" t="n"/>
      <c r="G640" s="73">
        <f>SUM(G638:G639)</f>
        <v/>
      </c>
    </row>
    <row r="641" ht="15" customHeight="1">
      <c r="A641" s="2" t="inlineStr"/>
      <c r="B641" s="2" t="inlineStr"/>
      <c r="C641" s="2" t="inlineStr"/>
      <c r="D641" s="2" t="inlineStr"/>
      <c r="E641" s="31" t="inlineStr">
        <is>
          <t>VALOR:</t>
        </is>
      </c>
      <c r="F641" s="60" t="n"/>
      <c r="G641" s="61">
        <f>SUM(G636,G631,G640)</f>
        <v/>
      </c>
    </row>
    <row r="642" ht="15" customHeight="1">
      <c r="A642" s="2" t="inlineStr"/>
      <c r="B642" s="2" t="inlineStr"/>
      <c r="C642" s="2" t="inlineStr"/>
      <c r="D642" s="2" t="inlineStr"/>
      <c r="E642" s="31" t="inlineStr">
        <is>
          <t>VALOR BDI (26.70%):</t>
        </is>
      </c>
      <c r="F642" s="60" t="n"/>
      <c r="G642" s="61">
        <f>ROUNDDOWN(G641*BDI,2)</f>
        <v/>
      </c>
    </row>
    <row r="643" ht="15" customHeight="1">
      <c r="A643" s="2" t="inlineStr"/>
      <c r="B643" s="2" t="inlineStr"/>
      <c r="C643" s="2" t="inlineStr"/>
      <c r="D643" s="2" t="inlineStr"/>
      <c r="E643" s="31" t="inlineStr">
        <is>
          <t>VALOR COM BDI:</t>
        </is>
      </c>
      <c r="F643" s="60" t="n"/>
      <c r="G643" s="61">
        <f>G642 + G641</f>
        <v/>
      </c>
    </row>
    <row r="644" ht="10" customHeight="1">
      <c r="A644" s="2" t="inlineStr"/>
      <c r="B644" s="2" t="inlineStr"/>
      <c r="C644" s="22" t="inlineStr"/>
      <c r="E644" s="2" t="inlineStr"/>
      <c r="F644" s="2" t="inlineStr"/>
      <c r="G644" s="2" t="inlineStr"/>
    </row>
    <row r="645" ht="20" customHeight="1">
      <c r="A645" s="23" t="inlineStr">
        <is>
          <t>4.5. C5098 INSTALAÇÃO DE CAIXA DE CONCRETO PRÉ-MOLDADA ENTRE 1,60 M À 2,00 M DE LARGURAS E 2,50 DE PROFUNDIDADE (UN)</t>
        </is>
      </c>
      <c r="B645" s="59" t="n"/>
      <c r="C645" s="59" t="n"/>
      <c r="D645" s="59" t="n"/>
      <c r="E645" s="59" t="n"/>
      <c r="F645" s="59" t="n"/>
      <c r="G645" s="60" t="n"/>
    </row>
    <row r="646" ht="15" customHeight="1">
      <c r="A646" s="24" t="inlineStr">
        <is>
          <t>Equipamento Custo Horário</t>
        </is>
      </c>
      <c r="B646" s="60" t="n"/>
      <c r="C646" s="15" t="inlineStr">
        <is>
          <t>FONTE</t>
        </is>
      </c>
      <c r="D646" s="15" t="inlineStr">
        <is>
          <t>UNID</t>
        </is>
      </c>
      <c r="E646" s="15" t="inlineStr">
        <is>
          <t>COEFICIENTE</t>
        </is>
      </c>
      <c r="F646" s="15" t="inlineStr">
        <is>
          <t>PREÇO UNITÁRIO</t>
        </is>
      </c>
      <c r="G646" s="15" t="inlineStr">
        <is>
          <t>TOTAL</t>
        </is>
      </c>
    </row>
    <row r="647" ht="15" customHeight="1">
      <c r="A647" s="25" t="inlineStr">
        <is>
          <t>I0705</t>
        </is>
      </c>
      <c r="B647" s="26" t="inlineStr">
        <is>
          <t>CAMINHÃO COMERC. EQUIP. C/GUINDASTE (CHP)</t>
        </is>
      </c>
      <c r="C647" s="25" t="inlineStr">
        <is>
          <t>SEINFRA</t>
        </is>
      </c>
      <c r="D647" s="25" t="inlineStr">
        <is>
          <t>H</t>
        </is>
      </c>
      <c r="E647" s="69" t="n">
        <v>4</v>
      </c>
      <c r="F647" s="72">
        <f>'COMPOSICOES AUXILIARES'!G242</f>
        <v/>
      </c>
      <c r="G647" s="72">
        <f>ROUND(E647*F647, 2)</f>
        <v/>
      </c>
      <c r="L647" t="n">
        <v>4</v>
      </c>
      <c r="M647" t="n">
        <v>172.7113</v>
      </c>
      <c r="N647">
        <f>(M647-F647)</f>
        <v/>
      </c>
    </row>
    <row r="648" ht="18" customHeight="1">
      <c r="A648" s="2" t="inlineStr"/>
      <c r="B648" s="2" t="inlineStr"/>
      <c r="C648" s="2" t="inlineStr"/>
      <c r="D648" s="2" t="inlineStr"/>
      <c r="E648" s="29" t="inlineStr">
        <is>
          <t>TOTAL Equipamento Custo Horário:</t>
        </is>
      </c>
      <c r="F648" s="60" t="n"/>
      <c r="G648" s="73">
        <f>SUM(G647:G647)</f>
        <v/>
      </c>
    </row>
    <row r="649" ht="15" customHeight="1">
      <c r="A649" s="24" t="inlineStr">
        <is>
          <t>Mão de Obra</t>
        </is>
      </c>
      <c r="B649" s="60" t="n"/>
      <c r="C649" s="15" t="inlineStr">
        <is>
          <t>FONTE</t>
        </is>
      </c>
      <c r="D649" s="15" t="inlineStr">
        <is>
          <t>UNID</t>
        </is>
      </c>
      <c r="E649" s="15" t="inlineStr">
        <is>
          <t>COEFICIENTE</t>
        </is>
      </c>
      <c r="F649" s="15" t="inlineStr">
        <is>
          <t>PREÇO UNITÁRIO</t>
        </is>
      </c>
      <c r="G649" s="15" t="inlineStr">
        <is>
          <t>TOTAL</t>
        </is>
      </c>
    </row>
    <row r="650" ht="15" customHeight="1">
      <c r="A650" s="25" t="inlineStr">
        <is>
          <t>I0037</t>
        </is>
      </c>
      <c r="B650" s="26" t="inlineStr">
        <is>
          <t>AJUDANTE</t>
        </is>
      </c>
      <c r="C650" s="25" t="inlineStr">
        <is>
          <t>SEINFRA</t>
        </is>
      </c>
      <c r="D650" s="25" t="inlineStr">
        <is>
          <t>H</t>
        </is>
      </c>
      <c r="E650" s="69">
        <f>L650*FATOR</f>
        <v/>
      </c>
      <c r="F650" s="72" t="n">
        <v>21.1</v>
      </c>
      <c r="G650" s="72">
        <f>ROUND(E650*F650, 2)</f>
        <v/>
      </c>
      <c r="L650" t="n">
        <v>8</v>
      </c>
      <c r="M650" t="n">
        <v>21.1</v>
      </c>
      <c r="N650">
        <f>(M650-F650)</f>
        <v/>
      </c>
    </row>
    <row r="651" ht="15" customHeight="1">
      <c r="A651" s="25" t="inlineStr">
        <is>
          <t>I2391</t>
        </is>
      </c>
      <c r="B651" s="26" t="inlineStr">
        <is>
          <t>PEDREIRO</t>
        </is>
      </c>
      <c r="C651" s="25" t="inlineStr">
        <is>
          <t>SEINFRA</t>
        </is>
      </c>
      <c r="D651" s="25" t="inlineStr">
        <is>
          <t>H</t>
        </is>
      </c>
      <c r="E651" s="69">
        <f>L651*FATOR</f>
        <v/>
      </c>
      <c r="F651" s="72" t="n">
        <v>26.86</v>
      </c>
      <c r="G651" s="72">
        <f>ROUND(E651*F651, 2)</f>
        <v/>
      </c>
      <c r="L651" t="n">
        <v>4</v>
      </c>
      <c r="M651" t="n">
        <v>26.86</v>
      </c>
      <c r="N651">
        <f>(M651-F651)</f>
        <v/>
      </c>
    </row>
    <row r="652" ht="15" customHeight="1">
      <c r="A652" s="2" t="inlineStr"/>
      <c r="B652" s="2" t="inlineStr"/>
      <c r="C652" s="2" t="inlineStr"/>
      <c r="D652" s="2" t="inlineStr"/>
      <c r="E652" s="29" t="inlineStr">
        <is>
          <t>TOTAL Mão de Obra:</t>
        </is>
      </c>
      <c r="F652" s="60" t="n"/>
      <c r="G652" s="73">
        <f>SUM(G650:G651)</f>
        <v/>
      </c>
    </row>
    <row r="653" ht="15" customHeight="1">
      <c r="A653" s="2" t="inlineStr"/>
      <c r="B653" s="2" t="inlineStr"/>
      <c r="C653" s="2" t="inlineStr"/>
      <c r="D653" s="2" t="inlineStr"/>
      <c r="E653" s="31" t="inlineStr">
        <is>
          <t>VALOR:</t>
        </is>
      </c>
      <c r="F653" s="60" t="n"/>
      <c r="G653" s="61">
        <f>SUM(G648,G652)</f>
        <v/>
      </c>
    </row>
    <row r="654" ht="15" customHeight="1">
      <c r="A654" s="2" t="inlineStr"/>
      <c r="B654" s="2" t="inlineStr"/>
      <c r="C654" s="2" t="inlineStr"/>
      <c r="D654" s="2" t="inlineStr"/>
      <c r="E654" s="31" t="inlineStr">
        <is>
          <t>VALOR BDI (26.70%):</t>
        </is>
      </c>
      <c r="F654" s="60" t="n"/>
      <c r="G654" s="61">
        <f>ROUNDDOWN(G653*BDI,2)</f>
        <v/>
      </c>
    </row>
    <row r="655" ht="15" customHeight="1">
      <c r="A655" s="2" t="inlineStr"/>
      <c r="B655" s="2" t="inlineStr"/>
      <c r="C655" s="2" t="inlineStr"/>
      <c r="D655" s="2" t="inlineStr"/>
      <c r="E655" s="31" t="inlineStr">
        <is>
          <t>VALOR COM BDI:</t>
        </is>
      </c>
      <c r="F655" s="60" t="n"/>
      <c r="G655" s="61">
        <f>G654 + G653</f>
        <v/>
      </c>
    </row>
    <row r="656" ht="10" customHeight="1">
      <c r="A656" s="2" t="inlineStr"/>
      <c r="B656" s="2" t="inlineStr"/>
      <c r="C656" s="22" t="inlineStr"/>
      <c r="E656" s="2" t="inlineStr"/>
      <c r="F656" s="2" t="inlineStr"/>
      <c r="G656" s="2" t="inlineStr"/>
    </row>
    <row r="657" ht="20" customHeight="1">
      <c r="A657" s="23" t="inlineStr">
        <is>
          <t>4.6. C5122 PLACA PRÉ-MOLDADA ESPESSURA 5CM COM MALHA DE AÇO 10X10CM PARA PROTEÇÃO DE GASODUTO (M2)</t>
        </is>
      </c>
      <c r="B657" s="59" t="n"/>
      <c r="C657" s="59" t="n"/>
      <c r="D657" s="59" t="n"/>
      <c r="E657" s="59" t="n"/>
      <c r="F657" s="59" t="n"/>
      <c r="G657" s="60" t="n"/>
    </row>
    <row r="658" ht="15" customHeight="1">
      <c r="A658" s="24" t="inlineStr">
        <is>
          <t>Equipamento Custo Horário</t>
        </is>
      </c>
      <c r="B658" s="60" t="n"/>
      <c r="C658" s="15" t="inlineStr">
        <is>
          <t>FONTE</t>
        </is>
      </c>
      <c r="D658" s="15" t="inlineStr">
        <is>
          <t>UNID</t>
        </is>
      </c>
      <c r="E658" s="15" t="inlineStr">
        <is>
          <t>COEFICIENTE</t>
        </is>
      </c>
      <c r="F658" s="15" t="inlineStr">
        <is>
          <t>PREÇO UNITÁRIO</t>
        </is>
      </c>
      <c r="G658" s="15" t="inlineStr">
        <is>
          <t>TOTAL</t>
        </is>
      </c>
    </row>
    <row r="659" ht="15" customHeight="1">
      <c r="A659" s="25" t="inlineStr">
        <is>
          <t>I0682</t>
        </is>
      </c>
      <c r="B659" s="26" t="inlineStr">
        <is>
          <t>BETONEIRA ELÉTRICA 580L (CHP)</t>
        </is>
      </c>
      <c r="C659" s="25" t="inlineStr">
        <is>
          <t>SEINFRA</t>
        </is>
      </c>
      <c r="D659" s="25" t="inlineStr">
        <is>
          <t>H</t>
        </is>
      </c>
      <c r="E659" s="69" t="n">
        <v>0.0357</v>
      </c>
      <c r="F659" s="72">
        <f>'COMPOSICOES AUXILIARES'!G122</f>
        <v/>
      </c>
      <c r="G659" s="72">
        <f>ROUND(E659*F659, 2)</f>
        <v/>
      </c>
      <c r="L659" t="n">
        <v>0.0357</v>
      </c>
      <c r="M659" t="n">
        <v>27.597</v>
      </c>
      <c r="N659">
        <f>(M659-F659)</f>
        <v/>
      </c>
    </row>
    <row r="660" ht="18" customHeight="1">
      <c r="A660" s="2" t="inlineStr"/>
      <c r="B660" s="2" t="inlineStr"/>
      <c r="C660" s="2" t="inlineStr"/>
      <c r="D660" s="2" t="inlineStr"/>
      <c r="E660" s="29" t="inlineStr">
        <is>
          <t>TOTAL Equipamento Custo Horário:</t>
        </is>
      </c>
      <c r="F660" s="60" t="n"/>
      <c r="G660" s="73">
        <f>SUM(G659:G659)</f>
        <v/>
      </c>
    </row>
    <row r="661" ht="15" customHeight="1">
      <c r="A661" s="24" t="inlineStr">
        <is>
          <t>Material</t>
        </is>
      </c>
      <c r="B661" s="60" t="n"/>
      <c r="C661" s="15" t="inlineStr">
        <is>
          <t>FONTE</t>
        </is>
      </c>
      <c r="D661" s="15" t="inlineStr">
        <is>
          <t>UNID</t>
        </is>
      </c>
      <c r="E661" s="15" t="inlineStr">
        <is>
          <t>COEFICIENTE</t>
        </is>
      </c>
      <c r="F661" s="15" t="inlineStr">
        <is>
          <t>PREÇO UNITÁRIO</t>
        </is>
      </c>
      <c r="G661" s="15" t="inlineStr">
        <is>
          <t>TOTAL</t>
        </is>
      </c>
    </row>
    <row r="662" ht="15" customHeight="1">
      <c r="A662" s="25" t="inlineStr">
        <is>
          <t>I0109</t>
        </is>
      </c>
      <c r="B662" s="26" t="inlineStr">
        <is>
          <t>AREIA MEDIA</t>
        </is>
      </c>
      <c r="C662" s="25" t="inlineStr">
        <is>
          <t>SEINFRA</t>
        </is>
      </c>
      <c r="D662" s="25" t="inlineStr">
        <is>
          <t>M3</t>
        </is>
      </c>
      <c r="E662" s="69" t="n">
        <v>0.0433</v>
      </c>
      <c r="F662" s="72">
        <f>ROUND(M662*FATOR, 2)</f>
        <v/>
      </c>
      <c r="G662" s="72">
        <f>ROUND(E662*F662, 2)</f>
        <v/>
      </c>
      <c r="L662" t="n">
        <v>0.0433</v>
      </c>
      <c r="M662" t="n">
        <v>83.58</v>
      </c>
      <c r="N662">
        <f>(M662-F662)</f>
        <v/>
      </c>
    </row>
    <row r="663" ht="15" customHeight="1">
      <c r="A663" s="25" t="inlineStr">
        <is>
          <t>I0528</t>
        </is>
      </c>
      <c r="B663" s="26" t="inlineStr">
        <is>
          <t>CHAPA COMPENSADO RESINADO 10MM (1.10 X 2.20M)</t>
        </is>
      </c>
      <c r="C663" s="25" t="inlineStr">
        <is>
          <t>SEINFRA</t>
        </is>
      </c>
      <c r="D663" s="25" t="inlineStr">
        <is>
          <t>M2</t>
        </is>
      </c>
      <c r="E663" s="69" t="n">
        <v>0.1</v>
      </c>
      <c r="F663" s="72">
        <f>ROUND(M663*FATOR, 2)</f>
        <v/>
      </c>
      <c r="G663" s="72">
        <f>ROUND(E663*F663, 2)</f>
        <v/>
      </c>
      <c r="L663" t="n">
        <v>0.1</v>
      </c>
      <c r="M663" t="n">
        <v>35.95</v>
      </c>
      <c r="N663">
        <f>(M663-F663)</f>
        <v/>
      </c>
    </row>
    <row r="664" ht="15" customHeight="1">
      <c r="A664" s="25" t="inlineStr">
        <is>
          <t>I0805</t>
        </is>
      </c>
      <c r="B664" s="26" t="inlineStr">
        <is>
          <t>CIMENTO PORTLAND</t>
        </is>
      </c>
      <c r="C664" s="25" t="inlineStr">
        <is>
          <t>SEINFRA</t>
        </is>
      </c>
      <c r="D664" s="25" t="inlineStr">
        <is>
          <t>KG</t>
        </is>
      </c>
      <c r="E664" s="69" t="n">
        <v>17.5</v>
      </c>
      <c r="F664" s="72">
        <f>ROUND(M664*FATOR, 2)</f>
        <v/>
      </c>
      <c r="G664" s="72">
        <f>ROUND(E664*F664, 2)</f>
        <v/>
      </c>
      <c r="L664" t="n">
        <v>17.5</v>
      </c>
      <c r="M664" t="n">
        <v>0.71</v>
      </c>
      <c r="N664">
        <f>(M664-F664)</f>
        <v/>
      </c>
    </row>
    <row r="665" ht="15" customHeight="1">
      <c r="A665" s="25" t="inlineStr">
        <is>
          <t>I1605</t>
        </is>
      </c>
      <c r="B665" s="26" t="inlineStr">
        <is>
          <t>PEDRISCO</t>
        </is>
      </c>
      <c r="C665" s="25" t="inlineStr">
        <is>
          <t>SEINFRA</t>
        </is>
      </c>
      <c r="D665" s="25" t="inlineStr">
        <is>
          <t>M3</t>
        </is>
      </c>
      <c r="E665" s="69" t="n">
        <v>0.0418</v>
      </c>
      <c r="F665" s="72">
        <f>ROUND(M665*FATOR, 2)</f>
        <v/>
      </c>
      <c r="G665" s="72">
        <f>ROUND(E665*F665, 2)</f>
        <v/>
      </c>
      <c r="L665" t="n">
        <v>0.0418</v>
      </c>
      <c r="M665" t="n">
        <v>100.5</v>
      </c>
      <c r="N665">
        <f>(M665-F665)</f>
        <v/>
      </c>
    </row>
    <row r="666" ht="15" customHeight="1">
      <c r="A666" s="25" t="inlineStr">
        <is>
          <t>I1728</t>
        </is>
      </c>
      <c r="B666" s="26" t="inlineStr">
        <is>
          <t>PREGO 18X27 (2.1/2" X 10) (APROXIMADAMENTE 198UN/KG)</t>
        </is>
      </c>
      <c r="C666" s="25" t="inlineStr">
        <is>
          <t>SEINFRA</t>
        </is>
      </c>
      <c r="D666" s="25" t="inlineStr">
        <is>
          <t>KG</t>
        </is>
      </c>
      <c r="E666" s="69" t="n">
        <v>0.1</v>
      </c>
      <c r="F666" s="72">
        <f>ROUND(M666*FATOR, 2)</f>
        <v/>
      </c>
      <c r="G666" s="72">
        <f>ROUND(E666*F666, 2)</f>
        <v/>
      </c>
      <c r="L666" t="n">
        <v>0.1</v>
      </c>
      <c r="M666" t="n">
        <v>14.2</v>
      </c>
      <c r="N666">
        <f>(M666-F666)</f>
        <v/>
      </c>
    </row>
    <row r="667" ht="15" customHeight="1">
      <c r="A667" s="2" t="inlineStr"/>
      <c r="B667" s="2" t="inlineStr"/>
      <c r="C667" s="2" t="inlineStr"/>
      <c r="D667" s="2" t="inlineStr"/>
      <c r="E667" s="29" t="inlineStr">
        <is>
          <t>TOTAL Material:</t>
        </is>
      </c>
      <c r="F667" s="60" t="n"/>
      <c r="G667" s="73">
        <f>SUM(G662:G666)</f>
        <v/>
      </c>
    </row>
    <row r="668" ht="15" customHeight="1">
      <c r="A668" s="24" t="inlineStr">
        <is>
          <t>Mão de Obra</t>
        </is>
      </c>
      <c r="B668" s="60" t="n"/>
      <c r="C668" s="15" t="inlineStr">
        <is>
          <t>FONTE</t>
        </is>
      </c>
      <c r="D668" s="15" t="inlineStr">
        <is>
          <t>UNID</t>
        </is>
      </c>
      <c r="E668" s="15" t="inlineStr">
        <is>
          <t>COEFICIENTE</t>
        </is>
      </c>
      <c r="F668" s="15" t="inlineStr">
        <is>
          <t>PREÇO UNITÁRIO</t>
        </is>
      </c>
      <c r="G668" s="15" t="inlineStr">
        <is>
          <t>TOTAL</t>
        </is>
      </c>
    </row>
    <row r="669" ht="15" customHeight="1">
      <c r="A669" s="25" t="inlineStr">
        <is>
          <t>I0498</t>
        </is>
      </c>
      <c r="B669" s="26" t="inlineStr">
        <is>
          <t>CARPINTEIRO</t>
        </is>
      </c>
      <c r="C669" s="25" t="inlineStr">
        <is>
          <t>SEINFRA</t>
        </is>
      </c>
      <c r="D669" s="25" t="inlineStr">
        <is>
          <t>H</t>
        </is>
      </c>
      <c r="E669" s="69">
        <f>L669*FATOR</f>
        <v/>
      </c>
      <c r="F669" s="72" t="n">
        <v>26.86</v>
      </c>
      <c r="G669" s="72">
        <f>ROUND(E669*F669, 2)</f>
        <v/>
      </c>
      <c r="L669" t="n">
        <v>0.8736</v>
      </c>
      <c r="M669" t="n">
        <v>26.86</v>
      </c>
      <c r="N669">
        <f>(M669-F669)</f>
        <v/>
      </c>
    </row>
    <row r="670" ht="15" customHeight="1">
      <c r="A670" s="25" t="inlineStr">
        <is>
          <t>I2391</t>
        </is>
      </c>
      <c r="B670" s="26" t="inlineStr">
        <is>
          <t>PEDREIRO</t>
        </is>
      </c>
      <c r="C670" s="25" t="inlineStr">
        <is>
          <t>SEINFRA</t>
        </is>
      </c>
      <c r="D670" s="25" t="inlineStr">
        <is>
          <t>H</t>
        </is>
      </c>
      <c r="E670" s="69">
        <f>L670*FATOR</f>
        <v/>
      </c>
      <c r="F670" s="72" t="n">
        <v>26.86</v>
      </c>
      <c r="G670" s="72">
        <f>ROUND(E670*F670, 2)</f>
        <v/>
      </c>
      <c r="L670" t="n">
        <v>0.5</v>
      </c>
      <c r="M670" t="n">
        <v>26.86</v>
      </c>
      <c r="N670">
        <f>(M670-F670)</f>
        <v/>
      </c>
    </row>
    <row r="671" ht="15" customHeight="1">
      <c r="A671" s="25" t="inlineStr">
        <is>
          <t>I2543</t>
        </is>
      </c>
      <c r="B671" s="26" t="inlineStr">
        <is>
          <t>SERVENTE</t>
        </is>
      </c>
      <c r="C671" s="25" t="inlineStr">
        <is>
          <t>SEINFRA</t>
        </is>
      </c>
      <c r="D671" s="25" t="inlineStr">
        <is>
          <t>H</t>
        </is>
      </c>
      <c r="E671" s="69">
        <f>L671*FATOR</f>
        <v/>
      </c>
      <c r="F671" s="72" t="n">
        <v>20.26</v>
      </c>
      <c r="G671" s="72">
        <f>ROUND(E671*F671, 2)</f>
        <v/>
      </c>
      <c r="L671" t="n">
        <v>1.1</v>
      </c>
      <c r="M671" t="n">
        <v>20.26</v>
      </c>
      <c r="N671">
        <f>(M671-F671)</f>
        <v/>
      </c>
    </row>
    <row r="672" ht="15" customHeight="1">
      <c r="A672" s="2" t="inlineStr"/>
      <c r="B672" s="2" t="inlineStr"/>
      <c r="C672" s="2" t="inlineStr"/>
      <c r="D672" s="2" t="inlineStr"/>
      <c r="E672" s="29" t="inlineStr">
        <is>
          <t>TOTAL Mão de Obra:</t>
        </is>
      </c>
      <c r="F672" s="60" t="n"/>
      <c r="G672" s="73">
        <f>SUM(G669:G671)</f>
        <v/>
      </c>
    </row>
    <row r="673" ht="15" customHeight="1">
      <c r="A673" s="24" t="inlineStr">
        <is>
          <t>Serviço</t>
        </is>
      </c>
      <c r="B673" s="60" t="n"/>
      <c r="C673" s="15" t="inlineStr">
        <is>
          <t>FONTE</t>
        </is>
      </c>
      <c r="D673" s="15" t="inlineStr">
        <is>
          <t>UNID</t>
        </is>
      </c>
      <c r="E673" s="15" t="inlineStr">
        <is>
          <t>COEFICIENTE</t>
        </is>
      </c>
      <c r="F673" s="15" t="inlineStr">
        <is>
          <t>PREÇO UNITÁRIO</t>
        </is>
      </c>
      <c r="G673" s="15" t="inlineStr">
        <is>
          <t>TOTAL</t>
        </is>
      </c>
    </row>
    <row r="674" ht="15" customHeight="1">
      <c r="A674" s="25" t="inlineStr">
        <is>
          <t>C0219</t>
        </is>
      </c>
      <c r="B674" s="26" t="inlineStr">
        <is>
          <t>ARMADURA DE TELA DE AÇO</t>
        </is>
      </c>
      <c r="C674" s="25" t="inlineStr">
        <is>
          <t>SEINFRA</t>
        </is>
      </c>
      <c r="D674" s="25" t="inlineStr">
        <is>
          <t>M2</t>
        </is>
      </c>
      <c r="E674" s="69" t="n">
        <v>1</v>
      </c>
      <c r="F674" s="72">
        <f>'COMPOSICOES AUXILIARES'!G111</f>
        <v/>
      </c>
      <c r="G674" s="72">
        <f>ROUND(E674*F674, 2)</f>
        <v/>
      </c>
      <c r="L674" t="n">
        <v>1</v>
      </c>
      <c r="M674" t="n">
        <v>26.13</v>
      </c>
      <c r="N674">
        <f>(M674-F674)</f>
        <v/>
      </c>
    </row>
    <row r="675" ht="15" customHeight="1">
      <c r="A675" s="2" t="inlineStr"/>
      <c r="B675" s="2" t="inlineStr"/>
      <c r="C675" s="2" t="inlineStr"/>
      <c r="D675" s="2" t="inlineStr"/>
      <c r="E675" s="29" t="inlineStr">
        <is>
          <t>TOTAL Serviço:</t>
        </is>
      </c>
      <c r="F675" s="60" t="n"/>
      <c r="G675" s="73">
        <f>SUM(G674:G674)</f>
        <v/>
      </c>
    </row>
    <row r="676" ht="15" customHeight="1">
      <c r="A676" s="2" t="inlineStr"/>
      <c r="B676" s="2" t="inlineStr"/>
      <c r="C676" s="2" t="inlineStr"/>
      <c r="D676" s="2" t="inlineStr"/>
      <c r="E676" s="31" t="inlineStr">
        <is>
          <t>VALOR:</t>
        </is>
      </c>
      <c r="F676" s="60" t="n"/>
      <c r="G676" s="61">
        <f>SUM(G667,G660,G675,G672)</f>
        <v/>
      </c>
    </row>
    <row r="677" ht="15" customHeight="1">
      <c r="A677" s="2" t="inlineStr"/>
      <c r="B677" s="2" t="inlineStr"/>
      <c r="C677" s="2" t="inlineStr"/>
      <c r="D677" s="2" t="inlineStr"/>
      <c r="E677" s="31" t="inlineStr">
        <is>
          <t>VALOR BDI (26.70%):</t>
        </is>
      </c>
      <c r="F677" s="60" t="n"/>
      <c r="G677" s="61">
        <f>ROUNDDOWN(G676*BDI,2)</f>
        <v/>
      </c>
    </row>
    <row r="678" ht="15" customHeight="1">
      <c r="A678" s="2" t="inlineStr"/>
      <c r="B678" s="2" t="inlineStr"/>
      <c r="C678" s="2" t="inlineStr"/>
      <c r="D678" s="2" t="inlineStr"/>
      <c r="E678" s="31" t="inlineStr">
        <is>
          <t>VALOR COM BDI:</t>
        </is>
      </c>
      <c r="F678" s="60" t="n"/>
      <c r="G678" s="61">
        <f>G677 + G676</f>
        <v/>
      </c>
    </row>
    <row r="679" ht="10" customHeight="1">
      <c r="A679" s="2" t="inlineStr"/>
      <c r="B679" s="2" t="inlineStr"/>
      <c r="C679" s="22" t="inlineStr"/>
      <c r="E679" s="2" t="inlineStr"/>
      <c r="F679" s="2" t="inlineStr"/>
      <c r="G679" s="2" t="inlineStr"/>
    </row>
    <row r="680" ht="20" customHeight="1">
      <c r="A680" s="23" t="inlineStr">
        <is>
          <t>4.7. C5096 POÇO EM AÇO INOX DE 1", PARA INSPEÇÃO DE VAZAMENTO DE GÁS EM CAIXA DE PASSAGEM DE CONCRETO (UN)</t>
        </is>
      </c>
      <c r="B680" s="59" t="n"/>
      <c r="C680" s="59" t="n"/>
      <c r="D680" s="59" t="n"/>
      <c r="E680" s="59" t="n"/>
      <c r="F680" s="59" t="n"/>
      <c r="G680" s="60" t="n"/>
    </row>
    <row r="681" ht="15" customHeight="1">
      <c r="A681" s="24" t="inlineStr">
        <is>
          <t>Material</t>
        </is>
      </c>
      <c r="B681" s="60" t="n"/>
      <c r="C681" s="15" t="inlineStr">
        <is>
          <t>FONTE</t>
        </is>
      </c>
      <c r="D681" s="15" t="inlineStr">
        <is>
          <t>UNID</t>
        </is>
      </c>
      <c r="E681" s="15" t="inlineStr">
        <is>
          <t>COEFICIENTE</t>
        </is>
      </c>
      <c r="F681" s="15" t="inlineStr">
        <is>
          <t>PREÇO UNITÁRIO</t>
        </is>
      </c>
      <c r="G681" s="15" t="inlineStr">
        <is>
          <t>TOTAL</t>
        </is>
      </c>
    </row>
    <row r="682" ht="21" customHeight="1">
      <c r="A682" s="25" t="inlineStr">
        <is>
          <t>G0047</t>
        </is>
      </c>
      <c r="B682" s="26" t="inlineStr">
        <is>
          <t>BUJÃO EM AÇO INOX DE 1" CABEÇA QUADRADA, ANSI 316, NPT, PARA TUBO SCH 40</t>
        </is>
      </c>
      <c r="C682" s="25" t="inlineStr">
        <is>
          <t>SEINFRA</t>
        </is>
      </c>
      <c r="D682" s="25" t="inlineStr">
        <is>
          <t>UN</t>
        </is>
      </c>
      <c r="E682" s="69" t="n">
        <v>1</v>
      </c>
      <c r="F682" s="72">
        <f>ROUND(M682*FATOR, 2)</f>
        <v/>
      </c>
      <c r="G682" s="72">
        <f>ROUND(E682*F682, 2)</f>
        <v/>
      </c>
      <c r="L682" t="n">
        <v>1</v>
      </c>
      <c r="M682" t="n">
        <v>96.11</v>
      </c>
      <c r="N682">
        <f>(M682-F682)</f>
        <v/>
      </c>
    </row>
    <row r="683" ht="21" customHeight="1">
      <c r="A683" s="25" t="inlineStr">
        <is>
          <t>G0188</t>
        </is>
      </c>
      <c r="B683" s="26" t="inlineStr">
        <is>
          <t>LUVA EM AÇO INOX DE 1" CABEÇA QUADRADA, ANSI 316, NPT, PARA TUBO SCH 40</t>
        </is>
      </c>
      <c r="C683" s="25" t="inlineStr">
        <is>
          <t>SEINFRA</t>
        </is>
      </c>
      <c r="D683" s="25" t="inlineStr">
        <is>
          <t>UN</t>
        </is>
      </c>
      <c r="E683" s="69" t="n">
        <v>1</v>
      </c>
      <c r="F683" s="72">
        <f>ROUND(M683*FATOR, 2)</f>
        <v/>
      </c>
      <c r="G683" s="72">
        <f>ROUND(E683*F683, 2)</f>
        <v/>
      </c>
      <c r="L683" t="n">
        <v>1</v>
      </c>
      <c r="M683" t="n">
        <v>86.37</v>
      </c>
      <c r="N683">
        <f>(M683-F683)</f>
        <v/>
      </c>
    </row>
    <row r="684" ht="15" customHeight="1">
      <c r="A684" s="25" t="inlineStr">
        <is>
          <t>G0360</t>
        </is>
      </c>
      <c r="B684" s="26" t="inlineStr">
        <is>
          <t>TUBO EM AÇO INOX DE 1", ANSI 316, SCH 40S</t>
        </is>
      </c>
      <c r="C684" s="25" t="inlineStr">
        <is>
          <t>SEINFRA</t>
        </is>
      </c>
      <c r="D684" s="25" t="inlineStr">
        <is>
          <t>M</t>
        </is>
      </c>
      <c r="E684" s="69" t="n">
        <v>0.2</v>
      </c>
      <c r="F684" s="72">
        <f>ROUND(M684*FATOR, 2)</f>
        <v/>
      </c>
      <c r="G684" s="72">
        <f>ROUND(E684*F684, 2)</f>
        <v/>
      </c>
      <c r="L684" t="n">
        <v>0.2</v>
      </c>
      <c r="M684" t="n">
        <v>190.74</v>
      </c>
      <c r="N684">
        <f>(M684-F684)</f>
        <v/>
      </c>
    </row>
    <row r="685" ht="15" customHeight="1">
      <c r="A685" s="2" t="inlineStr"/>
      <c r="B685" s="2" t="inlineStr"/>
      <c r="C685" s="2" t="inlineStr"/>
      <c r="D685" s="2" t="inlineStr"/>
      <c r="E685" s="29" t="inlineStr">
        <is>
          <t>TOTAL Material:</t>
        </is>
      </c>
      <c r="F685" s="60" t="n"/>
      <c r="G685" s="73">
        <f>SUM(G682:G684)</f>
        <v/>
      </c>
    </row>
    <row r="686" ht="15" customHeight="1">
      <c r="A686" s="24" t="inlineStr">
        <is>
          <t>Mão de Obra</t>
        </is>
      </c>
      <c r="B686" s="60" t="n"/>
      <c r="C686" s="15" t="inlineStr">
        <is>
          <t>FONTE</t>
        </is>
      </c>
      <c r="D686" s="15" t="inlineStr">
        <is>
          <t>UNID</t>
        </is>
      </c>
      <c r="E686" s="15" t="inlineStr">
        <is>
          <t>COEFICIENTE</t>
        </is>
      </c>
      <c r="F686" s="15" t="inlineStr">
        <is>
          <t>PREÇO UNITÁRIO</t>
        </is>
      </c>
      <c r="G686" s="15" t="inlineStr">
        <is>
          <t>TOTAL</t>
        </is>
      </c>
    </row>
    <row r="687" ht="15" customHeight="1">
      <c r="A687" s="25" t="inlineStr">
        <is>
          <t>I0043</t>
        </is>
      </c>
      <c r="B687" s="26" t="inlineStr">
        <is>
          <t>AJUDANTE DE ENCANADOR</t>
        </is>
      </c>
      <c r="C687" s="25" t="inlineStr">
        <is>
          <t>SEINFRA</t>
        </is>
      </c>
      <c r="D687" s="25" t="inlineStr">
        <is>
          <t>H</t>
        </is>
      </c>
      <c r="E687" s="69">
        <f>L687*FATOR</f>
        <v/>
      </c>
      <c r="F687" s="72" t="n">
        <v>21.1</v>
      </c>
      <c r="G687" s="72">
        <f>ROUND(E687*F687, 2)</f>
        <v/>
      </c>
      <c r="L687" t="n">
        <v>0.36</v>
      </c>
      <c r="M687" t="n">
        <v>21.1</v>
      </c>
      <c r="N687">
        <f>(M687-F687)</f>
        <v/>
      </c>
    </row>
    <row r="688" ht="15" customHeight="1">
      <c r="A688" s="25" t="inlineStr">
        <is>
          <t>I2320</t>
        </is>
      </c>
      <c r="B688" s="26" t="inlineStr">
        <is>
          <t>ENCANADOR</t>
        </is>
      </c>
      <c r="C688" s="25" t="inlineStr">
        <is>
          <t>SEINFRA</t>
        </is>
      </c>
      <c r="D688" s="25" t="inlineStr">
        <is>
          <t>H</t>
        </is>
      </c>
      <c r="E688" s="69">
        <f>L688*FATOR</f>
        <v/>
      </c>
      <c r="F688" s="72" t="n">
        <v>26.18</v>
      </c>
      <c r="G688" s="72">
        <f>ROUND(E688*F688, 2)</f>
        <v/>
      </c>
      <c r="L688" t="n">
        <v>0.36</v>
      </c>
      <c r="M688" t="n">
        <v>26.18</v>
      </c>
      <c r="N688">
        <f>(M688-F688)</f>
        <v/>
      </c>
    </row>
    <row r="689" ht="15" customHeight="1">
      <c r="A689" s="2" t="inlineStr"/>
      <c r="B689" s="2" t="inlineStr"/>
      <c r="C689" s="2" t="inlineStr"/>
      <c r="D689" s="2" t="inlineStr"/>
      <c r="E689" s="29" t="inlineStr">
        <is>
          <t>TOTAL Mão de Obra:</t>
        </is>
      </c>
      <c r="F689" s="60" t="n"/>
      <c r="G689" s="73">
        <f>SUM(G687:G688)</f>
        <v/>
      </c>
    </row>
    <row r="690" ht="15" customHeight="1">
      <c r="A690" s="2" t="inlineStr"/>
      <c r="B690" s="2" t="inlineStr"/>
      <c r="C690" s="2" t="inlineStr"/>
      <c r="D690" s="2" t="inlineStr"/>
      <c r="E690" s="31" t="inlineStr">
        <is>
          <t>VALOR:</t>
        </is>
      </c>
      <c r="F690" s="60" t="n"/>
      <c r="G690" s="61">
        <f>SUM(G685,G689)</f>
        <v/>
      </c>
    </row>
    <row r="691" ht="15" customHeight="1">
      <c r="A691" s="2" t="inlineStr"/>
      <c r="B691" s="2" t="inlineStr"/>
      <c r="C691" s="2" t="inlineStr"/>
      <c r="D691" s="2" t="inlineStr"/>
      <c r="E691" s="31" t="inlineStr">
        <is>
          <t>VALOR BDI (26.70%):</t>
        </is>
      </c>
      <c r="F691" s="60" t="n"/>
      <c r="G691" s="61">
        <f>ROUNDDOWN(G690*BDI,2)</f>
        <v/>
      </c>
    </row>
    <row r="692" ht="15" customHeight="1">
      <c r="A692" s="2" t="inlineStr"/>
      <c r="B692" s="2" t="inlineStr"/>
      <c r="C692" s="2" t="inlineStr"/>
      <c r="D692" s="2" t="inlineStr"/>
      <c r="E692" s="31" t="inlineStr">
        <is>
          <t>VALOR COM BDI:</t>
        </is>
      </c>
      <c r="F692" s="60" t="n"/>
      <c r="G692" s="61">
        <f>G691 + G690</f>
        <v/>
      </c>
    </row>
    <row r="693" ht="10" customHeight="1">
      <c r="A693" s="2" t="inlineStr"/>
      <c r="B693" s="2" t="inlineStr"/>
      <c r="C693" s="22" t="inlineStr"/>
      <c r="E693" s="2" t="inlineStr"/>
      <c r="F693" s="2" t="inlineStr"/>
      <c r="G693" s="2" t="inlineStr"/>
    </row>
    <row r="694" ht="20" customHeight="1">
      <c r="A694" s="23" t="inlineStr">
        <is>
          <t>4.8. C5097 PUXADOR EM AÇO CA-25, PARA TAMPA DE CONCRETO (UN)</t>
        </is>
      </c>
      <c r="B694" s="59" t="n"/>
      <c r="C694" s="59" t="n"/>
      <c r="D694" s="59" t="n"/>
      <c r="E694" s="59" t="n"/>
      <c r="F694" s="59" t="n"/>
      <c r="G694" s="60" t="n"/>
    </row>
    <row r="695" ht="15" customHeight="1">
      <c r="A695" s="24" t="inlineStr">
        <is>
          <t>Equipamento Custo Horário</t>
        </is>
      </c>
      <c r="B695" s="60" t="n"/>
      <c r="C695" s="15" t="inlineStr">
        <is>
          <t>FONTE</t>
        </is>
      </c>
      <c r="D695" s="15" t="inlineStr">
        <is>
          <t>UNID</t>
        </is>
      </c>
      <c r="E695" s="15" t="inlineStr">
        <is>
          <t>COEFICIENTE</t>
        </is>
      </c>
      <c r="F695" s="15" t="inlineStr">
        <is>
          <t>PREÇO UNITÁRIO</t>
        </is>
      </c>
      <c r="G695" s="15" t="inlineStr">
        <is>
          <t>TOTAL</t>
        </is>
      </c>
    </row>
    <row r="696" ht="15" customHeight="1">
      <c r="A696" s="25" t="inlineStr">
        <is>
          <t>I0749</t>
        </is>
      </c>
      <c r="B696" s="26" t="inlineStr">
        <is>
          <t>MÁQUINA DE SOLDA (CHP)</t>
        </is>
      </c>
      <c r="C696" s="25" t="inlineStr">
        <is>
          <t>SEINFRA</t>
        </is>
      </c>
      <c r="D696" s="25" t="inlineStr">
        <is>
          <t>H</t>
        </is>
      </c>
      <c r="E696" s="69" t="n">
        <v>0.2</v>
      </c>
      <c r="F696" s="72">
        <f>'COMPOSICOES AUXILIARES'!G1043</f>
        <v/>
      </c>
      <c r="G696" s="72">
        <f>ROUND(E696*F696, 2)</f>
        <v/>
      </c>
      <c r="L696" t="n">
        <v>0.2</v>
      </c>
      <c r="M696" t="n">
        <v>0.09719999999999999</v>
      </c>
      <c r="N696">
        <f>(M696-F696)</f>
        <v/>
      </c>
    </row>
    <row r="697" ht="18" customHeight="1">
      <c r="A697" s="2" t="inlineStr"/>
      <c r="B697" s="2" t="inlineStr"/>
      <c r="C697" s="2" t="inlineStr"/>
      <c r="D697" s="2" t="inlineStr"/>
      <c r="E697" s="29" t="inlineStr">
        <is>
          <t>TOTAL Equipamento Custo Horário:</t>
        </is>
      </c>
      <c r="F697" s="60" t="n"/>
      <c r="G697" s="73">
        <f>SUM(G696:G696)</f>
        <v/>
      </c>
    </row>
    <row r="698" ht="15" customHeight="1">
      <c r="A698" s="24" t="inlineStr">
        <is>
          <t>Material</t>
        </is>
      </c>
      <c r="B698" s="60" t="n"/>
      <c r="C698" s="15" t="inlineStr">
        <is>
          <t>FONTE</t>
        </is>
      </c>
      <c r="D698" s="15" t="inlineStr">
        <is>
          <t>UNID</t>
        </is>
      </c>
      <c r="E698" s="15" t="inlineStr">
        <is>
          <t>COEFICIENTE</t>
        </is>
      </c>
      <c r="F698" s="15" t="inlineStr">
        <is>
          <t>PREÇO UNITÁRIO</t>
        </is>
      </c>
      <c r="G698" s="15" t="inlineStr">
        <is>
          <t>TOTAL</t>
        </is>
      </c>
    </row>
    <row r="699" ht="15" customHeight="1">
      <c r="A699" s="25" t="inlineStr">
        <is>
          <t>I0157</t>
        </is>
      </c>
      <c r="B699" s="26" t="inlineStr">
        <is>
          <t>AÇO CA-25</t>
        </is>
      </c>
      <c r="C699" s="25" t="inlineStr">
        <is>
          <t>SEINFRA</t>
        </is>
      </c>
      <c r="D699" s="25" t="inlineStr">
        <is>
          <t>KG</t>
        </is>
      </c>
      <c r="E699" s="69" t="n">
        <v>4.047</v>
      </c>
      <c r="F699" s="72">
        <f>ROUND(M699*FATOR, 2)</f>
        <v/>
      </c>
      <c r="G699" s="72">
        <f>ROUND(E699*F699, 2)</f>
        <v/>
      </c>
      <c r="L699" t="n">
        <v>4.047</v>
      </c>
      <c r="M699" t="n">
        <v>8.23</v>
      </c>
      <c r="N699">
        <f>(M699-F699)</f>
        <v/>
      </c>
    </row>
    <row r="700" ht="15" customHeight="1">
      <c r="A700" s="25" t="inlineStr">
        <is>
          <t>I1061</t>
        </is>
      </c>
      <c r="B700" s="26" t="inlineStr">
        <is>
          <t>ELETRODOS</t>
        </is>
      </c>
      <c r="C700" s="25" t="inlineStr">
        <is>
          <t>SEINFRA</t>
        </is>
      </c>
      <c r="D700" s="25" t="inlineStr">
        <is>
          <t>KG</t>
        </is>
      </c>
      <c r="E700" s="69" t="n">
        <v>0.6</v>
      </c>
      <c r="F700" s="72">
        <f>ROUND(M700*FATOR, 2)</f>
        <v/>
      </c>
      <c r="G700" s="72">
        <f>ROUND(E700*F700, 2)</f>
        <v/>
      </c>
      <c r="L700" t="n">
        <v>0.6</v>
      </c>
      <c r="M700" t="n">
        <v>32.44</v>
      </c>
      <c r="N700">
        <f>(M700-F700)</f>
        <v/>
      </c>
    </row>
    <row r="701" ht="15" customHeight="1">
      <c r="A701" s="2" t="inlineStr"/>
      <c r="B701" s="2" t="inlineStr"/>
      <c r="C701" s="2" t="inlineStr"/>
      <c r="D701" s="2" t="inlineStr"/>
      <c r="E701" s="29" t="inlineStr">
        <is>
          <t>TOTAL Material:</t>
        </is>
      </c>
      <c r="F701" s="60" t="n"/>
      <c r="G701" s="73">
        <f>SUM(G699:G700)</f>
        <v/>
      </c>
    </row>
    <row r="702" ht="15" customHeight="1">
      <c r="A702" s="24" t="inlineStr">
        <is>
          <t>Mão de Obra</t>
        </is>
      </c>
      <c r="B702" s="60" t="n"/>
      <c r="C702" s="15" t="inlineStr">
        <is>
          <t>FONTE</t>
        </is>
      </c>
      <c r="D702" s="15" t="inlineStr">
        <is>
          <t>UNID</t>
        </is>
      </c>
      <c r="E702" s="15" t="inlineStr">
        <is>
          <t>COEFICIENTE</t>
        </is>
      </c>
      <c r="F702" s="15" t="inlineStr">
        <is>
          <t>PREÇO UNITÁRIO</t>
        </is>
      </c>
      <c r="G702" s="15" t="inlineStr">
        <is>
          <t>TOTAL</t>
        </is>
      </c>
    </row>
    <row r="703" ht="15" customHeight="1">
      <c r="A703" s="25" t="inlineStr">
        <is>
          <t>I2543</t>
        </is>
      </c>
      <c r="B703" s="26" t="inlineStr">
        <is>
          <t>SERVENTE</t>
        </is>
      </c>
      <c r="C703" s="25" t="inlineStr">
        <is>
          <t>SEINFRA</t>
        </is>
      </c>
      <c r="D703" s="25" t="inlineStr">
        <is>
          <t>H</t>
        </is>
      </c>
      <c r="E703" s="69">
        <f>L703*FATOR</f>
        <v/>
      </c>
      <c r="F703" s="72" t="n">
        <v>20.26</v>
      </c>
      <c r="G703" s="72">
        <f>ROUND(E703*F703, 2)</f>
        <v/>
      </c>
      <c r="L703" t="n">
        <v>0.2</v>
      </c>
      <c r="M703" t="n">
        <v>20.26</v>
      </c>
      <c r="N703">
        <f>(M703-F703)</f>
        <v/>
      </c>
    </row>
    <row r="704" ht="15" customHeight="1">
      <c r="A704" s="25" t="inlineStr">
        <is>
          <t>I1879</t>
        </is>
      </c>
      <c r="B704" s="26" t="inlineStr">
        <is>
          <t>SOLDADOR</t>
        </is>
      </c>
      <c r="C704" s="25" t="inlineStr">
        <is>
          <t>SEINFRA</t>
        </is>
      </c>
      <c r="D704" s="25" t="inlineStr">
        <is>
          <t>H</t>
        </is>
      </c>
      <c r="E704" s="69">
        <f>L704*FATOR</f>
        <v/>
      </c>
      <c r="F704" s="72" t="n">
        <v>27.7</v>
      </c>
      <c r="G704" s="72">
        <f>ROUND(E704*F704, 2)</f>
        <v/>
      </c>
      <c r="L704" t="n">
        <v>0.2</v>
      </c>
      <c r="M704" t="n">
        <v>27.7</v>
      </c>
      <c r="N704">
        <f>(M704-F704)</f>
        <v/>
      </c>
    </row>
    <row r="705" ht="15" customHeight="1">
      <c r="A705" s="2" t="inlineStr"/>
      <c r="B705" s="2" t="inlineStr"/>
      <c r="C705" s="2" t="inlineStr"/>
      <c r="D705" s="2" t="inlineStr"/>
      <c r="E705" s="29" t="inlineStr">
        <is>
          <t>TOTAL Mão de Obra:</t>
        </is>
      </c>
      <c r="F705" s="60" t="n"/>
      <c r="G705" s="73">
        <f>SUM(G703:G704)</f>
        <v/>
      </c>
    </row>
    <row r="706" ht="15" customHeight="1">
      <c r="A706" s="2" t="inlineStr"/>
      <c r="B706" s="2" t="inlineStr"/>
      <c r="C706" s="2" t="inlineStr"/>
      <c r="D706" s="2" t="inlineStr"/>
      <c r="E706" s="31" t="inlineStr">
        <is>
          <t>VALOR:</t>
        </is>
      </c>
      <c r="F706" s="60" t="n"/>
      <c r="G706" s="61">
        <f>SUM(G701,G697,G705)</f>
        <v/>
      </c>
    </row>
    <row r="707" ht="15" customHeight="1">
      <c r="A707" s="2" t="inlineStr"/>
      <c r="B707" s="2" t="inlineStr"/>
      <c r="C707" s="2" t="inlineStr"/>
      <c r="D707" s="2" t="inlineStr"/>
      <c r="E707" s="31" t="inlineStr">
        <is>
          <t>VALOR BDI (26.70%):</t>
        </is>
      </c>
      <c r="F707" s="60" t="n"/>
      <c r="G707" s="61">
        <f>ROUNDDOWN(G706*BDI,2)</f>
        <v/>
      </c>
    </row>
    <row r="708" ht="15" customHeight="1">
      <c r="A708" s="2" t="inlineStr"/>
      <c r="B708" s="2" t="inlineStr"/>
      <c r="C708" s="2" t="inlineStr"/>
      <c r="D708" s="2" t="inlineStr"/>
      <c r="E708" s="31" t="inlineStr">
        <is>
          <t>VALOR COM BDI:</t>
        </is>
      </c>
      <c r="F708" s="60" t="n"/>
      <c r="G708" s="61">
        <f>G707 + G706</f>
        <v/>
      </c>
    </row>
    <row r="709" ht="10" customHeight="1">
      <c r="A709" s="2" t="inlineStr"/>
      <c r="B709" s="2" t="inlineStr"/>
      <c r="C709" s="22" t="inlineStr"/>
      <c r="E709" s="2" t="inlineStr"/>
      <c r="F709" s="2" t="inlineStr"/>
      <c r="G709" s="2" t="inlineStr"/>
    </row>
    <row r="710" ht="20" customHeight="1">
      <c r="A710" s="23" t="inlineStr">
        <is>
          <t>4.9. C5076 SERVIÇO DE INSTALAÇÃO DE MANTA TERMOCONTRATIL PARA DUTO DE 2" COM INSPEÇÃO, FITA E REPAROS COM BASTÃO, MASTIC E MANCHÃO DO REVESTIMENTO COMPLETO DA TUBULAÇÃO (UN)</t>
        </is>
      </c>
      <c r="B710" s="59" t="n"/>
      <c r="C710" s="59" t="n"/>
      <c r="D710" s="59" t="n"/>
      <c r="E710" s="59" t="n"/>
      <c r="F710" s="59" t="n"/>
      <c r="G710" s="60" t="n"/>
    </row>
    <row r="711" ht="15" customHeight="1">
      <c r="A711" s="24" t="inlineStr">
        <is>
          <t>Equipamento Custo Horário</t>
        </is>
      </c>
      <c r="B711" s="60" t="n"/>
      <c r="C711" s="15" t="inlineStr">
        <is>
          <t>FONTE</t>
        </is>
      </c>
      <c r="D711" s="15" t="inlineStr">
        <is>
          <t>UNID</t>
        </is>
      </c>
      <c r="E711" s="15" t="inlineStr">
        <is>
          <t>COEFICIENTE</t>
        </is>
      </c>
      <c r="F711" s="15" t="inlineStr">
        <is>
          <t>PREÇO UNITÁRIO</t>
        </is>
      </c>
      <c r="G711" s="15" t="inlineStr">
        <is>
          <t>TOTAL</t>
        </is>
      </c>
    </row>
    <row r="712" ht="15" customHeight="1">
      <c r="A712" s="25" t="inlineStr">
        <is>
          <t>I0737</t>
        </is>
      </c>
      <c r="B712" s="26" t="inlineStr">
        <is>
          <t>ESMERILHADEIRA INDUSTRIAL (CHP)</t>
        </is>
      </c>
      <c r="C712" s="25" t="inlineStr">
        <is>
          <t>SEINFRA</t>
        </is>
      </c>
      <c r="D712" s="25" t="inlineStr">
        <is>
          <t>H</t>
        </is>
      </c>
      <c r="E712" s="69" t="n">
        <v>0.2588</v>
      </c>
      <c r="F712" s="72">
        <f>'COMPOSICOES AUXILIARES'!G548</f>
        <v/>
      </c>
      <c r="G712" s="72">
        <f>ROUND(E712*F712, 2)</f>
        <v/>
      </c>
      <c r="L712" t="n">
        <v>0.2588</v>
      </c>
      <c r="M712" t="n">
        <v>0.3554</v>
      </c>
      <c r="N712">
        <f>(M712-F712)</f>
        <v/>
      </c>
    </row>
    <row r="713" ht="15" customHeight="1">
      <c r="A713" s="25" t="inlineStr">
        <is>
          <t>G0437</t>
        </is>
      </c>
      <c r="B713" s="26" t="inlineStr">
        <is>
          <t>GERADOR A GASOLINA, POTÊNCIA 7,5 HP (5,5KW) (CHI)</t>
        </is>
      </c>
      <c r="C713" s="25" t="inlineStr">
        <is>
          <t>SEINFRA</t>
        </is>
      </c>
      <c r="D713" s="25" t="inlineStr">
        <is>
          <t>H</t>
        </is>
      </c>
      <c r="E713" s="69" t="n">
        <v>0.2588</v>
      </c>
      <c r="F713" s="72">
        <f>'COMPOSICOES AUXILIARES'!G601</f>
        <v/>
      </c>
      <c r="G713" s="72">
        <f>ROUND(E713*F713, 2)</f>
        <v/>
      </c>
      <c r="L713" t="n">
        <v>0.2588</v>
      </c>
      <c r="M713" t="n">
        <v>0.6105</v>
      </c>
      <c r="N713">
        <f>(M713-F713)</f>
        <v/>
      </c>
    </row>
    <row r="714" ht="15" customHeight="1">
      <c r="A714" s="25" t="inlineStr">
        <is>
          <t>G0436</t>
        </is>
      </c>
      <c r="B714" s="26" t="inlineStr">
        <is>
          <t>GERADOR A GASOLINA, POTÊNCIA 7,5 HP (5,5KW) (CHP)</t>
        </is>
      </c>
      <c r="C714" s="25" t="inlineStr">
        <is>
          <t>SEINFRA</t>
        </is>
      </c>
      <c r="D714" s="25" t="inlineStr">
        <is>
          <t>H</t>
        </is>
      </c>
      <c r="E714" s="69" t="n">
        <v>0.2588</v>
      </c>
      <c r="F714" s="72">
        <f>'COMPOSICOES AUXILIARES'!G612</f>
        <v/>
      </c>
      <c r="G714" s="72">
        <f>ROUND(E714*F714, 2)</f>
        <v/>
      </c>
      <c r="L714" t="n">
        <v>0.2588</v>
      </c>
      <c r="M714" t="n">
        <v>5.8882</v>
      </c>
      <c r="N714">
        <f>(M714-F714)</f>
        <v/>
      </c>
    </row>
    <row r="715" ht="38" customHeight="1">
      <c r="A715" s="25" t="inlineStr">
        <is>
          <t>G0429</t>
        </is>
      </c>
      <c r="B715" s="26" t="inlineStr">
        <is>
          <t>HOLIDAY DETECTOR DE FALHA DE REVESTIMENTO EM MANTA TERMOCONTRÁTIL - VOLTAGEM DE 12 KV A 20 KV, DE CORRENTE PULSANTE, VIA SECA, CONFORME NORMA NACE STANDARD RP-0274 (CHI)</t>
        </is>
      </c>
      <c r="C715" s="25" t="inlineStr">
        <is>
          <t>SEINFRA</t>
        </is>
      </c>
      <c r="D715" s="25" t="inlineStr">
        <is>
          <t>H</t>
        </is>
      </c>
      <c r="E715" s="69" t="n">
        <v>0.4918</v>
      </c>
      <c r="F715" s="72">
        <f>'COMPOSICOES AUXILIARES'!G665</f>
        <v/>
      </c>
      <c r="G715" s="72">
        <f>ROUND(E715*F715, 2)</f>
        <v/>
      </c>
      <c r="L715" t="n">
        <v>0.4918</v>
      </c>
      <c r="M715" t="n">
        <v>1.3885</v>
      </c>
      <c r="N715">
        <f>(M715-F715)</f>
        <v/>
      </c>
    </row>
    <row r="716" ht="38" customHeight="1">
      <c r="A716" s="25" t="inlineStr">
        <is>
          <t>G0428</t>
        </is>
      </c>
      <c r="B716" s="26" t="inlineStr">
        <is>
          <t>HOLIDAY DETECTOR DE FALHA DE REVESTIMENTO EM MANTA TERMOCONTRÁTIL - VOLTAGEM DE 12 KV A 20 KV, DE CORRENTE PULSANTE, VIA SECA, CONFORME NORMA NACE STANDARD RP-0274 (CHP)</t>
        </is>
      </c>
      <c r="C716" s="25" t="inlineStr">
        <is>
          <t>SEINFRA</t>
        </is>
      </c>
      <c r="D716" s="25" t="inlineStr">
        <is>
          <t>H</t>
        </is>
      </c>
      <c r="E716" s="69" t="n">
        <v>0.0259</v>
      </c>
      <c r="F716" s="72">
        <f>'COMPOSICOES AUXILIARES'!G675</f>
        <v/>
      </c>
      <c r="G716" s="72">
        <f>ROUND(E716*F716, 2)</f>
        <v/>
      </c>
      <c r="L716" t="n">
        <v>0.0259</v>
      </c>
      <c r="M716" t="n">
        <v>1.9769</v>
      </c>
      <c r="N716">
        <f>(M716-F716)</f>
        <v/>
      </c>
    </row>
    <row r="717" ht="18" customHeight="1">
      <c r="A717" s="2" t="inlineStr"/>
      <c r="B717" s="2" t="inlineStr"/>
      <c r="C717" s="2" t="inlineStr"/>
      <c r="D717" s="2" t="inlineStr"/>
      <c r="E717" s="29" t="inlineStr">
        <is>
          <t>TOTAL Equipamento Custo Horário:</t>
        </is>
      </c>
      <c r="F717" s="60" t="n"/>
      <c r="G717" s="73">
        <f>SUM(G712:G716)</f>
        <v/>
      </c>
    </row>
    <row r="718" ht="15" customHeight="1">
      <c r="A718" s="24" t="inlineStr">
        <is>
          <t>Material</t>
        </is>
      </c>
      <c r="B718" s="60" t="n"/>
      <c r="C718" s="15" t="inlineStr">
        <is>
          <t>FONTE</t>
        </is>
      </c>
      <c r="D718" s="15" t="inlineStr">
        <is>
          <t>UNID</t>
        </is>
      </c>
      <c r="E718" s="15" t="inlineStr">
        <is>
          <t>COEFICIENTE</t>
        </is>
      </c>
      <c r="F718" s="15" t="inlineStr">
        <is>
          <t>PREÇO UNITÁRIO</t>
        </is>
      </c>
      <c r="G718" s="15" t="inlineStr">
        <is>
          <t>TOTAL</t>
        </is>
      </c>
    </row>
    <row r="719" ht="15" customHeight="1">
      <c r="A719" s="25" t="inlineStr">
        <is>
          <t>G0128</t>
        </is>
      </c>
      <c r="B719" s="26" t="inlineStr">
        <is>
          <t>ESCOVA DE AÇO COPO TRANÇADA 4 1/2"</t>
        </is>
      </c>
      <c r="C719" s="25" t="inlineStr">
        <is>
          <t>SEINFRA</t>
        </is>
      </c>
      <c r="D719" s="25" t="inlineStr">
        <is>
          <t>UN</t>
        </is>
      </c>
      <c r="E719" s="69" t="n">
        <v>0.1</v>
      </c>
      <c r="F719" s="72">
        <f>ROUND(M719*FATOR, 2)</f>
        <v/>
      </c>
      <c r="G719" s="72">
        <f>ROUND(E719*F719, 2)</f>
        <v/>
      </c>
      <c r="L719" t="n">
        <v>0.1</v>
      </c>
      <c r="M719" t="n">
        <v>33.15</v>
      </c>
      <c r="N719">
        <f>(M719-F719)</f>
        <v/>
      </c>
    </row>
    <row r="720" ht="15" customHeight="1">
      <c r="A720" s="25" t="inlineStr">
        <is>
          <t>I1218</t>
        </is>
      </c>
      <c r="B720" s="26" t="inlineStr">
        <is>
          <t>GAS</t>
        </is>
      </c>
      <c r="C720" s="25" t="inlineStr">
        <is>
          <t>SEINFRA</t>
        </is>
      </c>
      <c r="D720" s="25" t="inlineStr">
        <is>
          <t>KG</t>
        </is>
      </c>
      <c r="E720" s="69" t="n">
        <v>0.26</v>
      </c>
      <c r="F720" s="72">
        <f>ROUND(M720*FATOR, 2)</f>
        <v/>
      </c>
      <c r="G720" s="72">
        <f>ROUND(E720*F720, 2)</f>
        <v/>
      </c>
      <c r="L720" t="n">
        <v>0.26</v>
      </c>
      <c r="M720" t="n">
        <v>7.64</v>
      </c>
      <c r="N720">
        <f>(M720-F720)</f>
        <v/>
      </c>
    </row>
    <row r="721" ht="15" customHeight="1">
      <c r="A721" s="25" t="inlineStr">
        <is>
          <t>I1346</t>
        </is>
      </c>
      <c r="B721" s="26" t="inlineStr">
        <is>
          <t>LIXA PARA FERRO</t>
        </is>
      </c>
      <c r="C721" s="25" t="inlineStr">
        <is>
          <t>SEINFRA</t>
        </is>
      </c>
      <c r="D721" s="25" t="inlineStr">
        <is>
          <t>UN</t>
        </is>
      </c>
      <c r="E721" s="69" t="n">
        <v>0.2</v>
      </c>
      <c r="F721" s="72">
        <f>ROUND(M721*FATOR, 2)</f>
        <v/>
      </c>
      <c r="G721" s="72">
        <f>ROUND(E721*F721, 2)</f>
        <v/>
      </c>
      <c r="L721" t="n">
        <v>0.2</v>
      </c>
      <c r="M721" t="n">
        <v>2.14</v>
      </c>
      <c r="N721">
        <f>(M721-F721)</f>
        <v/>
      </c>
    </row>
    <row r="722" ht="15" customHeight="1">
      <c r="A722" s="2" t="inlineStr"/>
      <c r="B722" s="2" t="inlineStr"/>
      <c r="C722" s="2" t="inlineStr"/>
      <c r="D722" s="2" t="inlineStr"/>
      <c r="E722" s="29" t="inlineStr">
        <is>
          <t>TOTAL Material:</t>
        </is>
      </c>
      <c r="F722" s="60" t="n"/>
      <c r="G722" s="73">
        <f>SUM(G719:G721)</f>
        <v/>
      </c>
    </row>
    <row r="723" ht="15" customHeight="1">
      <c r="A723" s="24" t="inlineStr">
        <is>
          <t>Mão de Obra</t>
        </is>
      </c>
      <c r="B723" s="60" t="n"/>
      <c r="C723" s="15" t="inlineStr">
        <is>
          <t>FONTE</t>
        </is>
      </c>
      <c r="D723" s="15" t="inlineStr">
        <is>
          <t>UNID</t>
        </is>
      </c>
      <c r="E723" s="15" t="inlineStr">
        <is>
          <t>COEFICIENTE</t>
        </is>
      </c>
      <c r="F723" s="15" t="inlineStr">
        <is>
          <t>PREÇO UNITÁRIO</t>
        </is>
      </c>
      <c r="G723" s="15" t="inlineStr">
        <is>
          <t>TOTAL</t>
        </is>
      </c>
    </row>
    <row r="724" ht="15" customHeight="1">
      <c r="A724" s="25" t="inlineStr">
        <is>
          <t>I0037</t>
        </is>
      </c>
      <c r="B724" s="26" t="inlineStr">
        <is>
          <t>AJUDANTE</t>
        </is>
      </c>
      <c r="C724" s="25" t="inlineStr">
        <is>
          <t>SEINFRA</t>
        </is>
      </c>
      <c r="D724" s="25" t="inlineStr">
        <is>
          <t>H</t>
        </is>
      </c>
      <c r="E724" s="69">
        <f>L724*FATOR</f>
        <v/>
      </c>
      <c r="F724" s="72" t="n">
        <v>21.1</v>
      </c>
      <c r="G724" s="72">
        <f>ROUND(E724*F724, 2)</f>
        <v/>
      </c>
      <c r="L724" t="n">
        <v>0.5175999999999999</v>
      </c>
      <c r="M724" t="n">
        <v>21.1</v>
      </c>
      <c r="N724">
        <f>(M724-F724)</f>
        <v/>
      </c>
    </row>
    <row r="725" ht="15" customHeight="1">
      <c r="A725" s="25" t="inlineStr">
        <is>
          <t>I0092</t>
        </is>
      </c>
      <c r="B725" s="26" t="inlineStr">
        <is>
          <t>APLICADOR REVESTIMENTO</t>
        </is>
      </c>
      <c r="C725" s="25" t="inlineStr">
        <is>
          <t>SEINFRA</t>
        </is>
      </c>
      <c r="D725" s="25" t="inlineStr">
        <is>
          <t>H</t>
        </is>
      </c>
      <c r="E725" s="69">
        <f>L725*FATOR</f>
        <v/>
      </c>
      <c r="F725" s="72" t="n">
        <v>26.86</v>
      </c>
      <c r="G725" s="72">
        <f>ROUND(E725*F725, 2)</f>
        <v/>
      </c>
      <c r="L725" t="n">
        <v>0.5175999999999999</v>
      </c>
      <c r="M725" t="n">
        <v>26.86</v>
      </c>
      <c r="N725">
        <f>(M725-F725)</f>
        <v/>
      </c>
    </row>
    <row r="726" ht="15" customHeight="1">
      <c r="A726" s="2" t="inlineStr"/>
      <c r="B726" s="2" t="inlineStr"/>
      <c r="C726" s="2" t="inlineStr"/>
      <c r="D726" s="2" t="inlineStr"/>
      <c r="E726" s="29" t="inlineStr">
        <is>
          <t>TOTAL Mão de Obra:</t>
        </is>
      </c>
      <c r="F726" s="60" t="n"/>
      <c r="G726" s="73">
        <f>SUM(G724:G725)</f>
        <v/>
      </c>
    </row>
    <row r="727" ht="15" customHeight="1">
      <c r="A727" s="2" t="inlineStr"/>
      <c r="B727" s="2" t="inlineStr"/>
      <c r="C727" s="2" t="inlineStr"/>
      <c r="D727" s="2" t="inlineStr"/>
      <c r="E727" s="31" t="inlineStr">
        <is>
          <t>VALOR:</t>
        </is>
      </c>
      <c r="F727" s="60" t="n"/>
      <c r="G727" s="61">
        <f>SUM(G722,G717,G726)</f>
        <v/>
      </c>
    </row>
    <row r="728" ht="15" customHeight="1">
      <c r="A728" s="2" t="inlineStr"/>
      <c r="B728" s="2" t="inlineStr"/>
      <c r="C728" s="2" t="inlineStr"/>
      <c r="D728" s="2" t="inlineStr"/>
      <c r="E728" s="31" t="inlineStr">
        <is>
          <t>VALOR BDI (26.70%):</t>
        </is>
      </c>
      <c r="F728" s="60" t="n"/>
      <c r="G728" s="61">
        <f>ROUNDDOWN(G727*BDI,2)</f>
        <v/>
      </c>
    </row>
    <row r="729" ht="15" customHeight="1">
      <c r="A729" s="2" t="inlineStr"/>
      <c r="B729" s="2" t="inlineStr"/>
      <c r="C729" s="2" t="inlineStr"/>
      <c r="D729" s="2" t="inlineStr"/>
      <c r="E729" s="31" t="inlineStr">
        <is>
          <t>VALOR COM BDI:</t>
        </is>
      </c>
      <c r="F729" s="60" t="n"/>
      <c r="G729" s="61">
        <f>G728 + G727</f>
        <v/>
      </c>
    </row>
    <row r="730" ht="10" customHeight="1">
      <c r="A730" s="2" t="inlineStr"/>
      <c r="B730" s="2" t="inlineStr"/>
      <c r="C730" s="22" t="inlineStr"/>
      <c r="E730" s="2" t="inlineStr"/>
      <c r="F730" s="2" t="inlineStr"/>
      <c r="G730" s="2" t="inlineStr"/>
    </row>
    <row r="731" ht="20" customHeight="1">
      <c r="A731" s="23" t="inlineStr">
        <is>
          <t>4.10. C5079 SERVIÇO DE INSTALAÇÃO DE MANTA TERMOCONTRATIL PARA DUTO DE 3" COM INSPEÇÃO, FITA E REPAROS DO REVESTIMENTO COMPLETO DA TUBULAÇÃO (UN)</t>
        </is>
      </c>
      <c r="B731" s="59" t="n"/>
      <c r="C731" s="59" t="n"/>
      <c r="D731" s="59" t="n"/>
      <c r="E731" s="59" t="n"/>
      <c r="F731" s="59" t="n"/>
      <c r="G731" s="60" t="n"/>
    </row>
    <row r="732" ht="15" customHeight="1">
      <c r="A732" s="24" t="inlineStr">
        <is>
          <t>Equipamento Custo Horário</t>
        </is>
      </c>
      <c r="B732" s="60" t="n"/>
      <c r="C732" s="15" t="inlineStr">
        <is>
          <t>FONTE</t>
        </is>
      </c>
      <c r="D732" s="15" t="inlineStr">
        <is>
          <t>UNID</t>
        </is>
      </c>
      <c r="E732" s="15" t="inlineStr">
        <is>
          <t>COEFICIENTE</t>
        </is>
      </c>
      <c r="F732" s="15" t="inlineStr">
        <is>
          <t>PREÇO UNITÁRIO</t>
        </is>
      </c>
      <c r="G732" s="15" t="inlineStr">
        <is>
          <t>TOTAL</t>
        </is>
      </c>
    </row>
    <row r="733" ht="15" customHeight="1">
      <c r="A733" s="25" t="inlineStr">
        <is>
          <t>I0737</t>
        </is>
      </c>
      <c r="B733" s="26" t="inlineStr">
        <is>
          <t>ESMERILHADEIRA INDUSTRIAL (CHP)</t>
        </is>
      </c>
      <c r="C733" s="25" t="inlineStr">
        <is>
          <t>SEINFRA</t>
        </is>
      </c>
      <c r="D733" s="25" t="inlineStr">
        <is>
          <t>H</t>
        </is>
      </c>
      <c r="E733" s="69" t="n">
        <v>0.275</v>
      </c>
      <c r="F733" s="72">
        <f>'COMPOSICOES AUXILIARES'!G548</f>
        <v/>
      </c>
      <c r="G733" s="72">
        <f>ROUND(E733*F733, 2)</f>
        <v/>
      </c>
      <c r="L733" t="n">
        <v>0.275</v>
      </c>
      <c r="M733" t="n">
        <v>0.3554</v>
      </c>
      <c r="N733">
        <f>(M733-F733)</f>
        <v/>
      </c>
    </row>
    <row r="734" ht="15" customHeight="1">
      <c r="A734" s="25" t="inlineStr">
        <is>
          <t>G0437</t>
        </is>
      </c>
      <c r="B734" s="26" t="inlineStr">
        <is>
          <t>GERADOR A GASOLINA, POTÊNCIA 7,5 HP (5,5KW) (CHI)</t>
        </is>
      </c>
      <c r="C734" s="25" t="inlineStr">
        <is>
          <t>SEINFRA</t>
        </is>
      </c>
      <c r="D734" s="25" t="inlineStr">
        <is>
          <t>H</t>
        </is>
      </c>
      <c r="E734" s="69" t="n">
        <v>0.275</v>
      </c>
      <c r="F734" s="72">
        <f>'COMPOSICOES AUXILIARES'!G601</f>
        <v/>
      </c>
      <c r="G734" s="72">
        <f>ROUND(E734*F734, 2)</f>
        <v/>
      </c>
      <c r="L734" t="n">
        <v>0.275</v>
      </c>
      <c r="M734" t="n">
        <v>0.6105</v>
      </c>
      <c r="N734">
        <f>(M734-F734)</f>
        <v/>
      </c>
    </row>
    <row r="735" ht="15" customHeight="1">
      <c r="A735" s="25" t="inlineStr">
        <is>
          <t>G0436</t>
        </is>
      </c>
      <c r="B735" s="26" t="inlineStr">
        <is>
          <t>GERADOR A GASOLINA, POTÊNCIA 7,5 HP (5,5KW) (CHP)</t>
        </is>
      </c>
      <c r="C735" s="25" t="inlineStr">
        <is>
          <t>SEINFRA</t>
        </is>
      </c>
      <c r="D735" s="25" t="inlineStr">
        <is>
          <t>H</t>
        </is>
      </c>
      <c r="E735" s="69" t="n">
        <v>0.275</v>
      </c>
      <c r="F735" s="72">
        <f>'COMPOSICOES AUXILIARES'!G612</f>
        <v/>
      </c>
      <c r="G735" s="72">
        <f>ROUND(E735*F735, 2)</f>
        <v/>
      </c>
      <c r="L735" t="n">
        <v>0.275</v>
      </c>
      <c r="M735" t="n">
        <v>5.8882</v>
      </c>
      <c r="N735">
        <f>(M735-F735)</f>
        <v/>
      </c>
    </row>
    <row r="736" ht="38" customHeight="1">
      <c r="A736" s="25" t="inlineStr">
        <is>
          <t>G0429</t>
        </is>
      </c>
      <c r="B736" s="26" t="inlineStr">
        <is>
          <t>HOLIDAY DETECTOR DE FALHA DE REVESTIMENTO EM MANTA TERMOCONTRÁTIL - VOLTAGEM DE 12 KV A 20 KV, DE CORRENTE PULSANTE, VIA SECA, CONFORME NORMA NACE STANDARD RP-0274 (CHI)</t>
        </is>
      </c>
      <c r="C736" s="25" t="inlineStr">
        <is>
          <t>SEINFRA</t>
        </is>
      </c>
      <c r="D736" s="25" t="inlineStr">
        <is>
          <t>H</t>
        </is>
      </c>
      <c r="E736" s="69" t="n">
        <v>0.5225</v>
      </c>
      <c r="F736" s="72">
        <f>'COMPOSICOES AUXILIARES'!G665</f>
        <v/>
      </c>
      <c r="G736" s="72">
        <f>ROUND(E736*F736, 2)</f>
        <v/>
      </c>
      <c r="L736" t="n">
        <v>0.5225</v>
      </c>
      <c r="M736" t="n">
        <v>1.3885</v>
      </c>
      <c r="N736">
        <f>(M736-F736)</f>
        <v/>
      </c>
    </row>
    <row r="737" ht="38" customHeight="1">
      <c r="A737" s="25" t="inlineStr">
        <is>
          <t>G0428</t>
        </is>
      </c>
      <c r="B737" s="26" t="inlineStr">
        <is>
          <t>HOLIDAY DETECTOR DE FALHA DE REVESTIMENTO EM MANTA TERMOCONTRÁTIL - VOLTAGEM DE 12 KV A 20 KV, DE CORRENTE PULSANTE, VIA SECA, CONFORME NORMA NACE STANDARD RP-0274 (CHP)</t>
        </is>
      </c>
      <c r="C737" s="25" t="inlineStr">
        <is>
          <t>SEINFRA</t>
        </is>
      </c>
      <c r="D737" s="25" t="inlineStr">
        <is>
          <t>H</t>
        </is>
      </c>
      <c r="E737" s="69" t="n">
        <v>0.275</v>
      </c>
      <c r="F737" s="72">
        <f>'COMPOSICOES AUXILIARES'!G675</f>
        <v/>
      </c>
      <c r="G737" s="72">
        <f>ROUND(E737*F737, 2)</f>
        <v/>
      </c>
      <c r="L737" t="n">
        <v>0.275</v>
      </c>
      <c r="M737" t="n">
        <v>1.9769</v>
      </c>
      <c r="N737">
        <f>(M737-F737)</f>
        <v/>
      </c>
    </row>
    <row r="738" ht="18" customHeight="1">
      <c r="A738" s="2" t="inlineStr"/>
      <c r="B738" s="2" t="inlineStr"/>
      <c r="C738" s="2" t="inlineStr"/>
      <c r="D738" s="2" t="inlineStr"/>
      <c r="E738" s="29" t="inlineStr">
        <is>
          <t>TOTAL Equipamento Custo Horário:</t>
        </is>
      </c>
      <c r="F738" s="60" t="n"/>
      <c r="G738" s="73">
        <f>SUM(G733:G737)</f>
        <v/>
      </c>
    </row>
    <row r="739" ht="15" customHeight="1">
      <c r="A739" s="24" t="inlineStr">
        <is>
          <t>Material</t>
        </is>
      </c>
      <c r="B739" s="60" t="n"/>
      <c r="C739" s="15" t="inlineStr">
        <is>
          <t>FONTE</t>
        </is>
      </c>
      <c r="D739" s="15" t="inlineStr">
        <is>
          <t>UNID</t>
        </is>
      </c>
      <c r="E739" s="15" t="inlineStr">
        <is>
          <t>COEFICIENTE</t>
        </is>
      </c>
      <c r="F739" s="15" t="inlineStr">
        <is>
          <t>PREÇO UNITÁRIO</t>
        </is>
      </c>
      <c r="G739" s="15" t="inlineStr">
        <is>
          <t>TOTAL</t>
        </is>
      </c>
    </row>
    <row r="740" ht="15" customHeight="1">
      <c r="A740" s="25" t="inlineStr">
        <is>
          <t>G0128</t>
        </is>
      </c>
      <c r="B740" s="26" t="inlineStr">
        <is>
          <t>ESCOVA DE AÇO COPO TRANÇADA 4 1/2"</t>
        </is>
      </c>
      <c r="C740" s="25" t="inlineStr">
        <is>
          <t>SEINFRA</t>
        </is>
      </c>
      <c r="D740" s="25" t="inlineStr">
        <is>
          <t>UN</t>
        </is>
      </c>
      <c r="E740" s="69" t="n">
        <v>0.1</v>
      </c>
      <c r="F740" s="72">
        <f>ROUND(M740*FATOR, 2)</f>
        <v/>
      </c>
      <c r="G740" s="72">
        <f>ROUND(E740*F740, 2)</f>
        <v/>
      </c>
      <c r="L740" t="n">
        <v>0.1</v>
      </c>
      <c r="M740" t="n">
        <v>33.15</v>
      </c>
      <c r="N740">
        <f>(M740-F740)</f>
        <v/>
      </c>
    </row>
    <row r="741" ht="15" customHeight="1">
      <c r="A741" s="25" t="inlineStr">
        <is>
          <t>I1218</t>
        </is>
      </c>
      <c r="B741" s="26" t="inlineStr">
        <is>
          <t>GAS</t>
        </is>
      </c>
      <c r="C741" s="25" t="inlineStr">
        <is>
          <t>SEINFRA</t>
        </is>
      </c>
      <c r="D741" s="25" t="inlineStr">
        <is>
          <t>KG</t>
        </is>
      </c>
      <c r="E741" s="69" t="n">
        <v>0.26</v>
      </c>
      <c r="F741" s="72">
        <f>ROUND(M741*FATOR, 2)</f>
        <v/>
      </c>
      <c r="G741" s="72">
        <f>ROUND(E741*F741, 2)</f>
        <v/>
      </c>
      <c r="L741" t="n">
        <v>0.26</v>
      </c>
      <c r="M741" t="n">
        <v>7.64</v>
      </c>
      <c r="N741">
        <f>(M741-F741)</f>
        <v/>
      </c>
    </row>
    <row r="742" ht="15" customHeight="1">
      <c r="A742" s="25" t="inlineStr">
        <is>
          <t>I1346</t>
        </is>
      </c>
      <c r="B742" s="26" t="inlineStr">
        <is>
          <t>LIXA PARA FERRO</t>
        </is>
      </c>
      <c r="C742" s="25" t="inlineStr">
        <is>
          <t>SEINFRA</t>
        </is>
      </c>
      <c r="D742" s="25" t="inlineStr">
        <is>
          <t>UN</t>
        </is>
      </c>
      <c r="E742" s="69" t="n">
        <v>0.2222</v>
      </c>
      <c r="F742" s="72">
        <f>ROUND(M742*FATOR, 2)</f>
        <v/>
      </c>
      <c r="G742" s="72">
        <f>ROUND(E742*F742, 2)</f>
        <v/>
      </c>
      <c r="L742" t="n">
        <v>0.2222</v>
      </c>
      <c r="M742" t="n">
        <v>2.14</v>
      </c>
      <c r="N742">
        <f>(M742-F742)</f>
        <v/>
      </c>
    </row>
    <row r="743" ht="15" customHeight="1">
      <c r="A743" s="2" t="inlineStr"/>
      <c r="B743" s="2" t="inlineStr"/>
      <c r="C743" s="2" t="inlineStr"/>
      <c r="D743" s="2" t="inlineStr"/>
      <c r="E743" s="29" t="inlineStr">
        <is>
          <t>TOTAL Material:</t>
        </is>
      </c>
      <c r="F743" s="60" t="n"/>
      <c r="G743" s="73">
        <f>SUM(G740:G742)</f>
        <v/>
      </c>
    </row>
    <row r="744" ht="15" customHeight="1">
      <c r="A744" s="24" t="inlineStr">
        <is>
          <t>Mão de Obra</t>
        </is>
      </c>
      <c r="B744" s="60" t="n"/>
      <c r="C744" s="15" t="inlineStr">
        <is>
          <t>FONTE</t>
        </is>
      </c>
      <c r="D744" s="15" t="inlineStr">
        <is>
          <t>UNID</t>
        </is>
      </c>
      <c r="E744" s="15" t="inlineStr">
        <is>
          <t>COEFICIENTE</t>
        </is>
      </c>
      <c r="F744" s="15" t="inlineStr">
        <is>
          <t>PREÇO UNITÁRIO</t>
        </is>
      </c>
      <c r="G744" s="15" t="inlineStr">
        <is>
          <t>TOTAL</t>
        </is>
      </c>
    </row>
    <row r="745" ht="15" customHeight="1">
      <c r="A745" s="25" t="inlineStr">
        <is>
          <t>I0037</t>
        </is>
      </c>
      <c r="B745" s="26" t="inlineStr">
        <is>
          <t>AJUDANTE</t>
        </is>
      </c>
      <c r="C745" s="25" t="inlineStr">
        <is>
          <t>SEINFRA</t>
        </is>
      </c>
      <c r="D745" s="25" t="inlineStr">
        <is>
          <t>H</t>
        </is>
      </c>
      <c r="E745" s="69">
        <f>L745*FATOR</f>
        <v/>
      </c>
      <c r="F745" s="72" t="n">
        <v>21.1</v>
      </c>
      <c r="G745" s="72">
        <f>ROUND(E745*F745, 2)</f>
        <v/>
      </c>
      <c r="L745" t="n">
        <v>0.55</v>
      </c>
      <c r="M745" t="n">
        <v>21.1</v>
      </c>
      <c r="N745">
        <f>(M745-F745)</f>
        <v/>
      </c>
    </row>
    <row r="746" ht="15" customHeight="1">
      <c r="A746" s="25" t="inlineStr">
        <is>
          <t>I0092</t>
        </is>
      </c>
      <c r="B746" s="26" t="inlineStr">
        <is>
          <t>APLICADOR REVESTIMENTO</t>
        </is>
      </c>
      <c r="C746" s="25" t="inlineStr">
        <is>
          <t>SEINFRA</t>
        </is>
      </c>
      <c r="D746" s="25" t="inlineStr">
        <is>
          <t>H</t>
        </is>
      </c>
      <c r="E746" s="69">
        <f>L746*FATOR</f>
        <v/>
      </c>
      <c r="F746" s="72" t="n">
        <v>26.86</v>
      </c>
      <c r="G746" s="72">
        <f>ROUND(E746*F746, 2)</f>
        <v/>
      </c>
      <c r="L746" t="n">
        <v>0.55</v>
      </c>
      <c r="M746" t="n">
        <v>26.86</v>
      </c>
      <c r="N746">
        <f>(M746-F746)</f>
        <v/>
      </c>
    </row>
    <row r="747" ht="15" customHeight="1">
      <c r="A747" s="2" t="inlineStr"/>
      <c r="B747" s="2" t="inlineStr"/>
      <c r="C747" s="2" t="inlineStr"/>
      <c r="D747" s="2" t="inlineStr"/>
      <c r="E747" s="29" t="inlineStr">
        <is>
          <t>TOTAL Mão de Obra:</t>
        </is>
      </c>
      <c r="F747" s="60" t="n"/>
      <c r="G747" s="73">
        <f>SUM(G745:G746)</f>
        <v/>
      </c>
    </row>
    <row r="748" ht="15" customHeight="1">
      <c r="A748" s="2" t="inlineStr"/>
      <c r="B748" s="2" t="inlineStr"/>
      <c r="C748" s="2" t="inlineStr"/>
      <c r="D748" s="2" t="inlineStr"/>
      <c r="E748" s="31" t="inlineStr">
        <is>
          <t>VALOR:</t>
        </is>
      </c>
      <c r="F748" s="60" t="n"/>
      <c r="G748" s="61">
        <f>SUM(G743,G738,G747)</f>
        <v/>
      </c>
    </row>
    <row r="749" ht="15" customHeight="1">
      <c r="A749" s="2" t="inlineStr"/>
      <c r="B749" s="2" t="inlineStr"/>
      <c r="C749" s="2" t="inlineStr"/>
      <c r="D749" s="2" t="inlineStr"/>
      <c r="E749" s="31" t="inlineStr">
        <is>
          <t>VALOR BDI (26.70%):</t>
        </is>
      </c>
      <c r="F749" s="60" t="n"/>
      <c r="G749" s="61">
        <f>ROUNDDOWN(G748*BDI,2)</f>
        <v/>
      </c>
    </row>
    <row r="750" ht="15" customHeight="1">
      <c r="A750" s="2" t="inlineStr"/>
      <c r="B750" s="2" t="inlineStr"/>
      <c r="C750" s="2" t="inlineStr"/>
      <c r="D750" s="2" t="inlineStr"/>
      <c r="E750" s="31" t="inlineStr">
        <is>
          <t>VALOR COM BDI:</t>
        </is>
      </c>
      <c r="F750" s="60" t="n"/>
      <c r="G750" s="61">
        <f>G749 + G748</f>
        <v/>
      </c>
    </row>
    <row r="751" ht="10" customHeight="1">
      <c r="A751" s="2" t="inlineStr"/>
      <c r="B751" s="2" t="inlineStr"/>
      <c r="C751" s="22" t="inlineStr"/>
      <c r="E751" s="2" t="inlineStr"/>
      <c r="F751" s="2" t="inlineStr"/>
      <c r="G751" s="2" t="inlineStr"/>
    </row>
    <row r="752" ht="20" customHeight="1">
      <c r="A752" s="23" t="inlineStr">
        <is>
          <t>4.11. C5082 SERVIÇO DE INSTALAÇÃO DE MANTA TERMOCONTRATIL PARA DUTO DE 4" COM INSPEÇÃO, FITA E REPAROS DO REVESTIMENTO COMPLETO DA TUBULAÇÃO (UN)</t>
        </is>
      </c>
      <c r="B752" s="59" t="n"/>
      <c r="C752" s="59" t="n"/>
      <c r="D752" s="59" t="n"/>
      <c r="E752" s="59" t="n"/>
      <c r="F752" s="59" t="n"/>
      <c r="G752" s="60" t="n"/>
    </row>
    <row r="753" ht="15" customHeight="1">
      <c r="A753" s="24" t="inlineStr">
        <is>
          <t>Equipamento Custo Horário</t>
        </is>
      </c>
      <c r="B753" s="60" t="n"/>
      <c r="C753" s="15" t="inlineStr">
        <is>
          <t>FONTE</t>
        </is>
      </c>
      <c r="D753" s="15" t="inlineStr">
        <is>
          <t>UNID</t>
        </is>
      </c>
      <c r="E753" s="15" t="inlineStr">
        <is>
          <t>COEFICIENTE</t>
        </is>
      </c>
      <c r="F753" s="15" t="inlineStr">
        <is>
          <t>PREÇO UNITÁRIO</t>
        </is>
      </c>
      <c r="G753" s="15" t="inlineStr">
        <is>
          <t>TOTAL</t>
        </is>
      </c>
    </row>
    <row r="754" ht="15" customHeight="1">
      <c r="A754" s="25" t="inlineStr">
        <is>
          <t>I0737</t>
        </is>
      </c>
      <c r="B754" s="26" t="inlineStr">
        <is>
          <t>ESMERILHADEIRA INDUSTRIAL (CHP)</t>
        </is>
      </c>
      <c r="C754" s="25" t="inlineStr">
        <is>
          <t>SEINFRA</t>
        </is>
      </c>
      <c r="D754" s="25" t="inlineStr">
        <is>
          <t>H</t>
        </is>
      </c>
      <c r="E754" s="69" t="n">
        <v>0.2933</v>
      </c>
      <c r="F754" s="72">
        <f>'COMPOSICOES AUXILIARES'!G548</f>
        <v/>
      </c>
      <c r="G754" s="72">
        <f>ROUND(E754*F754, 2)</f>
        <v/>
      </c>
      <c r="L754" t="n">
        <v>0.2933</v>
      </c>
      <c r="M754" t="n">
        <v>0.3554</v>
      </c>
      <c r="N754">
        <f>(M754-F754)</f>
        <v/>
      </c>
    </row>
    <row r="755" ht="15" customHeight="1">
      <c r="A755" s="25" t="inlineStr">
        <is>
          <t>G0437</t>
        </is>
      </c>
      <c r="B755" s="26" t="inlineStr">
        <is>
          <t>GERADOR A GASOLINA, POTÊNCIA 7,5 HP (5,5KW) (CHI)</t>
        </is>
      </c>
      <c r="C755" s="25" t="inlineStr">
        <is>
          <t>SEINFRA</t>
        </is>
      </c>
      <c r="D755" s="25" t="inlineStr">
        <is>
          <t>H</t>
        </is>
      </c>
      <c r="E755" s="69" t="n">
        <v>0.2933</v>
      </c>
      <c r="F755" s="72">
        <f>'COMPOSICOES AUXILIARES'!G601</f>
        <v/>
      </c>
      <c r="G755" s="72">
        <f>ROUND(E755*F755, 2)</f>
        <v/>
      </c>
      <c r="L755" t="n">
        <v>0.2933</v>
      </c>
      <c r="M755" t="n">
        <v>0.6105</v>
      </c>
      <c r="N755">
        <f>(M755-F755)</f>
        <v/>
      </c>
    </row>
    <row r="756" ht="15" customHeight="1">
      <c r="A756" s="25" t="inlineStr">
        <is>
          <t>G0436</t>
        </is>
      </c>
      <c r="B756" s="26" t="inlineStr">
        <is>
          <t>GERADOR A GASOLINA, POTÊNCIA 7,5 HP (5,5KW) (CHP)</t>
        </is>
      </c>
      <c r="C756" s="25" t="inlineStr">
        <is>
          <t>SEINFRA</t>
        </is>
      </c>
      <c r="D756" s="25" t="inlineStr">
        <is>
          <t>H</t>
        </is>
      </c>
      <c r="E756" s="69" t="n">
        <v>0.2933</v>
      </c>
      <c r="F756" s="72">
        <f>'COMPOSICOES AUXILIARES'!G612</f>
        <v/>
      </c>
      <c r="G756" s="72">
        <f>ROUND(E756*F756, 2)</f>
        <v/>
      </c>
      <c r="L756" t="n">
        <v>0.2933</v>
      </c>
      <c r="M756" t="n">
        <v>5.8882</v>
      </c>
      <c r="N756">
        <f>(M756-F756)</f>
        <v/>
      </c>
    </row>
    <row r="757" ht="38" customHeight="1">
      <c r="A757" s="25" t="inlineStr">
        <is>
          <t>G0429</t>
        </is>
      </c>
      <c r="B757" s="26" t="inlineStr">
        <is>
          <t>HOLIDAY DETECTOR DE FALHA DE REVESTIMENTO EM MANTA TERMOCONTRÁTIL - VOLTAGEM DE 12 KV A 20 KV, DE CORRENTE PULSANTE, VIA SECA, CONFORME NORMA NACE STANDARD RP-0274 (CHI)</t>
        </is>
      </c>
      <c r="C757" s="25" t="inlineStr">
        <is>
          <t>SEINFRA</t>
        </is>
      </c>
      <c r="D757" s="25" t="inlineStr">
        <is>
          <t>H</t>
        </is>
      </c>
      <c r="E757" s="69" t="n">
        <v>0.5573</v>
      </c>
      <c r="F757" s="72">
        <f>'COMPOSICOES AUXILIARES'!G665</f>
        <v/>
      </c>
      <c r="G757" s="72">
        <f>ROUND(E757*F757, 2)</f>
        <v/>
      </c>
      <c r="L757" t="n">
        <v>0.5573</v>
      </c>
      <c r="M757" t="n">
        <v>1.3885</v>
      </c>
      <c r="N757">
        <f>(M757-F757)</f>
        <v/>
      </c>
    </row>
    <row r="758" ht="38" customHeight="1">
      <c r="A758" s="25" t="inlineStr">
        <is>
          <t>G0428</t>
        </is>
      </c>
      <c r="B758" s="26" t="inlineStr">
        <is>
          <t>HOLIDAY DETECTOR DE FALHA DE REVESTIMENTO EM MANTA TERMOCONTRÁTIL - VOLTAGEM DE 12 KV A 20 KV, DE CORRENTE PULSANTE, VIA SECA, CONFORME NORMA NACE STANDARD RP-0274 (CHP)</t>
        </is>
      </c>
      <c r="C758" s="25" t="inlineStr">
        <is>
          <t>SEINFRA</t>
        </is>
      </c>
      <c r="D758" s="25" t="inlineStr">
        <is>
          <t>H</t>
        </is>
      </c>
      <c r="E758" s="69" t="n">
        <v>0.0293</v>
      </c>
      <c r="F758" s="72">
        <f>'COMPOSICOES AUXILIARES'!G675</f>
        <v/>
      </c>
      <c r="G758" s="72">
        <f>ROUND(E758*F758, 2)</f>
        <v/>
      </c>
      <c r="L758" t="n">
        <v>0.0293</v>
      </c>
      <c r="M758" t="n">
        <v>1.9769</v>
      </c>
      <c r="N758">
        <f>(M758-F758)</f>
        <v/>
      </c>
    </row>
    <row r="759" ht="18" customHeight="1">
      <c r="A759" s="2" t="inlineStr"/>
      <c r="B759" s="2" t="inlineStr"/>
      <c r="C759" s="2" t="inlineStr"/>
      <c r="D759" s="2" t="inlineStr"/>
      <c r="E759" s="29" t="inlineStr">
        <is>
          <t>TOTAL Equipamento Custo Horário:</t>
        </is>
      </c>
      <c r="F759" s="60" t="n"/>
      <c r="G759" s="73">
        <f>SUM(G754:G758)</f>
        <v/>
      </c>
    </row>
    <row r="760" ht="15" customHeight="1">
      <c r="A760" s="24" t="inlineStr">
        <is>
          <t>Material</t>
        </is>
      </c>
      <c r="B760" s="60" t="n"/>
      <c r="C760" s="15" t="inlineStr">
        <is>
          <t>FONTE</t>
        </is>
      </c>
      <c r="D760" s="15" t="inlineStr">
        <is>
          <t>UNID</t>
        </is>
      </c>
      <c r="E760" s="15" t="inlineStr">
        <is>
          <t>COEFICIENTE</t>
        </is>
      </c>
      <c r="F760" s="15" t="inlineStr">
        <is>
          <t>PREÇO UNITÁRIO</t>
        </is>
      </c>
      <c r="G760" s="15" t="inlineStr">
        <is>
          <t>TOTAL</t>
        </is>
      </c>
    </row>
    <row r="761" ht="15" customHeight="1">
      <c r="A761" s="25" t="inlineStr">
        <is>
          <t>G0128</t>
        </is>
      </c>
      <c r="B761" s="26" t="inlineStr">
        <is>
          <t>ESCOVA DE AÇO COPO TRANÇADA 4 1/2"</t>
        </is>
      </c>
      <c r="C761" s="25" t="inlineStr">
        <is>
          <t>SEINFRA</t>
        </is>
      </c>
      <c r="D761" s="25" t="inlineStr">
        <is>
          <t>UN</t>
        </is>
      </c>
      <c r="E761" s="69" t="n">
        <v>0.1</v>
      </c>
      <c r="F761" s="72">
        <f>ROUND(M761*FATOR, 2)</f>
        <v/>
      </c>
      <c r="G761" s="72">
        <f>ROUND(E761*F761, 2)</f>
        <v/>
      </c>
      <c r="L761" t="n">
        <v>0.1</v>
      </c>
      <c r="M761" t="n">
        <v>33.15</v>
      </c>
      <c r="N761">
        <f>(M761-F761)</f>
        <v/>
      </c>
    </row>
    <row r="762" ht="15" customHeight="1">
      <c r="A762" s="25" t="inlineStr">
        <is>
          <t>I1218</t>
        </is>
      </c>
      <c r="B762" s="26" t="inlineStr">
        <is>
          <t>GAS</t>
        </is>
      </c>
      <c r="C762" s="25" t="inlineStr">
        <is>
          <t>SEINFRA</t>
        </is>
      </c>
      <c r="D762" s="25" t="inlineStr">
        <is>
          <t>KG</t>
        </is>
      </c>
      <c r="E762" s="69" t="n">
        <v>0.26</v>
      </c>
      <c r="F762" s="72">
        <f>ROUND(M762*FATOR, 2)</f>
        <v/>
      </c>
      <c r="G762" s="72">
        <f>ROUND(E762*F762, 2)</f>
        <v/>
      </c>
      <c r="L762" t="n">
        <v>0.26</v>
      </c>
      <c r="M762" t="n">
        <v>7.64</v>
      </c>
      <c r="N762">
        <f>(M762-F762)</f>
        <v/>
      </c>
    </row>
    <row r="763" ht="15" customHeight="1">
      <c r="A763" s="25" t="inlineStr">
        <is>
          <t>I1346</t>
        </is>
      </c>
      <c r="B763" s="26" t="inlineStr">
        <is>
          <t>LIXA PARA FERRO</t>
        </is>
      </c>
      <c r="C763" s="25" t="inlineStr">
        <is>
          <t>SEINFRA</t>
        </is>
      </c>
      <c r="D763" s="25" t="inlineStr">
        <is>
          <t>UN</t>
        </is>
      </c>
      <c r="E763" s="69" t="n">
        <v>0.3333</v>
      </c>
      <c r="F763" s="72">
        <f>ROUND(M763*FATOR, 2)</f>
        <v/>
      </c>
      <c r="G763" s="72">
        <f>ROUND(E763*F763, 2)</f>
        <v/>
      </c>
      <c r="L763" t="n">
        <v>0.3333</v>
      </c>
      <c r="M763" t="n">
        <v>2.14</v>
      </c>
      <c r="N763">
        <f>(M763-F763)</f>
        <v/>
      </c>
    </row>
    <row r="764" ht="15" customHeight="1">
      <c r="A764" s="2" t="inlineStr"/>
      <c r="B764" s="2" t="inlineStr"/>
      <c r="C764" s="2" t="inlineStr"/>
      <c r="D764" s="2" t="inlineStr"/>
      <c r="E764" s="29" t="inlineStr">
        <is>
          <t>TOTAL Material:</t>
        </is>
      </c>
      <c r="F764" s="60" t="n"/>
      <c r="G764" s="73">
        <f>SUM(G761:G763)</f>
        <v/>
      </c>
    </row>
    <row r="765" ht="15" customHeight="1">
      <c r="A765" s="24" t="inlineStr">
        <is>
          <t>Mão de Obra</t>
        </is>
      </c>
      <c r="B765" s="60" t="n"/>
      <c r="C765" s="15" t="inlineStr">
        <is>
          <t>FONTE</t>
        </is>
      </c>
      <c r="D765" s="15" t="inlineStr">
        <is>
          <t>UNID</t>
        </is>
      </c>
      <c r="E765" s="15" t="inlineStr">
        <is>
          <t>COEFICIENTE</t>
        </is>
      </c>
      <c r="F765" s="15" t="inlineStr">
        <is>
          <t>PREÇO UNITÁRIO</t>
        </is>
      </c>
      <c r="G765" s="15" t="inlineStr">
        <is>
          <t>TOTAL</t>
        </is>
      </c>
    </row>
    <row r="766" ht="15" customHeight="1">
      <c r="A766" s="25" t="inlineStr">
        <is>
          <t>I0037</t>
        </is>
      </c>
      <c r="B766" s="26" t="inlineStr">
        <is>
          <t>AJUDANTE</t>
        </is>
      </c>
      <c r="C766" s="25" t="inlineStr">
        <is>
          <t>SEINFRA</t>
        </is>
      </c>
      <c r="D766" s="25" t="inlineStr">
        <is>
          <t>H</t>
        </is>
      </c>
      <c r="E766" s="69">
        <f>L766*FATOR</f>
        <v/>
      </c>
      <c r="F766" s="72" t="n">
        <v>21.1</v>
      </c>
      <c r="G766" s="72">
        <f>ROUND(E766*F766, 2)</f>
        <v/>
      </c>
      <c r="L766" t="n">
        <v>0.5867</v>
      </c>
      <c r="M766" t="n">
        <v>21.1</v>
      </c>
      <c r="N766">
        <f>(M766-F766)</f>
        <v/>
      </c>
    </row>
    <row r="767" ht="15" customHeight="1">
      <c r="A767" s="25" t="inlineStr">
        <is>
          <t>I0092</t>
        </is>
      </c>
      <c r="B767" s="26" t="inlineStr">
        <is>
          <t>APLICADOR REVESTIMENTO</t>
        </is>
      </c>
      <c r="C767" s="25" t="inlineStr">
        <is>
          <t>SEINFRA</t>
        </is>
      </c>
      <c r="D767" s="25" t="inlineStr">
        <is>
          <t>H</t>
        </is>
      </c>
      <c r="E767" s="69">
        <f>L767*FATOR</f>
        <v/>
      </c>
      <c r="F767" s="72" t="n">
        <v>26.86</v>
      </c>
      <c r="G767" s="72">
        <f>ROUND(E767*F767, 2)</f>
        <v/>
      </c>
      <c r="L767" t="n">
        <v>0.5867</v>
      </c>
      <c r="M767" t="n">
        <v>26.86</v>
      </c>
      <c r="N767">
        <f>(M767-F767)</f>
        <v/>
      </c>
    </row>
    <row r="768" ht="15" customHeight="1">
      <c r="A768" s="2" t="inlineStr"/>
      <c r="B768" s="2" t="inlineStr"/>
      <c r="C768" s="2" t="inlineStr"/>
      <c r="D768" s="2" t="inlineStr"/>
      <c r="E768" s="29" t="inlineStr">
        <is>
          <t>TOTAL Mão de Obra:</t>
        </is>
      </c>
      <c r="F768" s="60" t="n"/>
      <c r="G768" s="73">
        <f>SUM(G766:G767)</f>
        <v/>
      </c>
    </row>
    <row r="769" ht="15" customHeight="1">
      <c r="A769" s="2" t="inlineStr"/>
      <c r="B769" s="2" t="inlineStr"/>
      <c r="C769" s="2" t="inlineStr"/>
      <c r="D769" s="2" t="inlineStr"/>
      <c r="E769" s="31" t="inlineStr">
        <is>
          <t>VALOR:</t>
        </is>
      </c>
      <c r="F769" s="60" t="n"/>
      <c r="G769" s="61">
        <f>SUM(G764,G759,G768)</f>
        <v/>
      </c>
    </row>
    <row r="770" ht="15" customHeight="1">
      <c r="A770" s="2" t="inlineStr"/>
      <c r="B770" s="2" t="inlineStr"/>
      <c r="C770" s="2" t="inlineStr"/>
      <c r="D770" s="2" t="inlineStr"/>
      <c r="E770" s="31" t="inlineStr">
        <is>
          <t>VALOR BDI (26.70%):</t>
        </is>
      </c>
      <c r="F770" s="60" t="n"/>
      <c r="G770" s="61">
        <f>ROUNDDOWN(G769*BDI,2)</f>
        <v/>
      </c>
    </row>
    <row r="771" ht="15" customHeight="1">
      <c r="A771" s="2" t="inlineStr"/>
      <c r="B771" s="2" t="inlineStr"/>
      <c r="C771" s="2" t="inlineStr"/>
      <c r="D771" s="2" t="inlineStr"/>
      <c r="E771" s="31" t="inlineStr">
        <is>
          <t>VALOR COM BDI:</t>
        </is>
      </c>
      <c r="F771" s="60" t="n"/>
      <c r="G771" s="61">
        <f>G770 + G769</f>
        <v/>
      </c>
    </row>
    <row r="772" ht="10" customHeight="1">
      <c r="A772" s="2" t="inlineStr"/>
      <c r="B772" s="2" t="inlineStr"/>
      <c r="C772" s="22" t="inlineStr"/>
      <c r="E772" s="2" t="inlineStr"/>
      <c r="F772" s="2" t="inlineStr"/>
      <c r="G772" s="2" t="inlineStr"/>
    </row>
    <row r="773" ht="20" customHeight="1">
      <c r="A773" s="23" t="inlineStr">
        <is>
          <t>4.12. C5085 SERVIÇO DE INSTALAÇÃO DE MANTA TERMOCONTRATIL PARA DUTO DE 6" COM INSPEÇÃO, FITA E REPAROS DO REVESTIMENTO COMPLETO DA TUBULAÇÃO (UN)</t>
        </is>
      </c>
      <c r="B773" s="59" t="n"/>
      <c r="C773" s="59" t="n"/>
      <c r="D773" s="59" t="n"/>
      <c r="E773" s="59" t="n"/>
      <c r="F773" s="59" t="n"/>
      <c r="G773" s="60" t="n"/>
    </row>
    <row r="774" ht="15" customHeight="1">
      <c r="A774" s="24" t="inlineStr">
        <is>
          <t>Equipamento Custo Horário</t>
        </is>
      </c>
      <c r="B774" s="60" t="n"/>
      <c r="C774" s="15" t="inlineStr">
        <is>
          <t>FONTE</t>
        </is>
      </c>
      <c r="D774" s="15" t="inlineStr">
        <is>
          <t>UNID</t>
        </is>
      </c>
      <c r="E774" s="15" t="inlineStr">
        <is>
          <t>COEFICIENTE</t>
        </is>
      </c>
      <c r="F774" s="15" t="inlineStr">
        <is>
          <t>PREÇO UNITÁRIO</t>
        </is>
      </c>
      <c r="G774" s="15" t="inlineStr">
        <is>
          <t>TOTAL</t>
        </is>
      </c>
    </row>
    <row r="775" ht="15" customHeight="1">
      <c r="A775" s="25" t="inlineStr">
        <is>
          <t>I0737</t>
        </is>
      </c>
      <c r="B775" s="26" t="inlineStr">
        <is>
          <t>ESMERILHADEIRA INDUSTRIAL (CHP)</t>
        </is>
      </c>
      <c r="C775" s="25" t="inlineStr">
        <is>
          <t>SEINFRA</t>
        </is>
      </c>
      <c r="D775" s="25" t="inlineStr">
        <is>
          <t>H</t>
        </is>
      </c>
      <c r="E775" s="69" t="n">
        <v>0.3143</v>
      </c>
      <c r="F775" s="72">
        <f>'COMPOSICOES AUXILIARES'!G548</f>
        <v/>
      </c>
      <c r="G775" s="72">
        <f>ROUND(E775*F775, 2)</f>
        <v/>
      </c>
      <c r="L775" t="n">
        <v>0.3143</v>
      </c>
      <c r="M775" t="n">
        <v>0.3554</v>
      </c>
      <c r="N775">
        <f>(M775-F775)</f>
        <v/>
      </c>
    </row>
    <row r="776" ht="15" customHeight="1">
      <c r="A776" s="25" t="inlineStr">
        <is>
          <t>G0437</t>
        </is>
      </c>
      <c r="B776" s="26" t="inlineStr">
        <is>
          <t>GERADOR A GASOLINA, POTÊNCIA 7,5 HP (5,5KW) (CHI)</t>
        </is>
      </c>
      <c r="C776" s="25" t="inlineStr">
        <is>
          <t>SEINFRA</t>
        </is>
      </c>
      <c r="D776" s="25" t="inlineStr">
        <is>
          <t>H</t>
        </is>
      </c>
      <c r="E776" s="69" t="n">
        <v>0.3143</v>
      </c>
      <c r="F776" s="72">
        <f>'COMPOSICOES AUXILIARES'!G601</f>
        <v/>
      </c>
      <c r="G776" s="72">
        <f>ROUND(E776*F776, 2)</f>
        <v/>
      </c>
      <c r="L776" t="n">
        <v>0.3143</v>
      </c>
      <c r="M776" t="n">
        <v>0.6105</v>
      </c>
      <c r="N776">
        <f>(M776-F776)</f>
        <v/>
      </c>
    </row>
    <row r="777" ht="15" customHeight="1">
      <c r="A777" s="25" t="inlineStr">
        <is>
          <t>G0436</t>
        </is>
      </c>
      <c r="B777" s="26" t="inlineStr">
        <is>
          <t>GERADOR A GASOLINA, POTÊNCIA 7,5 HP (5,5KW) (CHP)</t>
        </is>
      </c>
      <c r="C777" s="25" t="inlineStr">
        <is>
          <t>SEINFRA</t>
        </is>
      </c>
      <c r="D777" s="25" t="inlineStr">
        <is>
          <t>H</t>
        </is>
      </c>
      <c r="E777" s="69" t="n">
        <v>0.3143</v>
      </c>
      <c r="F777" s="72">
        <f>'COMPOSICOES AUXILIARES'!G612</f>
        <v/>
      </c>
      <c r="G777" s="72">
        <f>ROUND(E777*F777, 2)</f>
        <v/>
      </c>
      <c r="L777" t="n">
        <v>0.3143</v>
      </c>
      <c r="M777" t="n">
        <v>5.8882</v>
      </c>
      <c r="N777">
        <f>(M777-F777)</f>
        <v/>
      </c>
    </row>
    <row r="778" ht="38" customHeight="1">
      <c r="A778" s="25" t="inlineStr">
        <is>
          <t>G0429</t>
        </is>
      </c>
      <c r="B778" s="26" t="inlineStr">
        <is>
          <t>HOLIDAY DETECTOR DE FALHA DE REVESTIMENTO EM MANTA TERMOCONTRÁTIL - VOLTAGEM DE 12 KV A 20 KV, DE CORRENTE PULSANTE, VIA SECA, CONFORME NORMA NACE STANDARD RP-0274 (CHI)</t>
        </is>
      </c>
      <c r="C778" s="25" t="inlineStr">
        <is>
          <t>SEINFRA</t>
        </is>
      </c>
      <c r="D778" s="25" t="inlineStr">
        <is>
          <t>H</t>
        </is>
      </c>
      <c r="E778" s="69" t="n">
        <v>0.5971</v>
      </c>
      <c r="F778" s="72">
        <f>'COMPOSICOES AUXILIARES'!G665</f>
        <v/>
      </c>
      <c r="G778" s="72">
        <f>ROUND(E778*F778, 2)</f>
        <v/>
      </c>
      <c r="L778" t="n">
        <v>0.5971</v>
      </c>
      <c r="M778" t="n">
        <v>1.3885</v>
      </c>
      <c r="N778">
        <f>(M778-F778)</f>
        <v/>
      </c>
    </row>
    <row r="779" ht="38" customHeight="1">
      <c r="A779" s="25" t="inlineStr">
        <is>
          <t>G0428</t>
        </is>
      </c>
      <c r="B779" s="26" t="inlineStr">
        <is>
          <t>HOLIDAY DETECTOR DE FALHA DE REVESTIMENTO EM MANTA TERMOCONTRÁTIL - VOLTAGEM DE 12 KV A 20 KV, DE CORRENTE PULSANTE, VIA SECA, CONFORME NORMA NACE STANDARD RP-0274 (CHP)</t>
        </is>
      </c>
      <c r="C779" s="25" t="inlineStr">
        <is>
          <t>SEINFRA</t>
        </is>
      </c>
      <c r="D779" s="25" t="inlineStr">
        <is>
          <t>H</t>
        </is>
      </c>
      <c r="E779" s="69" t="n">
        <v>0.0314</v>
      </c>
      <c r="F779" s="72">
        <f>'COMPOSICOES AUXILIARES'!G675</f>
        <v/>
      </c>
      <c r="G779" s="72">
        <f>ROUND(E779*F779, 2)</f>
        <v/>
      </c>
      <c r="L779" t="n">
        <v>0.0314</v>
      </c>
      <c r="M779" t="n">
        <v>1.9769</v>
      </c>
      <c r="N779">
        <f>(M779-F779)</f>
        <v/>
      </c>
    </row>
    <row r="780" ht="18" customHeight="1">
      <c r="A780" s="2" t="inlineStr"/>
      <c r="B780" s="2" t="inlineStr"/>
      <c r="C780" s="2" t="inlineStr"/>
      <c r="D780" s="2" t="inlineStr"/>
      <c r="E780" s="29" t="inlineStr">
        <is>
          <t>TOTAL Equipamento Custo Horário:</t>
        </is>
      </c>
      <c r="F780" s="60" t="n"/>
      <c r="G780" s="73">
        <f>SUM(G775:G779)</f>
        <v/>
      </c>
    </row>
    <row r="781" ht="15" customHeight="1">
      <c r="A781" s="24" t="inlineStr">
        <is>
          <t>Material</t>
        </is>
      </c>
      <c r="B781" s="60" t="n"/>
      <c r="C781" s="15" t="inlineStr">
        <is>
          <t>FONTE</t>
        </is>
      </c>
      <c r="D781" s="15" t="inlineStr">
        <is>
          <t>UNID</t>
        </is>
      </c>
      <c r="E781" s="15" t="inlineStr">
        <is>
          <t>COEFICIENTE</t>
        </is>
      </c>
      <c r="F781" s="15" t="inlineStr">
        <is>
          <t>PREÇO UNITÁRIO</t>
        </is>
      </c>
      <c r="G781" s="15" t="inlineStr">
        <is>
          <t>TOTAL</t>
        </is>
      </c>
    </row>
    <row r="782" ht="15" customHeight="1">
      <c r="A782" s="25" t="inlineStr">
        <is>
          <t>G0128</t>
        </is>
      </c>
      <c r="B782" s="26" t="inlineStr">
        <is>
          <t>ESCOVA DE AÇO COPO TRANÇADA 4 1/2"</t>
        </is>
      </c>
      <c r="C782" s="25" t="inlineStr">
        <is>
          <t>SEINFRA</t>
        </is>
      </c>
      <c r="D782" s="25" t="inlineStr">
        <is>
          <t>UN</t>
        </is>
      </c>
      <c r="E782" s="69" t="n">
        <v>0.2</v>
      </c>
      <c r="F782" s="72">
        <f>ROUND(M782*FATOR, 2)</f>
        <v/>
      </c>
      <c r="G782" s="72">
        <f>ROUND(E782*F782, 2)</f>
        <v/>
      </c>
      <c r="L782" t="n">
        <v>0.2</v>
      </c>
      <c r="M782" t="n">
        <v>33.15</v>
      </c>
      <c r="N782">
        <f>(M782-F782)</f>
        <v/>
      </c>
    </row>
    <row r="783" ht="15" customHeight="1">
      <c r="A783" s="25" t="inlineStr">
        <is>
          <t>I1218</t>
        </is>
      </c>
      <c r="B783" s="26" t="inlineStr">
        <is>
          <t>GAS</t>
        </is>
      </c>
      <c r="C783" s="25" t="inlineStr">
        <is>
          <t>SEINFRA</t>
        </is>
      </c>
      <c r="D783" s="25" t="inlineStr">
        <is>
          <t>KG</t>
        </is>
      </c>
      <c r="E783" s="69" t="n">
        <v>0.325</v>
      </c>
      <c r="F783" s="72">
        <f>ROUND(M783*FATOR, 2)</f>
        <v/>
      </c>
      <c r="G783" s="72">
        <f>ROUND(E783*F783, 2)</f>
        <v/>
      </c>
      <c r="L783" t="n">
        <v>0.325</v>
      </c>
      <c r="M783" t="n">
        <v>7.64</v>
      </c>
      <c r="N783">
        <f>(M783-F783)</f>
        <v/>
      </c>
    </row>
    <row r="784" ht="15" customHeight="1">
      <c r="A784" s="25" t="inlineStr">
        <is>
          <t>I1346</t>
        </is>
      </c>
      <c r="B784" s="26" t="inlineStr">
        <is>
          <t>LIXA PARA FERRO</t>
        </is>
      </c>
      <c r="C784" s="25" t="inlineStr">
        <is>
          <t>SEINFRA</t>
        </is>
      </c>
      <c r="D784" s="25" t="inlineStr">
        <is>
          <t>UN</t>
        </is>
      </c>
      <c r="E784" s="69" t="n">
        <v>0.4</v>
      </c>
      <c r="F784" s="72">
        <f>ROUND(M784*FATOR, 2)</f>
        <v/>
      </c>
      <c r="G784" s="72">
        <f>ROUND(E784*F784, 2)</f>
        <v/>
      </c>
      <c r="L784" t="n">
        <v>0.4</v>
      </c>
      <c r="M784" t="n">
        <v>2.14</v>
      </c>
      <c r="N784">
        <f>(M784-F784)</f>
        <v/>
      </c>
    </row>
    <row r="785" ht="15" customHeight="1">
      <c r="A785" s="2" t="inlineStr"/>
      <c r="B785" s="2" t="inlineStr"/>
      <c r="C785" s="2" t="inlineStr"/>
      <c r="D785" s="2" t="inlineStr"/>
      <c r="E785" s="29" t="inlineStr">
        <is>
          <t>TOTAL Material:</t>
        </is>
      </c>
      <c r="F785" s="60" t="n"/>
      <c r="G785" s="73">
        <f>SUM(G782:G784)</f>
        <v/>
      </c>
    </row>
    <row r="786" ht="15" customHeight="1">
      <c r="A786" s="24" t="inlineStr">
        <is>
          <t>Mão de Obra</t>
        </is>
      </c>
      <c r="B786" s="60" t="n"/>
      <c r="C786" s="15" t="inlineStr">
        <is>
          <t>FONTE</t>
        </is>
      </c>
      <c r="D786" s="15" t="inlineStr">
        <is>
          <t>UNID</t>
        </is>
      </c>
      <c r="E786" s="15" t="inlineStr">
        <is>
          <t>COEFICIENTE</t>
        </is>
      </c>
      <c r="F786" s="15" t="inlineStr">
        <is>
          <t>PREÇO UNITÁRIO</t>
        </is>
      </c>
      <c r="G786" s="15" t="inlineStr">
        <is>
          <t>TOTAL</t>
        </is>
      </c>
    </row>
    <row r="787" ht="15" customHeight="1">
      <c r="A787" s="25" t="inlineStr">
        <is>
          <t>I0037</t>
        </is>
      </c>
      <c r="B787" s="26" t="inlineStr">
        <is>
          <t>AJUDANTE</t>
        </is>
      </c>
      <c r="C787" s="25" t="inlineStr">
        <is>
          <t>SEINFRA</t>
        </is>
      </c>
      <c r="D787" s="25" t="inlineStr">
        <is>
          <t>H</t>
        </is>
      </c>
      <c r="E787" s="69">
        <f>L787*FATOR</f>
        <v/>
      </c>
      <c r="F787" s="72" t="n">
        <v>21.1</v>
      </c>
      <c r="G787" s="72">
        <f>ROUND(E787*F787, 2)</f>
        <v/>
      </c>
      <c r="L787" t="n">
        <v>0.6286</v>
      </c>
      <c r="M787" t="n">
        <v>21.1</v>
      </c>
      <c r="N787">
        <f>(M787-F787)</f>
        <v/>
      </c>
    </row>
    <row r="788" ht="15" customHeight="1">
      <c r="A788" s="25" t="inlineStr">
        <is>
          <t>I0092</t>
        </is>
      </c>
      <c r="B788" s="26" t="inlineStr">
        <is>
          <t>APLICADOR REVESTIMENTO</t>
        </is>
      </c>
      <c r="C788" s="25" t="inlineStr">
        <is>
          <t>SEINFRA</t>
        </is>
      </c>
      <c r="D788" s="25" t="inlineStr">
        <is>
          <t>H</t>
        </is>
      </c>
      <c r="E788" s="69">
        <f>L788*FATOR</f>
        <v/>
      </c>
      <c r="F788" s="72" t="n">
        <v>26.86</v>
      </c>
      <c r="G788" s="72">
        <f>ROUND(E788*F788, 2)</f>
        <v/>
      </c>
      <c r="L788" t="n">
        <v>0.6286</v>
      </c>
      <c r="M788" t="n">
        <v>26.86</v>
      </c>
      <c r="N788">
        <f>(M788-F788)</f>
        <v/>
      </c>
    </row>
    <row r="789" ht="15" customHeight="1">
      <c r="A789" s="2" t="inlineStr"/>
      <c r="B789" s="2" t="inlineStr"/>
      <c r="C789" s="2" t="inlineStr"/>
      <c r="D789" s="2" t="inlineStr"/>
      <c r="E789" s="29" t="inlineStr">
        <is>
          <t>TOTAL Mão de Obra:</t>
        </is>
      </c>
      <c r="F789" s="60" t="n"/>
      <c r="G789" s="73">
        <f>SUM(G787:G788)</f>
        <v/>
      </c>
    </row>
    <row r="790" ht="15" customHeight="1">
      <c r="A790" s="2" t="inlineStr"/>
      <c r="B790" s="2" t="inlineStr"/>
      <c r="C790" s="2" t="inlineStr"/>
      <c r="D790" s="2" t="inlineStr"/>
      <c r="E790" s="31" t="inlineStr">
        <is>
          <t>VALOR:</t>
        </is>
      </c>
      <c r="F790" s="60" t="n"/>
      <c r="G790" s="61">
        <f>SUM(G785,G780,G789)</f>
        <v/>
      </c>
    </row>
    <row r="791" ht="15" customHeight="1">
      <c r="A791" s="2" t="inlineStr"/>
      <c r="B791" s="2" t="inlineStr"/>
      <c r="C791" s="2" t="inlineStr"/>
      <c r="D791" s="2" t="inlineStr"/>
      <c r="E791" s="31" t="inlineStr">
        <is>
          <t>VALOR BDI (26.70%):</t>
        </is>
      </c>
      <c r="F791" s="60" t="n"/>
      <c r="G791" s="61">
        <f>ROUNDDOWN(G790*BDI,2)</f>
        <v/>
      </c>
    </row>
    <row r="792" ht="15" customHeight="1">
      <c r="A792" s="2" t="inlineStr"/>
      <c r="B792" s="2" t="inlineStr"/>
      <c r="C792" s="2" t="inlineStr"/>
      <c r="D792" s="2" t="inlineStr"/>
      <c r="E792" s="31" t="inlineStr">
        <is>
          <t>VALOR COM BDI:</t>
        </is>
      </c>
      <c r="F792" s="60" t="n"/>
      <c r="G792" s="61">
        <f>G791 + G790</f>
        <v/>
      </c>
    </row>
    <row r="793" ht="10" customHeight="1">
      <c r="A793" s="2" t="inlineStr"/>
      <c r="B793" s="2" t="inlineStr"/>
      <c r="C793" s="22" t="inlineStr"/>
      <c r="E793" s="2" t="inlineStr"/>
      <c r="F793" s="2" t="inlineStr"/>
      <c r="G793" s="2" t="inlineStr"/>
    </row>
    <row r="794" ht="20" customHeight="1">
      <c r="A794" s="23" t="inlineStr">
        <is>
          <t>4.13. C5088 SERVIÇO DE INSTALAÇÃO DE MANTA TERMOCONTRATIL PARA DUTO DE 8" COM INSPEÇÃO, FITA E REPAROS DO REVESTIMENTO COMPLETO DA TUBULAÇÃO (UN)</t>
        </is>
      </c>
      <c r="B794" s="59" t="n"/>
      <c r="C794" s="59" t="n"/>
      <c r="D794" s="59" t="n"/>
      <c r="E794" s="59" t="n"/>
      <c r="F794" s="59" t="n"/>
      <c r="G794" s="60" t="n"/>
    </row>
    <row r="795" ht="15" customHeight="1">
      <c r="A795" s="24" t="inlineStr">
        <is>
          <t>Equipamento Custo Horário</t>
        </is>
      </c>
      <c r="B795" s="60" t="n"/>
      <c r="C795" s="15" t="inlineStr">
        <is>
          <t>FONTE</t>
        </is>
      </c>
      <c r="D795" s="15" t="inlineStr">
        <is>
          <t>UNID</t>
        </is>
      </c>
      <c r="E795" s="15" t="inlineStr">
        <is>
          <t>COEFICIENTE</t>
        </is>
      </c>
      <c r="F795" s="15" t="inlineStr">
        <is>
          <t>PREÇO UNITÁRIO</t>
        </is>
      </c>
      <c r="G795" s="15" t="inlineStr">
        <is>
          <t>TOTAL</t>
        </is>
      </c>
    </row>
    <row r="796" ht="15" customHeight="1">
      <c r="A796" s="25" t="inlineStr">
        <is>
          <t>I0737</t>
        </is>
      </c>
      <c r="B796" s="26" t="inlineStr">
        <is>
          <t>ESMERILHADEIRA INDUSTRIAL (CHP)</t>
        </is>
      </c>
      <c r="C796" s="25" t="inlineStr">
        <is>
          <t>SEINFRA</t>
        </is>
      </c>
      <c r="D796" s="25" t="inlineStr">
        <is>
          <t>H</t>
        </is>
      </c>
      <c r="E796" s="69" t="n">
        <v>0.3385</v>
      </c>
      <c r="F796" s="72">
        <f>'COMPOSICOES AUXILIARES'!G548</f>
        <v/>
      </c>
      <c r="G796" s="72">
        <f>ROUND(E796*F796, 2)</f>
        <v/>
      </c>
      <c r="L796" t="n">
        <v>0.3385</v>
      </c>
      <c r="M796" t="n">
        <v>0.3554</v>
      </c>
      <c r="N796">
        <f>(M796-F796)</f>
        <v/>
      </c>
    </row>
    <row r="797" ht="15" customHeight="1">
      <c r="A797" s="25" t="inlineStr">
        <is>
          <t>G0437</t>
        </is>
      </c>
      <c r="B797" s="26" t="inlineStr">
        <is>
          <t>GERADOR A GASOLINA, POTÊNCIA 7,5 HP (5,5KW) (CHI)</t>
        </is>
      </c>
      <c r="C797" s="25" t="inlineStr">
        <is>
          <t>SEINFRA</t>
        </is>
      </c>
      <c r="D797" s="25" t="inlineStr">
        <is>
          <t>H</t>
        </is>
      </c>
      <c r="E797" s="69" t="n">
        <v>0.3385</v>
      </c>
      <c r="F797" s="72">
        <f>'COMPOSICOES AUXILIARES'!G601</f>
        <v/>
      </c>
      <c r="G797" s="72">
        <f>ROUND(E797*F797, 2)</f>
        <v/>
      </c>
      <c r="L797" t="n">
        <v>0.3385</v>
      </c>
      <c r="M797" t="n">
        <v>0.6105</v>
      </c>
      <c r="N797">
        <f>(M797-F797)</f>
        <v/>
      </c>
    </row>
    <row r="798" ht="15" customHeight="1">
      <c r="A798" s="25" t="inlineStr">
        <is>
          <t>G0436</t>
        </is>
      </c>
      <c r="B798" s="26" t="inlineStr">
        <is>
          <t>GERADOR A GASOLINA, POTÊNCIA 7,5 HP (5,5KW) (CHP)</t>
        </is>
      </c>
      <c r="C798" s="25" t="inlineStr">
        <is>
          <t>SEINFRA</t>
        </is>
      </c>
      <c r="D798" s="25" t="inlineStr">
        <is>
          <t>H</t>
        </is>
      </c>
      <c r="E798" s="69" t="n">
        <v>0.3385</v>
      </c>
      <c r="F798" s="72">
        <f>'COMPOSICOES AUXILIARES'!G612</f>
        <v/>
      </c>
      <c r="G798" s="72">
        <f>ROUND(E798*F798, 2)</f>
        <v/>
      </c>
      <c r="L798" t="n">
        <v>0.3385</v>
      </c>
      <c r="M798" t="n">
        <v>5.8882</v>
      </c>
      <c r="N798">
        <f>(M798-F798)</f>
        <v/>
      </c>
    </row>
    <row r="799" ht="38" customHeight="1">
      <c r="A799" s="25" t="inlineStr">
        <is>
          <t>G0429</t>
        </is>
      </c>
      <c r="B799" s="26" t="inlineStr">
        <is>
          <t>HOLIDAY DETECTOR DE FALHA DE REVESTIMENTO EM MANTA TERMOCONTRÁTIL - VOLTAGEM DE 12 KV A 20 KV, DE CORRENTE PULSANTE, VIA SECA, CONFORME NORMA NACE STANDARD RP-0274 (CHI)</t>
        </is>
      </c>
      <c r="C799" s="25" t="inlineStr">
        <is>
          <t>SEINFRA</t>
        </is>
      </c>
      <c r="D799" s="25" t="inlineStr">
        <is>
          <t>H</t>
        </is>
      </c>
      <c r="E799" s="69" t="n">
        <v>0.6431</v>
      </c>
      <c r="F799" s="72">
        <f>'COMPOSICOES AUXILIARES'!G665</f>
        <v/>
      </c>
      <c r="G799" s="72">
        <f>ROUND(E799*F799, 2)</f>
        <v/>
      </c>
      <c r="L799" t="n">
        <v>0.6431</v>
      </c>
      <c r="M799" t="n">
        <v>1.3885</v>
      </c>
      <c r="N799">
        <f>(M799-F799)</f>
        <v/>
      </c>
    </row>
    <row r="800" ht="38" customHeight="1">
      <c r="A800" s="25" t="inlineStr">
        <is>
          <t>G0428</t>
        </is>
      </c>
      <c r="B800" s="26" t="inlineStr">
        <is>
          <t>HOLIDAY DETECTOR DE FALHA DE REVESTIMENTO EM MANTA TERMOCONTRÁTIL - VOLTAGEM DE 12 KV A 20 KV, DE CORRENTE PULSANTE, VIA SECA, CONFORME NORMA NACE STANDARD RP-0274 (CHP)</t>
        </is>
      </c>
      <c r="C800" s="25" t="inlineStr">
        <is>
          <t>SEINFRA</t>
        </is>
      </c>
      <c r="D800" s="25" t="inlineStr">
        <is>
          <t>H</t>
        </is>
      </c>
      <c r="E800" s="69" t="n">
        <v>0.0338</v>
      </c>
      <c r="F800" s="72">
        <f>'COMPOSICOES AUXILIARES'!G675</f>
        <v/>
      </c>
      <c r="G800" s="72">
        <f>ROUND(E800*F800, 2)</f>
        <v/>
      </c>
      <c r="L800" t="n">
        <v>0.0338</v>
      </c>
      <c r="M800" t="n">
        <v>1.9769</v>
      </c>
      <c r="N800">
        <f>(M800-F800)</f>
        <v/>
      </c>
    </row>
    <row r="801" ht="18" customHeight="1">
      <c r="A801" s="2" t="inlineStr"/>
      <c r="B801" s="2" t="inlineStr"/>
      <c r="C801" s="2" t="inlineStr"/>
      <c r="D801" s="2" t="inlineStr"/>
      <c r="E801" s="29" t="inlineStr">
        <is>
          <t>TOTAL Equipamento Custo Horário:</t>
        </is>
      </c>
      <c r="F801" s="60" t="n"/>
      <c r="G801" s="73">
        <f>SUM(G796:G800)</f>
        <v/>
      </c>
    </row>
    <row r="802" ht="15" customHeight="1">
      <c r="A802" s="24" t="inlineStr">
        <is>
          <t>Material</t>
        </is>
      </c>
      <c r="B802" s="60" t="n"/>
      <c r="C802" s="15" t="inlineStr">
        <is>
          <t>FONTE</t>
        </is>
      </c>
      <c r="D802" s="15" t="inlineStr">
        <is>
          <t>UNID</t>
        </is>
      </c>
      <c r="E802" s="15" t="inlineStr">
        <is>
          <t>COEFICIENTE</t>
        </is>
      </c>
      <c r="F802" s="15" t="inlineStr">
        <is>
          <t>PREÇO UNITÁRIO</t>
        </is>
      </c>
      <c r="G802" s="15" t="inlineStr">
        <is>
          <t>TOTAL</t>
        </is>
      </c>
    </row>
    <row r="803" ht="15" customHeight="1">
      <c r="A803" s="25" t="inlineStr">
        <is>
          <t>G0128</t>
        </is>
      </c>
      <c r="B803" s="26" t="inlineStr">
        <is>
          <t>ESCOVA DE AÇO COPO TRANÇADA 4 1/2"</t>
        </is>
      </c>
      <c r="C803" s="25" t="inlineStr">
        <is>
          <t>SEINFRA</t>
        </is>
      </c>
      <c r="D803" s="25" t="inlineStr">
        <is>
          <t>UN</t>
        </is>
      </c>
      <c r="E803" s="69" t="n">
        <v>0.2</v>
      </c>
      <c r="F803" s="72">
        <f>ROUND(M803*FATOR, 2)</f>
        <v/>
      </c>
      <c r="G803" s="72">
        <f>ROUND(E803*F803, 2)</f>
        <v/>
      </c>
      <c r="L803" t="n">
        <v>0.2</v>
      </c>
      <c r="M803" t="n">
        <v>33.15</v>
      </c>
      <c r="N803">
        <f>(M803-F803)</f>
        <v/>
      </c>
    </row>
    <row r="804" ht="15" customHeight="1">
      <c r="A804" s="25" t="inlineStr">
        <is>
          <t>I1218</t>
        </is>
      </c>
      <c r="B804" s="26" t="inlineStr">
        <is>
          <t>GAS</t>
        </is>
      </c>
      <c r="C804" s="25" t="inlineStr">
        <is>
          <t>SEINFRA</t>
        </is>
      </c>
      <c r="D804" s="25" t="inlineStr">
        <is>
          <t>KG</t>
        </is>
      </c>
      <c r="E804" s="69" t="n">
        <v>0.325</v>
      </c>
      <c r="F804" s="72">
        <f>ROUND(M804*FATOR, 2)</f>
        <v/>
      </c>
      <c r="G804" s="72">
        <f>ROUND(E804*F804, 2)</f>
        <v/>
      </c>
      <c r="L804" t="n">
        <v>0.325</v>
      </c>
      <c r="M804" t="n">
        <v>7.64</v>
      </c>
      <c r="N804">
        <f>(M804-F804)</f>
        <v/>
      </c>
    </row>
    <row r="805" ht="15" customHeight="1">
      <c r="A805" s="25" t="inlineStr">
        <is>
          <t>I1346</t>
        </is>
      </c>
      <c r="B805" s="26" t="inlineStr">
        <is>
          <t>LIXA PARA FERRO</t>
        </is>
      </c>
      <c r="C805" s="25" t="inlineStr">
        <is>
          <t>SEINFRA</t>
        </is>
      </c>
      <c r="D805" s="25" t="inlineStr">
        <is>
          <t>UN</t>
        </is>
      </c>
      <c r="E805" s="69" t="n">
        <v>0.5</v>
      </c>
      <c r="F805" s="72">
        <f>ROUND(M805*FATOR, 2)</f>
        <v/>
      </c>
      <c r="G805" s="72">
        <f>ROUND(E805*F805, 2)</f>
        <v/>
      </c>
      <c r="L805" t="n">
        <v>0.5</v>
      </c>
      <c r="M805" t="n">
        <v>2.14</v>
      </c>
      <c r="N805">
        <f>(M805-F805)</f>
        <v/>
      </c>
    </row>
    <row r="806" ht="15" customHeight="1">
      <c r="A806" s="2" t="inlineStr"/>
      <c r="B806" s="2" t="inlineStr"/>
      <c r="C806" s="2" t="inlineStr"/>
      <c r="D806" s="2" t="inlineStr"/>
      <c r="E806" s="29" t="inlineStr">
        <is>
          <t>TOTAL Material:</t>
        </is>
      </c>
      <c r="F806" s="60" t="n"/>
      <c r="G806" s="73">
        <f>SUM(G803:G805)</f>
        <v/>
      </c>
    </row>
    <row r="807" ht="15" customHeight="1">
      <c r="A807" s="24" t="inlineStr">
        <is>
          <t>Mão de Obra</t>
        </is>
      </c>
      <c r="B807" s="60" t="n"/>
      <c r="C807" s="15" t="inlineStr">
        <is>
          <t>FONTE</t>
        </is>
      </c>
      <c r="D807" s="15" t="inlineStr">
        <is>
          <t>UNID</t>
        </is>
      </c>
      <c r="E807" s="15" t="inlineStr">
        <is>
          <t>COEFICIENTE</t>
        </is>
      </c>
      <c r="F807" s="15" t="inlineStr">
        <is>
          <t>PREÇO UNITÁRIO</t>
        </is>
      </c>
      <c r="G807" s="15" t="inlineStr">
        <is>
          <t>TOTAL</t>
        </is>
      </c>
    </row>
    <row r="808" ht="15" customHeight="1">
      <c r="A808" s="25" t="inlineStr">
        <is>
          <t>I0037</t>
        </is>
      </c>
      <c r="B808" s="26" t="inlineStr">
        <is>
          <t>AJUDANTE</t>
        </is>
      </c>
      <c r="C808" s="25" t="inlineStr">
        <is>
          <t>SEINFRA</t>
        </is>
      </c>
      <c r="D808" s="25" t="inlineStr">
        <is>
          <t>H</t>
        </is>
      </c>
      <c r="E808" s="69">
        <f>L808*FATOR</f>
        <v/>
      </c>
      <c r="F808" s="72" t="n">
        <v>21.1</v>
      </c>
      <c r="G808" s="72">
        <f>ROUND(E808*F808, 2)</f>
        <v/>
      </c>
      <c r="L808" t="n">
        <v>0.6768999999999999</v>
      </c>
      <c r="M808" t="n">
        <v>21.1</v>
      </c>
      <c r="N808">
        <f>(M808-F808)</f>
        <v/>
      </c>
    </row>
    <row r="809" ht="15" customHeight="1">
      <c r="A809" s="25" t="inlineStr">
        <is>
          <t>I0092</t>
        </is>
      </c>
      <c r="B809" s="26" t="inlineStr">
        <is>
          <t>APLICADOR REVESTIMENTO</t>
        </is>
      </c>
      <c r="C809" s="25" t="inlineStr">
        <is>
          <t>SEINFRA</t>
        </is>
      </c>
      <c r="D809" s="25" t="inlineStr">
        <is>
          <t>H</t>
        </is>
      </c>
      <c r="E809" s="69">
        <f>L809*FATOR</f>
        <v/>
      </c>
      <c r="F809" s="72" t="n">
        <v>26.86</v>
      </c>
      <c r="G809" s="72">
        <f>ROUND(E809*F809, 2)</f>
        <v/>
      </c>
      <c r="L809" t="n">
        <v>0.6768999999999999</v>
      </c>
      <c r="M809" t="n">
        <v>26.86</v>
      </c>
      <c r="N809">
        <f>(M809-F809)</f>
        <v/>
      </c>
    </row>
    <row r="810" ht="15" customHeight="1">
      <c r="A810" s="2" t="inlineStr"/>
      <c r="B810" s="2" t="inlineStr"/>
      <c r="C810" s="2" t="inlineStr"/>
      <c r="D810" s="2" t="inlineStr"/>
      <c r="E810" s="29" t="inlineStr">
        <is>
          <t>TOTAL Mão de Obra:</t>
        </is>
      </c>
      <c r="F810" s="60" t="n"/>
      <c r="G810" s="73">
        <f>SUM(G808:G809)</f>
        <v/>
      </c>
    </row>
    <row r="811" ht="15" customHeight="1">
      <c r="A811" s="2" t="inlineStr"/>
      <c r="B811" s="2" t="inlineStr"/>
      <c r="C811" s="2" t="inlineStr"/>
      <c r="D811" s="2" t="inlineStr"/>
      <c r="E811" s="31" t="inlineStr">
        <is>
          <t>VALOR:</t>
        </is>
      </c>
      <c r="F811" s="60" t="n"/>
      <c r="G811" s="61">
        <f>SUM(G806,G801,G810)</f>
        <v/>
      </c>
    </row>
    <row r="812" ht="15" customHeight="1">
      <c r="A812" s="2" t="inlineStr"/>
      <c r="B812" s="2" t="inlineStr"/>
      <c r="C812" s="2" t="inlineStr"/>
      <c r="D812" s="2" t="inlineStr"/>
      <c r="E812" s="31" t="inlineStr">
        <is>
          <t>VALOR BDI (26.70%):</t>
        </is>
      </c>
      <c r="F812" s="60" t="n"/>
      <c r="G812" s="61">
        <f>ROUNDDOWN(G811*BDI,2)</f>
        <v/>
      </c>
    </row>
    <row r="813" ht="15" customHeight="1">
      <c r="A813" s="2" t="inlineStr"/>
      <c r="B813" s="2" t="inlineStr"/>
      <c r="C813" s="2" t="inlineStr"/>
      <c r="D813" s="2" t="inlineStr"/>
      <c r="E813" s="31" t="inlineStr">
        <is>
          <t>VALOR COM BDI:</t>
        </is>
      </c>
      <c r="F813" s="60" t="n"/>
      <c r="G813" s="61">
        <f>G812 + G811</f>
        <v/>
      </c>
    </row>
    <row r="814" ht="10" customHeight="1">
      <c r="A814" s="2" t="inlineStr"/>
      <c r="B814" s="2" t="inlineStr"/>
      <c r="C814" s="22" t="inlineStr"/>
      <c r="E814" s="2" t="inlineStr"/>
      <c r="F814" s="2" t="inlineStr"/>
      <c r="G814" s="2" t="inlineStr"/>
    </row>
    <row r="815" ht="20" customHeight="1">
      <c r="A815" s="23" t="inlineStr">
        <is>
          <t>4.14. C5091 SERVIÇO DE INSTALAÇÃO DE MANTA TERMOCONTRATIL PARA DUTO DE 10" COM INSPEÇÃO, FITA E REPAROS DO REVESTIMENTO COMPLETO DA TUBULAÇÃO (UN)</t>
        </is>
      </c>
      <c r="B815" s="59" t="n"/>
      <c r="C815" s="59" t="n"/>
      <c r="D815" s="59" t="n"/>
      <c r="E815" s="59" t="n"/>
      <c r="F815" s="59" t="n"/>
      <c r="G815" s="60" t="n"/>
    </row>
    <row r="816" ht="15" customHeight="1">
      <c r="A816" s="24" t="inlineStr">
        <is>
          <t>Equipamento Custo Horário</t>
        </is>
      </c>
      <c r="B816" s="60" t="n"/>
      <c r="C816" s="15" t="inlineStr">
        <is>
          <t>FONTE</t>
        </is>
      </c>
      <c r="D816" s="15" t="inlineStr">
        <is>
          <t>UNID</t>
        </is>
      </c>
      <c r="E816" s="15" t="inlineStr">
        <is>
          <t>COEFICIENTE</t>
        </is>
      </c>
      <c r="F816" s="15" t="inlineStr">
        <is>
          <t>PREÇO UNITÁRIO</t>
        </is>
      </c>
      <c r="G816" s="15" t="inlineStr">
        <is>
          <t>TOTAL</t>
        </is>
      </c>
    </row>
    <row r="817" ht="15" customHeight="1">
      <c r="A817" s="25" t="inlineStr">
        <is>
          <t>I0737</t>
        </is>
      </c>
      <c r="B817" s="26" t="inlineStr">
        <is>
          <t>ESMERILHADEIRA INDUSTRIAL (CHP)</t>
        </is>
      </c>
      <c r="C817" s="25" t="inlineStr">
        <is>
          <t>SEINFRA</t>
        </is>
      </c>
      <c r="D817" s="25" t="inlineStr">
        <is>
          <t>H</t>
        </is>
      </c>
      <c r="E817" s="69" t="n">
        <v>0.3667</v>
      </c>
      <c r="F817" s="72">
        <f>'COMPOSICOES AUXILIARES'!G548</f>
        <v/>
      </c>
      <c r="G817" s="72">
        <f>ROUND(E817*F817, 2)</f>
        <v/>
      </c>
      <c r="L817" t="n">
        <v>0.3667</v>
      </c>
      <c r="M817" t="n">
        <v>0.3554</v>
      </c>
      <c r="N817">
        <f>(M817-F817)</f>
        <v/>
      </c>
    </row>
    <row r="818" ht="15" customHeight="1">
      <c r="A818" s="25" t="inlineStr">
        <is>
          <t>G0437</t>
        </is>
      </c>
      <c r="B818" s="26" t="inlineStr">
        <is>
          <t>GERADOR A GASOLINA, POTÊNCIA 7,5 HP (5,5KW) (CHI)</t>
        </is>
      </c>
      <c r="C818" s="25" t="inlineStr">
        <is>
          <t>SEINFRA</t>
        </is>
      </c>
      <c r="D818" s="25" t="inlineStr">
        <is>
          <t>H</t>
        </is>
      </c>
      <c r="E818" s="69" t="n">
        <v>0.3667</v>
      </c>
      <c r="F818" s="72">
        <f>'COMPOSICOES AUXILIARES'!G601</f>
        <v/>
      </c>
      <c r="G818" s="72">
        <f>ROUND(E818*F818, 2)</f>
        <v/>
      </c>
      <c r="L818" t="n">
        <v>0.3667</v>
      </c>
      <c r="M818" t="n">
        <v>0.6105</v>
      </c>
      <c r="N818">
        <f>(M818-F818)</f>
        <v/>
      </c>
    </row>
    <row r="819" ht="15" customHeight="1">
      <c r="A819" s="25" t="inlineStr">
        <is>
          <t>G0436</t>
        </is>
      </c>
      <c r="B819" s="26" t="inlineStr">
        <is>
          <t>GERADOR A GASOLINA, POTÊNCIA 7,5 HP (5,5KW) (CHP)</t>
        </is>
      </c>
      <c r="C819" s="25" t="inlineStr">
        <is>
          <t>SEINFRA</t>
        </is>
      </c>
      <c r="D819" s="25" t="inlineStr">
        <is>
          <t>H</t>
        </is>
      </c>
      <c r="E819" s="69" t="n">
        <v>0.3667</v>
      </c>
      <c r="F819" s="72">
        <f>'COMPOSICOES AUXILIARES'!G612</f>
        <v/>
      </c>
      <c r="G819" s="72">
        <f>ROUND(E819*F819, 2)</f>
        <v/>
      </c>
      <c r="L819" t="n">
        <v>0.3667</v>
      </c>
      <c r="M819" t="n">
        <v>5.8882</v>
      </c>
      <c r="N819">
        <f>(M819-F819)</f>
        <v/>
      </c>
    </row>
    <row r="820" ht="38" customHeight="1">
      <c r="A820" s="25" t="inlineStr">
        <is>
          <t>G0429</t>
        </is>
      </c>
      <c r="B820" s="26" t="inlineStr">
        <is>
          <t>HOLIDAY DETECTOR DE FALHA DE REVESTIMENTO EM MANTA TERMOCONTRÁTIL - VOLTAGEM DE 12 KV A 20 KV, DE CORRENTE PULSANTE, VIA SECA, CONFORME NORMA NACE STANDARD RP-0274 (CHI)</t>
        </is>
      </c>
      <c r="C820" s="25" t="inlineStr">
        <is>
          <t>SEINFRA</t>
        </is>
      </c>
      <c r="D820" s="25" t="inlineStr">
        <is>
          <t>H</t>
        </is>
      </c>
      <c r="E820" s="69" t="n">
        <v>0.6967</v>
      </c>
      <c r="F820" s="72">
        <f>'COMPOSICOES AUXILIARES'!G665</f>
        <v/>
      </c>
      <c r="G820" s="72">
        <f>ROUND(E820*F820, 2)</f>
        <v/>
      </c>
      <c r="L820" t="n">
        <v>0.6967</v>
      </c>
      <c r="M820" t="n">
        <v>1.3885</v>
      </c>
      <c r="N820">
        <f>(M820-F820)</f>
        <v/>
      </c>
    </row>
    <row r="821" ht="38" customHeight="1">
      <c r="A821" s="25" t="inlineStr">
        <is>
          <t>G0428</t>
        </is>
      </c>
      <c r="B821" s="26" t="inlineStr">
        <is>
          <t>HOLIDAY DETECTOR DE FALHA DE REVESTIMENTO EM MANTA TERMOCONTRÁTIL - VOLTAGEM DE 12 KV A 20 KV, DE CORRENTE PULSANTE, VIA SECA, CONFORME NORMA NACE STANDARD RP-0274 (CHP)</t>
        </is>
      </c>
      <c r="C821" s="25" t="inlineStr">
        <is>
          <t>SEINFRA</t>
        </is>
      </c>
      <c r="D821" s="25" t="inlineStr">
        <is>
          <t>H</t>
        </is>
      </c>
      <c r="E821" s="69" t="n">
        <v>0.0367</v>
      </c>
      <c r="F821" s="72">
        <f>'COMPOSICOES AUXILIARES'!G675</f>
        <v/>
      </c>
      <c r="G821" s="72">
        <f>ROUND(E821*F821, 2)</f>
        <v/>
      </c>
      <c r="L821" t="n">
        <v>0.0367</v>
      </c>
      <c r="M821" t="n">
        <v>1.9769</v>
      </c>
      <c r="N821">
        <f>(M821-F821)</f>
        <v/>
      </c>
    </row>
    <row r="822" ht="18" customHeight="1">
      <c r="A822" s="2" t="inlineStr"/>
      <c r="B822" s="2" t="inlineStr"/>
      <c r="C822" s="2" t="inlineStr"/>
      <c r="D822" s="2" t="inlineStr"/>
      <c r="E822" s="29" t="inlineStr">
        <is>
          <t>TOTAL Equipamento Custo Horário:</t>
        </is>
      </c>
      <c r="F822" s="60" t="n"/>
      <c r="G822" s="73">
        <f>SUM(G817:G821)</f>
        <v/>
      </c>
    </row>
    <row r="823" ht="15" customHeight="1">
      <c r="A823" s="24" t="inlineStr">
        <is>
          <t>Material</t>
        </is>
      </c>
      <c r="B823" s="60" t="n"/>
      <c r="C823" s="15" t="inlineStr">
        <is>
          <t>FONTE</t>
        </is>
      </c>
      <c r="D823" s="15" t="inlineStr">
        <is>
          <t>UNID</t>
        </is>
      </c>
      <c r="E823" s="15" t="inlineStr">
        <is>
          <t>COEFICIENTE</t>
        </is>
      </c>
      <c r="F823" s="15" t="inlineStr">
        <is>
          <t>PREÇO UNITÁRIO</t>
        </is>
      </c>
      <c r="G823" s="15" t="inlineStr">
        <is>
          <t>TOTAL</t>
        </is>
      </c>
    </row>
    <row r="824" ht="15" customHeight="1">
      <c r="A824" s="25" t="inlineStr">
        <is>
          <t>G0128</t>
        </is>
      </c>
      <c r="B824" s="26" t="inlineStr">
        <is>
          <t>ESCOVA DE AÇO COPO TRANÇADA 4 1/2"</t>
        </is>
      </c>
      <c r="C824" s="25" t="inlineStr">
        <is>
          <t>SEINFRA</t>
        </is>
      </c>
      <c r="D824" s="25" t="inlineStr">
        <is>
          <t>UN</t>
        </is>
      </c>
      <c r="E824" s="69" t="n">
        <v>0.2</v>
      </c>
      <c r="F824" s="72">
        <f>ROUND(M824*FATOR, 2)</f>
        <v/>
      </c>
      <c r="G824" s="72">
        <f>ROUND(E824*F824, 2)</f>
        <v/>
      </c>
      <c r="L824" t="n">
        <v>0.2</v>
      </c>
      <c r="M824" t="n">
        <v>33.15</v>
      </c>
      <c r="N824">
        <f>(M824-F824)</f>
        <v/>
      </c>
    </row>
    <row r="825" ht="15" customHeight="1">
      <c r="A825" s="25" t="inlineStr">
        <is>
          <t>I1218</t>
        </is>
      </c>
      <c r="B825" s="26" t="inlineStr">
        <is>
          <t>GAS</t>
        </is>
      </c>
      <c r="C825" s="25" t="inlineStr">
        <is>
          <t>SEINFRA</t>
        </is>
      </c>
      <c r="D825" s="25" t="inlineStr">
        <is>
          <t>KG</t>
        </is>
      </c>
      <c r="E825" s="69" t="n">
        <v>0.325</v>
      </c>
      <c r="F825" s="72">
        <f>ROUND(M825*FATOR, 2)</f>
        <v/>
      </c>
      <c r="G825" s="72">
        <f>ROUND(E825*F825, 2)</f>
        <v/>
      </c>
      <c r="L825" t="n">
        <v>0.325</v>
      </c>
      <c r="M825" t="n">
        <v>7.64</v>
      </c>
      <c r="N825">
        <f>(M825-F825)</f>
        <v/>
      </c>
    </row>
    <row r="826" ht="15" customHeight="1">
      <c r="A826" s="25" t="inlineStr">
        <is>
          <t>I1346</t>
        </is>
      </c>
      <c r="B826" s="26" t="inlineStr">
        <is>
          <t>LIXA PARA FERRO</t>
        </is>
      </c>
      <c r="C826" s="25" t="inlineStr">
        <is>
          <t>SEINFRA</t>
        </is>
      </c>
      <c r="D826" s="25" t="inlineStr">
        <is>
          <t>UN</t>
        </is>
      </c>
      <c r="E826" s="69" t="n">
        <v>0.5</v>
      </c>
      <c r="F826" s="72">
        <f>ROUND(M826*FATOR, 2)</f>
        <v/>
      </c>
      <c r="G826" s="72">
        <f>ROUND(E826*F826, 2)</f>
        <v/>
      </c>
      <c r="L826" t="n">
        <v>0.5</v>
      </c>
      <c r="M826" t="n">
        <v>2.14</v>
      </c>
      <c r="N826">
        <f>(M826-F826)</f>
        <v/>
      </c>
    </row>
    <row r="827" ht="15" customHeight="1">
      <c r="A827" s="2" t="inlineStr"/>
      <c r="B827" s="2" t="inlineStr"/>
      <c r="C827" s="2" t="inlineStr"/>
      <c r="D827" s="2" t="inlineStr"/>
      <c r="E827" s="29" t="inlineStr">
        <is>
          <t>TOTAL Material:</t>
        </is>
      </c>
      <c r="F827" s="60" t="n"/>
      <c r="G827" s="73">
        <f>SUM(G824:G826)</f>
        <v/>
      </c>
    </row>
    <row r="828" ht="15" customHeight="1">
      <c r="A828" s="24" t="inlineStr">
        <is>
          <t>Mão de Obra</t>
        </is>
      </c>
      <c r="B828" s="60" t="n"/>
      <c r="C828" s="15" t="inlineStr">
        <is>
          <t>FONTE</t>
        </is>
      </c>
      <c r="D828" s="15" t="inlineStr">
        <is>
          <t>UNID</t>
        </is>
      </c>
      <c r="E828" s="15" t="inlineStr">
        <is>
          <t>COEFICIENTE</t>
        </is>
      </c>
      <c r="F828" s="15" t="inlineStr">
        <is>
          <t>PREÇO UNITÁRIO</t>
        </is>
      </c>
      <c r="G828" s="15" t="inlineStr">
        <is>
          <t>TOTAL</t>
        </is>
      </c>
    </row>
    <row r="829" ht="15" customHeight="1">
      <c r="A829" s="25" t="inlineStr">
        <is>
          <t>I0037</t>
        </is>
      </c>
      <c r="B829" s="26" t="inlineStr">
        <is>
          <t>AJUDANTE</t>
        </is>
      </c>
      <c r="C829" s="25" t="inlineStr">
        <is>
          <t>SEINFRA</t>
        </is>
      </c>
      <c r="D829" s="25" t="inlineStr">
        <is>
          <t>H</t>
        </is>
      </c>
      <c r="E829" s="69">
        <f>L829*FATOR</f>
        <v/>
      </c>
      <c r="F829" s="72" t="n">
        <v>21.1</v>
      </c>
      <c r="G829" s="72">
        <f>ROUND(E829*F829, 2)</f>
        <v/>
      </c>
      <c r="L829" t="n">
        <v>0.7333</v>
      </c>
      <c r="M829" t="n">
        <v>21.1</v>
      </c>
      <c r="N829">
        <f>(M829-F829)</f>
        <v/>
      </c>
    </row>
    <row r="830" ht="15" customHeight="1">
      <c r="A830" s="25" t="inlineStr">
        <is>
          <t>I0092</t>
        </is>
      </c>
      <c r="B830" s="26" t="inlineStr">
        <is>
          <t>APLICADOR REVESTIMENTO</t>
        </is>
      </c>
      <c r="C830" s="25" t="inlineStr">
        <is>
          <t>SEINFRA</t>
        </is>
      </c>
      <c r="D830" s="25" t="inlineStr">
        <is>
          <t>H</t>
        </is>
      </c>
      <c r="E830" s="69">
        <f>L830*FATOR</f>
        <v/>
      </c>
      <c r="F830" s="72" t="n">
        <v>26.86</v>
      </c>
      <c r="G830" s="72">
        <f>ROUND(E830*F830, 2)</f>
        <v/>
      </c>
      <c r="L830" t="n">
        <v>0.7333</v>
      </c>
      <c r="M830" t="n">
        <v>26.86</v>
      </c>
      <c r="N830">
        <f>(M830-F830)</f>
        <v/>
      </c>
    </row>
    <row r="831" ht="15" customHeight="1">
      <c r="A831" s="2" t="inlineStr"/>
      <c r="B831" s="2" t="inlineStr"/>
      <c r="C831" s="2" t="inlineStr"/>
      <c r="D831" s="2" t="inlineStr"/>
      <c r="E831" s="29" t="inlineStr">
        <is>
          <t>TOTAL Mão de Obra:</t>
        </is>
      </c>
      <c r="F831" s="60" t="n"/>
      <c r="G831" s="73">
        <f>SUM(G829:G830)</f>
        <v/>
      </c>
    </row>
    <row r="832" ht="15" customHeight="1">
      <c r="A832" s="2" t="inlineStr"/>
      <c r="B832" s="2" t="inlineStr"/>
      <c r="C832" s="2" t="inlineStr"/>
      <c r="D832" s="2" t="inlineStr"/>
      <c r="E832" s="31" t="inlineStr">
        <is>
          <t>VALOR:</t>
        </is>
      </c>
      <c r="F832" s="60" t="n"/>
      <c r="G832" s="61">
        <f>SUM(G827,G822,G831)</f>
        <v/>
      </c>
    </row>
    <row r="833" ht="15" customHeight="1">
      <c r="A833" s="2" t="inlineStr"/>
      <c r="B833" s="2" t="inlineStr"/>
      <c r="C833" s="2" t="inlineStr"/>
      <c r="D833" s="2" t="inlineStr"/>
      <c r="E833" s="31" t="inlineStr">
        <is>
          <t>VALOR BDI (26.70%):</t>
        </is>
      </c>
      <c r="F833" s="60" t="n"/>
      <c r="G833" s="61">
        <f>ROUNDDOWN(G832*BDI,2)</f>
        <v/>
      </c>
    </row>
    <row r="834" ht="15" customHeight="1">
      <c r="A834" s="2" t="inlineStr"/>
      <c r="B834" s="2" t="inlineStr"/>
      <c r="C834" s="2" t="inlineStr"/>
      <c r="D834" s="2" t="inlineStr"/>
      <c r="E834" s="31" t="inlineStr">
        <is>
          <t>VALOR COM BDI:</t>
        </is>
      </c>
      <c r="F834" s="60" t="n"/>
      <c r="G834" s="61">
        <f>G833 + G832</f>
        <v/>
      </c>
    </row>
    <row r="835" ht="10" customHeight="1">
      <c r="A835" s="2" t="inlineStr"/>
      <c r="B835" s="2" t="inlineStr"/>
      <c r="C835" s="22" t="inlineStr"/>
      <c r="E835" s="2" t="inlineStr"/>
      <c r="F835" s="2" t="inlineStr"/>
      <c r="G835" s="2" t="inlineStr"/>
    </row>
    <row r="836" ht="20" customHeight="1">
      <c r="A836" s="23" t="inlineStr">
        <is>
          <t>4.15. C5094 SERVIÇO DE INSTALAÇÃO DE MANTA TERMOCONTRATIL PARA DUTO DE 12" COM INSPEÇÃO, FITA E REPAROS DO REVESTIMENTO COMPLETO DA TUBULAÇÃO (UN)</t>
        </is>
      </c>
      <c r="B836" s="59" t="n"/>
      <c r="C836" s="59" t="n"/>
      <c r="D836" s="59" t="n"/>
      <c r="E836" s="59" t="n"/>
      <c r="F836" s="59" t="n"/>
      <c r="G836" s="60" t="n"/>
    </row>
    <row r="837" ht="15" customHeight="1">
      <c r="A837" s="24" t="inlineStr">
        <is>
          <t>Equipamento Custo Horário</t>
        </is>
      </c>
      <c r="B837" s="60" t="n"/>
      <c r="C837" s="15" t="inlineStr">
        <is>
          <t>FONTE</t>
        </is>
      </c>
      <c r="D837" s="15" t="inlineStr">
        <is>
          <t>UNID</t>
        </is>
      </c>
      <c r="E837" s="15" t="inlineStr">
        <is>
          <t>COEFICIENTE</t>
        </is>
      </c>
      <c r="F837" s="15" t="inlineStr">
        <is>
          <t>PREÇO UNITÁRIO</t>
        </is>
      </c>
      <c r="G837" s="15" t="inlineStr">
        <is>
          <t>TOTAL</t>
        </is>
      </c>
    </row>
    <row r="838" ht="15" customHeight="1">
      <c r="A838" s="25" t="inlineStr">
        <is>
          <t>I0737</t>
        </is>
      </c>
      <c r="B838" s="26" t="inlineStr">
        <is>
          <t>ESMERILHADEIRA INDUSTRIAL (CHP)</t>
        </is>
      </c>
      <c r="C838" s="25" t="inlineStr">
        <is>
          <t>SEINFRA</t>
        </is>
      </c>
      <c r="D838" s="25" t="inlineStr">
        <is>
          <t>H</t>
        </is>
      </c>
      <c r="E838" s="69" t="n">
        <v>0.44</v>
      </c>
      <c r="F838" s="72">
        <f>'COMPOSICOES AUXILIARES'!G548</f>
        <v/>
      </c>
      <c r="G838" s="72">
        <f>ROUND(E838*F838, 2)</f>
        <v/>
      </c>
      <c r="L838" t="n">
        <v>0.44</v>
      </c>
      <c r="M838" t="n">
        <v>0.3554</v>
      </c>
      <c r="N838">
        <f>(M838-F838)</f>
        <v/>
      </c>
    </row>
    <row r="839" ht="15" customHeight="1">
      <c r="A839" s="25" t="inlineStr">
        <is>
          <t>G0437</t>
        </is>
      </c>
      <c r="B839" s="26" t="inlineStr">
        <is>
          <t>GERADOR A GASOLINA, POTÊNCIA 7,5 HP (5,5KW) (CHI)</t>
        </is>
      </c>
      <c r="C839" s="25" t="inlineStr">
        <is>
          <t>SEINFRA</t>
        </is>
      </c>
      <c r="D839" s="25" t="inlineStr">
        <is>
          <t>H</t>
        </is>
      </c>
      <c r="E839" s="69" t="n">
        <v>0.44</v>
      </c>
      <c r="F839" s="72">
        <f>'COMPOSICOES AUXILIARES'!G601</f>
        <v/>
      </c>
      <c r="G839" s="72">
        <f>ROUND(E839*F839, 2)</f>
        <v/>
      </c>
      <c r="L839" t="n">
        <v>0.44</v>
      </c>
      <c r="M839" t="n">
        <v>0.6105</v>
      </c>
      <c r="N839">
        <f>(M839-F839)</f>
        <v/>
      </c>
    </row>
    <row r="840" ht="15" customHeight="1">
      <c r="A840" s="25" t="inlineStr">
        <is>
          <t>G0436</t>
        </is>
      </c>
      <c r="B840" s="26" t="inlineStr">
        <is>
          <t>GERADOR A GASOLINA, POTÊNCIA 7,5 HP (5,5KW) (CHP)</t>
        </is>
      </c>
      <c r="C840" s="25" t="inlineStr">
        <is>
          <t>SEINFRA</t>
        </is>
      </c>
      <c r="D840" s="25" t="inlineStr">
        <is>
          <t>H</t>
        </is>
      </c>
      <c r="E840" s="69" t="n">
        <v>0.44</v>
      </c>
      <c r="F840" s="72">
        <f>'COMPOSICOES AUXILIARES'!G612</f>
        <v/>
      </c>
      <c r="G840" s="72">
        <f>ROUND(E840*F840, 2)</f>
        <v/>
      </c>
      <c r="L840" t="n">
        <v>0.44</v>
      </c>
      <c r="M840" t="n">
        <v>5.8882</v>
      </c>
      <c r="N840">
        <f>(M840-F840)</f>
        <v/>
      </c>
    </row>
    <row r="841" ht="38" customHeight="1">
      <c r="A841" s="25" t="inlineStr">
        <is>
          <t>G0429</t>
        </is>
      </c>
      <c r="B841" s="26" t="inlineStr">
        <is>
          <t>HOLIDAY DETECTOR DE FALHA DE REVESTIMENTO EM MANTA TERMOCONTRÁTIL - VOLTAGEM DE 12 KV A 20 KV, DE CORRENTE PULSANTE, VIA SECA, CONFORME NORMA NACE STANDARD RP-0274 (CHI)</t>
        </is>
      </c>
      <c r="C841" s="25" t="inlineStr">
        <is>
          <t>SEINFRA</t>
        </is>
      </c>
      <c r="D841" s="25" t="inlineStr">
        <is>
          <t>H</t>
        </is>
      </c>
      <c r="E841" s="69" t="n">
        <v>0.836</v>
      </c>
      <c r="F841" s="72">
        <f>'COMPOSICOES AUXILIARES'!G665</f>
        <v/>
      </c>
      <c r="G841" s="72">
        <f>ROUND(E841*F841, 2)</f>
        <v/>
      </c>
      <c r="L841" t="n">
        <v>0.836</v>
      </c>
      <c r="M841" t="n">
        <v>1.3885</v>
      </c>
      <c r="N841">
        <f>(M841-F841)</f>
        <v/>
      </c>
    </row>
    <row r="842" ht="38" customHeight="1">
      <c r="A842" s="25" t="inlineStr">
        <is>
          <t>G0428</t>
        </is>
      </c>
      <c r="B842" s="26" t="inlineStr">
        <is>
          <t>HOLIDAY DETECTOR DE FALHA DE REVESTIMENTO EM MANTA TERMOCONTRÁTIL - VOLTAGEM DE 12 KV A 20 KV, DE CORRENTE PULSANTE, VIA SECA, CONFORME NORMA NACE STANDARD RP-0274 (CHP)</t>
        </is>
      </c>
      <c r="C842" s="25" t="inlineStr">
        <is>
          <t>SEINFRA</t>
        </is>
      </c>
      <c r="D842" s="25" t="inlineStr">
        <is>
          <t>H</t>
        </is>
      </c>
      <c r="E842" s="69" t="n">
        <v>0.44</v>
      </c>
      <c r="F842" s="72">
        <f>'COMPOSICOES AUXILIARES'!G675</f>
        <v/>
      </c>
      <c r="G842" s="72">
        <f>ROUND(E842*F842, 2)</f>
        <v/>
      </c>
      <c r="L842" t="n">
        <v>0.44</v>
      </c>
      <c r="M842" t="n">
        <v>1.9769</v>
      </c>
      <c r="N842">
        <f>(M842-F842)</f>
        <v/>
      </c>
    </row>
    <row r="843" ht="18" customHeight="1">
      <c r="A843" s="2" t="inlineStr"/>
      <c r="B843" s="2" t="inlineStr"/>
      <c r="C843" s="2" t="inlineStr"/>
      <c r="D843" s="2" t="inlineStr"/>
      <c r="E843" s="29" t="inlineStr">
        <is>
          <t>TOTAL Equipamento Custo Horário:</t>
        </is>
      </c>
      <c r="F843" s="60" t="n"/>
      <c r="G843" s="73">
        <f>SUM(G838:G842)</f>
        <v/>
      </c>
    </row>
    <row r="844" ht="15" customHeight="1">
      <c r="A844" s="24" t="inlineStr">
        <is>
          <t>Material</t>
        </is>
      </c>
      <c r="B844" s="60" t="n"/>
      <c r="C844" s="15" t="inlineStr">
        <is>
          <t>FONTE</t>
        </is>
      </c>
      <c r="D844" s="15" t="inlineStr">
        <is>
          <t>UNID</t>
        </is>
      </c>
      <c r="E844" s="15" t="inlineStr">
        <is>
          <t>COEFICIENTE</t>
        </is>
      </c>
      <c r="F844" s="15" t="inlineStr">
        <is>
          <t>PREÇO UNITÁRIO</t>
        </is>
      </c>
      <c r="G844" s="15" t="inlineStr">
        <is>
          <t>TOTAL</t>
        </is>
      </c>
    </row>
    <row r="845" ht="15" customHeight="1">
      <c r="A845" s="25" t="inlineStr">
        <is>
          <t>G0128</t>
        </is>
      </c>
      <c r="B845" s="26" t="inlineStr">
        <is>
          <t>ESCOVA DE AÇO COPO TRANÇADA 4 1/2"</t>
        </is>
      </c>
      <c r="C845" s="25" t="inlineStr">
        <is>
          <t>SEINFRA</t>
        </is>
      </c>
      <c r="D845" s="25" t="inlineStr">
        <is>
          <t>UN</t>
        </is>
      </c>
      <c r="E845" s="69" t="n">
        <v>0.2</v>
      </c>
      <c r="F845" s="72">
        <f>ROUND(M845*FATOR, 2)</f>
        <v/>
      </c>
      <c r="G845" s="72">
        <f>ROUND(E845*F845, 2)</f>
        <v/>
      </c>
      <c r="L845" t="n">
        <v>0.2</v>
      </c>
      <c r="M845" t="n">
        <v>33.15</v>
      </c>
      <c r="N845">
        <f>(M845-F845)</f>
        <v/>
      </c>
    </row>
    <row r="846" ht="15" customHeight="1">
      <c r="A846" s="25" t="inlineStr">
        <is>
          <t>I1218</t>
        </is>
      </c>
      <c r="B846" s="26" t="inlineStr">
        <is>
          <t>GAS</t>
        </is>
      </c>
      <c r="C846" s="25" t="inlineStr">
        <is>
          <t>SEINFRA</t>
        </is>
      </c>
      <c r="D846" s="25" t="inlineStr">
        <is>
          <t>KG</t>
        </is>
      </c>
      <c r="E846" s="69" t="n">
        <v>0.325</v>
      </c>
      <c r="F846" s="72">
        <f>ROUND(M846*FATOR, 2)</f>
        <v/>
      </c>
      <c r="G846" s="72">
        <f>ROUND(E846*F846, 2)</f>
        <v/>
      </c>
      <c r="L846" t="n">
        <v>0.325</v>
      </c>
      <c r="M846" t="n">
        <v>7.64</v>
      </c>
      <c r="N846">
        <f>(M846-F846)</f>
        <v/>
      </c>
    </row>
    <row r="847" ht="15" customHeight="1">
      <c r="A847" s="25" t="inlineStr">
        <is>
          <t>I1346</t>
        </is>
      </c>
      <c r="B847" s="26" t="inlineStr">
        <is>
          <t>LIXA PARA FERRO</t>
        </is>
      </c>
      <c r="C847" s="25" t="inlineStr">
        <is>
          <t>SEINFRA</t>
        </is>
      </c>
      <c r="D847" s="25" t="inlineStr">
        <is>
          <t>UN</t>
        </is>
      </c>
      <c r="E847" s="69" t="n">
        <v>0.5</v>
      </c>
      <c r="F847" s="72">
        <f>ROUND(M847*FATOR, 2)</f>
        <v/>
      </c>
      <c r="G847" s="72">
        <f>ROUND(E847*F847, 2)</f>
        <v/>
      </c>
      <c r="L847" t="n">
        <v>0.5</v>
      </c>
      <c r="M847" t="n">
        <v>2.14</v>
      </c>
      <c r="N847">
        <f>(M847-F847)</f>
        <v/>
      </c>
    </row>
    <row r="848" ht="15" customHeight="1">
      <c r="A848" s="2" t="inlineStr"/>
      <c r="B848" s="2" t="inlineStr"/>
      <c r="C848" s="2" t="inlineStr"/>
      <c r="D848" s="2" t="inlineStr"/>
      <c r="E848" s="29" t="inlineStr">
        <is>
          <t>TOTAL Material:</t>
        </is>
      </c>
      <c r="F848" s="60" t="n"/>
      <c r="G848" s="73">
        <f>SUM(G845:G847)</f>
        <v/>
      </c>
    </row>
    <row r="849" ht="15" customHeight="1">
      <c r="A849" s="24" t="inlineStr">
        <is>
          <t>Mão de Obra</t>
        </is>
      </c>
      <c r="B849" s="60" t="n"/>
      <c r="C849" s="15" t="inlineStr">
        <is>
          <t>FONTE</t>
        </is>
      </c>
      <c r="D849" s="15" t="inlineStr">
        <is>
          <t>UNID</t>
        </is>
      </c>
      <c r="E849" s="15" t="inlineStr">
        <is>
          <t>COEFICIENTE</t>
        </is>
      </c>
      <c r="F849" s="15" t="inlineStr">
        <is>
          <t>PREÇO UNITÁRIO</t>
        </is>
      </c>
      <c r="G849" s="15" t="inlineStr">
        <is>
          <t>TOTAL</t>
        </is>
      </c>
    </row>
    <row r="850" ht="15" customHeight="1">
      <c r="A850" s="25" t="inlineStr">
        <is>
          <t>I0037</t>
        </is>
      </c>
      <c r="B850" s="26" t="inlineStr">
        <is>
          <t>AJUDANTE</t>
        </is>
      </c>
      <c r="C850" s="25" t="inlineStr">
        <is>
          <t>SEINFRA</t>
        </is>
      </c>
      <c r="D850" s="25" t="inlineStr">
        <is>
          <t>H</t>
        </is>
      </c>
      <c r="E850" s="69">
        <f>L850*FATOR</f>
        <v/>
      </c>
      <c r="F850" s="72" t="n">
        <v>21.1</v>
      </c>
      <c r="G850" s="72">
        <f>ROUND(E850*F850, 2)</f>
        <v/>
      </c>
      <c r="L850" t="n">
        <v>0.88</v>
      </c>
      <c r="M850" t="n">
        <v>21.1</v>
      </c>
      <c r="N850">
        <f>(M850-F850)</f>
        <v/>
      </c>
    </row>
    <row r="851" ht="15" customHeight="1">
      <c r="A851" s="25" t="inlineStr">
        <is>
          <t>I0092</t>
        </is>
      </c>
      <c r="B851" s="26" t="inlineStr">
        <is>
          <t>APLICADOR REVESTIMENTO</t>
        </is>
      </c>
      <c r="C851" s="25" t="inlineStr">
        <is>
          <t>SEINFRA</t>
        </is>
      </c>
      <c r="D851" s="25" t="inlineStr">
        <is>
          <t>H</t>
        </is>
      </c>
      <c r="E851" s="69">
        <f>L851*FATOR</f>
        <v/>
      </c>
      <c r="F851" s="72" t="n">
        <v>26.86</v>
      </c>
      <c r="G851" s="72">
        <f>ROUND(E851*F851, 2)</f>
        <v/>
      </c>
      <c r="L851" t="n">
        <v>0.88</v>
      </c>
      <c r="M851" t="n">
        <v>26.86</v>
      </c>
      <c r="N851">
        <f>(M851-F851)</f>
        <v/>
      </c>
    </row>
    <row r="852" ht="15" customHeight="1">
      <c r="A852" s="2" t="inlineStr"/>
      <c r="B852" s="2" t="inlineStr"/>
      <c r="C852" s="2" t="inlineStr"/>
      <c r="D852" s="2" t="inlineStr"/>
      <c r="E852" s="29" t="inlineStr">
        <is>
          <t>TOTAL Mão de Obra:</t>
        </is>
      </c>
      <c r="F852" s="60" t="n"/>
      <c r="G852" s="73">
        <f>SUM(G850:G851)</f>
        <v/>
      </c>
    </row>
    <row r="853" ht="15" customHeight="1">
      <c r="A853" s="2" t="inlineStr"/>
      <c r="B853" s="2" t="inlineStr"/>
      <c r="C853" s="2" t="inlineStr"/>
      <c r="D853" s="2" t="inlineStr"/>
      <c r="E853" s="31" t="inlineStr">
        <is>
          <t>VALOR:</t>
        </is>
      </c>
      <c r="F853" s="60" t="n"/>
      <c r="G853" s="61">
        <f>SUM(G848,G843,G852)</f>
        <v/>
      </c>
    </row>
    <row r="854" ht="15" customHeight="1">
      <c r="A854" s="2" t="inlineStr"/>
      <c r="B854" s="2" t="inlineStr"/>
      <c r="C854" s="2" t="inlineStr"/>
      <c r="D854" s="2" t="inlineStr"/>
      <c r="E854" s="31" t="inlineStr">
        <is>
          <t>VALOR BDI (26.70%):</t>
        </is>
      </c>
      <c r="F854" s="60" t="n"/>
      <c r="G854" s="61">
        <f>ROUNDDOWN(G853*BDI,2)</f>
        <v/>
      </c>
    </row>
    <row r="855" ht="15" customHeight="1">
      <c r="A855" s="2" t="inlineStr"/>
      <c r="B855" s="2" t="inlineStr"/>
      <c r="C855" s="2" t="inlineStr"/>
      <c r="D855" s="2" t="inlineStr"/>
      <c r="E855" s="31" t="inlineStr">
        <is>
          <t>VALOR COM BDI:</t>
        </is>
      </c>
      <c r="F855" s="60" t="n"/>
      <c r="G855" s="61">
        <f>G854 + G853</f>
        <v/>
      </c>
    </row>
    <row r="856" ht="10" customHeight="1">
      <c r="A856" s="2" t="inlineStr"/>
      <c r="B856" s="2" t="inlineStr"/>
      <c r="C856" s="22" t="inlineStr"/>
      <c r="E856" s="2" t="inlineStr"/>
      <c r="F856" s="2" t="inlineStr"/>
      <c r="G856" s="2" t="inlineStr"/>
    </row>
    <row r="857" ht="20" customHeight="1">
      <c r="A857" s="23" t="inlineStr">
        <is>
          <t>4.16. C5120 TACHA SINALIZAÇÃO PADRÃO CEGÁS: FORNECIMENTO E INSTALAÇÃO (UN)</t>
        </is>
      </c>
      <c r="B857" s="59" t="n"/>
      <c r="C857" s="59" t="n"/>
      <c r="D857" s="59" t="n"/>
      <c r="E857" s="59" t="n"/>
      <c r="F857" s="59" t="n"/>
      <c r="G857" s="60" t="n"/>
    </row>
    <row r="858" ht="15" customHeight="1">
      <c r="A858" s="24" t="inlineStr">
        <is>
          <t>Equipamento Custo Horário</t>
        </is>
      </c>
      <c r="B858" s="60" t="n"/>
      <c r="C858" s="15" t="inlineStr">
        <is>
          <t>FONTE</t>
        </is>
      </c>
      <c r="D858" s="15" t="inlineStr">
        <is>
          <t>UNID</t>
        </is>
      </c>
      <c r="E858" s="15" t="inlineStr">
        <is>
          <t>COEFICIENTE</t>
        </is>
      </c>
      <c r="F858" s="15" t="inlineStr">
        <is>
          <t>PREÇO UNITÁRIO</t>
        </is>
      </c>
      <c r="G858" s="15" t="inlineStr">
        <is>
          <t>TOTAL</t>
        </is>
      </c>
    </row>
    <row r="859" ht="15" customHeight="1">
      <c r="A859" s="25" t="inlineStr">
        <is>
          <t>I0704</t>
        </is>
      </c>
      <c r="B859" s="26" t="inlineStr">
        <is>
          <t>CAMINHÃO C/CARROCERIA DE MADEIRA HP  92 (CHP)</t>
        </is>
      </c>
      <c r="C859" s="25" t="inlineStr">
        <is>
          <t>SEINFRA</t>
        </is>
      </c>
      <c r="D859" s="25" t="inlineStr">
        <is>
          <t>H</t>
        </is>
      </c>
      <c r="E859" s="69" t="n">
        <v>0.0625</v>
      </c>
      <c r="F859" s="72">
        <f>'COMPOSICOES AUXILIARES'!G198</f>
        <v/>
      </c>
      <c r="G859" s="72">
        <f>ROUND(E859*F859, 2)</f>
        <v/>
      </c>
      <c r="L859" t="n">
        <v>0.0625</v>
      </c>
      <c r="M859" t="n">
        <v>125.8582</v>
      </c>
      <c r="N859">
        <f>(M859-F859)</f>
        <v/>
      </c>
    </row>
    <row r="860" ht="18" customHeight="1">
      <c r="A860" s="2" t="inlineStr"/>
      <c r="B860" s="2" t="inlineStr"/>
      <c r="C860" s="2" t="inlineStr"/>
      <c r="D860" s="2" t="inlineStr"/>
      <c r="E860" s="29" t="inlineStr">
        <is>
          <t>TOTAL Equipamento Custo Horário:</t>
        </is>
      </c>
      <c r="F860" s="60" t="n"/>
      <c r="G860" s="73">
        <f>SUM(G859:G859)</f>
        <v/>
      </c>
    </row>
    <row r="861" ht="15" customHeight="1">
      <c r="A861" s="24" t="inlineStr">
        <is>
          <t>Material</t>
        </is>
      </c>
      <c r="B861" s="60" t="n"/>
      <c r="C861" s="15" t="inlineStr">
        <is>
          <t>FONTE</t>
        </is>
      </c>
      <c r="D861" s="15" t="inlineStr">
        <is>
          <t>UNID</t>
        </is>
      </c>
      <c r="E861" s="15" t="inlineStr">
        <is>
          <t>COEFICIENTE</t>
        </is>
      </c>
      <c r="F861" s="15" t="inlineStr">
        <is>
          <t>PREÇO UNITÁRIO</t>
        </is>
      </c>
      <c r="G861" s="15" t="inlineStr">
        <is>
          <t>TOTAL</t>
        </is>
      </c>
    </row>
    <row r="862" ht="15" customHeight="1">
      <c r="A862" s="25" t="inlineStr">
        <is>
          <t>G0473</t>
        </is>
      </c>
      <c r="B862" s="26" t="inlineStr">
        <is>
          <t>COLA POLIESTER</t>
        </is>
      </c>
      <c r="C862" s="25" t="inlineStr">
        <is>
          <t>SEINFRA</t>
        </is>
      </c>
      <c r="D862" s="25" t="inlineStr">
        <is>
          <t>KG</t>
        </is>
      </c>
      <c r="E862" s="69" t="n">
        <v>0.2</v>
      </c>
      <c r="F862" s="72">
        <f>ROUND(M862*FATOR, 2)</f>
        <v/>
      </c>
      <c r="G862" s="72">
        <f>ROUND(E862*F862, 2)</f>
        <v/>
      </c>
      <c r="L862" t="n">
        <v>0.2</v>
      </c>
      <c r="M862" t="n">
        <v>19.1</v>
      </c>
      <c r="N862">
        <f>(M862-F862)</f>
        <v/>
      </c>
    </row>
    <row r="863" ht="15" customHeight="1">
      <c r="A863" s="25" t="inlineStr">
        <is>
          <t>G0290</t>
        </is>
      </c>
      <c r="B863" s="26" t="inlineStr">
        <is>
          <t>TACHA DE SINALIZAÇÃO PADRÃO CEGÁS</t>
        </is>
      </c>
      <c r="C863" s="25" t="inlineStr">
        <is>
          <t>SEINFRA</t>
        </is>
      </c>
      <c r="D863" s="25" t="inlineStr">
        <is>
          <t>UN</t>
        </is>
      </c>
      <c r="E863" s="69" t="n">
        <v>1</v>
      </c>
      <c r="F863" s="72">
        <f>ROUND(M863*FATOR, 2)</f>
        <v/>
      </c>
      <c r="G863" s="72">
        <f>ROUND(E863*F863, 2)</f>
        <v/>
      </c>
      <c r="L863" t="n">
        <v>1</v>
      </c>
      <c r="M863" t="n">
        <v>22.75</v>
      </c>
      <c r="N863">
        <f>(M863-F863)</f>
        <v/>
      </c>
    </row>
    <row r="864" ht="15" customHeight="1">
      <c r="A864" s="2" t="inlineStr"/>
      <c r="B864" s="2" t="inlineStr"/>
      <c r="C864" s="2" t="inlineStr"/>
      <c r="D864" s="2" t="inlineStr"/>
      <c r="E864" s="29" t="inlineStr">
        <is>
          <t>TOTAL Material:</t>
        </is>
      </c>
      <c r="F864" s="60" t="n"/>
      <c r="G864" s="73">
        <f>SUM(G862:G863)</f>
        <v/>
      </c>
    </row>
    <row r="865" ht="15" customHeight="1">
      <c r="A865" s="24" t="inlineStr">
        <is>
          <t>Mão de Obra</t>
        </is>
      </c>
      <c r="B865" s="60" t="n"/>
      <c r="C865" s="15" t="inlineStr">
        <is>
          <t>FONTE</t>
        </is>
      </c>
      <c r="D865" s="15" t="inlineStr">
        <is>
          <t>UNID</t>
        </is>
      </c>
      <c r="E865" s="15" t="inlineStr">
        <is>
          <t>COEFICIENTE</t>
        </is>
      </c>
      <c r="F865" s="15" t="inlineStr">
        <is>
          <t>PREÇO UNITÁRIO</t>
        </is>
      </c>
      <c r="G865" s="15" t="inlineStr">
        <is>
          <t>TOTAL</t>
        </is>
      </c>
    </row>
    <row r="866" ht="15" customHeight="1">
      <c r="A866" s="25" t="inlineStr">
        <is>
          <t>I2391</t>
        </is>
      </c>
      <c r="B866" s="26" t="inlineStr">
        <is>
          <t>PEDREIRO</t>
        </is>
      </c>
      <c r="C866" s="25" t="inlineStr">
        <is>
          <t>SEINFRA</t>
        </is>
      </c>
      <c r="D866" s="25" t="inlineStr">
        <is>
          <t>H</t>
        </is>
      </c>
      <c r="E866" s="69">
        <f>L866*FATOR</f>
        <v/>
      </c>
      <c r="F866" s="72" t="n">
        <v>26.86</v>
      </c>
      <c r="G866" s="72">
        <f>ROUND(E866*F866, 2)</f>
        <v/>
      </c>
      <c r="L866" t="n">
        <v>0.25</v>
      </c>
      <c r="M866" t="n">
        <v>26.86</v>
      </c>
      <c r="N866">
        <f>(M866-F866)</f>
        <v/>
      </c>
    </row>
    <row r="867" ht="15" customHeight="1">
      <c r="A867" s="25" t="inlineStr">
        <is>
          <t>I2543</t>
        </is>
      </c>
      <c r="B867" s="26" t="inlineStr">
        <is>
          <t>SERVENTE</t>
        </is>
      </c>
      <c r="C867" s="25" t="inlineStr">
        <is>
          <t>SEINFRA</t>
        </is>
      </c>
      <c r="D867" s="25" t="inlineStr">
        <is>
          <t>H</t>
        </is>
      </c>
      <c r="E867" s="69">
        <f>L867*FATOR</f>
        <v/>
      </c>
      <c r="F867" s="72" t="n">
        <v>20.26</v>
      </c>
      <c r="G867" s="72">
        <f>ROUND(E867*F867, 2)</f>
        <v/>
      </c>
      <c r="L867" t="n">
        <v>0.25</v>
      </c>
      <c r="M867" t="n">
        <v>20.26</v>
      </c>
      <c r="N867">
        <f>(M867-F867)</f>
        <v/>
      </c>
    </row>
    <row r="868" ht="15" customHeight="1">
      <c r="A868" s="2" t="inlineStr"/>
      <c r="B868" s="2" t="inlineStr"/>
      <c r="C868" s="2" t="inlineStr"/>
      <c r="D868" s="2" t="inlineStr"/>
      <c r="E868" s="29" t="inlineStr">
        <is>
          <t>TOTAL Mão de Obra:</t>
        </is>
      </c>
      <c r="F868" s="60" t="n"/>
      <c r="G868" s="73">
        <f>SUM(G866:G867)</f>
        <v/>
      </c>
    </row>
    <row r="869" ht="15" customHeight="1">
      <c r="A869" s="2" t="inlineStr"/>
      <c r="B869" s="2" t="inlineStr"/>
      <c r="C869" s="2" t="inlineStr"/>
      <c r="D869" s="2" t="inlineStr"/>
      <c r="E869" s="31" t="inlineStr">
        <is>
          <t>VALOR:</t>
        </is>
      </c>
      <c r="F869" s="60" t="n"/>
      <c r="G869" s="61">
        <f>SUM(G864,G860,G868)</f>
        <v/>
      </c>
    </row>
    <row r="870" ht="15" customHeight="1">
      <c r="A870" s="2" t="inlineStr"/>
      <c r="B870" s="2" t="inlineStr"/>
      <c r="C870" s="2" t="inlineStr"/>
      <c r="D870" s="2" t="inlineStr"/>
      <c r="E870" s="31" t="inlineStr">
        <is>
          <t>VALOR BDI (26.70%):</t>
        </is>
      </c>
      <c r="F870" s="60" t="n"/>
      <c r="G870" s="61">
        <f>ROUNDDOWN(G869*BDI,2)</f>
        <v/>
      </c>
    </row>
    <row r="871" ht="15" customHeight="1">
      <c r="A871" s="2" t="inlineStr"/>
      <c r="B871" s="2" t="inlineStr"/>
      <c r="C871" s="2" t="inlineStr"/>
      <c r="D871" s="2" t="inlineStr"/>
      <c r="E871" s="31" t="inlineStr">
        <is>
          <t>VALOR COM BDI:</t>
        </is>
      </c>
      <c r="F871" s="60" t="n"/>
      <c r="G871" s="61">
        <f>G870 + G869</f>
        <v/>
      </c>
    </row>
    <row r="872" ht="10" customHeight="1">
      <c r="A872" s="2" t="inlineStr"/>
      <c r="B872" s="2" t="inlineStr"/>
      <c r="C872" s="22" t="inlineStr"/>
      <c r="E872" s="2" t="inlineStr"/>
      <c r="F872" s="2" t="inlineStr"/>
      <c r="G872" s="2" t="inlineStr"/>
    </row>
    <row r="873" ht="27" customHeight="1">
      <c r="A873" s="23" t="inlineStr">
        <is>
          <t>4.17. C5074 CARGA, TRANSPORTE, DESCARGA, DESFILE, SOLDA INCLUSIVE NOS TIE-IN E CONEXÕES, INSPEÇÃO VISUAL COM ACOMPANHAMENTO DE INSPETOR DE SOLDA, DESCIDA DA COLUNA NA VALA OU COLOCAÇÃO NOS ROLETES DO FURO DIRECIONAL DE DUTOS EM AÇO CARBONO DN 2", SCH 40, API 5L PARA RAMAIS DE DISTRIBUIÇÃO DE GÁS NATURAL (M)</t>
        </is>
      </c>
      <c r="B873" s="59" t="n"/>
      <c r="C873" s="59" t="n"/>
      <c r="D873" s="59" t="n"/>
      <c r="E873" s="59" t="n"/>
      <c r="F873" s="59" t="n"/>
      <c r="G873" s="60" t="n"/>
    </row>
    <row r="874" ht="15" customHeight="1">
      <c r="A874" s="24" t="inlineStr">
        <is>
          <t>COTAÇÃO / MAO DE OBRA (C/ ENCARGOS)</t>
        </is>
      </c>
      <c r="B874" s="60" t="n"/>
      <c r="C874" s="15" t="inlineStr">
        <is>
          <t>FONTE</t>
        </is>
      </c>
      <c r="D874" s="15" t="inlineStr">
        <is>
          <t>UNID</t>
        </is>
      </c>
      <c r="E874" s="15" t="inlineStr">
        <is>
          <t>COEFICIENTE</t>
        </is>
      </c>
      <c r="F874" s="15" t="inlineStr">
        <is>
          <t>PREÇO UNITÁRIO</t>
        </is>
      </c>
      <c r="G874" s="15" t="inlineStr">
        <is>
          <t>TOTAL</t>
        </is>
      </c>
    </row>
    <row r="875" ht="15" customHeight="1">
      <c r="A875" s="25" t="inlineStr">
        <is>
          <t>I2510</t>
        </is>
      </c>
      <c r="B875" s="26" t="inlineStr">
        <is>
          <t>ENCARREGADO DE SERVIÇOS</t>
        </is>
      </c>
      <c r="C875" s="25" t="inlineStr">
        <is>
          <t>SEINFRA</t>
        </is>
      </c>
      <c r="D875" s="25" t="inlineStr">
        <is>
          <t>H</t>
        </is>
      </c>
      <c r="E875" s="69" t="n">
        <v>0.1072</v>
      </c>
      <c r="F875" s="72">
        <f>ROUND(M875*FATOR, 2)</f>
        <v/>
      </c>
      <c r="G875" s="72">
        <f>ROUND(E875*F875, 2)</f>
        <v/>
      </c>
      <c r="L875" t="n">
        <v>0.1072</v>
      </c>
      <c r="M875" t="n">
        <v>32.75</v>
      </c>
      <c r="N875">
        <f>(M875-F875)</f>
        <v/>
      </c>
    </row>
    <row r="876" ht="15" customHeight="1">
      <c r="A876" s="25" t="inlineStr">
        <is>
          <t>G0405</t>
        </is>
      </c>
      <c r="B876" s="26" t="inlineStr">
        <is>
          <t>INSPETOR DE SOLDA N1/EV-N2-S-SNQC (CEGÁS)</t>
        </is>
      </c>
      <c r="C876" s="25" t="inlineStr">
        <is>
          <t>SEINFRA</t>
        </is>
      </c>
      <c r="D876" s="25" t="inlineStr">
        <is>
          <t>H</t>
        </is>
      </c>
      <c r="E876" s="69" t="n">
        <v>0.1072</v>
      </c>
      <c r="F876" s="72">
        <f>ROUND(M876*FATOR, 2)</f>
        <v/>
      </c>
      <c r="G876" s="72">
        <f>ROUND(E876*F876, 2)</f>
        <v/>
      </c>
      <c r="L876" t="n">
        <v>0.1072</v>
      </c>
      <c r="M876" t="n">
        <v>42.35</v>
      </c>
      <c r="N876">
        <f>(M876-F876)</f>
        <v/>
      </c>
    </row>
    <row r="877" ht="18" customHeight="1">
      <c r="A877" s="2" t="inlineStr"/>
      <c r="B877" s="2" t="inlineStr"/>
      <c r="C877" s="2" t="inlineStr"/>
      <c r="D877" s="2" t="inlineStr"/>
      <c r="E877" s="29" t="inlineStr">
        <is>
          <t>TOTAL COTAÇÃO / MAO DE OBRA (C/ ENCARGOS):</t>
        </is>
      </c>
      <c r="F877" s="60" t="n"/>
      <c r="G877" s="73">
        <f>SUM(G875:G876)</f>
        <v/>
      </c>
    </row>
    <row r="878" ht="15" customHeight="1">
      <c r="A878" s="24" t="inlineStr">
        <is>
          <t>Equipamento Custo Horário</t>
        </is>
      </c>
      <c r="B878" s="60" t="n"/>
      <c r="C878" s="15" t="inlineStr">
        <is>
          <t>FONTE</t>
        </is>
      </c>
      <c r="D878" s="15" t="inlineStr">
        <is>
          <t>UNID</t>
        </is>
      </c>
      <c r="E878" s="15" t="inlineStr">
        <is>
          <t>COEFICIENTE</t>
        </is>
      </c>
      <c r="F878" s="15" t="inlineStr">
        <is>
          <t>PREÇO UNITÁRIO</t>
        </is>
      </c>
      <c r="G878" s="15" t="inlineStr">
        <is>
          <t>TOTAL</t>
        </is>
      </c>
    </row>
    <row r="879" ht="15" customHeight="1">
      <c r="A879" s="25" t="inlineStr">
        <is>
          <t>I0584</t>
        </is>
      </c>
      <c r="B879" s="26" t="inlineStr">
        <is>
          <t>CAMINHÃO COMERC. EQUIP. C/GUINDASTE (CHI)</t>
        </is>
      </c>
      <c r="C879" s="25" t="inlineStr">
        <is>
          <t>SEINFRA</t>
        </is>
      </c>
      <c r="D879" s="25" t="inlineStr">
        <is>
          <t>H</t>
        </is>
      </c>
      <c r="E879" s="69" t="n">
        <v>0.0857</v>
      </c>
      <c r="F879" s="72">
        <f>'COMPOSICOES AUXILIARES'!G230</f>
        <v/>
      </c>
      <c r="G879" s="72">
        <f>ROUND(E879*F879, 2)</f>
        <v/>
      </c>
      <c r="L879" t="n">
        <v>0.0857</v>
      </c>
      <c r="M879" t="n">
        <v>64.99120000000001</v>
      </c>
      <c r="N879">
        <f>(M879-F879)</f>
        <v/>
      </c>
    </row>
    <row r="880" ht="15" customHeight="1">
      <c r="A880" s="25" t="inlineStr">
        <is>
          <t>I0705</t>
        </is>
      </c>
      <c r="B880" s="26" t="inlineStr">
        <is>
          <t>CAMINHÃO COMERC. EQUIP. C/GUINDASTE (CHP)</t>
        </is>
      </c>
      <c r="C880" s="25" t="inlineStr">
        <is>
          <t>SEINFRA</t>
        </is>
      </c>
      <c r="D880" s="25" t="inlineStr">
        <is>
          <t>H</t>
        </is>
      </c>
      <c r="E880" s="69" t="n">
        <v>0.0726</v>
      </c>
      <c r="F880" s="72">
        <f>'COMPOSICOES AUXILIARES'!G242</f>
        <v/>
      </c>
      <c r="G880" s="72">
        <f>ROUND(E880*F880, 2)</f>
        <v/>
      </c>
      <c r="L880" t="n">
        <v>0.0726</v>
      </c>
      <c r="M880" t="n">
        <v>172.7113</v>
      </c>
      <c r="N880">
        <f>(M880-F880)</f>
        <v/>
      </c>
    </row>
    <row r="881" ht="15" customHeight="1">
      <c r="A881" s="25" t="inlineStr">
        <is>
          <t>I0737</t>
        </is>
      </c>
      <c r="B881" s="26" t="inlineStr">
        <is>
          <t>ESMERILHADEIRA INDUSTRIAL (CHP)</t>
        </is>
      </c>
      <c r="C881" s="25" t="inlineStr">
        <is>
          <t>SEINFRA</t>
        </is>
      </c>
      <c r="D881" s="25" t="inlineStr">
        <is>
          <t>H</t>
        </is>
      </c>
      <c r="E881" s="69" t="n">
        <v>0.0054</v>
      </c>
      <c r="F881" s="72">
        <f>'COMPOSICOES AUXILIARES'!G548</f>
        <v/>
      </c>
      <c r="G881" s="72">
        <f>ROUND(E881*F881, 2)</f>
        <v/>
      </c>
      <c r="L881" t="n">
        <v>0.0054</v>
      </c>
      <c r="M881" t="n">
        <v>0.3554</v>
      </c>
      <c r="N881">
        <f>(M881-F881)</f>
        <v/>
      </c>
    </row>
    <row r="882" ht="15" customHeight="1">
      <c r="A882" s="25" t="inlineStr">
        <is>
          <t>I0628</t>
        </is>
      </c>
      <c r="B882" s="26" t="inlineStr">
        <is>
          <t>GRUPO GERADOR 36 KVA (CHI)</t>
        </is>
      </c>
      <c r="C882" s="25" t="inlineStr">
        <is>
          <t>SEINFRA</t>
        </is>
      </c>
      <c r="D882" s="25" t="inlineStr">
        <is>
          <t>H</t>
        </is>
      </c>
      <c r="E882" s="69" t="n">
        <v>0.0858</v>
      </c>
      <c r="F882" s="72">
        <f>'COMPOSICOES AUXILIARES'!G644</f>
        <v/>
      </c>
      <c r="G882" s="72">
        <f>ROUND(E882*F882, 2)</f>
        <v/>
      </c>
      <c r="L882" t="n">
        <v>0.0858</v>
      </c>
      <c r="M882" t="n">
        <v>29.9694</v>
      </c>
      <c r="N882">
        <f>(M882-F882)</f>
        <v/>
      </c>
    </row>
    <row r="883" ht="15" customHeight="1">
      <c r="A883" s="25" t="inlineStr">
        <is>
          <t>I0742</t>
        </is>
      </c>
      <c r="B883" s="26" t="inlineStr">
        <is>
          <t>GRUPO GERADOR 36 KVA (CHP)</t>
        </is>
      </c>
      <c r="C883" s="25" t="inlineStr">
        <is>
          <t>SEINFRA</t>
        </is>
      </c>
      <c r="D883" s="25" t="inlineStr">
        <is>
          <t>H</t>
        </is>
      </c>
      <c r="E883" s="69" t="n">
        <v>0.0214</v>
      </c>
      <c r="F883" s="72">
        <f>'COMPOSICOES AUXILIARES'!G656</f>
        <v/>
      </c>
      <c r="G883" s="72">
        <f>ROUND(E883*F883, 2)</f>
        <v/>
      </c>
      <c r="L883" t="n">
        <v>0.0214</v>
      </c>
      <c r="M883" t="n">
        <v>67.74679999999999</v>
      </c>
      <c r="N883">
        <f>(M883-F883)</f>
        <v/>
      </c>
    </row>
    <row r="884" ht="15" customHeight="1">
      <c r="A884" s="25" t="inlineStr">
        <is>
          <t>I0635</t>
        </is>
      </c>
      <c r="B884" s="26" t="inlineStr">
        <is>
          <t>MÁQUINA DE SOLDA (CHI)</t>
        </is>
      </c>
      <c r="C884" s="25" t="inlineStr">
        <is>
          <t>SEINFRA</t>
        </is>
      </c>
      <c r="D884" s="25" t="inlineStr">
        <is>
          <t>H</t>
        </is>
      </c>
      <c r="E884" s="69" t="n">
        <v>0.0858</v>
      </c>
      <c r="F884" s="72">
        <f>'COMPOSICOES AUXILIARES'!G1033</f>
        <v/>
      </c>
      <c r="G884" s="72">
        <f>ROUND(E884*F884, 2)</f>
        <v/>
      </c>
      <c r="L884" t="n">
        <v>0.0858</v>
      </c>
      <c r="M884" t="n">
        <v>0.0644</v>
      </c>
      <c r="N884">
        <f>(M884-F884)</f>
        <v/>
      </c>
    </row>
    <row r="885" ht="15" customHeight="1">
      <c r="A885" s="25" t="inlineStr">
        <is>
          <t>I0749</t>
        </is>
      </c>
      <c r="B885" s="26" t="inlineStr">
        <is>
          <t>MÁQUINA DE SOLDA (CHP)</t>
        </is>
      </c>
      <c r="C885" s="25" t="inlineStr">
        <is>
          <t>SEINFRA</t>
        </is>
      </c>
      <c r="D885" s="25" t="inlineStr">
        <is>
          <t>H</t>
        </is>
      </c>
      <c r="E885" s="69" t="n">
        <v>0.0214</v>
      </c>
      <c r="F885" s="72">
        <f>'COMPOSICOES AUXILIARES'!G1043</f>
        <v/>
      </c>
      <c r="G885" s="72">
        <f>ROUND(E885*F885, 2)</f>
        <v/>
      </c>
      <c r="L885" t="n">
        <v>0.0214</v>
      </c>
      <c r="M885" t="n">
        <v>0.09719999999999999</v>
      </c>
      <c r="N885">
        <f>(M885-F885)</f>
        <v/>
      </c>
    </row>
    <row r="886" ht="21" customHeight="1">
      <c r="A886" s="25" t="inlineStr">
        <is>
          <t>G0443</t>
        </is>
      </c>
      <c r="B886" s="26" t="inlineStr">
        <is>
          <t>RETÍFICA RETA ELÉTRICA DE 650 W VELOCIDADE MÁXIMA 10000 A 28000 RPM (CHI)</t>
        </is>
      </c>
      <c r="C886" s="25" t="inlineStr">
        <is>
          <t>SEINFRA</t>
        </is>
      </c>
      <c r="D886" s="25" t="inlineStr">
        <is>
          <t>H</t>
        </is>
      </c>
      <c r="E886" s="69" t="n">
        <v>0.1019</v>
      </c>
      <c r="F886" s="72">
        <f>'COMPOSICOES AUXILIARES'!G1411</f>
        <v/>
      </c>
      <c r="G886" s="72">
        <f>ROUND(E886*F886, 2)</f>
        <v/>
      </c>
      <c r="L886" t="n">
        <v>0.1019</v>
      </c>
      <c r="M886" t="n">
        <v>0.2158</v>
      </c>
      <c r="N886">
        <f>(M886-F886)</f>
        <v/>
      </c>
    </row>
    <row r="887" ht="21" customHeight="1">
      <c r="A887" s="25" t="inlineStr">
        <is>
          <t>G0442</t>
        </is>
      </c>
      <c r="B887" s="26" t="inlineStr">
        <is>
          <t>RETÍFICA RETA ELÉTRICA DE 650 W VELOCIDADE MÁXIMA 10000 A 28000 RPM (CHP)</t>
        </is>
      </c>
      <c r="C887" s="25" t="inlineStr">
        <is>
          <t>SEINFRA</t>
        </is>
      </c>
      <c r="D887" s="25" t="inlineStr">
        <is>
          <t>H</t>
        </is>
      </c>
      <c r="E887" s="69" t="n">
        <v>0.0054</v>
      </c>
      <c r="F887" s="72">
        <f>'COMPOSICOES AUXILIARES'!G1421</f>
        <v/>
      </c>
      <c r="G887" s="72">
        <f>ROUND(E887*F887, 2)</f>
        <v/>
      </c>
      <c r="L887" t="n">
        <v>0.0054</v>
      </c>
      <c r="M887" t="n">
        <v>0.3686</v>
      </c>
      <c r="N887">
        <f>(M887-F887)</f>
        <v/>
      </c>
    </row>
    <row r="888" ht="18" customHeight="1">
      <c r="A888" s="2" t="inlineStr"/>
      <c r="B888" s="2" t="inlineStr"/>
      <c r="C888" s="2" t="inlineStr"/>
      <c r="D888" s="2" t="inlineStr"/>
      <c r="E888" s="29" t="inlineStr">
        <is>
          <t>TOTAL Equipamento Custo Horário:</t>
        </is>
      </c>
      <c r="F888" s="60" t="n"/>
      <c r="G888" s="73">
        <f>SUM(G879:G887)</f>
        <v/>
      </c>
    </row>
    <row r="889" ht="15" customHeight="1">
      <c r="A889" s="24" t="inlineStr">
        <is>
          <t>Material</t>
        </is>
      </c>
      <c r="B889" s="60" t="n"/>
      <c r="C889" s="15" t="inlineStr">
        <is>
          <t>FONTE</t>
        </is>
      </c>
      <c r="D889" s="15" t="inlineStr">
        <is>
          <t>UNID</t>
        </is>
      </c>
      <c r="E889" s="15" t="inlineStr">
        <is>
          <t>COEFICIENTE</t>
        </is>
      </c>
      <c r="F889" s="15" t="inlineStr">
        <is>
          <t>PREÇO UNITÁRIO</t>
        </is>
      </c>
      <c r="G889" s="15" t="inlineStr">
        <is>
          <t>TOTAL</t>
        </is>
      </c>
    </row>
    <row r="890" ht="21" customHeight="1">
      <c r="A890" s="25" t="inlineStr">
        <is>
          <t>G0001</t>
        </is>
      </c>
      <c r="B890" s="26" t="inlineStr">
        <is>
          <t>ACOPLADEIRA EXTERNA EM AÇO PARA SOLDA EM TUBOS EM AÇO CARBONO DN  2"</t>
        </is>
      </c>
      <c r="C890" s="25" t="inlineStr">
        <is>
          <t>SEINFRA</t>
        </is>
      </c>
      <c r="D890" s="25" t="inlineStr">
        <is>
          <t>UN</t>
        </is>
      </c>
      <c r="E890" s="69" t="n">
        <v>0.0001</v>
      </c>
      <c r="F890" s="72">
        <f>ROUND(M890*FATOR, 2)</f>
        <v/>
      </c>
      <c r="G890" s="72">
        <f>ROUND(E890*F890, 2)</f>
        <v/>
      </c>
      <c r="L890" t="n">
        <v>0.0001</v>
      </c>
      <c r="M890" t="n">
        <v>687.16</v>
      </c>
      <c r="N890">
        <f>(M890-F890)</f>
        <v/>
      </c>
    </row>
    <row r="891" ht="15" customHeight="1">
      <c r="A891" s="25" t="inlineStr">
        <is>
          <t>G0039</t>
        </is>
      </c>
      <c r="B891" s="26" t="inlineStr">
        <is>
          <t>ARGÔNIO</t>
        </is>
      </c>
      <c r="C891" s="25" t="inlineStr">
        <is>
          <t>SEINFRA</t>
        </is>
      </c>
      <c r="D891" s="25" t="inlineStr">
        <is>
          <t>M3</t>
        </is>
      </c>
      <c r="E891" s="69" t="n">
        <v>0.002</v>
      </c>
      <c r="F891" s="72">
        <f>ROUND(M891*FATOR, 2)</f>
        <v/>
      </c>
      <c r="G891" s="72">
        <f>ROUND(E891*F891, 2)</f>
        <v/>
      </c>
      <c r="L891" t="n">
        <v>0.002</v>
      </c>
      <c r="M891" t="n">
        <v>41.15</v>
      </c>
      <c r="N891">
        <f>(M891-F891)</f>
        <v/>
      </c>
    </row>
    <row r="892" ht="15" customHeight="1">
      <c r="A892" s="25" t="inlineStr">
        <is>
          <t>G0126</t>
        </is>
      </c>
      <c r="B892" s="26" t="inlineStr">
        <is>
          <t>DISCO DE CORTE  DE 7" PARA TUDOS DE AÇO CARBONO</t>
        </is>
      </c>
      <c r="C892" s="25" t="inlineStr">
        <is>
          <t>SEINFRA</t>
        </is>
      </c>
      <c r="D892" s="25" t="inlineStr">
        <is>
          <t>UN</t>
        </is>
      </c>
      <c r="E892" s="69" t="n">
        <v>0.0009</v>
      </c>
      <c r="F892" s="72">
        <f>ROUND(M892*FATOR, 2)</f>
        <v/>
      </c>
      <c r="G892" s="72">
        <f>ROUND(E892*F892, 2)</f>
        <v/>
      </c>
      <c r="L892" t="n">
        <v>0.0009</v>
      </c>
      <c r="M892" t="n">
        <v>7.77</v>
      </c>
      <c r="N892">
        <f>(M892-F892)</f>
        <v/>
      </c>
    </row>
    <row r="893" ht="15" customHeight="1">
      <c r="A893" s="25" t="inlineStr">
        <is>
          <t>I0967</t>
        </is>
      </c>
      <c r="B893" s="26" t="inlineStr">
        <is>
          <t>DISCO DE DESBASTE DE 7'</t>
        </is>
      </c>
      <c r="C893" s="25" t="inlineStr">
        <is>
          <t>SEINFRA</t>
        </is>
      </c>
      <c r="D893" s="25" t="inlineStr">
        <is>
          <t>UN</t>
        </is>
      </c>
      <c r="E893" s="69" t="n">
        <v>0.005</v>
      </c>
      <c r="F893" s="72">
        <f>ROUND(M893*FATOR, 2)</f>
        <v/>
      </c>
      <c r="G893" s="72">
        <f>ROUND(E893*F893, 2)</f>
        <v/>
      </c>
      <c r="L893" t="n">
        <v>0.005</v>
      </c>
      <c r="M893" t="n">
        <v>23.78</v>
      </c>
      <c r="N893">
        <f>(M893-F893)</f>
        <v/>
      </c>
    </row>
    <row r="894" ht="15" customHeight="1">
      <c r="A894" s="25" t="inlineStr">
        <is>
          <t>G0128</t>
        </is>
      </c>
      <c r="B894" s="26" t="inlineStr">
        <is>
          <t>ESCOVA DE AÇO COPO TRANÇADA 4 1/2"</t>
        </is>
      </c>
      <c r="C894" s="25" t="inlineStr">
        <is>
          <t>SEINFRA</t>
        </is>
      </c>
      <c r="D894" s="25" t="inlineStr">
        <is>
          <t>UN</t>
        </is>
      </c>
      <c r="E894" s="69" t="n">
        <v>0.0029</v>
      </c>
      <c r="F894" s="72">
        <f>ROUND(M894*FATOR, 2)</f>
        <v/>
      </c>
      <c r="G894" s="72">
        <f>ROUND(E894*F894, 2)</f>
        <v/>
      </c>
      <c r="L894" t="n">
        <v>0.0029</v>
      </c>
      <c r="M894" t="n">
        <v>33.15</v>
      </c>
      <c r="N894">
        <f>(M894-F894)</f>
        <v/>
      </c>
    </row>
    <row r="895" ht="15" customHeight="1">
      <c r="A895" s="25" t="inlineStr">
        <is>
          <t>G0250</t>
        </is>
      </c>
      <c r="B895" s="26" t="inlineStr">
        <is>
          <t>PONTA MONTADA ABRASIVA TIPO A-21</t>
        </is>
      </c>
      <c r="C895" s="25" t="inlineStr">
        <is>
          <t>SEINFRA</t>
        </is>
      </c>
      <c r="D895" s="25" t="inlineStr">
        <is>
          <t>UN</t>
        </is>
      </c>
      <c r="E895" s="69" t="n">
        <v>0.0001</v>
      </c>
      <c r="F895" s="72">
        <f>ROUND(M895*FATOR, 2)</f>
        <v/>
      </c>
      <c r="G895" s="72">
        <f>ROUND(E895*F895, 2)</f>
        <v/>
      </c>
      <c r="L895" t="n">
        <v>0.0001</v>
      </c>
      <c r="M895" t="n">
        <v>16.17</v>
      </c>
      <c r="N895">
        <f>(M895-F895)</f>
        <v/>
      </c>
    </row>
    <row r="896" ht="15" customHeight="1">
      <c r="A896" s="25" t="inlineStr">
        <is>
          <t>G0404</t>
        </is>
      </c>
      <c r="B896" s="26" t="inlineStr">
        <is>
          <t>VARETA PARA SOLDA TIG ER70-S3</t>
        </is>
      </c>
      <c r="C896" s="25" t="inlineStr">
        <is>
          <t>SEINFRA</t>
        </is>
      </c>
      <c r="D896" s="25" t="inlineStr">
        <is>
          <t>KG</t>
        </is>
      </c>
      <c r="E896" s="69" t="n">
        <v>0.0026</v>
      </c>
      <c r="F896" s="72">
        <f>ROUND(M896*FATOR, 2)</f>
        <v/>
      </c>
      <c r="G896" s="72">
        <f>ROUND(E896*F896, 2)</f>
        <v/>
      </c>
      <c r="L896" t="n">
        <v>0.0026</v>
      </c>
      <c r="M896" t="n">
        <v>27.27</v>
      </c>
      <c r="N896">
        <f>(M896-F896)</f>
        <v/>
      </c>
    </row>
    <row r="897" ht="15" customHeight="1">
      <c r="A897" s="2" t="inlineStr"/>
      <c r="B897" s="2" t="inlineStr"/>
      <c r="C897" s="2" t="inlineStr"/>
      <c r="D897" s="2" t="inlineStr"/>
      <c r="E897" s="29" t="inlineStr">
        <is>
          <t>TOTAL Material:</t>
        </is>
      </c>
      <c r="F897" s="60" t="n"/>
      <c r="G897" s="73">
        <f>SUM(G890:G896)</f>
        <v/>
      </c>
    </row>
    <row r="898" ht="15" customHeight="1">
      <c r="A898" s="24" t="inlineStr">
        <is>
          <t>Mão de Obra</t>
        </is>
      </c>
      <c r="B898" s="60" t="n"/>
      <c r="C898" s="15" t="inlineStr">
        <is>
          <t>FONTE</t>
        </is>
      </c>
      <c r="D898" s="15" t="inlineStr">
        <is>
          <t>UNID</t>
        </is>
      </c>
      <c r="E898" s="15" t="inlineStr">
        <is>
          <t>COEFICIENTE</t>
        </is>
      </c>
      <c r="F898" s="15" t="inlineStr">
        <is>
          <t>PREÇO UNITÁRIO</t>
        </is>
      </c>
      <c r="G898" s="15" t="inlineStr">
        <is>
          <t>TOTAL</t>
        </is>
      </c>
    </row>
    <row r="899" ht="15" customHeight="1">
      <c r="A899" s="25" t="inlineStr">
        <is>
          <t>I0037</t>
        </is>
      </c>
      <c r="B899" s="26" t="inlineStr">
        <is>
          <t>AJUDANTE</t>
        </is>
      </c>
      <c r="C899" s="25" t="inlineStr">
        <is>
          <t>SEINFRA</t>
        </is>
      </c>
      <c r="D899" s="25" t="inlineStr">
        <is>
          <t>H</t>
        </is>
      </c>
      <c r="E899" s="69">
        <f>L899*FATOR</f>
        <v/>
      </c>
      <c r="F899" s="72" t="n">
        <v>21.1</v>
      </c>
      <c r="G899" s="72">
        <f>ROUND(E899*F899, 2)</f>
        <v/>
      </c>
      <c r="L899" t="n">
        <v>0.3557</v>
      </c>
      <c r="M899" t="n">
        <v>21.1</v>
      </c>
      <c r="N899">
        <f>(M899-F899)</f>
        <v/>
      </c>
    </row>
    <row r="900" ht="15" customHeight="1">
      <c r="A900" s="25" t="inlineStr">
        <is>
          <t>I2325</t>
        </is>
      </c>
      <c r="B900" s="26" t="inlineStr">
        <is>
          <t>ESMERILHADOR</t>
        </is>
      </c>
      <c r="C900" s="25" t="inlineStr">
        <is>
          <t>SEINFRA</t>
        </is>
      </c>
      <c r="D900" s="25" t="inlineStr">
        <is>
          <t>H</t>
        </is>
      </c>
      <c r="E900" s="69">
        <f>L900*FATOR</f>
        <v/>
      </c>
      <c r="F900" s="72" t="n">
        <v>26.86</v>
      </c>
      <c r="G900" s="72">
        <f>ROUND(E900*F900, 2)</f>
        <v/>
      </c>
      <c r="L900" t="n">
        <v>0.1072</v>
      </c>
      <c r="M900" t="n">
        <v>26.86</v>
      </c>
      <c r="N900">
        <f>(M900-F900)</f>
        <v/>
      </c>
    </row>
    <row r="901" ht="15" customHeight="1">
      <c r="A901" s="25" t="inlineStr">
        <is>
          <t>I1530</t>
        </is>
      </c>
      <c r="B901" s="26" t="inlineStr">
        <is>
          <t>MONTADOR</t>
        </is>
      </c>
      <c r="C901" s="25" t="inlineStr">
        <is>
          <t>SEINFRA</t>
        </is>
      </c>
      <c r="D901" s="25" t="inlineStr">
        <is>
          <t>H</t>
        </is>
      </c>
      <c r="E901" s="69">
        <f>L901*FATOR</f>
        <v/>
      </c>
      <c r="F901" s="72" t="n">
        <v>26.86</v>
      </c>
      <c r="G901" s="72">
        <f>ROUND(E901*F901, 2)</f>
        <v/>
      </c>
      <c r="L901" t="n">
        <v>0.1072</v>
      </c>
      <c r="M901" t="n">
        <v>26.86</v>
      </c>
      <c r="N901">
        <f>(M901-F901)</f>
        <v/>
      </c>
    </row>
    <row r="902" ht="15" customHeight="1">
      <c r="A902" s="25" t="inlineStr">
        <is>
          <t>I2424</t>
        </is>
      </c>
      <c r="B902" s="26" t="inlineStr">
        <is>
          <t>SOLDADOR RAIO X</t>
        </is>
      </c>
      <c r="C902" s="25" t="inlineStr">
        <is>
          <t>SEINFRA</t>
        </is>
      </c>
      <c r="D902" s="25" t="inlineStr">
        <is>
          <t>H</t>
        </is>
      </c>
      <c r="E902" s="69">
        <f>L902*FATOR</f>
        <v/>
      </c>
      <c r="F902" s="72" t="n">
        <v>31.83</v>
      </c>
      <c r="G902" s="72">
        <f>ROUND(E902*F902, 2)</f>
        <v/>
      </c>
      <c r="L902" t="n">
        <v>0.1072</v>
      </c>
      <c r="M902" t="n">
        <v>31.83</v>
      </c>
      <c r="N902">
        <f>(M902-F902)</f>
        <v/>
      </c>
    </row>
    <row r="903" ht="15" customHeight="1">
      <c r="A903" s="2" t="inlineStr"/>
      <c r="B903" s="2" t="inlineStr"/>
      <c r="C903" s="2" t="inlineStr"/>
      <c r="D903" s="2" t="inlineStr"/>
      <c r="E903" s="29" t="inlineStr">
        <is>
          <t>TOTAL Mão de Obra:</t>
        </is>
      </c>
      <c r="F903" s="60" t="n"/>
      <c r="G903" s="73">
        <f>SUM(G899:G902)</f>
        <v/>
      </c>
    </row>
    <row r="904" ht="15" customHeight="1">
      <c r="A904" s="2" t="inlineStr"/>
      <c r="B904" s="2" t="inlineStr"/>
      <c r="C904" s="2" t="inlineStr"/>
      <c r="D904" s="2" t="inlineStr"/>
      <c r="E904" s="31" t="inlineStr">
        <is>
          <t>VALOR:</t>
        </is>
      </c>
      <c r="F904" s="60" t="n"/>
      <c r="G904" s="61">
        <f>SUM(G897,G888,G903,G877)</f>
        <v/>
      </c>
    </row>
    <row r="905" ht="15" customHeight="1">
      <c r="A905" s="2" t="inlineStr"/>
      <c r="B905" s="2" t="inlineStr"/>
      <c r="C905" s="2" t="inlineStr"/>
      <c r="D905" s="2" t="inlineStr"/>
      <c r="E905" s="31" t="inlineStr">
        <is>
          <t>VALOR BDI (26.70%):</t>
        </is>
      </c>
      <c r="F905" s="60" t="n"/>
      <c r="G905" s="61">
        <f>ROUNDDOWN(G904*BDI,2)</f>
        <v/>
      </c>
    </row>
    <row r="906" ht="15" customHeight="1">
      <c r="A906" s="2" t="inlineStr"/>
      <c r="B906" s="2" t="inlineStr"/>
      <c r="C906" s="2" t="inlineStr"/>
      <c r="D906" s="2" t="inlineStr"/>
      <c r="E906" s="31" t="inlineStr">
        <is>
          <t>VALOR COM BDI:</t>
        </is>
      </c>
      <c r="F906" s="60" t="n"/>
      <c r="G906" s="61">
        <f>G905 + G904</f>
        <v/>
      </c>
    </row>
    <row r="907" ht="10" customHeight="1">
      <c r="A907" s="2" t="inlineStr"/>
      <c r="B907" s="2" t="inlineStr"/>
      <c r="C907" s="22" t="inlineStr"/>
      <c r="E907" s="2" t="inlineStr"/>
      <c r="F907" s="2" t="inlineStr"/>
      <c r="G907" s="2" t="inlineStr"/>
    </row>
    <row r="908" ht="20" customHeight="1">
      <c r="A908" s="23" t="inlineStr">
        <is>
          <t>4.18. C5075 FURO DIRECIONAL E PUXE PARA DUTO EM AÇO CARBONO DN 2", SCH 40, API 5L PARA RAMAIS DE DISTRIBUIÇÃO DE GÁS NATURAL - MÉTODO NÃO DESTRUTIVO (MND) (M)</t>
        </is>
      </c>
      <c r="B908" s="59" t="n"/>
      <c r="C908" s="59" t="n"/>
      <c r="D908" s="59" t="n"/>
      <c r="E908" s="59" t="n"/>
      <c r="F908" s="59" t="n"/>
      <c r="G908" s="60" t="n"/>
    </row>
    <row r="909" ht="15" customHeight="1">
      <c r="A909" s="24" t="inlineStr">
        <is>
          <t>COTAÇÃO / MAO DE OBRA (C/ ENCARGOS)</t>
        </is>
      </c>
      <c r="B909" s="60" t="n"/>
      <c r="C909" s="15" t="inlineStr">
        <is>
          <t>FONTE</t>
        </is>
      </c>
      <c r="D909" s="15" t="inlineStr">
        <is>
          <t>UNID</t>
        </is>
      </c>
      <c r="E909" s="15" t="inlineStr">
        <is>
          <t>COEFICIENTE</t>
        </is>
      </c>
      <c r="F909" s="15" t="inlineStr">
        <is>
          <t>PREÇO UNITÁRIO</t>
        </is>
      </c>
      <c r="G909" s="15" t="inlineStr">
        <is>
          <t>TOTAL</t>
        </is>
      </c>
    </row>
    <row r="910" ht="15" customHeight="1">
      <c r="A910" s="25" t="inlineStr">
        <is>
          <t>I2510</t>
        </is>
      </c>
      <c r="B910" s="26" t="inlineStr">
        <is>
          <t>ENCARREGADO DE SERVIÇOS</t>
        </is>
      </c>
      <c r="C910" s="25" t="inlineStr">
        <is>
          <t>SEINFRA</t>
        </is>
      </c>
      <c r="D910" s="25" t="inlineStr">
        <is>
          <t>H</t>
        </is>
      </c>
      <c r="E910" s="69" t="n">
        <v>0.1682</v>
      </c>
      <c r="F910" s="72">
        <f>ROUND(M910*FATOR, 2)</f>
        <v/>
      </c>
      <c r="G910" s="72">
        <f>ROUND(E910*F910, 2)</f>
        <v/>
      </c>
      <c r="L910" t="n">
        <v>0.1682</v>
      </c>
      <c r="M910" t="n">
        <v>32.75</v>
      </c>
      <c r="N910">
        <f>(M910-F910)</f>
        <v/>
      </c>
    </row>
    <row r="911" ht="15" customHeight="1">
      <c r="A911" s="25" t="inlineStr">
        <is>
          <t>G0408</t>
        </is>
      </c>
      <c r="B911" s="26" t="inlineStr">
        <is>
          <t>NAVEGADOR DE FURO DIRECIONAL (CEGÁS)</t>
        </is>
      </c>
      <c r="C911" s="25" t="inlineStr">
        <is>
          <t>SEINFRA</t>
        </is>
      </c>
      <c r="D911" s="25" t="inlineStr">
        <is>
          <t>H</t>
        </is>
      </c>
      <c r="E911" s="69" t="n">
        <v>0.1682</v>
      </c>
      <c r="F911" s="72">
        <f>ROUND(M911*FATOR, 2)</f>
        <v/>
      </c>
      <c r="G911" s="72">
        <f>ROUND(E911*F911, 2)</f>
        <v/>
      </c>
      <c r="L911" t="n">
        <v>0.1682</v>
      </c>
      <c r="M911" t="n">
        <v>36.64</v>
      </c>
      <c r="N911">
        <f>(M911-F911)</f>
        <v/>
      </c>
    </row>
    <row r="912" ht="15" customHeight="1">
      <c r="A912" s="25" t="inlineStr">
        <is>
          <t>G0411</t>
        </is>
      </c>
      <c r="B912" s="26" t="inlineStr">
        <is>
          <t>OPERADOR DE MÁQUINA DE FURO DIRECIONAL (CEGÁS)</t>
        </is>
      </c>
      <c r="C912" s="25" t="inlineStr">
        <is>
          <t>SEINFRA</t>
        </is>
      </c>
      <c r="D912" s="25" t="inlineStr">
        <is>
          <t>H</t>
        </is>
      </c>
      <c r="E912" s="69" t="n">
        <v>0.1682</v>
      </c>
      <c r="F912" s="72">
        <f>ROUND(M912*FATOR, 2)</f>
        <v/>
      </c>
      <c r="G912" s="72">
        <f>ROUND(E912*F912, 2)</f>
        <v/>
      </c>
      <c r="L912" t="n">
        <v>0.1682</v>
      </c>
      <c r="M912" t="n">
        <v>33.97</v>
      </c>
      <c r="N912">
        <f>(M912-F912)</f>
        <v/>
      </c>
    </row>
    <row r="913" ht="18" customHeight="1">
      <c r="A913" s="2" t="inlineStr"/>
      <c r="B913" s="2" t="inlineStr"/>
      <c r="C913" s="2" t="inlineStr"/>
      <c r="D913" s="2" t="inlineStr"/>
      <c r="E913" s="29" t="inlineStr">
        <is>
          <t>TOTAL COTAÇÃO / MAO DE OBRA (C/ ENCARGOS):</t>
        </is>
      </c>
      <c r="F913" s="60" t="n"/>
      <c r="G913" s="73">
        <f>SUM(G910:G912)</f>
        <v/>
      </c>
    </row>
    <row r="914" ht="15" customHeight="1">
      <c r="A914" s="24" t="inlineStr">
        <is>
          <t>Equipamento Custo Horário</t>
        </is>
      </c>
      <c r="B914" s="60" t="n"/>
      <c r="C914" s="15" t="inlineStr">
        <is>
          <t>FONTE</t>
        </is>
      </c>
      <c r="D914" s="15" t="inlineStr">
        <is>
          <t>UNID</t>
        </is>
      </c>
      <c r="E914" s="15" t="inlineStr">
        <is>
          <t>COEFICIENTE</t>
        </is>
      </c>
      <c r="F914" s="15" t="inlineStr">
        <is>
          <t>PREÇO UNITÁRIO</t>
        </is>
      </c>
      <c r="G914" s="15" t="inlineStr">
        <is>
          <t>TOTAL</t>
        </is>
      </c>
    </row>
    <row r="915" ht="15" customHeight="1">
      <c r="A915" s="25" t="inlineStr">
        <is>
          <t>I0575</t>
        </is>
      </c>
      <c r="B915" s="26" t="inlineStr">
        <is>
          <t>CAMINHÃO ADAPTADO A VACUO (CHI)</t>
        </is>
      </c>
      <c r="C915" s="25" t="inlineStr">
        <is>
          <t>SEINFRA</t>
        </is>
      </c>
      <c r="D915" s="25" t="inlineStr">
        <is>
          <t>H</t>
        </is>
      </c>
      <c r="E915" s="69" t="n">
        <v>0.1382</v>
      </c>
      <c r="F915" s="72">
        <f>'COMPOSICOES AUXILIARES'!G154</f>
        <v/>
      </c>
      <c r="G915" s="72">
        <f>ROUND(E915*F915, 2)</f>
        <v/>
      </c>
      <c r="L915" t="n">
        <v>0.1382</v>
      </c>
      <c r="M915" t="n">
        <v>54.5145</v>
      </c>
      <c r="N915">
        <f>(M915-F915)</f>
        <v/>
      </c>
    </row>
    <row r="916" ht="15" customHeight="1">
      <c r="A916" s="25" t="inlineStr">
        <is>
          <t>I0702</t>
        </is>
      </c>
      <c r="B916" s="26" t="inlineStr">
        <is>
          <t>CAMINHÃO ADAPTADO A VÁCUO (CHP)</t>
        </is>
      </c>
      <c r="C916" s="25" t="inlineStr">
        <is>
          <t>SEINFRA</t>
        </is>
      </c>
      <c r="D916" s="25" t="inlineStr">
        <is>
          <t>H</t>
        </is>
      </c>
      <c r="E916" s="69" t="n">
        <v>0.03</v>
      </c>
      <c r="F916" s="72">
        <f>'COMPOSICOES AUXILIARES'!G166</f>
        <v/>
      </c>
      <c r="G916" s="72">
        <f>ROUND(E916*F916, 2)</f>
        <v/>
      </c>
      <c r="L916" t="n">
        <v>0.03</v>
      </c>
      <c r="M916" t="n">
        <v>151.1089</v>
      </c>
      <c r="N916">
        <f>(M916-F916)</f>
        <v/>
      </c>
    </row>
    <row r="917" ht="15" customHeight="1">
      <c r="A917" s="25" t="inlineStr">
        <is>
          <t>I0581</t>
        </is>
      </c>
      <c r="B917" s="26" t="inlineStr">
        <is>
          <t>CAMINHÃO C/CARROCERIA DE MADEIRA HP 136 (CHI)</t>
        </is>
      </c>
      <c r="C917" s="25" t="inlineStr">
        <is>
          <t>SEINFRA</t>
        </is>
      </c>
      <c r="D917" s="25" t="inlineStr">
        <is>
          <t>H</t>
        </is>
      </c>
      <c r="E917" s="69" t="n">
        <v>0.1442</v>
      </c>
      <c r="F917" s="72">
        <f>'COMPOSICOES AUXILIARES'!G208</f>
        <v/>
      </c>
      <c r="G917" s="72">
        <f>ROUND(E917*F917, 2)</f>
        <v/>
      </c>
      <c r="L917" t="n">
        <v>0.1442</v>
      </c>
      <c r="M917" t="n">
        <v>66.24590000000001</v>
      </c>
      <c r="N917">
        <f>(M917-F917)</f>
        <v/>
      </c>
    </row>
    <row r="918" ht="15" customHeight="1">
      <c r="A918" s="25" t="inlineStr">
        <is>
          <t>I0703</t>
        </is>
      </c>
      <c r="B918" s="26" t="inlineStr">
        <is>
          <t>CAMINHÃO C/CARROCERIA DE MADEIRA HP 136 (CHP)</t>
        </is>
      </c>
      <c r="C918" s="25" t="inlineStr">
        <is>
          <t>SEINFRA</t>
        </is>
      </c>
      <c r="D918" s="25" t="inlineStr">
        <is>
          <t>H</t>
        </is>
      </c>
      <c r="E918" s="69" t="n">
        <v>0.024</v>
      </c>
      <c r="F918" s="72">
        <f>'COMPOSICOES AUXILIARES'!G220</f>
        <v/>
      </c>
      <c r="G918" s="72">
        <f>ROUND(E918*F918, 2)</f>
        <v/>
      </c>
      <c r="L918" t="n">
        <v>0.024</v>
      </c>
      <c r="M918" t="n">
        <v>175.2984</v>
      </c>
      <c r="N918">
        <f>(M918-F918)</f>
        <v/>
      </c>
    </row>
    <row r="919" ht="15" customHeight="1">
      <c r="A919" s="25" t="inlineStr">
        <is>
          <t>I0584</t>
        </is>
      </c>
      <c r="B919" s="26" t="inlineStr">
        <is>
          <t>CAMINHÃO COMERC. EQUIP. C/GUINDASTE (CHI)</t>
        </is>
      </c>
      <c r="C919" s="25" t="inlineStr">
        <is>
          <t>SEINFRA</t>
        </is>
      </c>
      <c r="D919" s="25" t="inlineStr">
        <is>
          <t>H</t>
        </is>
      </c>
      <c r="E919" s="69" t="n">
        <v>0.1442</v>
      </c>
      <c r="F919" s="72">
        <f>'COMPOSICOES AUXILIARES'!G230</f>
        <v/>
      </c>
      <c r="G919" s="72">
        <f>ROUND(E919*F919, 2)</f>
        <v/>
      </c>
      <c r="L919" t="n">
        <v>0.1442</v>
      </c>
      <c r="M919" t="n">
        <v>64.99120000000001</v>
      </c>
      <c r="N919">
        <f>(M919-F919)</f>
        <v/>
      </c>
    </row>
    <row r="920" ht="15" customHeight="1">
      <c r="A920" s="25" t="inlineStr">
        <is>
          <t>I0705</t>
        </is>
      </c>
      <c r="B920" s="26" t="inlineStr">
        <is>
          <t>CAMINHÃO COMERC. EQUIP. C/GUINDASTE (CHP)</t>
        </is>
      </c>
      <c r="C920" s="25" t="inlineStr">
        <is>
          <t>SEINFRA</t>
        </is>
      </c>
      <c r="D920" s="25" t="inlineStr">
        <is>
          <t>H</t>
        </is>
      </c>
      <c r="E920" s="69" t="n">
        <v>0.024</v>
      </c>
      <c r="F920" s="72">
        <f>'COMPOSICOES AUXILIARES'!G242</f>
        <v/>
      </c>
      <c r="G920" s="72">
        <f>ROUND(E920*F920, 2)</f>
        <v/>
      </c>
      <c r="L920" t="n">
        <v>0.024</v>
      </c>
      <c r="M920" t="n">
        <v>172.7113</v>
      </c>
      <c r="N920">
        <f>(M920-F920)</f>
        <v/>
      </c>
    </row>
    <row r="921" ht="15" customHeight="1">
      <c r="A921" s="25" t="inlineStr">
        <is>
          <t>I0590</t>
        </is>
      </c>
      <c r="B921" s="26" t="inlineStr">
        <is>
          <t>CAMINHÃO TANQUE 8.000 l (CHI)</t>
        </is>
      </c>
      <c r="C921" s="25" t="inlineStr">
        <is>
          <t>SEINFRA</t>
        </is>
      </c>
      <c r="D921" s="25" t="inlineStr">
        <is>
          <t>H</t>
        </is>
      </c>
      <c r="E921" s="69" t="n">
        <v>0.1442</v>
      </c>
      <c r="F921" s="72">
        <f>'COMPOSICOES AUXILIARES'!G264</f>
        <v/>
      </c>
      <c r="G921" s="72">
        <f>ROUND(E921*F921, 2)</f>
        <v/>
      </c>
      <c r="L921" t="n">
        <v>0.1442</v>
      </c>
      <c r="M921" t="n">
        <v>73.44410000000001</v>
      </c>
      <c r="N921">
        <f>(M921-F921)</f>
        <v/>
      </c>
    </row>
    <row r="922" ht="15" customHeight="1">
      <c r="A922" s="25" t="inlineStr">
        <is>
          <t>I0698</t>
        </is>
      </c>
      <c r="B922" s="26" t="inlineStr">
        <is>
          <t>CAMINHÃO TANQUE 8.000 l (CHP)</t>
        </is>
      </c>
      <c r="C922" s="25" t="inlineStr">
        <is>
          <t>SEINFRA</t>
        </is>
      </c>
      <c r="D922" s="25" t="inlineStr">
        <is>
          <t>H</t>
        </is>
      </c>
      <c r="E922" s="69" t="n">
        <v>0.024</v>
      </c>
      <c r="F922" s="72">
        <f>'COMPOSICOES AUXILIARES'!G276</f>
        <v/>
      </c>
      <c r="G922" s="72">
        <f>ROUND(E922*F922, 2)</f>
        <v/>
      </c>
      <c r="L922" t="n">
        <v>0.024</v>
      </c>
      <c r="M922" t="n">
        <v>216.8311</v>
      </c>
      <c r="N922">
        <f>(M922-F922)</f>
        <v/>
      </c>
    </row>
    <row r="923" ht="15" customHeight="1">
      <c r="A923" s="25" t="inlineStr">
        <is>
          <t>I0601</t>
        </is>
      </c>
      <c r="B923" s="26" t="inlineStr">
        <is>
          <t>CAVALO MECÂNICO C/PRANC. 2 EIXOS (CHI)</t>
        </is>
      </c>
      <c r="C923" s="25" t="inlineStr">
        <is>
          <t>SEINFRA</t>
        </is>
      </c>
      <c r="D923" s="25" t="inlineStr">
        <is>
          <t>H</t>
        </is>
      </c>
      <c r="E923" s="69" t="n">
        <v>0.1442</v>
      </c>
      <c r="F923" s="72">
        <f>'COMPOSICOES AUXILIARES'!G330</f>
        <v/>
      </c>
      <c r="G923" s="72">
        <f>ROUND(E923*F923, 2)</f>
        <v/>
      </c>
      <c r="L923" t="n">
        <v>0.1442</v>
      </c>
      <c r="M923" t="n">
        <v>107.0748</v>
      </c>
      <c r="N923">
        <f>(M923-F923)</f>
        <v/>
      </c>
    </row>
    <row r="924" ht="15" customHeight="1">
      <c r="A924" s="25" t="inlineStr">
        <is>
          <t>I0715</t>
        </is>
      </c>
      <c r="B924" s="26" t="inlineStr">
        <is>
          <t>CAVALO MECÂNICO C/PRANC. 2 EIXOS (CHP)</t>
        </is>
      </c>
      <c r="C924" s="25" t="inlineStr">
        <is>
          <t>SEINFRA</t>
        </is>
      </c>
      <c r="D924" s="25" t="inlineStr">
        <is>
          <t>H</t>
        </is>
      </c>
      <c r="E924" s="69" t="n">
        <v>0.024</v>
      </c>
      <c r="F924" s="72">
        <f>'COMPOSICOES AUXILIARES'!G342</f>
        <v/>
      </c>
      <c r="G924" s="72">
        <f>ROUND(E924*F924, 2)</f>
        <v/>
      </c>
      <c r="L924" t="n">
        <v>0.024</v>
      </c>
      <c r="M924" t="n">
        <v>315.4385</v>
      </c>
      <c r="N924">
        <f>(M924-F924)</f>
        <v/>
      </c>
    </row>
    <row r="925" ht="15" customHeight="1">
      <c r="A925" s="25" t="inlineStr">
        <is>
          <t>I0725</t>
        </is>
      </c>
      <c r="B925" s="26" t="inlineStr">
        <is>
          <t>COMPACTADOR DE PLACA VIBRATÓRIA HP 7 (CHP)</t>
        </is>
      </c>
      <c r="C925" s="25" t="inlineStr">
        <is>
          <t>SEINFRA</t>
        </is>
      </c>
      <c r="D925" s="25" t="inlineStr">
        <is>
          <t>H</t>
        </is>
      </c>
      <c r="E925" s="69" t="n">
        <v>0.01</v>
      </c>
      <c r="F925" s="72">
        <f>'COMPOSICOES AUXILIARES'!G398</f>
        <v/>
      </c>
      <c r="G925" s="72">
        <f>ROUND(E925*F925, 2)</f>
        <v/>
      </c>
      <c r="L925" t="n">
        <v>0.01</v>
      </c>
      <c r="M925" t="n">
        <v>51.5141</v>
      </c>
      <c r="N925">
        <f>(M925-F925)</f>
        <v/>
      </c>
    </row>
    <row r="926" ht="21" customHeight="1">
      <c r="A926" s="25" t="inlineStr">
        <is>
          <t>G0459</t>
        </is>
      </c>
      <c r="B926" s="26" t="inlineStr">
        <is>
          <t>COMPACTADOR MANUAL C/ SOQUETE VIBRATÓRIO - 4,1 KW (CHI)</t>
        </is>
      </c>
      <c r="C926" s="25" t="inlineStr">
        <is>
          <t>SEINFRA</t>
        </is>
      </c>
      <c r="D926" s="25" t="inlineStr">
        <is>
          <t>H</t>
        </is>
      </c>
      <c r="E926" s="69" t="n">
        <v>0.1582</v>
      </c>
      <c r="F926" s="72">
        <f>'COMPOSICOES AUXILIARES'!G429</f>
        <v/>
      </c>
      <c r="G926" s="72">
        <f>ROUND(E926*F926, 2)</f>
        <v/>
      </c>
      <c r="L926" t="n">
        <v>0.1582</v>
      </c>
      <c r="M926" t="n">
        <v>0.9558</v>
      </c>
      <c r="N926">
        <f>(M926-F926)</f>
        <v/>
      </c>
    </row>
    <row r="927" ht="21" customHeight="1">
      <c r="A927" s="25" t="inlineStr">
        <is>
          <t>G0458</t>
        </is>
      </c>
      <c r="B927" s="26" t="inlineStr">
        <is>
          <t>COMPACTADOR MANUAL C/ SOQUETE VIBRATÓRIO - 4,1 KW (CHP)</t>
        </is>
      </c>
      <c r="C927" s="25" t="inlineStr">
        <is>
          <t>SEINFRA</t>
        </is>
      </c>
      <c r="D927" s="25" t="inlineStr">
        <is>
          <t>H</t>
        </is>
      </c>
      <c r="E927" s="69" t="n">
        <v>0.01</v>
      </c>
      <c r="F927" s="72">
        <f>'COMPOSICOES AUXILIARES'!G440</f>
        <v/>
      </c>
      <c r="G927" s="72">
        <f>ROUND(E927*F927, 2)</f>
        <v/>
      </c>
      <c r="L927" t="n">
        <v>0.01</v>
      </c>
      <c r="M927" t="n">
        <v>4.5069</v>
      </c>
      <c r="N927">
        <f>(M927-F927)</f>
        <v/>
      </c>
    </row>
    <row r="928" ht="38" customHeight="1">
      <c r="A928" s="25" t="inlineStr">
        <is>
          <t>G0429</t>
        </is>
      </c>
      <c r="B928" s="26" t="inlineStr">
        <is>
          <t>HOLIDAY DETECTOR DE FALHA DE REVESTIMENTO EM MANTA TERMOCONTRÁTIL - VOLTAGEM DE 12 KV A 20 KV, DE CORRENTE PULSANTE, VIA SECA, CONFORME NORMA NACE STANDARD RP-0274 (CHI)</t>
        </is>
      </c>
      <c r="C928" s="25" t="inlineStr">
        <is>
          <t>SEINFRA</t>
        </is>
      </c>
      <c r="D928" s="25" t="inlineStr">
        <is>
          <t>H</t>
        </is>
      </c>
      <c r="E928" s="69" t="n">
        <v>0.0336</v>
      </c>
      <c r="F928" s="72">
        <f>'COMPOSICOES AUXILIARES'!G665</f>
        <v/>
      </c>
      <c r="G928" s="72">
        <f>ROUND(E928*F928, 2)</f>
        <v/>
      </c>
      <c r="L928" t="n">
        <v>0.0336</v>
      </c>
      <c r="M928" t="n">
        <v>1.3885</v>
      </c>
      <c r="N928">
        <f>(M928-F928)</f>
        <v/>
      </c>
    </row>
    <row r="929" ht="38" customHeight="1">
      <c r="A929" s="25" t="inlineStr">
        <is>
          <t>G0428</t>
        </is>
      </c>
      <c r="B929" s="26" t="inlineStr">
        <is>
          <t>HOLIDAY DETECTOR DE FALHA DE REVESTIMENTO EM MANTA TERMOCONTRÁTIL - VOLTAGEM DE 12 KV A 20 KV, DE CORRENTE PULSANTE, VIA SECA, CONFORME NORMA NACE STANDARD RP-0274 (CHP)</t>
        </is>
      </c>
      <c r="C929" s="25" t="inlineStr">
        <is>
          <t>SEINFRA</t>
        </is>
      </c>
      <c r="D929" s="25" t="inlineStr">
        <is>
          <t>H</t>
        </is>
      </c>
      <c r="E929" s="69" t="n">
        <v>0.1346</v>
      </c>
      <c r="F929" s="72">
        <f>'COMPOSICOES AUXILIARES'!G675</f>
        <v/>
      </c>
      <c r="G929" s="72">
        <f>ROUND(E929*F929, 2)</f>
        <v/>
      </c>
      <c r="L929" t="n">
        <v>0.1346</v>
      </c>
      <c r="M929" t="n">
        <v>1.9769</v>
      </c>
      <c r="N929">
        <f>(M929-F929)</f>
        <v/>
      </c>
    </row>
    <row r="930" ht="29" customHeight="1">
      <c r="A930" s="25" t="inlineStr">
        <is>
          <t>G0426</t>
        </is>
      </c>
      <c r="B930" s="26" t="inlineStr">
        <is>
          <t>LOCALIZADOR PARA FURO DIRECIONAL, COM RECEPTOR, DISPLAY REMOTO COM SONDA/TRANSMISSOR, ALCANCE APROXIMADO COM PITCH E FREQUÊNCIA (CHI)</t>
        </is>
      </c>
      <c r="C930" s="25" t="inlineStr">
        <is>
          <t>SEINFRA</t>
        </is>
      </c>
      <c r="D930" s="25" t="inlineStr">
        <is>
          <t>H</t>
        </is>
      </c>
      <c r="E930" s="69" t="n">
        <v>0.1582</v>
      </c>
      <c r="F930" s="72">
        <f>'COMPOSICOES AUXILIARES'!G693</f>
        <v/>
      </c>
      <c r="G930" s="72">
        <f>ROUND(E930*F930, 2)</f>
        <v/>
      </c>
      <c r="L930" t="n">
        <v>0.1582</v>
      </c>
      <c r="M930" t="n">
        <v>17.08</v>
      </c>
      <c r="N930">
        <f>(M930-F930)</f>
        <v/>
      </c>
    </row>
    <row r="931" ht="29" customHeight="1">
      <c r="A931" s="25" t="inlineStr">
        <is>
          <t>G0425</t>
        </is>
      </c>
      <c r="B931" s="26" t="inlineStr">
        <is>
          <t>LOCALIZADOR PARA FURO DIRECIONAL, COM RECEPTOR, DISPLAY REMOTO COM SONDA/TRANSMISSOR, ALCANCE APROXIMADO COM PITCH E FREQUÊNCIA (CHP)</t>
        </is>
      </c>
      <c r="C931" s="25" t="inlineStr">
        <is>
          <t>SEINFRA</t>
        </is>
      </c>
      <c r="D931" s="25" t="inlineStr">
        <is>
          <t>H</t>
        </is>
      </c>
      <c r="E931" s="69" t="n">
        <v>0.01</v>
      </c>
      <c r="F931" s="72">
        <f>'COMPOSICOES AUXILIARES'!G703</f>
        <v/>
      </c>
      <c r="G931" s="72">
        <f>ROUND(E931*F931, 2)</f>
        <v/>
      </c>
      <c r="L931" t="n">
        <v>0.01</v>
      </c>
      <c r="M931" t="n">
        <v>24.08</v>
      </c>
      <c r="N931">
        <f>(M931-F931)</f>
        <v/>
      </c>
    </row>
    <row r="932" ht="21" customHeight="1">
      <c r="A932" s="25" t="inlineStr">
        <is>
          <t>G0416</t>
        </is>
      </c>
      <c r="B932" s="26" t="inlineStr">
        <is>
          <t>MÁQUINA DE FURO DIRECIONAL COM PULL-BACK DE 24000  LIBRAS (10.000KGF) (CHI)</t>
        </is>
      </c>
      <c r="C932" s="25" t="inlineStr">
        <is>
          <t>SEINFRA</t>
        </is>
      </c>
      <c r="D932" s="25" t="inlineStr">
        <is>
          <t>H</t>
        </is>
      </c>
      <c r="E932" s="69" t="n">
        <v>0.1541</v>
      </c>
      <c r="F932" s="72">
        <f>'COMPOSICOES AUXILIARES'!G1003</f>
        <v/>
      </c>
      <c r="G932" s="72">
        <f>ROUND(E932*F932, 2)</f>
        <v/>
      </c>
      <c r="L932" t="n">
        <v>0.1541</v>
      </c>
      <c r="M932" t="n">
        <v>312.9532</v>
      </c>
      <c r="N932">
        <f>(M932-F932)</f>
        <v/>
      </c>
    </row>
    <row r="933" ht="21" customHeight="1">
      <c r="A933" s="25" t="inlineStr">
        <is>
          <t>G0415</t>
        </is>
      </c>
      <c r="B933" s="26" t="inlineStr">
        <is>
          <t>MÁQUINA DE FURO DIRECIONAL COM PULL-BACK DE 24000  LIBRAS (10.000KGF) (CHP)</t>
        </is>
      </c>
      <c r="C933" s="25" t="inlineStr">
        <is>
          <t>SEINFRA</t>
        </is>
      </c>
      <c r="D933" s="25" t="inlineStr">
        <is>
          <t>H</t>
        </is>
      </c>
      <c r="E933" s="69" t="n">
        <v>0.0141</v>
      </c>
      <c r="F933" s="72">
        <f>'COMPOSICOES AUXILIARES'!G1014</f>
        <v/>
      </c>
      <c r="G933" s="72">
        <f>ROUND(E933*F933, 2)</f>
        <v/>
      </c>
      <c r="L933" t="n">
        <v>0.0141</v>
      </c>
      <c r="M933" t="n">
        <v>667.3099999999999</v>
      </c>
      <c r="N933">
        <f>(M933-F933)</f>
        <v/>
      </c>
    </row>
    <row r="934" ht="15" customHeight="1">
      <c r="A934" s="25" t="inlineStr">
        <is>
          <t>I0653</t>
        </is>
      </c>
      <c r="B934" s="26" t="inlineStr">
        <is>
          <t>RETRO ESCAVADEIRA DE PNEUS (CHI)</t>
        </is>
      </c>
      <c r="C934" s="25" t="inlineStr">
        <is>
          <t>SEINFRA</t>
        </is>
      </c>
      <c r="D934" s="25" t="inlineStr">
        <is>
          <t>H</t>
        </is>
      </c>
      <c r="E934" s="69" t="n">
        <v>0.1562</v>
      </c>
      <c r="F934" s="72">
        <f>'COMPOSICOES AUXILIARES'!G1390</f>
        <v/>
      </c>
      <c r="G934" s="72">
        <f>ROUND(E934*F934, 2)</f>
        <v/>
      </c>
      <c r="L934" t="n">
        <v>0.1562</v>
      </c>
      <c r="M934" t="n">
        <v>57.0291</v>
      </c>
      <c r="N934">
        <f>(M934-F934)</f>
        <v/>
      </c>
    </row>
    <row r="935" ht="15" customHeight="1">
      <c r="A935" s="25" t="inlineStr">
        <is>
          <t>I0765</t>
        </is>
      </c>
      <c r="B935" s="26" t="inlineStr">
        <is>
          <t>RETRO ESCAVADEIRA DE PNEUS (CHP)</t>
        </is>
      </c>
      <c r="C935" s="25" t="inlineStr">
        <is>
          <t>SEINFRA</t>
        </is>
      </c>
      <c r="D935" s="25" t="inlineStr">
        <is>
          <t>H</t>
        </is>
      </c>
      <c r="E935" s="69" t="n">
        <v>0.012</v>
      </c>
      <c r="F935" s="72">
        <f>'COMPOSICOES AUXILIARES'!G1402</f>
        <v/>
      </c>
      <c r="G935" s="72">
        <f>ROUND(E935*F935, 2)</f>
        <v/>
      </c>
      <c r="L935" t="n">
        <v>0.012</v>
      </c>
      <c r="M935" t="n">
        <v>140.732</v>
      </c>
      <c r="N935">
        <f>(M935-F935)</f>
        <v/>
      </c>
    </row>
    <row r="936" ht="15" customHeight="1">
      <c r="A936" s="25" t="inlineStr">
        <is>
          <t>I0769</t>
        </is>
      </c>
      <c r="B936" s="26" t="inlineStr">
        <is>
          <t>ROMPEDOR PNEUMÁTICO (CHP)</t>
        </is>
      </c>
      <c r="C936" s="25" t="inlineStr">
        <is>
          <t>SEINFRA</t>
        </is>
      </c>
      <c r="D936" s="25" t="inlineStr">
        <is>
          <t>H</t>
        </is>
      </c>
      <c r="E936" s="69" t="n">
        <v>0.006</v>
      </c>
      <c r="F936" s="72">
        <f>'COMPOSICOES AUXILIARES'!G1455</f>
        <v/>
      </c>
      <c r="G936" s="72">
        <f>ROUND(E936*F936, 2)</f>
        <v/>
      </c>
      <c r="L936" t="n">
        <v>0.006</v>
      </c>
      <c r="M936" t="n">
        <v>30.0043</v>
      </c>
      <c r="N936">
        <f>(M936-F936)</f>
        <v/>
      </c>
    </row>
    <row r="937" ht="21" customHeight="1">
      <c r="A937" s="25" t="inlineStr">
        <is>
          <t>G0423</t>
        </is>
      </c>
      <c r="B937" s="26" t="inlineStr">
        <is>
          <t>SISTEMA MISTURA A DÍESEL PARA FURO DIRECIONAL TANQUE DE 1000 GL (CHI)</t>
        </is>
      </c>
      <c r="C937" s="25" t="inlineStr">
        <is>
          <t>SEINFRA</t>
        </is>
      </c>
      <c r="D937" s="25" t="inlineStr">
        <is>
          <t>H</t>
        </is>
      </c>
      <c r="E937" s="69" t="n">
        <v>0.1482</v>
      </c>
      <c r="F937" s="72">
        <f>'COMPOSICOES AUXILIARES'!G1464</f>
        <v/>
      </c>
      <c r="G937" s="72">
        <f>ROUND(E937*F937, 2)</f>
        <v/>
      </c>
      <c r="L937" t="n">
        <v>0.1482</v>
      </c>
      <c r="M937" t="n">
        <v>24.718</v>
      </c>
      <c r="N937">
        <f>(M937-F937)</f>
        <v/>
      </c>
    </row>
    <row r="938" ht="21" customHeight="1">
      <c r="A938" s="25" t="inlineStr">
        <is>
          <t>G0422</t>
        </is>
      </c>
      <c r="B938" s="26" t="inlineStr">
        <is>
          <t>SISTEMA MISTURA A DÍESEL PARA FURO DIRECIONAL TANQUE DE 1000 GL (CHP)</t>
        </is>
      </c>
      <c r="C938" s="25" t="inlineStr">
        <is>
          <t>SEINFRA</t>
        </is>
      </c>
      <c r="D938" s="25" t="inlineStr">
        <is>
          <t>H</t>
        </is>
      </c>
      <c r="E938" s="69" t="n">
        <v>0.02</v>
      </c>
      <c r="F938" s="72">
        <f>'COMPOSICOES AUXILIARES'!G1475</f>
        <v/>
      </c>
      <c r="G938" s="72">
        <f>ROUND(E938*F938, 2)</f>
        <v/>
      </c>
      <c r="L938" t="n">
        <v>0.02</v>
      </c>
      <c r="M938" t="n">
        <v>59.9634</v>
      </c>
      <c r="N938">
        <f>(M938-F938)</f>
        <v/>
      </c>
    </row>
    <row r="939" ht="18" customHeight="1">
      <c r="A939" s="2" t="inlineStr"/>
      <c r="B939" s="2" t="inlineStr"/>
      <c r="C939" s="2" t="inlineStr"/>
      <c r="D939" s="2" t="inlineStr"/>
      <c r="E939" s="29" t="inlineStr">
        <is>
          <t>TOTAL Equipamento Custo Horário:</t>
        </is>
      </c>
      <c r="F939" s="60" t="n"/>
      <c r="G939" s="73">
        <f>SUM(G915:G938)</f>
        <v/>
      </c>
    </row>
    <row r="940" ht="15" customHeight="1">
      <c r="A940" s="24" t="inlineStr">
        <is>
          <t>Material</t>
        </is>
      </c>
      <c r="B940" s="60" t="n"/>
      <c r="C940" s="15" t="inlineStr">
        <is>
          <t>FONTE</t>
        </is>
      </c>
      <c r="D940" s="15" t="inlineStr">
        <is>
          <t>UNID</t>
        </is>
      </c>
      <c r="E940" s="15" t="inlineStr">
        <is>
          <t>COEFICIENTE</t>
        </is>
      </c>
      <c r="F940" s="15" t="inlineStr">
        <is>
          <t>PREÇO UNITÁRIO</t>
        </is>
      </c>
      <c r="G940" s="15" t="inlineStr">
        <is>
          <t>TOTAL</t>
        </is>
      </c>
    </row>
    <row r="941" ht="15" customHeight="1">
      <c r="A941" s="25" t="inlineStr">
        <is>
          <t>G0008</t>
        </is>
      </c>
      <c r="B941" s="26" t="inlineStr">
        <is>
          <t>ALARGADOR FLUTED  4,5" PARA FURO DIRECIONAL</t>
        </is>
      </c>
      <c r="C941" s="25" t="inlineStr">
        <is>
          <t>SEINFRA</t>
        </is>
      </c>
      <c r="D941" s="25" t="inlineStr">
        <is>
          <t>UN</t>
        </is>
      </c>
      <c r="E941" s="69" t="n">
        <v>0.0001</v>
      </c>
      <c r="F941" s="72">
        <f>ROUND(M941*FATOR, 2)</f>
        <v/>
      </c>
      <c r="G941" s="72">
        <f>ROUND(E941*F941, 2)</f>
        <v/>
      </c>
      <c r="L941" t="n">
        <v>0.0001</v>
      </c>
      <c r="M941" t="n">
        <v>18692.38</v>
      </c>
      <c r="N941">
        <f>(M941-F941)</f>
        <v/>
      </c>
    </row>
    <row r="942" ht="15" customHeight="1">
      <c r="A942" s="25" t="inlineStr">
        <is>
          <t>G0018</t>
        </is>
      </c>
      <c r="B942" s="26" t="inlineStr">
        <is>
          <t>ALARGADOR SPIRAL  4,5" PARA FURO DIRECIONAL</t>
        </is>
      </c>
      <c r="C942" s="25" t="inlineStr">
        <is>
          <t>SEINFRA</t>
        </is>
      </c>
      <c r="D942" s="25" t="inlineStr">
        <is>
          <t>UN</t>
        </is>
      </c>
      <c r="E942" s="69" t="n">
        <v>0.0001</v>
      </c>
      <c r="F942" s="72">
        <f>ROUND(M942*FATOR, 2)</f>
        <v/>
      </c>
      <c r="G942" s="72">
        <f>ROUND(E942*F942, 2)</f>
        <v/>
      </c>
      <c r="L942" t="n">
        <v>0.0001</v>
      </c>
      <c r="M942" t="n">
        <v>18149.26</v>
      </c>
      <c r="N942">
        <f>(M942-F942)</f>
        <v/>
      </c>
    </row>
    <row r="943" ht="15" customHeight="1">
      <c r="A943" s="25" t="inlineStr">
        <is>
          <t>G0041</t>
        </is>
      </c>
      <c r="B943" s="26" t="inlineStr">
        <is>
          <t>BARRILHA LEVE</t>
        </is>
      </c>
      <c r="C943" s="25" t="inlineStr">
        <is>
          <t>SEINFRA</t>
        </is>
      </c>
      <c r="D943" s="25" t="inlineStr">
        <is>
          <t>KG</t>
        </is>
      </c>
      <c r="E943" s="69" t="n">
        <v>0.0103</v>
      </c>
      <c r="F943" s="72">
        <f>ROUND(M943*FATOR, 2)</f>
        <v/>
      </c>
      <c r="G943" s="72">
        <f>ROUND(E943*F943, 2)</f>
        <v/>
      </c>
      <c r="L943" t="n">
        <v>0.0103</v>
      </c>
      <c r="M943" t="n">
        <v>5.35</v>
      </c>
      <c r="N943">
        <f>(M943-F943)</f>
        <v/>
      </c>
    </row>
    <row r="944" ht="21" customHeight="1">
      <c r="A944" s="25" t="inlineStr">
        <is>
          <t>G0042</t>
        </is>
      </c>
      <c r="B944" s="26" t="inlineStr">
        <is>
          <t>BETONITA ATIVADA E DE ALTO DESEMPENHO PARA FURO DIRECIONAL HDD</t>
        </is>
      </c>
      <c r="C944" s="25" t="inlineStr">
        <is>
          <t>SEINFRA</t>
        </is>
      </c>
      <c r="D944" s="25" t="inlineStr">
        <is>
          <t>KG</t>
        </is>
      </c>
      <c r="E944" s="69" t="n">
        <v>0.1026</v>
      </c>
      <c r="F944" s="72">
        <f>ROUND(M944*FATOR, 2)</f>
        <v/>
      </c>
      <c r="G944" s="72">
        <f>ROUND(E944*F944, 2)</f>
        <v/>
      </c>
      <c r="L944" t="n">
        <v>0.1026</v>
      </c>
      <c r="M944" t="n">
        <v>1.38</v>
      </c>
      <c r="N944">
        <f>(M944-F944)</f>
        <v/>
      </c>
    </row>
    <row r="945" ht="15" customHeight="1">
      <c r="A945" s="25" t="inlineStr">
        <is>
          <t>G0043</t>
        </is>
      </c>
      <c r="B945" s="26" t="inlineStr">
        <is>
          <t>BIOPOLIMERO GAMA XANTANA PARA FURO DIRECIONAL</t>
        </is>
      </c>
      <c r="C945" s="25" t="inlineStr">
        <is>
          <t>SEINFRA</t>
        </is>
      </c>
      <c r="D945" s="25" t="inlineStr">
        <is>
          <t>KG</t>
        </is>
      </c>
      <c r="E945" s="69" t="n">
        <v>0.0174</v>
      </c>
      <c r="F945" s="72">
        <f>ROUND(M945*FATOR, 2)</f>
        <v/>
      </c>
      <c r="G945" s="72">
        <f>ROUND(E945*F945, 2)</f>
        <v/>
      </c>
      <c r="L945" t="n">
        <v>0.0174</v>
      </c>
      <c r="M945" t="n">
        <v>55.83</v>
      </c>
      <c r="N945">
        <f>(M945-F945)</f>
        <v/>
      </c>
    </row>
    <row r="946" ht="46" customHeight="1">
      <c r="A946" s="25" t="inlineStr">
        <is>
          <t>G0127</t>
        </is>
      </c>
      <c r="B946" s="26" t="inlineStr">
        <is>
          <t>DISPERSANTE A BASE DE POLIFOSFATO TENSOATIVADO (TENSOATIVO NÃO-IÔNICO) DESTINADO A REMOÇÃO DE DISPERSÃO DE BENTONITA E ARGILAS NATURAIS E TAMBÉM PARA USO NA PUXADA EM PERFURAÇÃO DIRECIONAL HDD EM SOLOS ARGILOSOS</t>
        </is>
      </c>
      <c r="C946" s="25" t="inlineStr">
        <is>
          <t>SEINFRA</t>
        </is>
      </c>
      <c r="D946" s="25" t="inlineStr">
        <is>
          <t>KG</t>
        </is>
      </c>
      <c r="E946" s="69" t="n">
        <v>0.0021</v>
      </c>
      <c r="F946" s="72">
        <f>ROUND(M946*FATOR, 2)</f>
        <v/>
      </c>
      <c r="G946" s="72">
        <f>ROUND(E946*F946, 2)</f>
        <v/>
      </c>
      <c r="L946" t="n">
        <v>0.0021</v>
      </c>
      <c r="M946" t="n">
        <v>21.54</v>
      </c>
      <c r="N946">
        <f>(M946-F946)</f>
        <v/>
      </c>
    </row>
    <row r="947" ht="21" customHeight="1">
      <c r="A947" s="25" t="inlineStr">
        <is>
          <t>G0177</t>
        </is>
      </c>
      <c r="B947" s="26" t="inlineStr">
        <is>
          <t>LUBRIFICANTES  BIODEGRADAVEL PARA SOLOS   PARA FURO DIRECIONAL HDD</t>
        </is>
      </c>
      <c r="C947" s="25" t="inlineStr">
        <is>
          <t>SEINFRA</t>
        </is>
      </c>
      <c r="D947" s="25" t="inlineStr">
        <is>
          <t>L</t>
        </is>
      </c>
      <c r="E947" s="69" t="n">
        <v>0.0021</v>
      </c>
      <c r="F947" s="72">
        <f>ROUND(M947*FATOR, 2)</f>
        <v/>
      </c>
      <c r="G947" s="72">
        <f>ROUND(E947*F947, 2)</f>
        <v/>
      </c>
      <c r="L947" t="n">
        <v>0.0021</v>
      </c>
      <c r="M947" t="n">
        <v>36.9</v>
      </c>
      <c r="N947">
        <f>(M947-F947)</f>
        <v/>
      </c>
    </row>
    <row r="948" ht="15" customHeight="1">
      <c r="A948" s="25" t="inlineStr">
        <is>
          <t>G0229</t>
        </is>
      </c>
      <c r="B948" s="26" t="inlineStr">
        <is>
          <t>PÁ DE CORTE 4.5" PARA FURO DIRECIONAL</t>
        </is>
      </c>
      <c r="C948" s="25" t="inlineStr">
        <is>
          <t>SEINFRA</t>
        </is>
      </c>
      <c r="D948" s="25" t="inlineStr">
        <is>
          <t>UN</t>
        </is>
      </c>
      <c r="E948" s="69" t="n">
        <v>0.003</v>
      </c>
      <c r="F948" s="72">
        <f>ROUND(M948*FATOR, 2)</f>
        <v/>
      </c>
      <c r="G948" s="72">
        <f>ROUND(E948*F948, 2)</f>
        <v/>
      </c>
      <c r="L948" t="n">
        <v>0.003</v>
      </c>
      <c r="M948" t="n">
        <v>1401.82</v>
      </c>
      <c r="N948">
        <f>(M948-F948)</f>
        <v/>
      </c>
    </row>
    <row r="949" ht="29" customHeight="1">
      <c r="A949" s="25" t="inlineStr">
        <is>
          <t>G0248</t>
        </is>
      </c>
      <c r="B949" s="26" t="inlineStr">
        <is>
          <t>POLIACRILAMIDA PARCIALMENTE HIDROLISADA(PHPA) EMULSÃO INIBIDOR PARA FURO DIRECIONAL HDD CONCEBIDO PARA USO COM BETONITA</t>
        </is>
      </c>
      <c r="C949" s="25" t="inlineStr">
        <is>
          <t>SEINFRA</t>
        </is>
      </c>
      <c r="D949" s="25" t="inlineStr">
        <is>
          <t>L</t>
        </is>
      </c>
      <c r="E949" s="69" t="n">
        <v>0.0308</v>
      </c>
      <c r="F949" s="72">
        <f>ROUND(M949*FATOR, 2)</f>
        <v/>
      </c>
      <c r="G949" s="72">
        <f>ROUND(E949*F949, 2)</f>
        <v/>
      </c>
      <c r="L949" t="n">
        <v>0.0308</v>
      </c>
      <c r="M949" t="n">
        <v>36.52</v>
      </c>
      <c r="N949">
        <f>(M949-F949)</f>
        <v/>
      </c>
    </row>
    <row r="950" ht="15" customHeight="1">
      <c r="A950" s="2" t="inlineStr"/>
      <c r="B950" s="2" t="inlineStr"/>
      <c r="C950" s="2" t="inlineStr"/>
      <c r="D950" s="2" t="inlineStr"/>
      <c r="E950" s="29" t="inlineStr">
        <is>
          <t>TOTAL Material:</t>
        </is>
      </c>
      <c r="F950" s="60" t="n"/>
      <c r="G950" s="73">
        <f>SUM(G941:G949)</f>
        <v/>
      </c>
    </row>
    <row r="951" ht="15" customHeight="1">
      <c r="A951" s="24" t="inlineStr">
        <is>
          <t>Mão de Obra</t>
        </is>
      </c>
      <c r="B951" s="60" t="n"/>
      <c r="C951" s="15" t="inlineStr">
        <is>
          <t>FONTE</t>
        </is>
      </c>
      <c r="D951" s="15" t="inlineStr">
        <is>
          <t>UNID</t>
        </is>
      </c>
      <c r="E951" s="15" t="inlineStr">
        <is>
          <t>COEFICIENTE</t>
        </is>
      </c>
      <c r="F951" s="15" t="inlineStr">
        <is>
          <t>PREÇO UNITÁRIO</t>
        </is>
      </c>
      <c r="G951" s="15" t="inlineStr">
        <is>
          <t>TOTAL</t>
        </is>
      </c>
    </row>
    <row r="952" ht="15" customHeight="1">
      <c r="A952" s="25" t="inlineStr">
        <is>
          <t>I0037</t>
        </is>
      </c>
      <c r="B952" s="26" t="inlineStr">
        <is>
          <t>AJUDANTE</t>
        </is>
      </c>
      <c r="C952" s="25" t="inlineStr">
        <is>
          <t>SEINFRA</t>
        </is>
      </c>
      <c r="D952" s="25" t="inlineStr">
        <is>
          <t>H</t>
        </is>
      </c>
      <c r="E952" s="69">
        <f>L952*FATOR</f>
        <v/>
      </c>
      <c r="F952" s="72" t="n">
        <v>21.1</v>
      </c>
      <c r="G952" s="72">
        <f>ROUND(E952*F952, 2)</f>
        <v/>
      </c>
      <c r="L952" t="n">
        <v>0.8411</v>
      </c>
      <c r="M952" t="n">
        <v>21.1</v>
      </c>
      <c r="N952">
        <f>(M952-F952)</f>
        <v/>
      </c>
    </row>
    <row r="953" ht="15" customHeight="1">
      <c r="A953" s="25" t="inlineStr">
        <is>
          <t>I0092</t>
        </is>
      </c>
      <c r="B953" s="26" t="inlineStr">
        <is>
          <t>APLICADOR REVESTIMENTO</t>
        </is>
      </c>
      <c r="C953" s="25" t="inlineStr">
        <is>
          <t>SEINFRA</t>
        </is>
      </c>
      <c r="D953" s="25" t="inlineStr">
        <is>
          <t>H</t>
        </is>
      </c>
      <c r="E953" s="69">
        <f>L953*FATOR</f>
        <v/>
      </c>
      <c r="F953" s="72" t="n">
        <v>26.86</v>
      </c>
      <c r="G953" s="72">
        <f>ROUND(E953*F953, 2)</f>
        <v/>
      </c>
      <c r="L953" t="n">
        <v>0.1682</v>
      </c>
      <c r="M953" t="n">
        <v>26.86</v>
      </c>
      <c r="N953">
        <f>(M953-F953)</f>
        <v/>
      </c>
    </row>
    <row r="954" ht="15" customHeight="1">
      <c r="A954" s="2" t="inlineStr"/>
      <c r="B954" s="2" t="inlineStr"/>
      <c r="C954" s="2" t="inlineStr"/>
      <c r="D954" s="2" t="inlineStr"/>
      <c r="E954" s="29" t="inlineStr">
        <is>
          <t>TOTAL Mão de Obra:</t>
        </is>
      </c>
      <c r="F954" s="60" t="n"/>
      <c r="G954" s="73">
        <f>SUM(G952:G953)</f>
        <v/>
      </c>
    </row>
    <row r="955" ht="15" customHeight="1">
      <c r="A955" s="2" t="inlineStr"/>
      <c r="B955" s="2" t="inlineStr"/>
      <c r="C955" s="2" t="inlineStr"/>
      <c r="D955" s="2" t="inlineStr"/>
      <c r="E955" s="31" t="inlineStr">
        <is>
          <t>VALOR:</t>
        </is>
      </c>
      <c r="F955" s="60" t="n"/>
      <c r="G955" s="61">
        <f>SUM(G950,G939,G954,G913)</f>
        <v/>
      </c>
    </row>
    <row r="956" ht="15" customHeight="1">
      <c r="A956" s="2" t="inlineStr"/>
      <c r="B956" s="2" t="inlineStr"/>
      <c r="C956" s="2" t="inlineStr"/>
      <c r="D956" s="2" t="inlineStr"/>
      <c r="E956" s="31" t="inlineStr">
        <is>
          <t>VALOR BDI (26.70%):</t>
        </is>
      </c>
      <c r="F956" s="60" t="n"/>
      <c r="G956" s="61">
        <f>ROUNDDOWN(G955*BDI,2)</f>
        <v/>
      </c>
    </row>
    <row r="957" ht="15" customHeight="1">
      <c r="A957" s="2" t="inlineStr"/>
      <c r="B957" s="2" t="inlineStr"/>
      <c r="C957" s="2" t="inlineStr"/>
      <c r="D957" s="2" t="inlineStr"/>
      <c r="E957" s="31" t="inlineStr">
        <is>
          <t>VALOR COM BDI:</t>
        </is>
      </c>
      <c r="F957" s="60" t="n"/>
      <c r="G957" s="61">
        <f>G956 + G955</f>
        <v/>
      </c>
    </row>
    <row r="958" ht="10" customHeight="1">
      <c r="A958" s="2" t="inlineStr"/>
      <c r="B958" s="2" t="inlineStr"/>
      <c r="C958" s="22" t="inlineStr"/>
      <c r="E958" s="2" t="inlineStr"/>
      <c r="F958" s="2" t="inlineStr"/>
      <c r="G958" s="2" t="inlineStr"/>
    </row>
    <row r="959" ht="27" customHeight="1">
      <c r="A959" s="23" t="inlineStr">
        <is>
          <t>4.19. C5077 CARGA, TRANSPORTE, DESCARGA, DESFILE, SOLDA INCLUSIVE NOS TIE-IN E CONEXÕES, INSPEÇÃO VISUAL COM ACOMPANHAMENTO DE INSPETOR DE SOLDA, DESCIDA DA COLUNA NA VALA OU COLOCAÇÃO NOS ROLETES DO FURO DIRECIONAL DE DUTOS EM AÇO CARBONO DN 3", SCH 40, API 5L PARA RAMAIS DE DISTRIBUIÇÃO DE GÁS NATURAL (M)</t>
        </is>
      </c>
      <c r="B959" s="59" t="n"/>
      <c r="C959" s="59" t="n"/>
      <c r="D959" s="59" t="n"/>
      <c r="E959" s="59" t="n"/>
      <c r="F959" s="59" t="n"/>
      <c r="G959" s="60" t="n"/>
    </row>
    <row r="960" ht="15" customHeight="1">
      <c r="A960" s="24" t="inlineStr">
        <is>
          <t>COTAÇÃO / MAO DE OBRA (C/ ENCARGOS)</t>
        </is>
      </c>
      <c r="B960" s="60" t="n"/>
      <c r="C960" s="15" t="inlineStr">
        <is>
          <t>FONTE</t>
        </is>
      </c>
      <c r="D960" s="15" t="inlineStr">
        <is>
          <t>UNID</t>
        </is>
      </c>
      <c r="E960" s="15" t="inlineStr">
        <is>
          <t>COEFICIENTE</t>
        </is>
      </c>
      <c r="F960" s="15" t="inlineStr">
        <is>
          <t>PREÇO UNITÁRIO</t>
        </is>
      </c>
      <c r="G960" s="15" t="inlineStr">
        <is>
          <t>TOTAL</t>
        </is>
      </c>
    </row>
    <row r="961" ht="15" customHeight="1">
      <c r="A961" s="25" t="inlineStr">
        <is>
          <t>I2510</t>
        </is>
      </c>
      <c r="B961" s="26" t="inlineStr">
        <is>
          <t>ENCARREGADO DE SERVIÇOS</t>
        </is>
      </c>
      <c r="C961" s="25" t="inlineStr">
        <is>
          <t>SEINFRA</t>
        </is>
      </c>
      <c r="D961" s="25" t="inlineStr">
        <is>
          <t>H</t>
        </is>
      </c>
      <c r="E961" s="69" t="n">
        <v>0.117</v>
      </c>
      <c r="F961" s="72">
        <f>ROUND(M961*FATOR, 2)</f>
        <v/>
      </c>
      <c r="G961" s="72">
        <f>ROUND(E961*F961, 2)</f>
        <v/>
      </c>
      <c r="L961" t="n">
        <v>0.117</v>
      </c>
      <c r="M961" t="n">
        <v>32.75</v>
      </c>
      <c r="N961">
        <f>(M961-F961)</f>
        <v/>
      </c>
    </row>
    <row r="962" ht="15" customHeight="1">
      <c r="A962" s="25" t="inlineStr">
        <is>
          <t>G0405</t>
        </is>
      </c>
      <c r="B962" s="26" t="inlineStr">
        <is>
          <t>INSPETOR DE SOLDA N1/EV-N2-S-SNQC (CEGÁS)</t>
        </is>
      </c>
      <c r="C962" s="25" t="inlineStr">
        <is>
          <t>SEINFRA</t>
        </is>
      </c>
      <c r="D962" s="25" t="inlineStr">
        <is>
          <t>H</t>
        </is>
      </c>
      <c r="E962" s="69" t="n">
        <v>0.117</v>
      </c>
      <c r="F962" s="72">
        <f>ROUND(M962*FATOR, 2)</f>
        <v/>
      </c>
      <c r="G962" s="72">
        <f>ROUND(E962*F962, 2)</f>
        <v/>
      </c>
      <c r="L962" t="n">
        <v>0.117</v>
      </c>
      <c r="M962" t="n">
        <v>42.35</v>
      </c>
      <c r="N962">
        <f>(M962-F962)</f>
        <v/>
      </c>
    </row>
    <row r="963" ht="18" customHeight="1">
      <c r="A963" s="2" t="inlineStr"/>
      <c r="B963" s="2" t="inlineStr"/>
      <c r="C963" s="2" t="inlineStr"/>
      <c r="D963" s="2" t="inlineStr"/>
      <c r="E963" s="29" t="inlineStr">
        <is>
          <t>TOTAL COTAÇÃO / MAO DE OBRA (C/ ENCARGOS):</t>
        </is>
      </c>
      <c r="F963" s="60" t="n"/>
      <c r="G963" s="73">
        <f>SUM(G961:G962)</f>
        <v/>
      </c>
    </row>
    <row r="964" ht="15" customHeight="1">
      <c r="A964" s="24" t="inlineStr">
        <is>
          <t>Equipamento Custo Horário</t>
        </is>
      </c>
      <c r="B964" s="60" t="n"/>
      <c r="C964" s="15" t="inlineStr">
        <is>
          <t>FONTE</t>
        </is>
      </c>
      <c r="D964" s="15" t="inlineStr">
        <is>
          <t>UNID</t>
        </is>
      </c>
      <c r="E964" s="15" t="inlineStr">
        <is>
          <t>COEFICIENTE</t>
        </is>
      </c>
      <c r="F964" s="15" t="inlineStr">
        <is>
          <t>PREÇO UNITÁRIO</t>
        </is>
      </c>
      <c r="G964" s="15" t="inlineStr">
        <is>
          <t>TOTAL</t>
        </is>
      </c>
    </row>
    <row r="965" ht="15" customHeight="1">
      <c r="A965" s="25" t="inlineStr">
        <is>
          <t>I0584</t>
        </is>
      </c>
      <c r="B965" s="26" t="inlineStr">
        <is>
          <t>CAMINHÃO COMERC. EQUIP. C/GUINDASTE (CHI)</t>
        </is>
      </c>
      <c r="C965" s="25" t="inlineStr">
        <is>
          <t>SEINFRA</t>
        </is>
      </c>
      <c r="D965" s="25" t="inlineStr">
        <is>
          <t>H</t>
        </is>
      </c>
      <c r="E965" s="69" t="n">
        <v>0.08890000000000001</v>
      </c>
      <c r="F965" s="72">
        <f>'COMPOSICOES AUXILIARES'!G230</f>
        <v/>
      </c>
      <c r="G965" s="72">
        <f>ROUND(E965*F965, 2)</f>
        <v/>
      </c>
      <c r="L965" t="n">
        <v>0.08890000000000001</v>
      </c>
      <c r="M965" t="n">
        <v>64.99120000000001</v>
      </c>
      <c r="N965">
        <f>(M965-F965)</f>
        <v/>
      </c>
    </row>
    <row r="966" ht="15" customHeight="1">
      <c r="A966" s="25" t="inlineStr">
        <is>
          <t>I0705</t>
        </is>
      </c>
      <c r="B966" s="26" t="inlineStr">
        <is>
          <t>CAMINHÃO COMERC. EQUIP. C/GUINDASTE (CHP)</t>
        </is>
      </c>
      <c r="C966" s="25" t="inlineStr">
        <is>
          <t>SEINFRA</t>
        </is>
      </c>
      <c r="D966" s="25" t="inlineStr">
        <is>
          <t>H</t>
        </is>
      </c>
      <c r="E966" s="69" t="n">
        <v>0.0791</v>
      </c>
      <c r="F966" s="72">
        <f>'COMPOSICOES AUXILIARES'!G242</f>
        <v/>
      </c>
      <c r="G966" s="72">
        <f>ROUND(E966*F966, 2)</f>
        <v/>
      </c>
      <c r="L966" t="n">
        <v>0.0791</v>
      </c>
      <c r="M966" t="n">
        <v>172.7113</v>
      </c>
      <c r="N966">
        <f>(M966-F966)</f>
        <v/>
      </c>
    </row>
    <row r="967" ht="15" customHeight="1">
      <c r="A967" s="25" t="inlineStr">
        <is>
          <t>I0737</t>
        </is>
      </c>
      <c r="B967" s="26" t="inlineStr">
        <is>
          <t>ESMERILHADEIRA INDUSTRIAL (CHP)</t>
        </is>
      </c>
      <c r="C967" s="25" t="inlineStr">
        <is>
          <t>SEINFRA</t>
        </is>
      </c>
      <c r="D967" s="25" t="inlineStr">
        <is>
          <t>H</t>
        </is>
      </c>
      <c r="E967" s="69" t="n">
        <v>0.0058</v>
      </c>
      <c r="F967" s="72">
        <f>'COMPOSICOES AUXILIARES'!G548</f>
        <v/>
      </c>
      <c r="G967" s="72">
        <f>ROUND(E967*F967, 2)</f>
        <v/>
      </c>
      <c r="L967" t="n">
        <v>0.0058</v>
      </c>
      <c r="M967" t="n">
        <v>0.3554</v>
      </c>
      <c r="N967">
        <f>(M967-F967)</f>
        <v/>
      </c>
    </row>
    <row r="968" ht="15" customHeight="1">
      <c r="A968" s="25" t="inlineStr">
        <is>
          <t>I0628</t>
        </is>
      </c>
      <c r="B968" s="26" t="inlineStr">
        <is>
          <t>GRUPO GERADOR 36 KVA (CHI)</t>
        </is>
      </c>
      <c r="C968" s="25" t="inlineStr">
        <is>
          <t>SEINFRA</t>
        </is>
      </c>
      <c r="D968" s="25" t="inlineStr">
        <is>
          <t>H</t>
        </is>
      </c>
      <c r="E968" s="69" t="n">
        <v>0.0819</v>
      </c>
      <c r="F968" s="72">
        <f>'COMPOSICOES AUXILIARES'!G644</f>
        <v/>
      </c>
      <c r="G968" s="72">
        <f>ROUND(E968*F968, 2)</f>
        <v/>
      </c>
      <c r="L968" t="n">
        <v>0.0819</v>
      </c>
      <c r="M968" t="n">
        <v>29.9694</v>
      </c>
      <c r="N968">
        <f>(M968-F968)</f>
        <v/>
      </c>
    </row>
    <row r="969" ht="15" customHeight="1">
      <c r="A969" s="25" t="inlineStr">
        <is>
          <t>I0742</t>
        </is>
      </c>
      <c r="B969" s="26" t="inlineStr">
        <is>
          <t>GRUPO GERADOR 36 KVA (CHP)</t>
        </is>
      </c>
      <c r="C969" s="25" t="inlineStr">
        <is>
          <t>SEINFRA</t>
        </is>
      </c>
      <c r="D969" s="25" t="inlineStr">
        <is>
          <t>H</t>
        </is>
      </c>
      <c r="E969" s="69" t="n">
        <v>0.0351</v>
      </c>
      <c r="F969" s="72">
        <f>'COMPOSICOES AUXILIARES'!G656</f>
        <v/>
      </c>
      <c r="G969" s="72">
        <f>ROUND(E969*F969, 2)</f>
        <v/>
      </c>
      <c r="L969" t="n">
        <v>0.0351</v>
      </c>
      <c r="M969" t="n">
        <v>67.74679999999999</v>
      </c>
      <c r="N969">
        <f>(M969-F969)</f>
        <v/>
      </c>
    </row>
    <row r="970" ht="15" customHeight="1">
      <c r="A970" s="25" t="inlineStr">
        <is>
          <t>I0635</t>
        </is>
      </c>
      <c r="B970" s="26" t="inlineStr">
        <is>
          <t>MÁQUINA DE SOLDA (CHI)</t>
        </is>
      </c>
      <c r="C970" s="25" t="inlineStr">
        <is>
          <t>SEINFRA</t>
        </is>
      </c>
      <c r="D970" s="25" t="inlineStr">
        <is>
          <t>H</t>
        </is>
      </c>
      <c r="E970" s="69" t="n">
        <v>0.0819</v>
      </c>
      <c r="F970" s="72">
        <f>'COMPOSICOES AUXILIARES'!G1033</f>
        <v/>
      </c>
      <c r="G970" s="72">
        <f>ROUND(E970*F970, 2)</f>
        <v/>
      </c>
      <c r="L970" t="n">
        <v>0.0819</v>
      </c>
      <c r="M970" t="n">
        <v>0.0644</v>
      </c>
      <c r="N970">
        <f>(M970-F970)</f>
        <v/>
      </c>
    </row>
    <row r="971" ht="15" customHeight="1">
      <c r="A971" s="25" t="inlineStr">
        <is>
          <t>I0749</t>
        </is>
      </c>
      <c r="B971" s="26" t="inlineStr">
        <is>
          <t>MÁQUINA DE SOLDA (CHP)</t>
        </is>
      </c>
      <c r="C971" s="25" t="inlineStr">
        <is>
          <t>SEINFRA</t>
        </is>
      </c>
      <c r="D971" s="25" t="inlineStr">
        <is>
          <t>H</t>
        </is>
      </c>
      <c r="E971" s="69" t="n">
        <v>0.0351</v>
      </c>
      <c r="F971" s="72">
        <f>'COMPOSICOES AUXILIARES'!G1043</f>
        <v/>
      </c>
      <c r="G971" s="72">
        <f>ROUND(E971*F971, 2)</f>
        <v/>
      </c>
      <c r="L971" t="n">
        <v>0.0351</v>
      </c>
      <c r="M971" t="n">
        <v>0.09719999999999999</v>
      </c>
      <c r="N971">
        <f>(M971-F971)</f>
        <v/>
      </c>
    </row>
    <row r="972" ht="21" customHeight="1">
      <c r="A972" s="25" t="inlineStr">
        <is>
          <t>G0443</t>
        </is>
      </c>
      <c r="B972" s="26" t="inlineStr">
        <is>
          <t>RETÍFICA RETA ELÉTRICA DE 650 W VELOCIDADE MÁXIMA 10000 A 28000 RPM (CHI)</t>
        </is>
      </c>
      <c r="C972" s="25" t="inlineStr">
        <is>
          <t>SEINFRA</t>
        </is>
      </c>
      <c r="D972" s="25" t="inlineStr">
        <is>
          <t>H</t>
        </is>
      </c>
      <c r="E972" s="69" t="n">
        <v>0.1111</v>
      </c>
      <c r="F972" s="72">
        <f>'COMPOSICOES AUXILIARES'!G1411</f>
        <v/>
      </c>
      <c r="G972" s="72">
        <f>ROUND(E972*F972, 2)</f>
        <v/>
      </c>
      <c r="L972" t="n">
        <v>0.1111</v>
      </c>
      <c r="M972" t="n">
        <v>0.2158</v>
      </c>
      <c r="N972">
        <f>(M972-F972)</f>
        <v/>
      </c>
    </row>
    <row r="973" ht="21" customHeight="1">
      <c r="A973" s="25" t="inlineStr">
        <is>
          <t>G0442</t>
        </is>
      </c>
      <c r="B973" s="26" t="inlineStr">
        <is>
          <t>RETÍFICA RETA ELÉTRICA DE 650 W VELOCIDADE MÁXIMA 10000 A 28000 RPM (CHP)</t>
        </is>
      </c>
      <c r="C973" s="25" t="inlineStr">
        <is>
          <t>SEINFRA</t>
        </is>
      </c>
      <c r="D973" s="25" t="inlineStr">
        <is>
          <t>H</t>
        </is>
      </c>
      <c r="E973" s="69" t="n">
        <v>0.0058</v>
      </c>
      <c r="F973" s="72">
        <f>'COMPOSICOES AUXILIARES'!G1421</f>
        <v/>
      </c>
      <c r="G973" s="72">
        <f>ROUND(E973*F973, 2)</f>
        <v/>
      </c>
      <c r="L973" t="n">
        <v>0.0058</v>
      </c>
      <c r="M973" t="n">
        <v>0.3686</v>
      </c>
      <c r="N973">
        <f>(M973-F973)</f>
        <v/>
      </c>
    </row>
    <row r="974" ht="18" customHeight="1">
      <c r="A974" s="2" t="inlineStr"/>
      <c r="B974" s="2" t="inlineStr"/>
      <c r="C974" s="2" t="inlineStr"/>
      <c r="D974" s="2" t="inlineStr"/>
      <c r="E974" s="29" t="inlineStr">
        <is>
          <t>TOTAL Equipamento Custo Horário:</t>
        </is>
      </c>
      <c r="F974" s="60" t="n"/>
      <c r="G974" s="73">
        <f>SUM(G965:G973)</f>
        <v/>
      </c>
    </row>
    <row r="975" ht="15" customHeight="1">
      <c r="A975" s="24" t="inlineStr">
        <is>
          <t>Material</t>
        </is>
      </c>
      <c r="B975" s="60" t="n"/>
      <c r="C975" s="15" t="inlineStr">
        <is>
          <t>FONTE</t>
        </is>
      </c>
      <c r="D975" s="15" t="inlineStr">
        <is>
          <t>UNID</t>
        </is>
      </c>
      <c r="E975" s="15" t="inlineStr">
        <is>
          <t>COEFICIENTE</t>
        </is>
      </c>
      <c r="F975" s="15" t="inlineStr">
        <is>
          <t>PREÇO UNITÁRIO</t>
        </is>
      </c>
      <c r="G975" s="15" t="inlineStr">
        <is>
          <t>TOTAL</t>
        </is>
      </c>
    </row>
    <row r="976" ht="21" customHeight="1">
      <c r="A976" s="25" t="inlineStr">
        <is>
          <t>G0002</t>
        </is>
      </c>
      <c r="B976" s="26" t="inlineStr">
        <is>
          <t>ACOPLADEIRA EXTERNA EM AÇO PARA SOLDA EM TUBOS EM AÇO CARBONO DN  3"</t>
        </is>
      </c>
      <c r="C976" s="25" t="inlineStr">
        <is>
          <t>SEINFRA</t>
        </is>
      </c>
      <c r="D976" s="25" t="inlineStr">
        <is>
          <t>UN</t>
        </is>
      </c>
      <c r="E976" s="69" t="n">
        <v>0.0001</v>
      </c>
      <c r="F976" s="72">
        <f>ROUND(M976*FATOR, 2)</f>
        <v/>
      </c>
      <c r="G976" s="72">
        <f>ROUND(E976*F976, 2)</f>
        <v/>
      </c>
      <c r="L976" t="n">
        <v>0.0001</v>
      </c>
      <c r="M976" t="n">
        <v>869.8099999999999</v>
      </c>
      <c r="N976">
        <f>(M976-F976)</f>
        <v/>
      </c>
    </row>
    <row r="977" ht="15" customHeight="1">
      <c r="A977" s="25" t="inlineStr">
        <is>
          <t>G0039</t>
        </is>
      </c>
      <c r="B977" s="26" t="inlineStr">
        <is>
          <t>ARGÔNIO</t>
        </is>
      </c>
      <c r="C977" s="25" t="inlineStr">
        <is>
          <t>SEINFRA</t>
        </is>
      </c>
      <c r="D977" s="25" t="inlineStr">
        <is>
          <t>M3</t>
        </is>
      </c>
      <c r="E977" s="69" t="n">
        <v>0.0051</v>
      </c>
      <c r="F977" s="72">
        <f>ROUND(M977*FATOR, 2)</f>
        <v/>
      </c>
      <c r="G977" s="72">
        <f>ROUND(E977*F977, 2)</f>
        <v/>
      </c>
      <c r="L977" t="n">
        <v>0.0051</v>
      </c>
      <c r="M977" t="n">
        <v>41.15</v>
      </c>
      <c r="N977">
        <f>(M977-F977)</f>
        <v/>
      </c>
    </row>
    <row r="978" ht="15" customHeight="1">
      <c r="A978" s="25" t="inlineStr">
        <is>
          <t>G0126</t>
        </is>
      </c>
      <c r="B978" s="26" t="inlineStr">
        <is>
          <t>DISCO DE CORTE  DE 7" PARA TUDOS DE AÇO CARBONO</t>
        </is>
      </c>
      <c r="C978" s="25" t="inlineStr">
        <is>
          <t>SEINFRA</t>
        </is>
      </c>
      <c r="D978" s="25" t="inlineStr">
        <is>
          <t>UN</t>
        </is>
      </c>
      <c r="E978" s="69" t="n">
        <v>0.0012</v>
      </c>
      <c r="F978" s="72">
        <f>ROUND(M978*FATOR, 2)</f>
        <v/>
      </c>
      <c r="G978" s="72">
        <f>ROUND(E978*F978, 2)</f>
        <v/>
      </c>
      <c r="L978" t="n">
        <v>0.0012</v>
      </c>
      <c r="M978" t="n">
        <v>7.77</v>
      </c>
      <c r="N978">
        <f>(M978-F978)</f>
        <v/>
      </c>
    </row>
    <row r="979" ht="15" customHeight="1">
      <c r="A979" s="25" t="inlineStr">
        <is>
          <t>I0967</t>
        </is>
      </c>
      <c r="B979" s="26" t="inlineStr">
        <is>
          <t>DISCO DE DESBASTE DE 7'</t>
        </is>
      </c>
      <c r="C979" s="25" t="inlineStr">
        <is>
          <t>SEINFRA</t>
        </is>
      </c>
      <c r="D979" s="25" t="inlineStr">
        <is>
          <t>UN</t>
        </is>
      </c>
      <c r="E979" s="69" t="n">
        <v>0.0068</v>
      </c>
      <c r="F979" s="72">
        <f>ROUND(M979*FATOR, 2)</f>
        <v/>
      </c>
      <c r="G979" s="72">
        <f>ROUND(E979*F979, 2)</f>
        <v/>
      </c>
      <c r="L979" t="n">
        <v>0.0068</v>
      </c>
      <c r="M979" t="n">
        <v>23.78</v>
      </c>
      <c r="N979">
        <f>(M979-F979)</f>
        <v/>
      </c>
    </row>
    <row r="980" ht="15" customHeight="1">
      <c r="A980" s="25" t="inlineStr">
        <is>
          <t>I1061</t>
        </is>
      </c>
      <c r="B980" s="26" t="inlineStr">
        <is>
          <t>ELETRODOS</t>
        </is>
      </c>
      <c r="C980" s="25" t="inlineStr">
        <is>
          <t>SEINFRA</t>
        </is>
      </c>
      <c r="D980" s="25" t="inlineStr">
        <is>
          <t>KG</t>
        </is>
      </c>
      <c r="E980" s="69" t="n">
        <v>0.0001</v>
      </c>
      <c r="F980" s="72">
        <f>ROUND(M980*FATOR, 2)</f>
        <v/>
      </c>
      <c r="G980" s="72">
        <f>ROUND(E980*F980, 2)</f>
        <v/>
      </c>
      <c r="L980" t="n">
        <v>0.0001</v>
      </c>
      <c r="M980" t="n">
        <v>32.44</v>
      </c>
      <c r="N980">
        <f>(M980-F980)</f>
        <v/>
      </c>
    </row>
    <row r="981" ht="15" customHeight="1">
      <c r="A981" s="25" t="inlineStr">
        <is>
          <t>G0128</t>
        </is>
      </c>
      <c r="B981" s="26" t="inlineStr">
        <is>
          <t>ESCOVA DE AÇO COPO TRANÇADA 4 1/2"</t>
        </is>
      </c>
      <c r="C981" s="25" t="inlineStr">
        <is>
          <t>SEINFRA</t>
        </is>
      </c>
      <c r="D981" s="25" t="inlineStr">
        <is>
          <t>UN</t>
        </is>
      </c>
      <c r="E981" s="69" t="n">
        <v>0.0034</v>
      </c>
      <c r="F981" s="72">
        <f>ROUND(M981*FATOR, 2)</f>
        <v/>
      </c>
      <c r="G981" s="72">
        <f>ROUND(E981*F981, 2)</f>
        <v/>
      </c>
      <c r="L981" t="n">
        <v>0.0034</v>
      </c>
      <c r="M981" t="n">
        <v>33.15</v>
      </c>
      <c r="N981">
        <f>(M981-F981)</f>
        <v/>
      </c>
    </row>
    <row r="982" ht="15" customHeight="1">
      <c r="A982" s="25" t="inlineStr">
        <is>
          <t>G0250</t>
        </is>
      </c>
      <c r="B982" s="26" t="inlineStr">
        <is>
          <t>PONTA MONTADA ABRASIVA TIPO A-21</t>
        </is>
      </c>
      <c r="C982" s="25" t="inlineStr">
        <is>
          <t>SEINFRA</t>
        </is>
      </c>
      <c r="D982" s="25" t="inlineStr">
        <is>
          <t>UN</t>
        </is>
      </c>
      <c r="E982" s="69" t="n">
        <v>0.0001</v>
      </c>
      <c r="F982" s="72">
        <f>ROUND(M982*FATOR, 2)</f>
        <v/>
      </c>
      <c r="G982" s="72">
        <f>ROUND(E982*F982, 2)</f>
        <v/>
      </c>
      <c r="L982" t="n">
        <v>0.0001</v>
      </c>
      <c r="M982" t="n">
        <v>16.17</v>
      </c>
      <c r="N982">
        <f>(M982-F982)</f>
        <v/>
      </c>
    </row>
    <row r="983" ht="15" customHeight="1">
      <c r="A983" s="25" t="inlineStr">
        <is>
          <t>G0404</t>
        </is>
      </c>
      <c r="B983" s="26" t="inlineStr">
        <is>
          <t>VARETA PARA SOLDA TIG ER70-S3</t>
        </is>
      </c>
      <c r="C983" s="25" t="inlineStr">
        <is>
          <t>SEINFRA</t>
        </is>
      </c>
      <c r="D983" s="25" t="inlineStr">
        <is>
          <t>KG</t>
        </is>
      </c>
      <c r="E983" s="69" t="n">
        <v>0.0068</v>
      </c>
      <c r="F983" s="72">
        <f>ROUND(M983*FATOR, 2)</f>
        <v/>
      </c>
      <c r="G983" s="72">
        <f>ROUND(E983*F983, 2)</f>
        <v/>
      </c>
      <c r="L983" t="n">
        <v>0.0068</v>
      </c>
      <c r="M983" t="n">
        <v>27.27</v>
      </c>
      <c r="N983">
        <f>(M983-F983)</f>
        <v/>
      </c>
    </row>
    <row r="984" ht="15" customHeight="1">
      <c r="A984" s="2" t="inlineStr"/>
      <c r="B984" s="2" t="inlineStr"/>
      <c r="C984" s="2" t="inlineStr"/>
      <c r="D984" s="2" t="inlineStr"/>
      <c r="E984" s="29" t="inlineStr">
        <is>
          <t>TOTAL Material:</t>
        </is>
      </c>
      <c r="F984" s="60" t="n"/>
      <c r="G984" s="73">
        <f>SUM(G976:G983)</f>
        <v/>
      </c>
    </row>
    <row r="985" ht="15" customHeight="1">
      <c r="A985" s="24" t="inlineStr">
        <is>
          <t>Mão de Obra</t>
        </is>
      </c>
      <c r="B985" s="60" t="n"/>
      <c r="C985" s="15" t="inlineStr">
        <is>
          <t>FONTE</t>
        </is>
      </c>
      <c r="D985" s="15" t="inlineStr">
        <is>
          <t>UNID</t>
        </is>
      </c>
      <c r="E985" s="15" t="inlineStr">
        <is>
          <t>COEFICIENTE</t>
        </is>
      </c>
      <c r="F985" s="15" t="inlineStr">
        <is>
          <t>PREÇO UNITÁRIO</t>
        </is>
      </c>
      <c r="G985" s="15" t="inlineStr">
        <is>
          <t>TOTAL</t>
        </is>
      </c>
    </row>
    <row r="986" ht="15" customHeight="1">
      <c r="A986" s="25" t="inlineStr">
        <is>
          <t>I0037</t>
        </is>
      </c>
      <c r="B986" s="26" t="inlineStr">
        <is>
          <t>AJUDANTE</t>
        </is>
      </c>
      <c r="C986" s="25" t="inlineStr">
        <is>
          <t>SEINFRA</t>
        </is>
      </c>
      <c r="D986" s="25" t="inlineStr">
        <is>
          <t>H</t>
        </is>
      </c>
      <c r="E986" s="69">
        <f>L986*FATOR</f>
        <v/>
      </c>
      <c r="F986" s="72" t="n">
        <v>21.1</v>
      </c>
      <c r="G986" s="72">
        <f>ROUND(E986*F986, 2)</f>
        <v/>
      </c>
      <c r="L986" t="n">
        <v>0.3849</v>
      </c>
      <c r="M986" t="n">
        <v>21.1</v>
      </c>
      <c r="N986">
        <f>(M986-F986)</f>
        <v/>
      </c>
    </row>
    <row r="987" ht="15" customHeight="1">
      <c r="A987" s="25" t="inlineStr">
        <is>
          <t>I2325</t>
        </is>
      </c>
      <c r="B987" s="26" t="inlineStr">
        <is>
          <t>ESMERILHADOR</t>
        </is>
      </c>
      <c r="C987" s="25" t="inlineStr">
        <is>
          <t>SEINFRA</t>
        </is>
      </c>
      <c r="D987" s="25" t="inlineStr">
        <is>
          <t>H</t>
        </is>
      </c>
      <c r="E987" s="69">
        <f>L987*FATOR</f>
        <v/>
      </c>
      <c r="F987" s="72" t="n">
        <v>26.86</v>
      </c>
      <c r="G987" s="72">
        <f>ROUND(E987*F987, 2)</f>
        <v/>
      </c>
      <c r="L987" t="n">
        <v>0.117</v>
      </c>
      <c r="M987" t="n">
        <v>26.86</v>
      </c>
      <c r="N987">
        <f>(M987-F987)</f>
        <v/>
      </c>
    </row>
    <row r="988" ht="15" customHeight="1">
      <c r="A988" s="25" t="inlineStr">
        <is>
          <t>I1530</t>
        </is>
      </c>
      <c r="B988" s="26" t="inlineStr">
        <is>
          <t>MONTADOR</t>
        </is>
      </c>
      <c r="C988" s="25" t="inlineStr">
        <is>
          <t>SEINFRA</t>
        </is>
      </c>
      <c r="D988" s="25" t="inlineStr">
        <is>
          <t>H</t>
        </is>
      </c>
      <c r="E988" s="69">
        <f>L988*FATOR</f>
        <v/>
      </c>
      <c r="F988" s="72" t="n">
        <v>26.86</v>
      </c>
      <c r="G988" s="72">
        <f>ROUND(E988*F988, 2)</f>
        <v/>
      </c>
      <c r="L988" t="n">
        <v>0.117</v>
      </c>
      <c r="M988" t="n">
        <v>26.86</v>
      </c>
      <c r="N988">
        <f>(M988-F988)</f>
        <v/>
      </c>
    </row>
    <row r="989" ht="15" customHeight="1">
      <c r="A989" s="25" t="inlineStr">
        <is>
          <t>I2424</t>
        </is>
      </c>
      <c r="B989" s="26" t="inlineStr">
        <is>
          <t>SOLDADOR RAIO X</t>
        </is>
      </c>
      <c r="C989" s="25" t="inlineStr">
        <is>
          <t>SEINFRA</t>
        </is>
      </c>
      <c r="D989" s="25" t="inlineStr">
        <is>
          <t>H</t>
        </is>
      </c>
      <c r="E989" s="69">
        <f>L989*FATOR</f>
        <v/>
      </c>
      <c r="F989" s="72" t="n">
        <v>31.83</v>
      </c>
      <c r="G989" s="72">
        <f>ROUND(E989*F989, 2)</f>
        <v/>
      </c>
      <c r="L989" t="n">
        <v>0.117</v>
      </c>
      <c r="M989" t="n">
        <v>31.83</v>
      </c>
      <c r="N989">
        <f>(M989-F989)</f>
        <v/>
      </c>
    </row>
    <row r="990" ht="15" customHeight="1">
      <c r="A990" s="2" t="inlineStr"/>
      <c r="B990" s="2" t="inlineStr"/>
      <c r="C990" s="2" t="inlineStr"/>
      <c r="D990" s="2" t="inlineStr"/>
      <c r="E990" s="29" t="inlineStr">
        <is>
          <t>TOTAL Mão de Obra:</t>
        </is>
      </c>
      <c r="F990" s="60" t="n"/>
      <c r="G990" s="73">
        <f>SUM(G986:G989)</f>
        <v/>
      </c>
    </row>
    <row r="991" ht="15" customHeight="1">
      <c r="A991" s="2" t="inlineStr"/>
      <c r="B991" s="2" t="inlineStr"/>
      <c r="C991" s="2" t="inlineStr"/>
      <c r="D991" s="2" t="inlineStr"/>
      <c r="E991" s="31" t="inlineStr">
        <is>
          <t>VALOR:</t>
        </is>
      </c>
      <c r="F991" s="60" t="n"/>
      <c r="G991" s="61">
        <f>SUM(G984,G974,G990,G963)</f>
        <v/>
      </c>
    </row>
    <row r="992" ht="15" customHeight="1">
      <c r="A992" s="2" t="inlineStr"/>
      <c r="B992" s="2" t="inlineStr"/>
      <c r="C992" s="2" t="inlineStr"/>
      <c r="D992" s="2" t="inlineStr"/>
      <c r="E992" s="31" t="inlineStr">
        <is>
          <t>VALOR BDI (26.70%):</t>
        </is>
      </c>
      <c r="F992" s="60" t="n"/>
      <c r="G992" s="61">
        <f>ROUNDDOWN(G991*BDI,2)</f>
        <v/>
      </c>
    </row>
    <row r="993" ht="15" customHeight="1">
      <c r="A993" s="2" t="inlineStr"/>
      <c r="B993" s="2" t="inlineStr"/>
      <c r="C993" s="2" t="inlineStr"/>
      <c r="D993" s="2" t="inlineStr"/>
      <c r="E993" s="31" t="inlineStr">
        <is>
          <t>VALOR COM BDI:</t>
        </is>
      </c>
      <c r="F993" s="60" t="n"/>
      <c r="G993" s="61">
        <f>G992 + G991</f>
        <v/>
      </c>
    </row>
    <row r="994" ht="10" customHeight="1">
      <c r="A994" s="2" t="inlineStr"/>
      <c r="B994" s="2" t="inlineStr"/>
      <c r="C994" s="22" t="inlineStr"/>
      <c r="E994" s="2" t="inlineStr"/>
      <c r="F994" s="2" t="inlineStr"/>
      <c r="G994" s="2" t="inlineStr"/>
    </row>
    <row r="995" ht="20" customHeight="1">
      <c r="A995" s="23" t="inlineStr">
        <is>
          <t>4.20. C5078 FURO DIRECIONAL E PUXE PARA DUTO EM AÇO CARBONO DN 3", SCH 40, API 5L PARA RAMAIS DE DISTRIBUIÇÃO DE GÁS NATURAL - MÉTODO NÃO DESTRUTIVO (MND) (M)</t>
        </is>
      </c>
      <c r="B995" s="59" t="n"/>
      <c r="C995" s="59" t="n"/>
      <c r="D995" s="59" t="n"/>
      <c r="E995" s="59" t="n"/>
      <c r="F995" s="59" t="n"/>
      <c r="G995" s="60" t="n"/>
    </row>
    <row r="996" ht="15" customHeight="1">
      <c r="A996" s="24" t="inlineStr">
        <is>
          <t>COTAÇÃO / MAO DE OBRA (C/ ENCARGOS)</t>
        </is>
      </c>
      <c r="B996" s="60" t="n"/>
      <c r="C996" s="15" t="inlineStr">
        <is>
          <t>FONTE</t>
        </is>
      </c>
      <c r="D996" s="15" t="inlineStr">
        <is>
          <t>UNID</t>
        </is>
      </c>
      <c r="E996" s="15" t="inlineStr">
        <is>
          <t>COEFICIENTE</t>
        </is>
      </c>
      <c r="F996" s="15" t="inlineStr">
        <is>
          <t>PREÇO UNITÁRIO</t>
        </is>
      </c>
      <c r="G996" s="15" t="inlineStr">
        <is>
          <t>TOTAL</t>
        </is>
      </c>
    </row>
    <row r="997" ht="15" customHeight="1">
      <c r="A997" s="25" t="inlineStr">
        <is>
          <t>I2510</t>
        </is>
      </c>
      <c r="B997" s="26" t="inlineStr">
        <is>
          <t>ENCARREGADO DE SERVIÇOS</t>
        </is>
      </c>
      <c r="C997" s="25" t="inlineStr">
        <is>
          <t>SEINFRA</t>
        </is>
      </c>
      <c r="D997" s="25" t="inlineStr">
        <is>
          <t>H</t>
        </is>
      </c>
      <c r="E997" s="69" t="n">
        <v>0.1711</v>
      </c>
      <c r="F997" s="72">
        <f>ROUND(M997*FATOR, 2)</f>
        <v/>
      </c>
      <c r="G997" s="72">
        <f>ROUND(E997*F997, 2)</f>
        <v/>
      </c>
      <c r="L997" t="n">
        <v>0.1711</v>
      </c>
      <c r="M997" t="n">
        <v>32.75</v>
      </c>
      <c r="N997">
        <f>(M997-F997)</f>
        <v/>
      </c>
    </row>
    <row r="998" ht="15" customHeight="1">
      <c r="A998" s="25" t="inlineStr">
        <is>
          <t>G0408</t>
        </is>
      </c>
      <c r="B998" s="26" t="inlineStr">
        <is>
          <t>NAVEGADOR DE FURO DIRECIONAL (CEGÁS)</t>
        </is>
      </c>
      <c r="C998" s="25" t="inlineStr">
        <is>
          <t>SEINFRA</t>
        </is>
      </c>
      <c r="D998" s="25" t="inlineStr">
        <is>
          <t>H</t>
        </is>
      </c>
      <c r="E998" s="69" t="n">
        <v>0.1711</v>
      </c>
      <c r="F998" s="72">
        <f>ROUND(M998*FATOR, 2)</f>
        <v/>
      </c>
      <c r="G998" s="72">
        <f>ROUND(E998*F998, 2)</f>
        <v/>
      </c>
      <c r="L998" t="n">
        <v>0.1711</v>
      </c>
      <c r="M998" t="n">
        <v>36.64</v>
      </c>
      <c r="N998">
        <f>(M998-F998)</f>
        <v/>
      </c>
    </row>
    <row r="999" ht="15" customHeight="1">
      <c r="A999" s="25" t="inlineStr">
        <is>
          <t>G0411</t>
        </is>
      </c>
      <c r="B999" s="26" t="inlineStr">
        <is>
          <t>OPERADOR DE MÁQUINA DE FURO DIRECIONAL (CEGÁS)</t>
        </is>
      </c>
      <c r="C999" s="25" t="inlineStr">
        <is>
          <t>SEINFRA</t>
        </is>
      </c>
      <c r="D999" s="25" t="inlineStr">
        <is>
          <t>H</t>
        </is>
      </c>
      <c r="E999" s="69" t="n">
        <v>0.1711</v>
      </c>
      <c r="F999" s="72">
        <f>ROUND(M999*FATOR, 2)</f>
        <v/>
      </c>
      <c r="G999" s="72">
        <f>ROUND(E999*F999, 2)</f>
        <v/>
      </c>
      <c r="L999" t="n">
        <v>0.1711</v>
      </c>
      <c r="M999" t="n">
        <v>33.97</v>
      </c>
      <c r="N999">
        <f>(M999-F999)</f>
        <v/>
      </c>
    </row>
    <row r="1000" ht="18" customHeight="1">
      <c r="A1000" s="2" t="inlineStr"/>
      <c r="B1000" s="2" t="inlineStr"/>
      <c r="C1000" s="2" t="inlineStr"/>
      <c r="D1000" s="2" t="inlineStr"/>
      <c r="E1000" s="29" t="inlineStr">
        <is>
          <t>TOTAL COTAÇÃO / MAO DE OBRA (C/ ENCARGOS):</t>
        </is>
      </c>
      <c r="F1000" s="60" t="n"/>
      <c r="G1000" s="73">
        <f>SUM(G997:G999)</f>
        <v/>
      </c>
    </row>
    <row r="1001" ht="15" customHeight="1">
      <c r="A1001" s="24" t="inlineStr">
        <is>
          <t>Equipamento Custo Horário</t>
        </is>
      </c>
      <c r="B1001" s="60" t="n"/>
      <c r="C1001" s="15" t="inlineStr">
        <is>
          <t>FONTE</t>
        </is>
      </c>
      <c r="D1001" s="15" t="inlineStr">
        <is>
          <t>UNID</t>
        </is>
      </c>
      <c r="E1001" s="15" t="inlineStr">
        <is>
          <t>COEFICIENTE</t>
        </is>
      </c>
      <c r="F1001" s="15" t="inlineStr">
        <is>
          <t>PREÇO UNITÁRIO</t>
        </is>
      </c>
      <c r="G1001" s="15" t="inlineStr">
        <is>
          <t>TOTAL</t>
        </is>
      </c>
    </row>
    <row r="1002" ht="15" customHeight="1">
      <c r="A1002" s="25" t="inlineStr">
        <is>
          <t>I0575</t>
        </is>
      </c>
      <c r="B1002" s="26" t="inlineStr">
        <is>
          <t>CAMINHÃO ADAPTADO A VACUO (CHI)</t>
        </is>
      </c>
      <c r="C1002" s="25" t="inlineStr">
        <is>
          <t>SEINFRA</t>
        </is>
      </c>
      <c r="D1002" s="25" t="inlineStr">
        <is>
          <t>H</t>
        </is>
      </c>
      <c r="E1002" s="69" t="n">
        <v>0.1411</v>
      </c>
      <c r="F1002" s="72">
        <f>'COMPOSICOES AUXILIARES'!G154</f>
        <v/>
      </c>
      <c r="G1002" s="72">
        <f>ROUND(E1002*F1002, 2)</f>
        <v/>
      </c>
      <c r="L1002" t="n">
        <v>0.1411</v>
      </c>
      <c r="M1002" t="n">
        <v>54.5145</v>
      </c>
      <c r="N1002">
        <f>(M1002-F1002)</f>
        <v/>
      </c>
    </row>
    <row r="1003" ht="15" customHeight="1">
      <c r="A1003" s="25" t="inlineStr">
        <is>
          <t>I0702</t>
        </is>
      </c>
      <c r="B1003" s="26" t="inlineStr">
        <is>
          <t>CAMINHÃO ADAPTADO A VÁCUO (CHP)</t>
        </is>
      </c>
      <c r="C1003" s="25" t="inlineStr">
        <is>
          <t>SEINFRA</t>
        </is>
      </c>
      <c r="D1003" s="25" t="inlineStr">
        <is>
          <t>H</t>
        </is>
      </c>
      <c r="E1003" s="69" t="n">
        <v>0.03</v>
      </c>
      <c r="F1003" s="72">
        <f>'COMPOSICOES AUXILIARES'!G166</f>
        <v/>
      </c>
      <c r="G1003" s="72">
        <f>ROUND(E1003*F1003, 2)</f>
        <v/>
      </c>
      <c r="L1003" t="n">
        <v>0.03</v>
      </c>
      <c r="M1003" t="n">
        <v>151.1089</v>
      </c>
      <c r="N1003">
        <f>(M1003-F1003)</f>
        <v/>
      </c>
    </row>
    <row r="1004" ht="15" customHeight="1">
      <c r="A1004" s="25" t="inlineStr">
        <is>
          <t>I0581</t>
        </is>
      </c>
      <c r="B1004" s="26" t="inlineStr">
        <is>
          <t>CAMINHÃO C/CARROCERIA DE MADEIRA HP 136 (CHI)</t>
        </is>
      </c>
      <c r="C1004" s="25" t="inlineStr">
        <is>
          <t>SEINFRA</t>
        </is>
      </c>
      <c r="D1004" s="25" t="inlineStr">
        <is>
          <t>H</t>
        </is>
      </c>
      <c r="E1004" s="69" t="n">
        <v>0.1471</v>
      </c>
      <c r="F1004" s="72">
        <f>'COMPOSICOES AUXILIARES'!G208</f>
        <v/>
      </c>
      <c r="G1004" s="72">
        <f>ROUND(E1004*F1004, 2)</f>
        <v/>
      </c>
      <c r="L1004" t="n">
        <v>0.1471</v>
      </c>
      <c r="M1004" t="n">
        <v>66.24590000000001</v>
      </c>
      <c r="N1004">
        <f>(M1004-F1004)</f>
        <v/>
      </c>
    </row>
    <row r="1005" ht="15" customHeight="1">
      <c r="A1005" s="25" t="inlineStr">
        <is>
          <t>I0703</t>
        </is>
      </c>
      <c r="B1005" s="26" t="inlineStr">
        <is>
          <t>CAMINHÃO C/CARROCERIA DE MADEIRA HP 136 (CHP)</t>
        </is>
      </c>
      <c r="C1005" s="25" t="inlineStr">
        <is>
          <t>SEINFRA</t>
        </is>
      </c>
      <c r="D1005" s="25" t="inlineStr">
        <is>
          <t>H</t>
        </is>
      </c>
      <c r="E1005" s="69" t="n">
        <v>0.024</v>
      </c>
      <c r="F1005" s="72">
        <f>'COMPOSICOES AUXILIARES'!G220</f>
        <v/>
      </c>
      <c r="G1005" s="72">
        <f>ROUND(E1005*F1005, 2)</f>
        <v/>
      </c>
      <c r="L1005" t="n">
        <v>0.024</v>
      </c>
      <c r="M1005" t="n">
        <v>175.2984</v>
      </c>
      <c r="N1005">
        <f>(M1005-F1005)</f>
        <v/>
      </c>
    </row>
    <row r="1006" ht="15" customHeight="1">
      <c r="A1006" s="25" t="inlineStr">
        <is>
          <t>I0584</t>
        </is>
      </c>
      <c r="B1006" s="26" t="inlineStr">
        <is>
          <t>CAMINHÃO COMERC. EQUIP. C/GUINDASTE (CHI)</t>
        </is>
      </c>
      <c r="C1006" s="25" t="inlineStr">
        <is>
          <t>SEINFRA</t>
        </is>
      </c>
      <c r="D1006" s="25" t="inlineStr">
        <is>
          <t>H</t>
        </is>
      </c>
      <c r="E1006" s="69" t="n">
        <v>0.1471</v>
      </c>
      <c r="F1006" s="72">
        <f>'COMPOSICOES AUXILIARES'!G230</f>
        <v/>
      </c>
      <c r="G1006" s="72">
        <f>ROUND(E1006*F1006, 2)</f>
        <v/>
      </c>
      <c r="L1006" t="n">
        <v>0.1471</v>
      </c>
      <c r="M1006" t="n">
        <v>64.99120000000001</v>
      </c>
      <c r="N1006">
        <f>(M1006-F1006)</f>
        <v/>
      </c>
    </row>
    <row r="1007" ht="15" customHeight="1">
      <c r="A1007" s="25" t="inlineStr">
        <is>
          <t>I0705</t>
        </is>
      </c>
      <c r="B1007" s="26" t="inlineStr">
        <is>
          <t>CAMINHÃO COMERC. EQUIP. C/GUINDASTE (CHP)</t>
        </is>
      </c>
      <c r="C1007" s="25" t="inlineStr">
        <is>
          <t>SEINFRA</t>
        </is>
      </c>
      <c r="D1007" s="25" t="inlineStr">
        <is>
          <t>H</t>
        </is>
      </c>
      <c r="E1007" s="69" t="n">
        <v>0.024</v>
      </c>
      <c r="F1007" s="72">
        <f>'COMPOSICOES AUXILIARES'!G242</f>
        <v/>
      </c>
      <c r="G1007" s="72">
        <f>ROUND(E1007*F1007, 2)</f>
        <v/>
      </c>
      <c r="L1007" t="n">
        <v>0.024</v>
      </c>
      <c r="M1007" t="n">
        <v>172.7113</v>
      </c>
      <c r="N1007">
        <f>(M1007-F1007)</f>
        <v/>
      </c>
    </row>
    <row r="1008" ht="15" customHeight="1">
      <c r="A1008" s="25" t="inlineStr">
        <is>
          <t>I0590</t>
        </is>
      </c>
      <c r="B1008" s="26" t="inlineStr">
        <is>
          <t>CAMINHÃO TANQUE 8.000 l (CHI)</t>
        </is>
      </c>
      <c r="C1008" s="25" t="inlineStr">
        <is>
          <t>SEINFRA</t>
        </is>
      </c>
      <c r="D1008" s="25" t="inlineStr">
        <is>
          <t>H</t>
        </is>
      </c>
      <c r="E1008" s="69" t="n">
        <v>0.1471</v>
      </c>
      <c r="F1008" s="72">
        <f>'COMPOSICOES AUXILIARES'!G264</f>
        <v/>
      </c>
      <c r="G1008" s="72">
        <f>ROUND(E1008*F1008, 2)</f>
        <v/>
      </c>
      <c r="L1008" t="n">
        <v>0.1471</v>
      </c>
      <c r="M1008" t="n">
        <v>73.44410000000001</v>
      </c>
      <c r="N1008">
        <f>(M1008-F1008)</f>
        <v/>
      </c>
    </row>
    <row r="1009" ht="15" customHeight="1">
      <c r="A1009" s="25" t="inlineStr">
        <is>
          <t>I0698</t>
        </is>
      </c>
      <c r="B1009" s="26" t="inlineStr">
        <is>
          <t>CAMINHÃO TANQUE 8.000 l (CHP)</t>
        </is>
      </c>
      <c r="C1009" s="25" t="inlineStr">
        <is>
          <t>SEINFRA</t>
        </is>
      </c>
      <c r="D1009" s="25" t="inlineStr">
        <is>
          <t>H</t>
        </is>
      </c>
      <c r="E1009" s="69" t="n">
        <v>0.024</v>
      </c>
      <c r="F1009" s="72">
        <f>'COMPOSICOES AUXILIARES'!G276</f>
        <v/>
      </c>
      <c r="G1009" s="72">
        <f>ROUND(E1009*F1009, 2)</f>
        <v/>
      </c>
      <c r="L1009" t="n">
        <v>0.024</v>
      </c>
      <c r="M1009" t="n">
        <v>216.8311</v>
      </c>
      <c r="N1009">
        <f>(M1009-F1009)</f>
        <v/>
      </c>
    </row>
    <row r="1010" ht="15" customHeight="1">
      <c r="A1010" s="25" t="inlineStr">
        <is>
          <t>I0601</t>
        </is>
      </c>
      <c r="B1010" s="26" t="inlineStr">
        <is>
          <t>CAVALO MECÂNICO C/PRANC. 2 EIXOS (CHI)</t>
        </is>
      </c>
      <c r="C1010" s="25" t="inlineStr">
        <is>
          <t>SEINFRA</t>
        </is>
      </c>
      <c r="D1010" s="25" t="inlineStr">
        <is>
          <t>H</t>
        </is>
      </c>
      <c r="E1010" s="69" t="n">
        <v>0.1471</v>
      </c>
      <c r="F1010" s="72">
        <f>'COMPOSICOES AUXILIARES'!G330</f>
        <v/>
      </c>
      <c r="G1010" s="72">
        <f>ROUND(E1010*F1010, 2)</f>
        <v/>
      </c>
      <c r="L1010" t="n">
        <v>0.1471</v>
      </c>
      <c r="M1010" t="n">
        <v>107.0748</v>
      </c>
      <c r="N1010">
        <f>(M1010-F1010)</f>
        <v/>
      </c>
    </row>
    <row r="1011" ht="15" customHeight="1">
      <c r="A1011" s="25" t="inlineStr">
        <is>
          <t>I0715</t>
        </is>
      </c>
      <c r="B1011" s="26" t="inlineStr">
        <is>
          <t>CAVALO MECÂNICO C/PRANC. 2 EIXOS (CHP)</t>
        </is>
      </c>
      <c r="C1011" s="25" t="inlineStr">
        <is>
          <t>SEINFRA</t>
        </is>
      </c>
      <c r="D1011" s="25" t="inlineStr">
        <is>
          <t>H</t>
        </is>
      </c>
      <c r="E1011" s="69" t="n">
        <v>0.024</v>
      </c>
      <c r="F1011" s="72">
        <f>'COMPOSICOES AUXILIARES'!G342</f>
        <v/>
      </c>
      <c r="G1011" s="72">
        <f>ROUND(E1011*F1011, 2)</f>
        <v/>
      </c>
      <c r="L1011" t="n">
        <v>0.024</v>
      </c>
      <c r="M1011" t="n">
        <v>315.4385</v>
      </c>
      <c r="N1011">
        <f>(M1011-F1011)</f>
        <v/>
      </c>
    </row>
    <row r="1012" ht="15" customHeight="1">
      <c r="A1012" s="25" t="inlineStr">
        <is>
          <t>I0725</t>
        </is>
      </c>
      <c r="B1012" s="26" t="inlineStr">
        <is>
          <t>COMPACTADOR DE PLACA VIBRATÓRIA HP 7 (CHP)</t>
        </is>
      </c>
      <c r="C1012" s="25" t="inlineStr">
        <is>
          <t>SEINFRA</t>
        </is>
      </c>
      <c r="D1012" s="25" t="inlineStr">
        <is>
          <t>H</t>
        </is>
      </c>
      <c r="E1012" s="69" t="n">
        <v>0.01</v>
      </c>
      <c r="F1012" s="72">
        <f>'COMPOSICOES AUXILIARES'!G398</f>
        <v/>
      </c>
      <c r="G1012" s="72">
        <f>ROUND(E1012*F1012, 2)</f>
        <v/>
      </c>
      <c r="L1012" t="n">
        <v>0.01</v>
      </c>
      <c r="M1012" t="n">
        <v>51.5141</v>
      </c>
      <c r="N1012">
        <f>(M1012-F1012)</f>
        <v/>
      </c>
    </row>
    <row r="1013" ht="21" customHeight="1">
      <c r="A1013" s="25" t="inlineStr">
        <is>
          <t>G0459</t>
        </is>
      </c>
      <c r="B1013" s="26" t="inlineStr">
        <is>
          <t>COMPACTADOR MANUAL C/ SOQUETE VIBRATÓRIO - 4,1 KW (CHI)</t>
        </is>
      </c>
      <c r="C1013" s="25" t="inlineStr">
        <is>
          <t>SEINFRA</t>
        </is>
      </c>
      <c r="D1013" s="25" t="inlineStr">
        <is>
          <t>H</t>
        </is>
      </c>
      <c r="E1013" s="69" t="n">
        <v>0.1611</v>
      </c>
      <c r="F1013" s="72">
        <f>'COMPOSICOES AUXILIARES'!G429</f>
        <v/>
      </c>
      <c r="G1013" s="72">
        <f>ROUND(E1013*F1013, 2)</f>
        <v/>
      </c>
      <c r="L1013" t="n">
        <v>0.1611</v>
      </c>
      <c r="M1013" t="n">
        <v>0.9558</v>
      </c>
      <c r="N1013">
        <f>(M1013-F1013)</f>
        <v/>
      </c>
    </row>
    <row r="1014" ht="21" customHeight="1">
      <c r="A1014" s="25" t="inlineStr">
        <is>
          <t>G0458</t>
        </is>
      </c>
      <c r="B1014" s="26" t="inlineStr">
        <is>
          <t>COMPACTADOR MANUAL C/ SOQUETE VIBRATÓRIO - 4,1 KW (CHP)</t>
        </is>
      </c>
      <c r="C1014" s="25" t="inlineStr">
        <is>
          <t>SEINFRA</t>
        </is>
      </c>
      <c r="D1014" s="25" t="inlineStr">
        <is>
          <t>H</t>
        </is>
      </c>
      <c r="E1014" s="69" t="n">
        <v>0.01</v>
      </c>
      <c r="F1014" s="72">
        <f>'COMPOSICOES AUXILIARES'!G440</f>
        <v/>
      </c>
      <c r="G1014" s="72">
        <f>ROUND(E1014*F1014, 2)</f>
        <v/>
      </c>
      <c r="L1014" t="n">
        <v>0.01</v>
      </c>
      <c r="M1014" t="n">
        <v>4.5069</v>
      </c>
      <c r="N1014">
        <f>(M1014-F1014)</f>
        <v/>
      </c>
    </row>
    <row r="1015" ht="38" customHeight="1">
      <c r="A1015" s="25" t="inlineStr">
        <is>
          <t>G0429</t>
        </is>
      </c>
      <c r="B1015" s="26" t="inlineStr">
        <is>
          <t>HOLIDAY DETECTOR DE FALHA DE REVESTIMENTO EM MANTA TERMOCONTRÁTIL - VOLTAGEM DE 12 KV A 20 KV, DE CORRENTE PULSANTE, VIA SECA, CONFORME NORMA NACE STANDARD RP-0274 (CHI)</t>
        </is>
      </c>
      <c r="C1015" s="25" t="inlineStr">
        <is>
          <t>SEINFRA</t>
        </is>
      </c>
      <c r="D1015" s="25" t="inlineStr">
        <is>
          <t>H</t>
        </is>
      </c>
      <c r="E1015" s="69" t="n">
        <v>0.0342</v>
      </c>
      <c r="F1015" s="72">
        <f>'COMPOSICOES AUXILIARES'!G665</f>
        <v/>
      </c>
      <c r="G1015" s="72">
        <f>ROUND(E1015*F1015, 2)</f>
        <v/>
      </c>
      <c r="L1015" t="n">
        <v>0.0342</v>
      </c>
      <c r="M1015" t="n">
        <v>1.3885</v>
      </c>
      <c r="N1015">
        <f>(M1015-F1015)</f>
        <v/>
      </c>
    </row>
    <row r="1016" ht="38" customHeight="1">
      <c r="A1016" s="25" t="inlineStr">
        <is>
          <t>G0428</t>
        </is>
      </c>
      <c r="B1016" s="26" t="inlineStr">
        <is>
          <t>HOLIDAY DETECTOR DE FALHA DE REVESTIMENTO EM MANTA TERMOCONTRÁTIL - VOLTAGEM DE 12 KV A 20 KV, DE CORRENTE PULSANTE, VIA SECA, CONFORME NORMA NACE STANDARD RP-0274 (CHP)</t>
        </is>
      </c>
      <c r="C1016" s="25" t="inlineStr">
        <is>
          <t>SEINFRA</t>
        </is>
      </c>
      <c r="D1016" s="25" t="inlineStr">
        <is>
          <t>H</t>
        </is>
      </c>
      <c r="E1016" s="69" t="n">
        <v>0.1369</v>
      </c>
      <c r="F1016" s="72">
        <f>'COMPOSICOES AUXILIARES'!G675</f>
        <v/>
      </c>
      <c r="G1016" s="72">
        <f>ROUND(E1016*F1016, 2)</f>
        <v/>
      </c>
      <c r="L1016" t="n">
        <v>0.1369</v>
      </c>
      <c r="M1016" t="n">
        <v>1.9769</v>
      </c>
      <c r="N1016">
        <f>(M1016-F1016)</f>
        <v/>
      </c>
    </row>
    <row r="1017" ht="29" customHeight="1">
      <c r="A1017" s="25" t="inlineStr">
        <is>
          <t>G0426</t>
        </is>
      </c>
      <c r="B1017" s="26" t="inlineStr">
        <is>
          <t>LOCALIZADOR PARA FURO DIRECIONAL, COM RECEPTOR, DISPLAY REMOTO COM SONDA/TRANSMISSOR, ALCANCE APROXIMADO COM PITCH E FREQUÊNCIA (CHI)</t>
        </is>
      </c>
      <c r="C1017" s="25" t="inlineStr">
        <is>
          <t>SEINFRA</t>
        </is>
      </c>
      <c r="D1017" s="25" t="inlineStr">
        <is>
          <t>H</t>
        </is>
      </c>
      <c r="E1017" s="69" t="n">
        <v>0.1611</v>
      </c>
      <c r="F1017" s="72">
        <f>'COMPOSICOES AUXILIARES'!G693</f>
        <v/>
      </c>
      <c r="G1017" s="72">
        <f>ROUND(E1017*F1017, 2)</f>
        <v/>
      </c>
      <c r="L1017" t="n">
        <v>0.1611</v>
      </c>
      <c r="M1017" t="n">
        <v>17.08</v>
      </c>
      <c r="N1017">
        <f>(M1017-F1017)</f>
        <v/>
      </c>
    </row>
    <row r="1018" ht="29" customHeight="1">
      <c r="A1018" s="25" t="inlineStr">
        <is>
          <t>G0425</t>
        </is>
      </c>
      <c r="B1018" s="26" t="inlineStr">
        <is>
          <t>LOCALIZADOR PARA FURO DIRECIONAL, COM RECEPTOR, DISPLAY REMOTO COM SONDA/TRANSMISSOR, ALCANCE APROXIMADO COM PITCH E FREQUÊNCIA (CHP)</t>
        </is>
      </c>
      <c r="C1018" s="25" t="inlineStr">
        <is>
          <t>SEINFRA</t>
        </is>
      </c>
      <c r="D1018" s="25" t="inlineStr">
        <is>
          <t>H</t>
        </is>
      </c>
      <c r="E1018" s="69" t="n">
        <v>0.01</v>
      </c>
      <c r="F1018" s="72">
        <f>'COMPOSICOES AUXILIARES'!G703</f>
        <v/>
      </c>
      <c r="G1018" s="72">
        <f>ROUND(E1018*F1018, 2)</f>
        <v/>
      </c>
      <c r="L1018" t="n">
        <v>0.01</v>
      </c>
      <c r="M1018" t="n">
        <v>24.08</v>
      </c>
      <c r="N1018">
        <f>(M1018-F1018)</f>
        <v/>
      </c>
    </row>
    <row r="1019" ht="21" customHeight="1">
      <c r="A1019" s="25" t="inlineStr">
        <is>
          <t>G0416</t>
        </is>
      </c>
      <c r="B1019" s="26" t="inlineStr">
        <is>
          <t>MÁQUINA DE FURO DIRECIONAL COM PULL-BACK DE 24000  LIBRAS (10.000KGF) (CHI)</t>
        </is>
      </c>
      <c r="C1019" s="25" t="inlineStr">
        <is>
          <t>SEINFRA</t>
        </is>
      </c>
      <c r="D1019" s="25" t="inlineStr">
        <is>
          <t>H</t>
        </is>
      </c>
      <c r="E1019" s="69" t="n">
        <v>0.157</v>
      </c>
      <c r="F1019" s="72">
        <f>'COMPOSICOES AUXILIARES'!G1003</f>
        <v/>
      </c>
      <c r="G1019" s="72">
        <f>ROUND(E1019*F1019, 2)</f>
        <v/>
      </c>
      <c r="L1019" t="n">
        <v>0.157</v>
      </c>
      <c r="M1019" t="n">
        <v>312.9532</v>
      </c>
      <c r="N1019">
        <f>(M1019-F1019)</f>
        <v/>
      </c>
    </row>
    <row r="1020" ht="21" customHeight="1">
      <c r="A1020" s="25" t="inlineStr">
        <is>
          <t>G0415</t>
        </is>
      </c>
      <c r="B1020" s="26" t="inlineStr">
        <is>
          <t>MÁQUINA DE FURO DIRECIONAL COM PULL-BACK DE 24000  LIBRAS (10.000KGF) (CHP)</t>
        </is>
      </c>
      <c r="C1020" s="25" t="inlineStr">
        <is>
          <t>SEINFRA</t>
        </is>
      </c>
      <c r="D1020" s="25" t="inlineStr">
        <is>
          <t>H</t>
        </is>
      </c>
      <c r="E1020" s="69" t="n">
        <v>0.0141</v>
      </c>
      <c r="F1020" s="72">
        <f>'COMPOSICOES AUXILIARES'!G1014</f>
        <v/>
      </c>
      <c r="G1020" s="72">
        <f>ROUND(E1020*F1020, 2)</f>
        <v/>
      </c>
      <c r="L1020" t="n">
        <v>0.0141</v>
      </c>
      <c r="M1020" t="n">
        <v>667.3099999999999</v>
      </c>
      <c r="N1020">
        <f>(M1020-F1020)</f>
        <v/>
      </c>
    </row>
    <row r="1021" ht="15" customHeight="1">
      <c r="A1021" s="25" t="inlineStr">
        <is>
          <t>I0653</t>
        </is>
      </c>
      <c r="B1021" s="26" t="inlineStr">
        <is>
          <t>RETRO ESCAVADEIRA DE PNEUS (CHI)</t>
        </is>
      </c>
      <c r="C1021" s="25" t="inlineStr">
        <is>
          <t>SEINFRA</t>
        </is>
      </c>
      <c r="D1021" s="25" t="inlineStr">
        <is>
          <t>H</t>
        </is>
      </c>
      <c r="E1021" s="69" t="n">
        <v>0.1591</v>
      </c>
      <c r="F1021" s="72">
        <f>'COMPOSICOES AUXILIARES'!G1390</f>
        <v/>
      </c>
      <c r="G1021" s="72">
        <f>ROUND(E1021*F1021, 2)</f>
        <v/>
      </c>
      <c r="L1021" t="n">
        <v>0.1591</v>
      </c>
      <c r="M1021" t="n">
        <v>57.0291</v>
      </c>
      <c r="N1021">
        <f>(M1021-F1021)</f>
        <v/>
      </c>
    </row>
    <row r="1022" ht="15" customHeight="1">
      <c r="A1022" s="25" t="inlineStr">
        <is>
          <t>I0765</t>
        </is>
      </c>
      <c r="B1022" s="26" t="inlineStr">
        <is>
          <t>RETRO ESCAVADEIRA DE PNEUS (CHP)</t>
        </is>
      </c>
      <c r="C1022" s="25" t="inlineStr">
        <is>
          <t>SEINFRA</t>
        </is>
      </c>
      <c r="D1022" s="25" t="inlineStr">
        <is>
          <t>H</t>
        </is>
      </c>
      <c r="E1022" s="69" t="n">
        <v>0.012</v>
      </c>
      <c r="F1022" s="72">
        <f>'COMPOSICOES AUXILIARES'!G1402</f>
        <v/>
      </c>
      <c r="G1022" s="72">
        <f>ROUND(E1022*F1022, 2)</f>
        <v/>
      </c>
      <c r="L1022" t="n">
        <v>0.012</v>
      </c>
      <c r="M1022" t="n">
        <v>140.732</v>
      </c>
      <c r="N1022">
        <f>(M1022-F1022)</f>
        <v/>
      </c>
    </row>
    <row r="1023" ht="15" customHeight="1">
      <c r="A1023" s="25" t="inlineStr">
        <is>
          <t>I0769</t>
        </is>
      </c>
      <c r="B1023" s="26" t="inlineStr">
        <is>
          <t>ROMPEDOR PNEUMÁTICO (CHP)</t>
        </is>
      </c>
      <c r="C1023" s="25" t="inlineStr">
        <is>
          <t>SEINFRA</t>
        </is>
      </c>
      <c r="D1023" s="25" t="inlineStr">
        <is>
          <t>H</t>
        </is>
      </c>
      <c r="E1023" s="69" t="n">
        <v>0.006</v>
      </c>
      <c r="F1023" s="72">
        <f>'COMPOSICOES AUXILIARES'!G1455</f>
        <v/>
      </c>
      <c r="G1023" s="72">
        <f>ROUND(E1023*F1023, 2)</f>
        <v/>
      </c>
      <c r="L1023" t="n">
        <v>0.006</v>
      </c>
      <c r="M1023" t="n">
        <v>30.0043</v>
      </c>
      <c r="N1023">
        <f>(M1023-F1023)</f>
        <v/>
      </c>
    </row>
    <row r="1024" ht="21" customHeight="1">
      <c r="A1024" s="25" t="inlineStr">
        <is>
          <t>G0423</t>
        </is>
      </c>
      <c r="B1024" s="26" t="inlineStr">
        <is>
          <t>SISTEMA MISTURA A DÍESEL PARA FURO DIRECIONAL TANQUE DE 1000 GL (CHI)</t>
        </is>
      </c>
      <c r="C1024" s="25" t="inlineStr">
        <is>
          <t>SEINFRA</t>
        </is>
      </c>
      <c r="D1024" s="25" t="inlineStr">
        <is>
          <t>H</t>
        </is>
      </c>
      <c r="E1024" s="69" t="n">
        <v>0.1511</v>
      </c>
      <c r="F1024" s="72">
        <f>'COMPOSICOES AUXILIARES'!G1464</f>
        <v/>
      </c>
      <c r="G1024" s="72">
        <f>ROUND(E1024*F1024, 2)</f>
        <v/>
      </c>
      <c r="L1024" t="n">
        <v>0.1511</v>
      </c>
      <c r="M1024" t="n">
        <v>24.718</v>
      </c>
      <c r="N1024">
        <f>(M1024-F1024)</f>
        <v/>
      </c>
    </row>
    <row r="1025" ht="21" customHeight="1">
      <c r="A1025" s="25" t="inlineStr">
        <is>
          <t>G0422</t>
        </is>
      </c>
      <c r="B1025" s="26" t="inlineStr">
        <is>
          <t>SISTEMA MISTURA A DÍESEL PARA FURO DIRECIONAL TANQUE DE 1000 GL (CHP)</t>
        </is>
      </c>
      <c r="C1025" s="25" t="inlineStr">
        <is>
          <t>SEINFRA</t>
        </is>
      </c>
      <c r="D1025" s="25" t="inlineStr">
        <is>
          <t>H</t>
        </is>
      </c>
      <c r="E1025" s="69" t="n">
        <v>0.02</v>
      </c>
      <c r="F1025" s="72">
        <f>'COMPOSICOES AUXILIARES'!G1475</f>
        <v/>
      </c>
      <c r="G1025" s="72">
        <f>ROUND(E1025*F1025, 2)</f>
        <v/>
      </c>
      <c r="L1025" t="n">
        <v>0.02</v>
      </c>
      <c r="M1025" t="n">
        <v>59.9634</v>
      </c>
      <c r="N1025">
        <f>(M1025-F1025)</f>
        <v/>
      </c>
    </row>
    <row r="1026" ht="18" customHeight="1">
      <c r="A1026" s="2" t="inlineStr"/>
      <c r="B1026" s="2" t="inlineStr"/>
      <c r="C1026" s="2" t="inlineStr"/>
      <c r="D1026" s="2" t="inlineStr"/>
      <c r="E1026" s="29" t="inlineStr">
        <is>
          <t>TOTAL Equipamento Custo Horário:</t>
        </is>
      </c>
      <c r="F1026" s="60" t="n"/>
      <c r="G1026" s="73">
        <f>SUM(G1002:G1025)</f>
        <v/>
      </c>
    </row>
    <row r="1027" ht="15" customHeight="1">
      <c r="A1027" s="24" t="inlineStr">
        <is>
          <t>Material</t>
        </is>
      </c>
      <c r="B1027" s="60" t="n"/>
      <c r="C1027" s="15" t="inlineStr">
        <is>
          <t>FONTE</t>
        </is>
      </c>
      <c r="D1027" s="15" t="inlineStr">
        <is>
          <t>UNID</t>
        </is>
      </c>
      <c r="E1027" s="15" t="inlineStr">
        <is>
          <t>COEFICIENTE</t>
        </is>
      </c>
      <c r="F1027" s="15" t="inlineStr">
        <is>
          <t>PREÇO UNITÁRIO</t>
        </is>
      </c>
      <c r="G1027" s="15" t="inlineStr">
        <is>
          <t>TOTAL</t>
        </is>
      </c>
    </row>
    <row r="1028" ht="15" customHeight="1">
      <c r="A1028" s="25" t="inlineStr">
        <is>
          <t>G0008</t>
        </is>
      </c>
      <c r="B1028" s="26" t="inlineStr">
        <is>
          <t>ALARGADOR FLUTED  4,5" PARA FURO DIRECIONAL</t>
        </is>
      </c>
      <c r="C1028" s="25" t="inlineStr">
        <is>
          <t>SEINFRA</t>
        </is>
      </c>
      <c r="D1028" s="25" t="inlineStr">
        <is>
          <t>UN</t>
        </is>
      </c>
      <c r="E1028" s="69" t="n">
        <v>0.0001</v>
      </c>
      <c r="F1028" s="72">
        <f>ROUND(M1028*FATOR, 2)</f>
        <v/>
      </c>
      <c r="G1028" s="72">
        <f>ROUND(E1028*F1028, 2)</f>
        <v/>
      </c>
      <c r="L1028" t="n">
        <v>0.0001</v>
      </c>
      <c r="M1028" t="n">
        <v>18692.38</v>
      </c>
      <c r="N1028">
        <f>(M1028-F1028)</f>
        <v/>
      </c>
    </row>
    <row r="1029" ht="15" customHeight="1">
      <c r="A1029" s="25" t="inlineStr">
        <is>
          <t>G0018</t>
        </is>
      </c>
      <c r="B1029" s="26" t="inlineStr">
        <is>
          <t>ALARGADOR SPIRAL  4,5" PARA FURO DIRECIONAL</t>
        </is>
      </c>
      <c r="C1029" s="25" t="inlineStr">
        <is>
          <t>SEINFRA</t>
        </is>
      </c>
      <c r="D1029" s="25" t="inlineStr">
        <is>
          <t>UN</t>
        </is>
      </c>
      <c r="E1029" s="69" t="n">
        <v>0.0001</v>
      </c>
      <c r="F1029" s="72">
        <f>ROUND(M1029*FATOR, 2)</f>
        <v/>
      </c>
      <c r="G1029" s="72">
        <f>ROUND(E1029*F1029, 2)</f>
        <v/>
      </c>
      <c r="L1029" t="n">
        <v>0.0001</v>
      </c>
      <c r="M1029" t="n">
        <v>18149.26</v>
      </c>
      <c r="N1029">
        <f>(M1029-F1029)</f>
        <v/>
      </c>
    </row>
    <row r="1030" ht="15" customHeight="1">
      <c r="A1030" s="25" t="inlineStr">
        <is>
          <t>G0041</t>
        </is>
      </c>
      <c r="B1030" s="26" t="inlineStr">
        <is>
          <t>BARRILHA LEVE</t>
        </is>
      </c>
      <c r="C1030" s="25" t="inlineStr">
        <is>
          <t>SEINFRA</t>
        </is>
      </c>
      <c r="D1030" s="25" t="inlineStr">
        <is>
          <t>KG</t>
        </is>
      </c>
      <c r="E1030" s="69" t="n">
        <v>0.0103</v>
      </c>
      <c r="F1030" s="72">
        <f>ROUND(M1030*FATOR, 2)</f>
        <v/>
      </c>
      <c r="G1030" s="72">
        <f>ROUND(E1030*F1030, 2)</f>
        <v/>
      </c>
      <c r="L1030" t="n">
        <v>0.0103</v>
      </c>
      <c r="M1030" t="n">
        <v>5.35</v>
      </c>
      <c r="N1030">
        <f>(M1030-F1030)</f>
        <v/>
      </c>
    </row>
    <row r="1031" ht="21" customHeight="1">
      <c r="A1031" s="25" t="inlineStr">
        <is>
          <t>G0042</t>
        </is>
      </c>
      <c r="B1031" s="26" t="inlineStr">
        <is>
          <t>BETONITA ATIVADA E DE ALTO DESEMPENHO PARA FURO DIRECIONAL HDD</t>
        </is>
      </c>
      <c r="C1031" s="25" t="inlineStr">
        <is>
          <t>SEINFRA</t>
        </is>
      </c>
      <c r="D1031" s="25" t="inlineStr">
        <is>
          <t>KG</t>
        </is>
      </c>
      <c r="E1031" s="69" t="n">
        <v>0.1026</v>
      </c>
      <c r="F1031" s="72">
        <f>ROUND(M1031*FATOR, 2)</f>
        <v/>
      </c>
      <c r="G1031" s="72">
        <f>ROUND(E1031*F1031, 2)</f>
        <v/>
      </c>
      <c r="L1031" t="n">
        <v>0.1026</v>
      </c>
      <c r="M1031" t="n">
        <v>1.38</v>
      </c>
      <c r="N1031">
        <f>(M1031-F1031)</f>
        <v/>
      </c>
    </row>
    <row r="1032" ht="15" customHeight="1">
      <c r="A1032" s="25" t="inlineStr">
        <is>
          <t>G0043</t>
        </is>
      </c>
      <c r="B1032" s="26" t="inlineStr">
        <is>
          <t>BIOPOLIMERO GAMA XANTANA PARA FURO DIRECIONAL</t>
        </is>
      </c>
      <c r="C1032" s="25" t="inlineStr">
        <is>
          <t>SEINFRA</t>
        </is>
      </c>
      <c r="D1032" s="25" t="inlineStr">
        <is>
          <t>KG</t>
        </is>
      </c>
      <c r="E1032" s="69" t="n">
        <v>0.0174</v>
      </c>
      <c r="F1032" s="72">
        <f>ROUND(M1032*FATOR, 2)</f>
        <v/>
      </c>
      <c r="G1032" s="72">
        <f>ROUND(E1032*F1032, 2)</f>
        <v/>
      </c>
      <c r="L1032" t="n">
        <v>0.0174</v>
      </c>
      <c r="M1032" t="n">
        <v>55.83</v>
      </c>
      <c r="N1032">
        <f>(M1032-F1032)</f>
        <v/>
      </c>
    </row>
    <row r="1033" ht="46" customHeight="1">
      <c r="A1033" s="25" t="inlineStr">
        <is>
          <t>G0127</t>
        </is>
      </c>
      <c r="B1033" s="26" t="inlineStr">
        <is>
          <t>DISPERSANTE A BASE DE POLIFOSFATO TENSOATIVADO (TENSOATIVO NÃO-IÔNICO) DESTINADO A REMOÇÃO DE DISPERSÃO DE BENTONITA E ARGILAS NATURAIS E TAMBÉM PARA USO NA PUXADA EM PERFURAÇÃO DIRECIONAL HDD EM SOLOS ARGILOSOS</t>
        </is>
      </c>
      <c r="C1033" s="25" t="inlineStr">
        <is>
          <t>SEINFRA</t>
        </is>
      </c>
      <c r="D1033" s="25" t="inlineStr">
        <is>
          <t>KG</t>
        </is>
      </c>
      <c r="E1033" s="69" t="n">
        <v>0.0021</v>
      </c>
      <c r="F1033" s="72">
        <f>ROUND(M1033*FATOR, 2)</f>
        <v/>
      </c>
      <c r="G1033" s="72">
        <f>ROUND(E1033*F1033, 2)</f>
        <v/>
      </c>
      <c r="L1033" t="n">
        <v>0.0021</v>
      </c>
      <c r="M1033" t="n">
        <v>21.54</v>
      </c>
      <c r="N1033">
        <f>(M1033-F1033)</f>
        <v/>
      </c>
    </row>
    <row r="1034" ht="21" customHeight="1">
      <c r="A1034" s="25" t="inlineStr">
        <is>
          <t>G0177</t>
        </is>
      </c>
      <c r="B1034" s="26" t="inlineStr">
        <is>
          <t>LUBRIFICANTES  BIODEGRADAVEL PARA SOLOS   PARA FURO DIRECIONAL HDD</t>
        </is>
      </c>
      <c r="C1034" s="25" t="inlineStr">
        <is>
          <t>SEINFRA</t>
        </is>
      </c>
      <c r="D1034" s="25" t="inlineStr">
        <is>
          <t>L</t>
        </is>
      </c>
      <c r="E1034" s="69" t="n">
        <v>0.0123</v>
      </c>
      <c r="F1034" s="72">
        <f>ROUND(M1034*FATOR, 2)</f>
        <v/>
      </c>
      <c r="G1034" s="72">
        <f>ROUND(E1034*F1034, 2)</f>
        <v/>
      </c>
      <c r="L1034" t="n">
        <v>0.0123</v>
      </c>
      <c r="M1034" t="n">
        <v>36.9</v>
      </c>
      <c r="N1034">
        <f>(M1034-F1034)</f>
        <v/>
      </c>
    </row>
    <row r="1035" ht="15" customHeight="1">
      <c r="A1035" s="25" t="inlineStr">
        <is>
          <t>G0229</t>
        </is>
      </c>
      <c r="B1035" s="26" t="inlineStr">
        <is>
          <t>PÁ DE CORTE 4.5" PARA FURO DIRECIONAL</t>
        </is>
      </c>
      <c r="C1035" s="25" t="inlineStr">
        <is>
          <t>SEINFRA</t>
        </is>
      </c>
      <c r="D1035" s="25" t="inlineStr">
        <is>
          <t>UN</t>
        </is>
      </c>
      <c r="E1035" s="69" t="n">
        <v>0.003</v>
      </c>
      <c r="F1035" s="72">
        <f>ROUND(M1035*FATOR, 2)</f>
        <v/>
      </c>
      <c r="G1035" s="72">
        <f>ROUND(E1035*F1035, 2)</f>
        <v/>
      </c>
      <c r="L1035" t="n">
        <v>0.003</v>
      </c>
      <c r="M1035" t="n">
        <v>1401.82</v>
      </c>
      <c r="N1035">
        <f>(M1035-F1035)</f>
        <v/>
      </c>
    </row>
    <row r="1036" ht="29" customHeight="1">
      <c r="A1036" s="25" t="inlineStr">
        <is>
          <t>G0248</t>
        </is>
      </c>
      <c r="B1036" s="26" t="inlineStr">
        <is>
          <t>POLIACRILAMIDA PARCIALMENTE HIDROLISADA(PHPA) EMULSÃO INIBIDOR PARA FURO DIRECIONAL HDD CONCEBIDO PARA USO COM BETONITA</t>
        </is>
      </c>
      <c r="C1036" s="25" t="inlineStr">
        <is>
          <t>SEINFRA</t>
        </is>
      </c>
      <c r="D1036" s="25" t="inlineStr">
        <is>
          <t>L</t>
        </is>
      </c>
      <c r="E1036" s="69" t="n">
        <v>0.0308</v>
      </c>
      <c r="F1036" s="72">
        <f>ROUND(M1036*FATOR, 2)</f>
        <v/>
      </c>
      <c r="G1036" s="72">
        <f>ROUND(E1036*F1036, 2)</f>
        <v/>
      </c>
      <c r="L1036" t="n">
        <v>0.0308</v>
      </c>
      <c r="M1036" t="n">
        <v>36.52</v>
      </c>
      <c r="N1036">
        <f>(M1036-F1036)</f>
        <v/>
      </c>
    </row>
    <row r="1037" ht="15" customHeight="1">
      <c r="A1037" s="2" t="inlineStr"/>
      <c r="B1037" s="2" t="inlineStr"/>
      <c r="C1037" s="2" t="inlineStr"/>
      <c r="D1037" s="2" t="inlineStr"/>
      <c r="E1037" s="29" t="inlineStr">
        <is>
          <t>TOTAL Material:</t>
        </is>
      </c>
      <c r="F1037" s="60" t="n"/>
      <c r="G1037" s="73">
        <f>SUM(G1028:G1036)</f>
        <v/>
      </c>
    </row>
    <row r="1038" ht="15" customHeight="1">
      <c r="A1038" s="24" t="inlineStr">
        <is>
          <t>Mão de Obra</t>
        </is>
      </c>
      <c r="B1038" s="60" t="n"/>
      <c r="C1038" s="15" t="inlineStr">
        <is>
          <t>FONTE</t>
        </is>
      </c>
      <c r="D1038" s="15" t="inlineStr">
        <is>
          <t>UNID</t>
        </is>
      </c>
      <c r="E1038" s="15" t="inlineStr">
        <is>
          <t>COEFICIENTE</t>
        </is>
      </c>
      <c r="F1038" s="15" t="inlineStr">
        <is>
          <t>PREÇO UNITÁRIO</t>
        </is>
      </c>
      <c r="G1038" s="15" t="inlineStr">
        <is>
          <t>TOTAL</t>
        </is>
      </c>
    </row>
    <row r="1039" ht="15" customHeight="1">
      <c r="A1039" s="25" t="inlineStr">
        <is>
          <t>I0037</t>
        </is>
      </c>
      <c r="B1039" s="26" t="inlineStr">
        <is>
          <t>AJUDANTE</t>
        </is>
      </c>
      <c r="C1039" s="25" t="inlineStr">
        <is>
          <t>SEINFRA</t>
        </is>
      </c>
      <c r="D1039" s="25" t="inlineStr">
        <is>
          <t>H</t>
        </is>
      </c>
      <c r="E1039" s="69">
        <f>L1039*FATOR</f>
        <v/>
      </c>
      <c r="F1039" s="72" t="n">
        <v>21.1</v>
      </c>
      <c r="G1039" s="72">
        <f>ROUND(E1039*F1039, 2)</f>
        <v/>
      </c>
      <c r="L1039" t="n">
        <v>0.8557</v>
      </c>
      <c r="M1039" t="n">
        <v>21.1</v>
      </c>
      <c r="N1039">
        <f>(M1039-F1039)</f>
        <v/>
      </c>
    </row>
    <row r="1040" ht="15" customHeight="1">
      <c r="A1040" s="25" t="inlineStr">
        <is>
          <t>I0092</t>
        </is>
      </c>
      <c r="B1040" s="26" t="inlineStr">
        <is>
          <t>APLICADOR REVESTIMENTO</t>
        </is>
      </c>
      <c r="C1040" s="25" t="inlineStr">
        <is>
          <t>SEINFRA</t>
        </is>
      </c>
      <c r="D1040" s="25" t="inlineStr">
        <is>
          <t>H</t>
        </is>
      </c>
      <c r="E1040" s="69">
        <f>L1040*FATOR</f>
        <v/>
      </c>
      <c r="F1040" s="72" t="n">
        <v>26.86</v>
      </c>
      <c r="G1040" s="72">
        <f>ROUND(E1040*F1040, 2)</f>
        <v/>
      </c>
      <c r="L1040" t="n">
        <v>0.1711</v>
      </c>
      <c r="M1040" t="n">
        <v>26.86</v>
      </c>
      <c r="N1040">
        <f>(M1040-F1040)</f>
        <v/>
      </c>
    </row>
    <row r="1041" ht="15" customHeight="1">
      <c r="A1041" s="2" t="inlineStr"/>
      <c r="B1041" s="2" t="inlineStr"/>
      <c r="C1041" s="2" t="inlineStr"/>
      <c r="D1041" s="2" t="inlineStr"/>
      <c r="E1041" s="29" t="inlineStr">
        <is>
          <t>TOTAL Mão de Obra:</t>
        </is>
      </c>
      <c r="F1041" s="60" t="n"/>
      <c r="G1041" s="73">
        <f>SUM(G1039:G1040)</f>
        <v/>
      </c>
    </row>
    <row r="1042" ht="15" customHeight="1">
      <c r="A1042" s="2" t="inlineStr"/>
      <c r="B1042" s="2" t="inlineStr"/>
      <c r="C1042" s="2" t="inlineStr"/>
      <c r="D1042" s="2" t="inlineStr"/>
      <c r="E1042" s="31" t="inlineStr">
        <is>
          <t>VALOR:</t>
        </is>
      </c>
      <c r="F1042" s="60" t="n"/>
      <c r="G1042" s="61">
        <f>SUM(G1037,G1026,G1041,G1000)</f>
        <v/>
      </c>
    </row>
    <row r="1043" ht="15" customHeight="1">
      <c r="A1043" s="2" t="inlineStr"/>
      <c r="B1043" s="2" t="inlineStr"/>
      <c r="C1043" s="2" t="inlineStr"/>
      <c r="D1043" s="2" t="inlineStr"/>
      <c r="E1043" s="31" t="inlineStr">
        <is>
          <t>VALOR BDI (26.70%):</t>
        </is>
      </c>
      <c r="F1043" s="60" t="n"/>
      <c r="G1043" s="61">
        <f>ROUNDDOWN(G1042*BDI,2)</f>
        <v/>
      </c>
    </row>
    <row r="1044" ht="15" customHeight="1">
      <c r="A1044" s="2" t="inlineStr"/>
      <c r="B1044" s="2" t="inlineStr"/>
      <c r="C1044" s="2" t="inlineStr"/>
      <c r="D1044" s="2" t="inlineStr"/>
      <c r="E1044" s="31" t="inlineStr">
        <is>
          <t>VALOR COM BDI:</t>
        </is>
      </c>
      <c r="F1044" s="60" t="n"/>
      <c r="G1044" s="61">
        <f>G1043 + G1042</f>
        <v/>
      </c>
    </row>
    <row r="1045" ht="10" customHeight="1">
      <c r="A1045" s="2" t="inlineStr"/>
      <c r="B1045" s="2" t="inlineStr"/>
      <c r="C1045" s="22" t="inlineStr"/>
      <c r="E1045" s="2" t="inlineStr"/>
      <c r="F1045" s="2" t="inlineStr"/>
      <c r="G1045" s="2" t="inlineStr"/>
    </row>
    <row r="1046" ht="27" customHeight="1">
      <c r="A1046" s="23" t="inlineStr">
        <is>
          <t>4.21. C5080 CARGA, TRANSPORTE, DESCARGA, DESFILE, SOLDA INCLUSIVE NOS TIE-IN E CONEXÕES, INSPEÇÃO VISUAL COM ACOMPANHAMENTO DE INSPETOR DE SOLDA, DESCIDA DA COLUNA NA VALA OU COLOCAÇÃO NOS ROLETES DO FURO DIRECIONAL DE DUTOS EM AÇO CARBONO DN 4", SCH 40, API 5L PARA RAMAIS DE DISTRIBUIÇÃO DE GÁS NATURAL (M)</t>
        </is>
      </c>
      <c r="B1046" s="59" t="n"/>
      <c r="C1046" s="59" t="n"/>
      <c r="D1046" s="59" t="n"/>
      <c r="E1046" s="59" t="n"/>
      <c r="F1046" s="59" t="n"/>
      <c r="G1046" s="60" t="n"/>
    </row>
    <row r="1047" ht="15" customHeight="1">
      <c r="A1047" s="24" t="inlineStr">
        <is>
          <t>COTAÇÃO / MAO DE OBRA (C/ ENCARGOS)</t>
        </is>
      </c>
      <c r="B1047" s="60" t="n"/>
      <c r="C1047" s="15" t="inlineStr">
        <is>
          <t>FONTE</t>
        </is>
      </c>
      <c r="D1047" s="15" t="inlineStr">
        <is>
          <t>UNID</t>
        </is>
      </c>
      <c r="E1047" s="15" t="inlineStr">
        <is>
          <t>COEFICIENTE</t>
        </is>
      </c>
      <c r="F1047" s="15" t="inlineStr">
        <is>
          <t>PREÇO UNITÁRIO</t>
        </is>
      </c>
      <c r="G1047" s="15" t="inlineStr">
        <is>
          <t>TOTAL</t>
        </is>
      </c>
    </row>
    <row r="1048" ht="15" customHeight="1">
      <c r="A1048" s="25" t="inlineStr">
        <is>
          <t>I2510</t>
        </is>
      </c>
      <c r="B1048" s="26" t="inlineStr">
        <is>
          <t>ENCARREGADO DE SERVIÇOS</t>
        </is>
      </c>
      <c r="C1048" s="25" t="inlineStr">
        <is>
          <t>SEINFRA</t>
        </is>
      </c>
      <c r="D1048" s="25" t="inlineStr">
        <is>
          <t>H</t>
        </is>
      </c>
      <c r="E1048" s="69" t="n">
        <v>0.125</v>
      </c>
      <c r="F1048" s="72">
        <f>ROUND(M1048*FATOR, 2)</f>
        <v/>
      </c>
      <c r="G1048" s="72">
        <f>ROUND(E1048*F1048, 2)</f>
        <v/>
      </c>
      <c r="L1048" t="n">
        <v>0.125</v>
      </c>
      <c r="M1048" t="n">
        <v>32.75</v>
      </c>
      <c r="N1048">
        <f>(M1048-F1048)</f>
        <v/>
      </c>
    </row>
    <row r="1049" ht="15" customHeight="1">
      <c r="A1049" s="25" t="inlineStr">
        <is>
          <t>G0405</t>
        </is>
      </c>
      <c r="B1049" s="26" t="inlineStr">
        <is>
          <t>INSPETOR DE SOLDA N1/EV-N2-S-SNQC (CEGÁS)</t>
        </is>
      </c>
      <c r="C1049" s="25" t="inlineStr">
        <is>
          <t>SEINFRA</t>
        </is>
      </c>
      <c r="D1049" s="25" t="inlineStr">
        <is>
          <t>H</t>
        </is>
      </c>
      <c r="E1049" s="69" t="n">
        <v>0.125</v>
      </c>
      <c r="F1049" s="72">
        <f>ROUND(M1049*FATOR, 2)</f>
        <v/>
      </c>
      <c r="G1049" s="72">
        <f>ROUND(E1049*F1049, 2)</f>
        <v/>
      </c>
      <c r="L1049" t="n">
        <v>0.125</v>
      </c>
      <c r="M1049" t="n">
        <v>42.35</v>
      </c>
      <c r="N1049">
        <f>(M1049-F1049)</f>
        <v/>
      </c>
    </row>
    <row r="1050" ht="18" customHeight="1">
      <c r="A1050" s="2" t="inlineStr"/>
      <c r="B1050" s="2" t="inlineStr"/>
      <c r="C1050" s="2" t="inlineStr"/>
      <c r="D1050" s="2" t="inlineStr"/>
      <c r="E1050" s="29" t="inlineStr">
        <is>
          <t>TOTAL COTAÇÃO / MAO DE OBRA (C/ ENCARGOS):</t>
        </is>
      </c>
      <c r="F1050" s="60" t="n"/>
      <c r="G1050" s="73">
        <f>SUM(G1048:G1049)</f>
        <v/>
      </c>
    </row>
    <row r="1051" ht="15" customHeight="1">
      <c r="A1051" s="24" t="inlineStr">
        <is>
          <t>Equipamento Custo Horário</t>
        </is>
      </c>
      <c r="B1051" s="60" t="n"/>
      <c r="C1051" s="15" t="inlineStr">
        <is>
          <t>FONTE</t>
        </is>
      </c>
      <c r="D1051" s="15" t="inlineStr">
        <is>
          <t>UNID</t>
        </is>
      </c>
      <c r="E1051" s="15" t="inlineStr">
        <is>
          <t>COEFICIENTE</t>
        </is>
      </c>
      <c r="F1051" s="15" t="inlineStr">
        <is>
          <t>PREÇO UNITÁRIO</t>
        </is>
      </c>
      <c r="G1051" s="15" t="inlineStr">
        <is>
          <t>TOTAL</t>
        </is>
      </c>
    </row>
    <row r="1052" ht="15" customHeight="1">
      <c r="A1052" s="25" t="inlineStr">
        <is>
          <t>I0584</t>
        </is>
      </c>
      <c r="B1052" s="26" t="inlineStr">
        <is>
          <t>CAMINHÃO COMERC. EQUIP. C/GUINDASTE (CHI)</t>
        </is>
      </c>
      <c r="C1052" s="25" t="inlineStr">
        <is>
          <t>SEINFRA</t>
        </is>
      </c>
      <c r="D1052" s="25" t="inlineStr">
        <is>
          <t>H</t>
        </is>
      </c>
      <c r="E1052" s="69" t="n">
        <v>0.08890000000000001</v>
      </c>
      <c r="F1052" s="72">
        <f>'COMPOSICOES AUXILIARES'!G230</f>
        <v/>
      </c>
      <c r="G1052" s="72">
        <f>ROUND(E1052*F1052, 2)</f>
        <v/>
      </c>
      <c r="L1052" t="n">
        <v>0.08890000000000001</v>
      </c>
      <c r="M1052" t="n">
        <v>64.99120000000001</v>
      </c>
      <c r="N1052">
        <f>(M1052-F1052)</f>
        <v/>
      </c>
    </row>
    <row r="1053" ht="15" customHeight="1">
      <c r="A1053" s="25" t="inlineStr">
        <is>
          <t>I0705</t>
        </is>
      </c>
      <c r="B1053" s="26" t="inlineStr">
        <is>
          <t>CAMINHÃO COMERC. EQUIP. C/GUINDASTE (CHP)</t>
        </is>
      </c>
      <c r="C1053" s="25" t="inlineStr">
        <is>
          <t>SEINFRA</t>
        </is>
      </c>
      <c r="D1053" s="25" t="inlineStr">
        <is>
          <t>H</t>
        </is>
      </c>
      <c r="E1053" s="69" t="n">
        <v>0.0871</v>
      </c>
      <c r="F1053" s="72">
        <f>'COMPOSICOES AUXILIARES'!G242</f>
        <v/>
      </c>
      <c r="G1053" s="72">
        <f>ROUND(E1053*F1053, 2)</f>
        <v/>
      </c>
      <c r="L1053" t="n">
        <v>0.0871</v>
      </c>
      <c r="M1053" t="n">
        <v>172.7113</v>
      </c>
      <c r="N1053">
        <f>(M1053-F1053)</f>
        <v/>
      </c>
    </row>
    <row r="1054" ht="15" customHeight="1">
      <c r="A1054" s="25" t="inlineStr">
        <is>
          <t>I0737</t>
        </is>
      </c>
      <c r="B1054" s="26" t="inlineStr">
        <is>
          <t>ESMERILHADEIRA INDUSTRIAL (CHP)</t>
        </is>
      </c>
      <c r="C1054" s="25" t="inlineStr">
        <is>
          <t>SEINFRA</t>
        </is>
      </c>
      <c r="D1054" s="25" t="inlineStr">
        <is>
          <t>H</t>
        </is>
      </c>
      <c r="E1054" s="69" t="n">
        <v>0.0063</v>
      </c>
      <c r="F1054" s="72">
        <f>'COMPOSICOES AUXILIARES'!G548</f>
        <v/>
      </c>
      <c r="G1054" s="72">
        <f>ROUND(E1054*F1054, 2)</f>
        <v/>
      </c>
      <c r="L1054" t="n">
        <v>0.0063</v>
      </c>
      <c r="M1054" t="n">
        <v>0.3554</v>
      </c>
      <c r="N1054">
        <f>(M1054-F1054)</f>
        <v/>
      </c>
    </row>
    <row r="1055" ht="15" customHeight="1">
      <c r="A1055" s="25" t="inlineStr">
        <is>
          <t>I0628</t>
        </is>
      </c>
      <c r="B1055" s="26" t="inlineStr">
        <is>
          <t>GRUPO GERADOR 36 KVA (CHI)</t>
        </is>
      </c>
      <c r="C1055" s="25" t="inlineStr">
        <is>
          <t>SEINFRA</t>
        </is>
      </c>
      <c r="D1055" s="25" t="inlineStr">
        <is>
          <t>H</t>
        </is>
      </c>
      <c r="E1055" s="69" t="n">
        <v>0.08749999999999999</v>
      </c>
      <c r="F1055" s="72">
        <f>'COMPOSICOES AUXILIARES'!G644</f>
        <v/>
      </c>
      <c r="G1055" s="72">
        <f>ROUND(E1055*F1055, 2)</f>
        <v/>
      </c>
      <c r="L1055" t="n">
        <v>0.08749999999999999</v>
      </c>
      <c r="M1055" t="n">
        <v>29.9694</v>
      </c>
      <c r="N1055">
        <f>(M1055-F1055)</f>
        <v/>
      </c>
    </row>
    <row r="1056" ht="15" customHeight="1">
      <c r="A1056" s="25" t="inlineStr">
        <is>
          <t>I0742</t>
        </is>
      </c>
      <c r="B1056" s="26" t="inlineStr">
        <is>
          <t>GRUPO GERADOR 36 KVA (CHP)</t>
        </is>
      </c>
      <c r="C1056" s="25" t="inlineStr">
        <is>
          <t>SEINFRA</t>
        </is>
      </c>
      <c r="D1056" s="25" t="inlineStr">
        <is>
          <t>H</t>
        </is>
      </c>
      <c r="E1056" s="69" t="n">
        <v>0.0375</v>
      </c>
      <c r="F1056" s="72">
        <f>'COMPOSICOES AUXILIARES'!G656</f>
        <v/>
      </c>
      <c r="G1056" s="72">
        <f>ROUND(E1056*F1056, 2)</f>
        <v/>
      </c>
      <c r="L1056" t="n">
        <v>0.0375</v>
      </c>
      <c r="M1056" t="n">
        <v>67.74679999999999</v>
      </c>
      <c r="N1056">
        <f>(M1056-F1056)</f>
        <v/>
      </c>
    </row>
    <row r="1057" ht="15" customHeight="1">
      <c r="A1057" s="25" t="inlineStr">
        <is>
          <t>I0635</t>
        </is>
      </c>
      <c r="B1057" s="26" t="inlineStr">
        <is>
          <t>MÁQUINA DE SOLDA (CHI)</t>
        </is>
      </c>
      <c r="C1057" s="25" t="inlineStr">
        <is>
          <t>SEINFRA</t>
        </is>
      </c>
      <c r="D1057" s="25" t="inlineStr">
        <is>
          <t>H</t>
        </is>
      </c>
      <c r="E1057" s="69" t="n">
        <v>0.08749999999999999</v>
      </c>
      <c r="F1057" s="72">
        <f>'COMPOSICOES AUXILIARES'!G1033</f>
        <v/>
      </c>
      <c r="G1057" s="72">
        <f>ROUND(E1057*F1057, 2)</f>
        <v/>
      </c>
      <c r="L1057" t="n">
        <v>0.08749999999999999</v>
      </c>
      <c r="M1057" t="n">
        <v>0.0644</v>
      </c>
      <c r="N1057">
        <f>(M1057-F1057)</f>
        <v/>
      </c>
    </row>
    <row r="1058" ht="15" customHeight="1">
      <c r="A1058" s="25" t="inlineStr">
        <is>
          <t>I0749</t>
        </is>
      </c>
      <c r="B1058" s="26" t="inlineStr">
        <is>
          <t>MÁQUINA DE SOLDA (CHP)</t>
        </is>
      </c>
      <c r="C1058" s="25" t="inlineStr">
        <is>
          <t>SEINFRA</t>
        </is>
      </c>
      <c r="D1058" s="25" t="inlineStr">
        <is>
          <t>H</t>
        </is>
      </c>
      <c r="E1058" s="69" t="n">
        <v>0.0375</v>
      </c>
      <c r="F1058" s="72">
        <f>'COMPOSICOES AUXILIARES'!G1043</f>
        <v/>
      </c>
      <c r="G1058" s="72">
        <f>ROUND(E1058*F1058, 2)</f>
        <v/>
      </c>
      <c r="L1058" t="n">
        <v>0.0375</v>
      </c>
      <c r="M1058" t="n">
        <v>0.09719999999999999</v>
      </c>
      <c r="N1058">
        <f>(M1058-F1058)</f>
        <v/>
      </c>
    </row>
    <row r="1059" ht="21" customHeight="1">
      <c r="A1059" s="25" t="inlineStr">
        <is>
          <t>G0443</t>
        </is>
      </c>
      <c r="B1059" s="26" t="inlineStr">
        <is>
          <t>RETÍFICA RETA ELÉTRICA DE 650 W VELOCIDADE MÁXIMA 10000 A 28000 RPM (CHI)</t>
        </is>
      </c>
      <c r="C1059" s="25" t="inlineStr">
        <is>
          <t>SEINFRA</t>
        </is>
      </c>
      <c r="D1059" s="25" t="inlineStr">
        <is>
          <t>H</t>
        </is>
      </c>
      <c r="E1059" s="69" t="n">
        <v>0.1188</v>
      </c>
      <c r="F1059" s="72">
        <f>'COMPOSICOES AUXILIARES'!G1411</f>
        <v/>
      </c>
      <c r="G1059" s="72">
        <f>ROUND(E1059*F1059, 2)</f>
        <v/>
      </c>
      <c r="L1059" t="n">
        <v>0.1188</v>
      </c>
      <c r="M1059" t="n">
        <v>0.2158</v>
      </c>
      <c r="N1059">
        <f>(M1059-F1059)</f>
        <v/>
      </c>
    </row>
    <row r="1060" ht="21" customHeight="1">
      <c r="A1060" s="25" t="inlineStr">
        <is>
          <t>G0442</t>
        </is>
      </c>
      <c r="B1060" s="26" t="inlineStr">
        <is>
          <t>RETÍFICA RETA ELÉTRICA DE 650 W VELOCIDADE MÁXIMA 10000 A 28000 RPM (CHP)</t>
        </is>
      </c>
      <c r="C1060" s="25" t="inlineStr">
        <is>
          <t>SEINFRA</t>
        </is>
      </c>
      <c r="D1060" s="25" t="inlineStr">
        <is>
          <t>H</t>
        </is>
      </c>
      <c r="E1060" s="69" t="n">
        <v>0.0063</v>
      </c>
      <c r="F1060" s="72">
        <f>'COMPOSICOES AUXILIARES'!G1421</f>
        <v/>
      </c>
      <c r="G1060" s="72">
        <f>ROUND(E1060*F1060, 2)</f>
        <v/>
      </c>
      <c r="L1060" t="n">
        <v>0.0063</v>
      </c>
      <c r="M1060" t="n">
        <v>0.3686</v>
      </c>
      <c r="N1060">
        <f>(M1060-F1060)</f>
        <v/>
      </c>
    </row>
    <row r="1061" ht="18" customHeight="1">
      <c r="A1061" s="2" t="inlineStr"/>
      <c r="B1061" s="2" t="inlineStr"/>
      <c r="C1061" s="2" t="inlineStr"/>
      <c r="D1061" s="2" t="inlineStr"/>
      <c r="E1061" s="29" t="inlineStr">
        <is>
          <t>TOTAL Equipamento Custo Horário:</t>
        </is>
      </c>
      <c r="F1061" s="60" t="n"/>
      <c r="G1061" s="73">
        <f>SUM(G1052:G1060)</f>
        <v/>
      </c>
    </row>
    <row r="1062" ht="15" customHeight="1">
      <c r="A1062" s="24" t="inlineStr">
        <is>
          <t>Material</t>
        </is>
      </c>
      <c r="B1062" s="60" t="n"/>
      <c r="C1062" s="15" t="inlineStr">
        <is>
          <t>FONTE</t>
        </is>
      </c>
      <c r="D1062" s="15" t="inlineStr">
        <is>
          <t>UNID</t>
        </is>
      </c>
      <c r="E1062" s="15" t="inlineStr">
        <is>
          <t>COEFICIENTE</t>
        </is>
      </c>
      <c r="F1062" s="15" t="inlineStr">
        <is>
          <t>PREÇO UNITÁRIO</t>
        </is>
      </c>
      <c r="G1062" s="15" t="inlineStr">
        <is>
          <t>TOTAL</t>
        </is>
      </c>
    </row>
    <row r="1063" ht="21" customHeight="1">
      <c r="A1063" s="25" t="inlineStr">
        <is>
          <t>G0003</t>
        </is>
      </c>
      <c r="B1063" s="26" t="inlineStr">
        <is>
          <t>ACOPLADEIRA EXTERNA EM AÇO PARA SOLDA EM TUBOS EM AÇO CARBONO DN  4"</t>
        </is>
      </c>
      <c r="C1063" s="25" t="inlineStr">
        <is>
          <t>SEINFRA</t>
        </is>
      </c>
      <c r="D1063" s="25" t="inlineStr">
        <is>
          <t>UN</t>
        </is>
      </c>
      <c r="E1063" s="69" t="n">
        <v>0.0001</v>
      </c>
      <c r="F1063" s="72">
        <f>ROUND(M1063*FATOR, 2)</f>
        <v/>
      </c>
      <c r="G1063" s="72">
        <f>ROUND(E1063*F1063, 2)</f>
        <v/>
      </c>
      <c r="L1063" t="n">
        <v>0.0001</v>
      </c>
      <c r="M1063" t="n">
        <v>1081.39</v>
      </c>
      <c r="N1063">
        <f>(M1063-F1063)</f>
        <v/>
      </c>
    </row>
    <row r="1064" ht="15" customHeight="1">
      <c r="A1064" s="25" t="inlineStr">
        <is>
          <t>G0039</t>
        </is>
      </c>
      <c r="B1064" s="26" t="inlineStr">
        <is>
          <t>ARGÔNIO</t>
        </is>
      </c>
      <c r="C1064" s="25" t="inlineStr">
        <is>
          <t>SEINFRA</t>
        </is>
      </c>
      <c r="D1064" s="25" t="inlineStr">
        <is>
          <t>M3</t>
        </is>
      </c>
      <c r="E1064" s="69" t="n">
        <v>0.0015</v>
      </c>
      <c r="F1064" s="72">
        <f>ROUND(M1064*FATOR, 2)</f>
        <v/>
      </c>
      <c r="G1064" s="72">
        <f>ROUND(E1064*F1064, 2)</f>
        <v/>
      </c>
      <c r="L1064" t="n">
        <v>0.0015</v>
      </c>
      <c r="M1064" t="n">
        <v>41.15</v>
      </c>
      <c r="N1064">
        <f>(M1064-F1064)</f>
        <v/>
      </c>
    </row>
    <row r="1065" ht="15" customHeight="1">
      <c r="A1065" s="25" t="inlineStr">
        <is>
          <t>G0126</t>
        </is>
      </c>
      <c r="B1065" s="26" t="inlineStr">
        <is>
          <t>DISCO DE CORTE  DE 7" PARA TUDOS DE AÇO CARBONO</t>
        </is>
      </c>
      <c r="C1065" s="25" t="inlineStr">
        <is>
          <t>SEINFRA</t>
        </is>
      </c>
      <c r="D1065" s="25" t="inlineStr">
        <is>
          <t>UN</t>
        </is>
      </c>
      <c r="E1065" s="69" t="n">
        <v>0.0023</v>
      </c>
      <c r="F1065" s="72">
        <f>ROUND(M1065*FATOR, 2)</f>
        <v/>
      </c>
      <c r="G1065" s="72">
        <f>ROUND(E1065*F1065, 2)</f>
        <v/>
      </c>
      <c r="L1065" t="n">
        <v>0.0023</v>
      </c>
      <c r="M1065" t="n">
        <v>7.77</v>
      </c>
      <c r="N1065">
        <f>(M1065-F1065)</f>
        <v/>
      </c>
    </row>
    <row r="1066" ht="15" customHeight="1">
      <c r="A1066" s="25" t="inlineStr">
        <is>
          <t>I0967</t>
        </is>
      </c>
      <c r="B1066" s="26" t="inlineStr">
        <is>
          <t>DISCO DE DESBASTE DE 7'</t>
        </is>
      </c>
      <c r="C1066" s="25" t="inlineStr">
        <is>
          <t>SEINFRA</t>
        </is>
      </c>
      <c r="D1066" s="25" t="inlineStr">
        <is>
          <t>UN</t>
        </is>
      </c>
      <c r="E1066" s="69" t="n">
        <v>0.0104</v>
      </c>
      <c r="F1066" s="72">
        <f>ROUND(M1066*FATOR, 2)</f>
        <v/>
      </c>
      <c r="G1066" s="72">
        <f>ROUND(E1066*F1066, 2)</f>
        <v/>
      </c>
      <c r="L1066" t="n">
        <v>0.0104</v>
      </c>
      <c r="M1066" t="n">
        <v>23.78</v>
      </c>
      <c r="N1066">
        <f>(M1066-F1066)</f>
        <v/>
      </c>
    </row>
    <row r="1067" ht="15" customHeight="1">
      <c r="A1067" s="25" t="inlineStr">
        <is>
          <t>I1061</t>
        </is>
      </c>
      <c r="B1067" s="26" t="inlineStr">
        <is>
          <t>ELETRODOS</t>
        </is>
      </c>
      <c r="C1067" s="25" t="inlineStr">
        <is>
          <t>SEINFRA</t>
        </is>
      </c>
      <c r="D1067" s="25" t="inlineStr">
        <is>
          <t>KG</t>
        </is>
      </c>
      <c r="E1067" s="69" t="n">
        <v>0.0138</v>
      </c>
      <c r="F1067" s="72">
        <f>ROUND(M1067*FATOR, 2)</f>
        <v/>
      </c>
      <c r="G1067" s="72">
        <f>ROUND(E1067*F1067, 2)</f>
        <v/>
      </c>
      <c r="L1067" t="n">
        <v>0.0138</v>
      </c>
      <c r="M1067" t="n">
        <v>32.44</v>
      </c>
      <c r="N1067">
        <f>(M1067-F1067)</f>
        <v/>
      </c>
    </row>
    <row r="1068" ht="15" customHeight="1">
      <c r="A1068" s="25" t="inlineStr">
        <is>
          <t>G0128</t>
        </is>
      </c>
      <c r="B1068" s="26" t="inlineStr">
        <is>
          <t>ESCOVA DE AÇO COPO TRANÇADA 4 1/2"</t>
        </is>
      </c>
      <c r="C1068" s="25" t="inlineStr">
        <is>
          <t>SEINFRA</t>
        </is>
      </c>
      <c r="D1068" s="25" t="inlineStr">
        <is>
          <t>UN</t>
        </is>
      </c>
      <c r="E1068" s="69" t="n">
        <v>0.0058</v>
      </c>
      <c r="F1068" s="72">
        <f>ROUND(M1068*FATOR, 2)</f>
        <v/>
      </c>
      <c r="G1068" s="72">
        <f>ROUND(E1068*F1068, 2)</f>
        <v/>
      </c>
      <c r="L1068" t="n">
        <v>0.0058</v>
      </c>
      <c r="M1068" t="n">
        <v>33.15</v>
      </c>
      <c r="N1068">
        <f>(M1068-F1068)</f>
        <v/>
      </c>
    </row>
    <row r="1069" ht="15" customHeight="1">
      <c r="A1069" s="25" t="inlineStr">
        <is>
          <t>G0250</t>
        </is>
      </c>
      <c r="B1069" s="26" t="inlineStr">
        <is>
          <t>PONTA MONTADA ABRASIVA TIPO A-21</t>
        </is>
      </c>
      <c r="C1069" s="25" t="inlineStr">
        <is>
          <t>SEINFRA</t>
        </is>
      </c>
      <c r="D1069" s="25" t="inlineStr">
        <is>
          <t>UN</t>
        </is>
      </c>
      <c r="E1069" s="69" t="n">
        <v>0.0035</v>
      </c>
      <c r="F1069" s="72">
        <f>ROUND(M1069*FATOR, 2)</f>
        <v/>
      </c>
      <c r="G1069" s="72">
        <f>ROUND(E1069*F1069, 2)</f>
        <v/>
      </c>
      <c r="L1069" t="n">
        <v>0.0035</v>
      </c>
      <c r="M1069" t="n">
        <v>16.17</v>
      </c>
      <c r="N1069">
        <f>(M1069-F1069)</f>
        <v/>
      </c>
    </row>
    <row r="1070" ht="15" customHeight="1">
      <c r="A1070" s="25" t="inlineStr">
        <is>
          <t>G0404</t>
        </is>
      </c>
      <c r="B1070" s="26" t="inlineStr">
        <is>
          <t>VARETA PARA SOLDA TIG ER70-S3</t>
        </is>
      </c>
      <c r="C1070" s="25" t="inlineStr">
        <is>
          <t>SEINFRA</t>
        </is>
      </c>
      <c r="D1070" s="25" t="inlineStr">
        <is>
          <t>KG</t>
        </is>
      </c>
      <c r="E1070" s="69" t="n">
        <v>0.0012</v>
      </c>
      <c r="F1070" s="72">
        <f>ROUND(M1070*FATOR, 2)</f>
        <v/>
      </c>
      <c r="G1070" s="72">
        <f>ROUND(E1070*F1070, 2)</f>
        <v/>
      </c>
      <c r="L1070" t="n">
        <v>0.0012</v>
      </c>
      <c r="M1070" t="n">
        <v>27.27</v>
      </c>
      <c r="N1070">
        <f>(M1070-F1070)</f>
        <v/>
      </c>
    </row>
    <row r="1071" ht="15" customHeight="1">
      <c r="A1071" s="2" t="inlineStr"/>
      <c r="B1071" s="2" t="inlineStr"/>
      <c r="C1071" s="2" t="inlineStr"/>
      <c r="D1071" s="2" t="inlineStr"/>
      <c r="E1071" s="29" t="inlineStr">
        <is>
          <t>TOTAL Material:</t>
        </is>
      </c>
      <c r="F1071" s="60" t="n"/>
      <c r="G1071" s="73">
        <f>SUM(G1063:G1070)</f>
        <v/>
      </c>
    </row>
    <row r="1072" ht="15" customHeight="1">
      <c r="A1072" s="24" t="inlineStr">
        <is>
          <t>Mão de Obra</t>
        </is>
      </c>
      <c r="B1072" s="60" t="n"/>
      <c r="C1072" s="15" t="inlineStr">
        <is>
          <t>FONTE</t>
        </is>
      </c>
      <c r="D1072" s="15" t="inlineStr">
        <is>
          <t>UNID</t>
        </is>
      </c>
      <c r="E1072" s="15" t="inlineStr">
        <is>
          <t>COEFICIENTE</t>
        </is>
      </c>
      <c r="F1072" s="15" t="inlineStr">
        <is>
          <t>PREÇO UNITÁRIO</t>
        </is>
      </c>
      <c r="G1072" s="15" t="inlineStr">
        <is>
          <t>TOTAL</t>
        </is>
      </c>
    </row>
    <row r="1073" ht="15" customHeight="1">
      <c r="A1073" s="25" t="inlineStr">
        <is>
          <t>I0037</t>
        </is>
      </c>
      <c r="B1073" s="26" t="inlineStr">
        <is>
          <t>AJUDANTE</t>
        </is>
      </c>
      <c r="C1073" s="25" t="inlineStr">
        <is>
          <t>SEINFRA</t>
        </is>
      </c>
      <c r="D1073" s="25" t="inlineStr">
        <is>
          <t>H</t>
        </is>
      </c>
      <c r="E1073" s="69">
        <f>L1073*FATOR</f>
        <v/>
      </c>
      <c r="F1073" s="72" t="n">
        <v>21.1</v>
      </c>
      <c r="G1073" s="72">
        <f>ROUND(E1073*F1073, 2)</f>
        <v/>
      </c>
      <c r="L1073" t="n">
        <v>0.409</v>
      </c>
      <c r="M1073" t="n">
        <v>21.1</v>
      </c>
      <c r="N1073">
        <f>(M1073-F1073)</f>
        <v/>
      </c>
    </row>
    <row r="1074" ht="15" customHeight="1">
      <c r="A1074" s="25" t="inlineStr">
        <is>
          <t>I2325</t>
        </is>
      </c>
      <c r="B1074" s="26" t="inlineStr">
        <is>
          <t>ESMERILHADOR</t>
        </is>
      </c>
      <c r="C1074" s="25" t="inlineStr">
        <is>
          <t>SEINFRA</t>
        </is>
      </c>
      <c r="D1074" s="25" t="inlineStr">
        <is>
          <t>H</t>
        </is>
      </c>
      <c r="E1074" s="69">
        <f>L1074*FATOR</f>
        <v/>
      </c>
      <c r="F1074" s="72" t="n">
        <v>26.86</v>
      </c>
      <c r="G1074" s="72">
        <f>ROUND(E1074*F1074, 2)</f>
        <v/>
      </c>
      <c r="L1074" t="n">
        <v>0.125</v>
      </c>
      <c r="M1074" t="n">
        <v>26.86</v>
      </c>
      <c r="N1074">
        <f>(M1074-F1074)</f>
        <v/>
      </c>
    </row>
    <row r="1075" ht="15" customHeight="1">
      <c r="A1075" s="25" t="inlineStr">
        <is>
          <t>I1530</t>
        </is>
      </c>
      <c r="B1075" s="26" t="inlineStr">
        <is>
          <t>MONTADOR</t>
        </is>
      </c>
      <c r="C1075" s="25" t="inlineStr">
        <is>
          <t>SEINFRA</t>
        </is>
      </c>
      <c r="D1075" s="25" t="inlineStr">
        <is>
          <t>H</t>
        </is>
      </c>
      <c r="E1075" s="69">
        <f>L1075*FATOR</f>
        <v/>
      </c>
      <c r="F1075" s="72" t="n">
        <v>26.86</v>
      </c>
      <c r="G1075" s="72">
        <f>ROUND(E1075*F1075, 2)</f>
        <v/>
      </c>
      <c r="L1075" t="n">
        <v>0.125</v>
      </c>
      <c r="M1075" t="n">
        <v>26.86</v>
      </c>
      <c r="N1075">
        <f>(M1075-F1075)</f>
        <v/>
      </c>
    </row>
    <row r="1076" ht="15" customHeight="1">
      <c r="A1076" s="25" t="inlineStr">
        <is>
          <t>I2424</t>
        </is>
      </c>
      <c r="B1076" s="26" t="inlineStr">
        <is>
          <t>SOLDADOR RAIO X</t>
        </is>
      </c>
      <c r="C1076" s="25" t="inlineStr">
        <is>
          <t>SEINFRA</t>
        </is>
      </c>
      <c r="D1076" s="25" t="inlineStr">
        <is>
          <t>H</t>
        </is>
      </c>
      <c r="E1076" s="69">
        <f>L1076*FATOR</f>
        <v/>
      </c>
      <c r="F1076" s="72" t="n">
        <v>31.83</v>
      </c>
      <c r="G1076" s="72">
        <f>ROUND(E1076*F1076, 2)</f>
        <v/>
      </c>
      <c r="L1076" t="n">
        <v>0.125</v>
      </c>
      <c r="M1076" t="n">
        <v>31.83</v>
      </c>
      <c r="N1076">
        <f>(M1076-F1076)</f>
        <v/>
      </c>
    </row>
    <row r="1077" ht="15" customHeight="1">
      <c r="A1077" s="2" t="inlineStr"/>
      <c r="B1077" s="2" t="inlineStr"/>
      <c r="C1077" s="2" t="inlineStr"/>
      <c r="D1077" s="2" t="inlineStr"/>
      <c r="E1077" s="29" t="inlineStr">
        <is>
          <t>TOTAL Mão de Obra:</t>
        </is>
      </c>
      <c r="F1077" s="60" t="n"/>
      <c r="G1077" s="73">
        <f>SUM(G1073:G1076)</f>
        <v/>
      </c>
    </row>
    <row r="1078" ht="15" customHeight="1">
      <c r="A1078" s="2" t="inlineStr"/>
      <c r="B1078" s="2" t="inlineStr"/>
      <c r="C1078" s="2" t="inlineStr"/>
      <c r="D1078" s="2" t="inlineStr"/>
      <c r="E1078" s="31" t="inlineStr">
        <is>
          <t>VALOR:</t>
        </is>
      </c>
      <c r="F1078" s="60" t="n"/>
      <c r="G1078" s="61">
        <f>SUM(G1071,G1061,G1077,G1050)</f>
        <v/>
      </c>
    </row>
    <row r="1079" ht="15" customHeight="1">
      <c r="A1079" s="2" t="inlineStr"/>
      <c r="B1079" s="2" t="inlineStr"/>
      <c r="C1079" s="2" t="inlineStr"/>
      <c r="D1079" s="2" t="inlineStr"/>
      <c r="E1079" s="31" t="inlineStr">
        <is>
          <t>VALOR BDI (26.70%):</t>
        </is>
      </c>
      <c r="F1079" s="60" t="n"/>
      <c r="G1079" s="61">
        <f>ROUNDDOWN(G1078*BDI,2)</f>
        <v/>
      </c>
    </row>
    <row r="1080" ht="15" customHeight="1">
      <c r="A1080" s="2" t="inlineStr"/>
      <c r="B1080" s="2" t="inlineStr"/>
      <c r="C1080" s="2" t="inlineStr"/>
      <c r="D1080" s="2" t="inlineStr"/>
      <c r="E1080" s="31" t="inlineStr">
        <is>
          <t>VALOR COM BDI:</t>
        </is>
      </c>
      <c r="F1080" s="60" t="n"/>
      <c r="G1080" s="61">
        <f>G1079 + G1078</f>
        <v/>
      </c>
    </row>
    <row r="1081" ht="10" customHeight="1">
      <c r="A1081" s="2" t="inlineStr"/>
      <c r="B1081" s="2" t="inlineStr"/>
      <c r="C1081" s="22" t="inlineStr"/>
      <c r="E1081" s="2" t="inlineStr"/>
      <c r="F1081" s="2" t="inlineStr"/>
      <c r="G1081" s="2" t="inlineStr"/>
    </row>
    <row r="1082" ht="20" customHeight="1">
      <c r="A1082" s="23" t="inlineStr">
        <is>
          <t>4.22. C5081 FURO-DIRECIONAL E PUXE PARA DUTO EM AÇO CARBONO DN 4", SCH 40, API 5L PARA RAMAIS DE DISTRIBUIÇÃO DE GÁS NATURAL - METÓDO NÃO DESTRUTIVO (MND) (M)</t>
        </is>
      </c>
      <c r="B1082" s="59" t="n"/>
      <c r="C1082" s="59" t="n"/>
      <c r="D1082" s="59" t="n"/>
      <c r="E1082" s="59" t="n"/>
      <c r="F1082" s="59" t="n"/>
      <c r="G1082" s="60" t="n"/>
    </row>
    <row r="1083" ht="15" customHeight="1">
      <c r="A1083" s="24" t="inlineStr">
        <is>
          <t>COTAÇÃO / MAO DE OBRA (C/ ENCARGOS)</t>
        </is>
      </c>
      <c r="B1083" s="60" t="n"/>
      <c r="C1083" s="15" t="inlineStr">
        <is>
          <t>FONTE</t>
        </is>
      </c>
      <c r="D1083" s="15" t="inlineStr">
        <is>
          <t>UNID</t>
        </is>
      </c>
      <c r="E1083" s="15" t="inlineStr">
        <is>
          <t>COEFICIENTE</t>
        </is>
      </c>
      <c r="F1083" s="15" t="inlineStr">
        <is>
          <t>PREÇO UNITÁRIO</t>
        </is>
      </c>
      <c r="G1083" s="15" t="inlineStr">
        <is>
          <t>TOTAL</t>
        </is>
      </c>
    </row>
    <row r="1084" ht="15" customHeight="1">
      <c r="A1084" s="25" t="inlineStr">
        <is>
          <t>I2510</t>
        </is>
      </c>
      <c r="B1084" s="26" t="inlineStr">
        <is>
          <t>ENCARREGADO DE SERVIÇOS</t>
        </is>
      </c>
      <c r="C1084" s="25" t="inlineStr">
        <is>
          <t>SEINFRA</t>
        </is>
      </c>
      <c r="D1084" s="25" t="inlineStr">
        <is>
          <t>H</t>
        </is>
      </c>
      <c r="E1084" s="69" t="n">
        <v>0.1739</v>
      </c>
      <c r="F1084" s="72">
        <f>ROUND(M1084*FATOR, 2)</f>
        <v/>
      </c>
      <c r="G1084" s="72">
        <f>ROUND(E1084*F1084, 2)</f>
        <v/>
      </c>
      <c r="L1084" t="n">
        <v>0.1739</v>
      </c>
      <c r="M1084" t="n">
        <v>32.75</v>
      </c>
      <c r="N1084">
        <f>(M1084-F1084)</f>
        <v/>
      </c>
    </row>
    <row r="1085" ht="15" customHeight="1">
      <c r="A1085" s="25" t="inlineStr">
        <is>
          <t>G0408</t>
        </is>
      </c>
      <c r="B1085" s="26" t="inlineStr">
        <is>
          <t>NAVEGADOR DE FURO DIRECIONAL (CEGÁS)</t>
        </is>
      </c>
      <c r="C1085" s="25" t="inlineStr">
        <is>
          <t>SEINFRA</t>
        </is>
      </c>
      <c r="D1085" s="25" t="inlineStr">
        <is>
          <t>H</t>
        </is>
      </c>
      <c r="E1085" s="69" t="n">
        <v>0.1739</v>
      </c>
      <c r="F1085" s="72">
        <f>ROUND(M1085*FATOR, 2)</f>
        <v/>
      </c>
      <c r="G1085" s="72">
        <f>ROUND(E1085*F1085, 2)</f>
        <v/>
      </c>
      <c r="L1085" t="n">
        <v>0.1739</v>
      </c>
      <c r="M1085" t="n">
        <v>36.64</v>
      </c>
      <c r="N1085">
        <f>(M1085-F1085)</f>
        <v/>
      </c>
    </row>
    <row r="1086" ht="15" customHeight="1">
      <c r="A1086" s="25" t="inlineStr">
        <is>
          <t>G0411</t>
        </is>
      </c>
      <c r="B1086" s="26" t="inlineStr">
        <is>
          <t>OPERADOR DE MÁQUINA DE FURO DIRECIONAL (CEGÁS)</t>
        </is>
      </c>
      <c r="C1086" s="25" t="inlineStr">
        <is>
          <t>SEINFRA</t>
        </is>
      </c>
      <c r="D1086" s="25" t="inlineStr">
        <is>
          <t>H</t>
        </is>
      </c>
      <c r="E1086" s="69" t="n">
        <v>0.1739</v>
      </c>
      <c r="F1086" s="72">
        <f>ROUND(M1086*FATOR, 2)</f>
        <v/>
      </c>
      <c r="G1086" s="72">
        <f>ROUND(E1086*F1086, 2)</f>
        <v/>
      </c>
      <c r="L1086" t="n">
        <v>0.1739</v>
      </c>
      <c r="M1086" t="n">
        <v>33.97</v>
      </c>
      <c r="N1086">
        <f>(M1086-F1086)</f>
        <v/>
      </c>
    </row>
    <row r="1087" ht="18" customHeight="1">
      <c r="A1087" s="2" t="inlineStr"/>
      <c r="B1087" s="2" t="inlineStr"/>
      <c r="C1087" s="2" t="inlineStr"/>
      <c r="D1087" s="2" t="inlineStr"/>
      <c r="E1087" s="29" t="inlineStr">
        <is>
          <t>TOTAL COTAÇÃO / MAO DE OBRA (C/ ENCARGOS):</t>
        </is>
      </c>
      <c r="F1087" s="60" t="n"/>
      <c r="G1087" s="73">
        <f>SUM(G1084:G1086)</f>
        <v/>
      </c>
    </row>
    <row r="1088" ht="15" customHeight="1">
      <c r="A1088" s="24" t="inlineStr">
        <is>
          <t>Equipamento Custo Horário</t>
        </is>
      </c>
      <c r="B1088" s="60" t="n"/>
      <c r="C1088" s="15" t="inlineStr">
        <is>
          <t>FONTE</t>
        </is>
      </c>
      <c r="D1088" s="15" t="inlineStr">
        <is>
          <t>UNID</t>
        </is>
      </c>
      <c r="E1088" s="15" t="inlineStr">
        <is>
          <t>COEFICIENTE</t>
        </is>
      </c>
      <c r="F1088" s="15" t="inlineStr">
        <is>
          <t>PREÇO UNITÁRIO</t>
        </is>
      </c>
      <c r="G1088" s="15" t="inlineStr">
        <is>
          <t>TOTAL</t>
        </is>
      </c>
    </row>
    <row r="1089" ht="15" customHeight="1">
      <c r="A1089" s="25" t="inlineStr">
        <is>
          <t>I0575</t>
        </is>
      </c>
      <c r="B1089" s="26" t="inlineStr">
        <is>
          <t>CAMINHÃO ADAPTADO A VACUO (CHI)</t>
        </is>
      </c>
      <c r="C1089" s="25" t="inlineStr">
        <is>
          <t>SEINFRA</t>
        </is>
      </c>
      <c r="D1089" s="25" t="inlineStr">
        <is>
          <t>H</t>
        </is>
      </c>
      <c r="E1089" s="69" t="n">
        <v>0.1439</v>
      </c>
      <c r="F1089" s="72">
        <f>'COMPOSICOES AUXILIARES'!G154</f>
        <v/>
      </c>
      <c r="G1089" s="72">
        <f>ROUND(E1089*F1089, 2)</f>
        <v/>
      </c>
      <c r="L1089" t="n">
        <v>0.1439</v>
      </c>
      <c r="M1089" t="n">
        <v>54.5145</v>
      </c>
      <c r="N1089">
        <f>(M1089-F1089)</f>
        <v/>
      </c>
    </row>
    <row r="1090" ht="15" customHeight="1">
      <c r="A1090" s="25" t="inlineStr">
        <is>
          <t>I0702</t>
        </is>
      </c>
      <c r="B1090" s="26" t="inlineStr">
        <is>
          <t>CAMINHÃO ADAPTADO A VÁCUO (CHP)</t>
        </is>
      </c>
      <c r="C1090" s="25" t="inlineStr">
        <is>
          <t>SEINFRA</t>
        </is>
      </c>
      <c r="D1090" s="25" t="inlineStr">
        <is>
          <t>H</t>
        </is>
      </c>
      <c r="E1090" s="69" t="n">
        <v>0.03</v>
      </c>
      <c r="F1090" s="72">
        <f>'COMPOSICOES AUXILIARES'!G166</f>
        <v/>
      </c>
      <c r="G1090" s="72">
        <f>ROUND(E1090*F1090, 2)</f>
        <v/>
      </c>
      <c r="L1090" t="n">
        <v>0.03</v>
      </c>
      <c r="M1090" t="n">
        <v>151.1089</v>
      </c>
      <c r="N1090">
        <f>(M1090-F1090)</f>
        <v/>
      </c>
    </row>
    <row r="1091" ht="15" customHeight="1">
      <c r="A1091" s="25" t="inlineStr">
        <is>
          <t>I0581</t>
        </is>
      </c>
      <c r="B1091" s="26" t="inlineStr">
        <is>
          <t>CAMINHÃO C/CARROCERIA DE MADEIRA HP 136 (CHI)</t>
        </is>
      </c>
      <c r="C1091" s="25" t="inlineStr">
        <is>
          <t>SEINFRA</t>
        </is>
      </c>
      <c r="D1091" s="25" t="inlineStr">
        <is>
          <t>H</t>
        </is>
      </c>
      <c r="E1091" s="69" t="n">
        <v>0.1499</v>
      </c>
      <c r="F1091" s="72">
        <f>'COMPOSICOES AUXILIARES'!G208</f>
        <v/>
      </c>
      <c r="G1091" s="72">
        <f>ROUND(E1091*F1091, 2)</f>
        <v/>
      </c>
      <c r="L1091" t="n">
        <v>0.1499</v>
      </c>
      <c r="M1091" t="n">
        <v>66.24590000000001</v>
      </c>
      <c r="N1091">
        <f>(M1091-F1091)</f>
        <v/>
      </c>
    </row>
    <row r="1092" ht="15" customHeight="1">
      <c r="A1092" s="25" t="inlineStr">
        <is>
          <t>I0703</t>
        </is>
      </c>
      <c r="B1092" s="26" t="inlineStr">
        <is>
          <t>CAMINHÃO C/CARROCERIA DE MADEIRA HP 136 (CHP)</t>
        </is>
      </c>
      <c r="C1092" s="25" t="inlineStr">
        <is>
          <t>SEINFRA</t>
        </is>
      </c>
      <c r="D1092" s="25" t="inlineStr">
        <is>
          <t>H</t>
        </is>
      </c>
      <c r="E1092" s="69" t="n">
        <v>0.024</v>
      </c>
      <c r="F1092" s="72">
        <f>'COMPOSICOES AUXILIARES'!G220</f>
        <v/>
      </c>
      <c r="G1092" s="72">
        <f>ROUND(E1092*F1092, 2)</f>
        <v/>
      </c>
      <c r="L1092" t="n">
        <v>0.024</v>
      </c>
      <c r="M1092" t="n">
        <v>175.2984</v>
      </c>
      <c r="N1092">
        <f>(M1092-F1092)</f>
        <v/>
      </c>
    </row>
    <row r="1093" ht="15" customHeight="1">
      <c r="A1093" s="25" t="inlineStr">
        <is>
          <t>I0584</t>
        </is>
      </c>
      <c r="B1093" s="26" t="inlineStr">
        <is>
          <t>CAMINHÃO COMERC. EQUIP. C/GUINDASTE (CHI)</t>
        </is>
      </c>
      <c r="C1093" s="25" t="inlineStr">
        <is>
          <t>SEINFRA</t>
        </is>
      </c>
      <c r="D1093" s="25" t="inlineStr">
        <is>
          <t>H</t>
        </is>
      </c>
      <c r="E1093" s="69" t="n">
        <v>0.1499</v>
      </c>
      <c r="F1093" s="72">
        <f>'COMPOSICOES AUXILIARES'!G230</f>
        <v/>
      </c>
      <c r="G1093" s="72">
        <f>ROUND(E1093*F1093, 2)</f>
        <v/>
      </c>
      <c r="L1093" t="n">
        <v>0.1499</v>
      </c>
      <c r="M1093" t="n">
        <v>64.99120000000001</v>
      </c>
      <c r="N1093">
        <f>(M1093-F1093)</f>
        <v/>
      </c>
    </row>
    <row r="1094" ht="15" customHeight="1">
      <c r="A1094" s="25" t="inlineStr">
        <is>
          <t>I0705</t>
        </is>
      </c>
      <c r="B1094" s="26" t="inlineStr">
        <is>
          <t>CAMINHÃO COMERC. EQUIP. C/GUINDASTE (CHP)</t>
        </is>
      </c>
      <c r="C1094" s="25" t="inlineStr">
        <is>
          <t>SEINFRA</t>
        </is>
      </c>
      <c r="D1094" s="25" t="inlineStr">
        <is>
          <t>H</t>
        </is>
      </c>
      <c r="E1094" s="69" t="n">
        <v>0.024</v>
      </c>
      <c r="F1094" s="72">
        <f>'COMPOSICOES AUXILIARES'!G242</f>
        <v/>
      </c>
      <c r="G1094" s="72">
        <f>ROUND(E1094*F1094, 2)</f>
        <v/>
      </c>
      <c r="L1094" t="n">
        <v>0.024</v>
      </c>
      <c r="M1094" t="n">
        <v>172.7113</v>
      </c>
      <c r="N1094">
        <f>(M1094-F1094)</f>
        <v/>
      </c>
    </row>
    <row r="1095" ht="15" customHeight="1">
      <c r="A1095" s="25" t="inlineStr">
        <is>
          <t>I0590</t>
        </is>
      </c>
      <c r="B1095" s="26" t="inlineStr">
        <is>
          <t>CAMINHÃO TANQUE 8.000 l (CHI)</t>
        </is>
      </c>
      <c r="C1095" s="25" t="inlineStr">
        <is>
          <t>SEINFRA</t>
        </is>
      </c>
      <c r="D1095" s="25" t="inlineStr">
        <is>
          <t>H</t>
        </is>
      </c>
      <c r="E1095" s="69" t="n">
        <v>0.1499</v>
      </c>
      <c r="F1095" s="72">
        <f>'COMPOSICOES AUXILIARES'!G264</f>
        <v/>
      </c>
      <c r="G1095" s="72">
        <f>ROUND(E1095*F1095, 2)</f>
        <v/>
      </c>
      <c r="L1095" t="n">
        <v>0.1499</v>
      </c>
      <c r="M1095" t="n">
        <v>73.44410000000001</v>
      </c>
      <c r="N1095">
        <f>(M1095-F1095)</f>
        <v/>
      </c>
    </row>
    <row r="1096" ht="15" customHeight="1">
      <c r="A1096" s="25" t="inlineStr">
        <is>
          <t>I0698</t>
        </is>
      </c>
      <c r="B1096" s="26" t="inlineStr">
        <is>
          <t>CAMINHÃO TANQUE 8.000 l (CHP)</t>
        </is>
      </c>
      <c r="C1096" s="25" t="inlineStr">
        <is>
          <t>SEINFRA</t>
        </is>
      </c>
      <c r="D1096" s="25" t="inlineStr">
        <is>
          <t>H</t>
        </is>
      </c>
      <c r="E1096" s="69" t="n">
        <v>0.024</v>
      </c>
      <c r="F1096" s="72">
        <f>'COMPOSICOES AUXILIARES'!G276</f>
        <v/>
      </c>
      <c r="G1096" s="72">
        <f>ROUND(E1096*F1096, 2)</f>
        <v/>
      </c>
      <c r="L1096" t="n">
        <v>0.024</v>
      </c>
      <c r="M1096" t="n">
        <v>216.8311</v>
      </c>
      <c r="N1096">
        <f>(M1096-F1096)</f>
        <v/>
      </c>
    </row>
    <row r="1097" ht="15" customHeight="1">
      <c r="A1097" s="25" t="inlineStr">
        <is>
          <t>I0601</t>
        </is>
      </c>
      <c r="B1097" s="26" t="inlineStr">
        <is>
          <t>CAVALO MECÂNICO C/PRANC. 2 EIXOS (CHI)</t>
        </is>
      </c>
      <c r="C1097" s="25" t="inlineStr">
        <is>
          <t>SEINFRA</t>
        </is>
      </c>
      <c r="D1097" s="25" t="inlineStr">
        <is>
          <t>H</t>
        </is>
      </c>
      <c r="E1097" s="69" t="n">
        <v>0.1499</v>
      </c>
      <c r="F1097" s="72">
        <f>'COMPOSICOES AUXILIARES'!G330</f>
        <v/>
      </c>
      <c r="G1097" s="72">
        <f>ROUND(E1097*F1097, 2)</f>
        <v/>
      </c>
      <c r="L1097" t="n">
        <v>0.1499</v>
      </c>
      <c r="M1097" t="n">
        <v>107.0748</v>
      </c>
      <c r="N1097">
        <f>(M1097-F1097)</f>
        <v/>
      </c>
    </row>
    <row r="1098" ht="15" customHeight="1">
      <c r="A1098" s="25" t="inlineStr">
        <is>
          <t>I0715</t>
        </is>
      </c>
      <c r="B1098" s="26" t="inlineStr">
        <is>
          <t>CAVALO MECÂNICO C/PRANC. 2 EIXOS (CHP)</t>
        </is>
      </c>
      <c r="C1098" s="25" t="inlineStr">
        <is>
          <t>SEINFRA</t>
        </is>
      </c>
      <c r="D1098" s="25" t="inlineStr">
        <is>
          <t>H</t>
        </is>
      </c>
      <c r="E1098" s="69" t="n">
        <v>0.024</v>
      </c>
      <c r="F1098" s="72">
        <f>'COMPOSICOES AUXILIARES'!G342</f>
        <v/>
      </c>
      <c r="G1098" s="72">
        <f>ROUND(E1098*F1098, 2)</f>
        <v/>
      </c>
      <c r="L1098" t="n">
        <v>0.024</v>
      </c>
      <c r="M1098" t="n">
        <v>315.4385</v>
      </c>
      <c r="N1098">
        <f>(M1098-F1098)</f>
        <v/>
      </c>
    </row>
    <row r="1099" ht="15" customHeight="1">
      <c r="A1099" s="25" t="inlineStr">
        <is>
          <t>I0725</t>
        </is>
      </c>
      <c r="B1099" s="26" t="inlineStr">
        <is>
          <t>COMPACTADOR DE PLACA VIBRATÓRIA HP 7 (CHP)</t>
        </is>
      </c>
      <c r="C1099" s="25" t="inlineStr">
        <is>
          <t>SEINFRA</t>
        </is>
      </c>
      <c r="D1099" s="25" t="inlineStr">
        <is>
          <t>H</t>
        </is>
      </c>
      <c r="E1099" s="69" t="n">
        <v>0.01</v>
      </c>
      <c r="F1099" s="72">
        <f>'COMPOSICOES AUXILIARES'!G398</f>
        <v/>
      </c>
      <c r="G1099" s="72">
        <f>ROUND(E1099*F1099, 2)</f>
        <v/>
      </c>
      <c r="L1099" t="n">
        <v>0.01</v>
      </c>
      <c r="M1099" t="n">
        <v>51.5141</v>
      </c>
      <c r="N1099">
        <f>(M1099-F1099)</f>
        <v/>
      </c>
    </row>
    <row r="1100" ht="21" customHeight="1">
      <c r="A1100" s="25" t="inlineStr">
        <is>
          <t>G0459</t>
        </is>
      </c>
      <c r="B1100" s="26" t="inlineStr">
        <is>
          <t>COMPACTADOR MANUAL C/ SOQUETE VIBRATÓRIO - 4,1 KW (CHI)</t>
        </is>
      </c>
      <c r="C1100" s="25" t="inlineStr">
        <is>
          <t>SEINFRA</t>
        </is>
      </c>
      <c r="D1100" s="25" t="inlineStr">
        <is>
          <t>H</t>
        </is>
      </c>
      <c r="E1100" s="69" t="n">
        <v>0.1639</v>
      </c>
      <c r="F1100" s="72">
        <f>'COMPOSICOES AUXILIARES'!G429</f>
        <v/>
      </c>
      <c r="G1100" s="72">
        <f>ROUND(E1100*F1100, 2)</f>
        <v/>
      </c>
      <c r="L1100" t="n">
        <v>0.1639</v>
      </c>
      <c r="M1100" t="n">
        <v>0.9558</v>
      </c>
      <c r="N1100">
        <f>(M1100-F1100)</f>
        <v/>
      </c>
    </row>
    <row r="1101" ht="21" customHeight="1">
      <c r="A1101" s="25" t="inlineStr">
        <is>
          <t>G0458</t>
        </is>
      </c>
      <c r="B1101" s="26" t="inlineStr">
        <is>
          <t>COMPACTADOR MANUAL C/ SOQUETE VIBRATÓRIO - 4,1 KW (CHP)</t>
        </is>
      </c>
      <c r="C1101" s="25" t="inlineStr">
        <is>
          <t>SEINFRA</t>
        </is>
      </c>
      <c r="D1101" s="25" t="inlineStr">
        <is>
          <t>H</t>
        </is>
      </c>
      <c r="E1101" s="69" t="n">
        <v>0.01</v>
      </c>
      <c r="F1101" s="72">
        <f>'COMPOSICOES AUXILIARES'!G440</f>
        <v/>
      </c>
      <c r="G1101" s="72">
        <f>ROUND(E1101*F1101, 2)</f>
        <v/>
      </c>
      <c r="L1101" t="n">
        <v>0.01</v>
      </c>
      <c r="M1101" t="n">
        <v>4.5069</v>
      </c>
      <c r="N1101">
        <f>(M1101-F1101)</f>
        <v/>
      </c>
    </row>
    <row r="1102" ht="38" customHeight="1">
      <c r="A1102" s="25" t="inlineStr">
        <is>
          <t>G0429</t>
        </is>
      </c>
      <c r="B1102" s="26" t="inlineStr">
        <is>
          <t>HOLIDAY DETECTOR DE FALHA DE REVESTIMENTO EM MANTA TERMOCONTRÁTIL - VOLTAGEM DE 12 KV A 20 KV, DE CORRENTE PULSANTE, VIA SECA, CONFORME NORMA NACE STANDARD RP-0274 (CHI)</t>
        </is>
      </c>
      <c r="C1102" s="25" t="inlineStr">
        <is>
          <t>SEINFRA</t>
        </is>
      </c>
      <c r="D1102" s="25" t="inlineStr">
        <is>
          <t>H</t>
        </is>
      </c>
      <c r="E1102" s="69" t="n">
        <v>0.0336</v>
      </c>
      <c r="F1102" s="72">
        <f>'COMPOSICOES AUXILIARES'!G665</f>
        <v/>
      </c>
      <c r="G1102" s="72">
        <f>ROUND(E1102*F1102, 2)</f>
        <v/>
      </c>
      <c r="L1102" t="n">
        <v>0.0336</v>
      </c>
      <c r="M1102" t="n">
        <v>1.3885</v>
      </c>
      <c r="N1102">
        <f>(M1102-F1102)</f>
        <v/>
      </c>
    </row>
    <row r="1103" ht="38" customHeight="1">
      <c r="A1103" s="25" t="inlineStr">
        <is>
          <t>G0428</t>
        </is>
      </c>
      <c r="B1103" s="26" t="inlineStr">
        <is>
          <t>HOLIDAY DETECTOR DE FALHA DE REVESTIMENTO EM MANTA TERMOCONTRÁTIL - VOLTAGEM DE 12 KV A 20 KV, DE CORRENTE PULSANTE, VIA SECA, CONFORME NORMA NACE STANDARD RP-0274 (CHP)</t>
        </is>
      </c>
      <c r="C1103" s="25" t="inlineStr">
        <is>
          <t>SEINFRA</t>
        </is>
      </c>
      <c r="D1103" s="25" t="inlineStr">
        <is>
          <t>H</t>
        </is>
      </c>
      <c r="E1103" s="69" t="n">
        <v>0.1391</v>
      </c>
      <c r="F1103" s="72">
        <f>'COMPOSICOES AUXILIARES'!G675</f>
        <v/>
      </c>
      <c r="G1103" s="72">
        <f>ROUND(E1103*F1103, 2)</f>
        <v/>
      </c>
      <c r="L1103" t="n">
        <v>0.1391</v>
      </c>
      <c r="M1103" t="n">
        <v>1.9769</v>
      </c>
      <c r="N1103">
        <f>(M1103-F1103)</f>
        <v/>
      </c>
    </row>
    <row r="1104" ht="29" customHeight="1">
      <c r="A1104" s="25" t="inlineStr">
        <is>
          <t>G0426</t>
        </is>
      </c>
      <c r="B1104" s="26" t="inlineStr">
        <is>
          <t>LOCALIZADOR PARA FURO DIRECIONAL, COM RECEPTOR, DISPLAY REMOTO COM SONDA/TRANSMISSOR, ALCANCE APROXIMADO COM PITCH E FREQUÊNCIA (CHI)</t>
        </is>
      </c>
      <c r="C1104" s="25" t="inlineStr">
        <is>
          <t>SEINFRA</t>
        </is>
      </c>
      <c r="D1104" s="25" t="inlineStr">
        <is>
          <t>H</t>
        </is>
      </c>
      <c r="E1104" s="69" t="n">
        <v>0.1639</v>
      </c>
      <c r="F1104" s="72">
        <f>'COMPOSICOES AUXILIARES'!G693</f>
        <v/>
      </c>
      <c r="G1104" s="72">
        <f>ROUND(E1104*F1104, 2)</f>
        <v/>
      </c>
      <c r="L1104" t="n">
        <v>0.1639</v>
      </c>
      <c r="M1104" t="n">
        <v>17.08</v>
      </c>
      <c r="N1104">
        <f>(M1104-F1104)</f>
        <v/>
      </c>
    </row>
    <row r="1105" ht="29" customHeight="1">
      <c r="A1105" s="25" t="inlineStr">
        <is>
          <t>G0425</t>
        </is>
      </c>
      <c r="B1105" s="26" t="inlineStr">
        <is>
          <t>LOCALIZADOR PARA FURO DIRECIONAL, COM RECEPTOR, DISPLAY REMOTO COM SONDA/TRANSMISSOR, ALCANCE APROXIMADO COM PITCH E FREQUÊNCIA (CHP)</t>
        </is>
      </c>
      <c r="C1105" s="25" t="inlineStr">
        <is>
          <t>SEINFRA</t>
        </is>
      </c>
      <c r="D1105" s="25" t="inlineStr">
        <is>
          <t>H</t>
        </is>
      </c>
      <c r="E1105" s="69" t="n">
        <v>0.01</v>
      </c>
      <c r="F1105" s="72">
        <f>'COMPOSICOES AUXILIARES'!G703</f>
        <v/>
      </c>
      <c r="G1105" s="72">
        <f>ROUND(E1105*F1105, 2)</f>
        <v/>
      </c>
      <c r="L1105" t="n">
        <v>0.01</v>
      </c>
      <c r="M1105" t="n">
        <v>24.08</v>
      </c>
      <c r="N1105">
        <f>(M1105-F1105)</f>
        <v/>
      </c>
    </row>
    <row r="1106" ht="21" customHeight="1">
      <c r="A1106" s="25" t="inlineStr">
        <is>
          <t>G0416</t>
        </is>
      </c>
      <c r="B1106" s="26" t="inlineStr">
        <is>
          <t>MÁQUINA DE FURO DIRECIONAL COM PULL-BACK DE 24000  LIBRAS (10.000KGF) (CHI)</t>
        </is>
      </c>
      <c r="C1106" s="25" t="inlineStr">
        <is>
          <t>SEINFRA</t>
        </is>
      </c>
      <c r="D1106" s="25" t="inlineStr">
        <is>
          <t>H</t>
        </is>
      </c>
      <c r="E1106" s="69" t="n">
        <v>0.1574</v>
      </c>
      <c r="F1106" s="72">
        <f>'COMPOSICOES AUXILIARES'!G1003</f>
        <v/>
      </c>
      <c r="G1106" s="72">
        <f>ROUND(E1106*F1106, 2)</f>
        <v/>
      </c>
      <c r="L1106" t="n">
        <v>0.1574</v>
      </c>
      <c r="M1106" t="n">
        <v>312.9532</v>
      </c>
      <c r="N1106">
        <f>(M1106-F1106)</f>
        <v/>
      </c>
    </row>
    <row r="1107" ht="21" customHeight="1">
      <c r="A1107" s="25" t="inlineStr">
        <is>
          <t>G0415</t>
        </is>
      </c>
      <c r="B1107" s="26" t="inlineStr">
        <is>
          <t>MÁQUINA DE FURO DIRECIONAL COM PULL-BACK DE 24000  LIBRAS (10.000KGF) (CHP)</t>
        </is>
      </c>
      <c r="C1107" s="25" t="inlineStr">
        <is>
          <t>SEINFRA</t>
        </is>
      </c>
      <c r="D1107" s="25" t="inlineStr">
        <is>
          <t>H</t>
        </is>
      </c>
      <c r="E1107" s="69" t="n">
        <v>0.0165</v>
      </c>
      <c r="F1107" s="72">
        <f>'COMPOSICOES AUXILIARES'!G1014</f>
        <v/>
      </c>
      <c r="G1107" s="72">
        <f>ROUND(E1107*F1107, 2)</f>
        <v/>
      </c>
      <c r="L1107" t="n">
        <v>0.0165</v>
      </c>
      <c r="M1107" t="n">
        <v>667.3099999999999</v>
      </c>
      <c r="N1107">
        <f>(M1107-F1107)</f>
        <v/>
      </c>
    </row>
    <row r="1108" ht="15" customHeight="1">
      <c r="A1108" s="25" t="inlineStr">
        <is>
          <t>I0653</t>
        </is>
      </c>
      <c r="B1108" s="26" t="inlineStr">
        <is>
          <t>RETRO ESCAVADEIRA DE PNEUS (CHI)</t>
        </is>
      </c>
      <c r="C1108" s="25" t="inlineStr">
        <is>
          <t>SEINFRA</t>
        </is>
      </c>
      <c r="D1108" s="25" t="inlineStr">
        <is>
          <t>H</t>
        </is>
      </c>
      <c r="E1108" s="69" t="n">
        <v>0.1619</v>
      </c>
      <c r="F1108" s="72">
        <f>'COMPOSICOES AUXILIARES'!G1390</f>
        <v/>
      </c>
      <c r="G1108" s="72">
        <f>ROUND(E1108*F1108, 2)</f>
        <v/>
      </c>
      <c r="L1108" t="n">
        <v>0.1619</v>
      </c>
      <c r="M1108" t="n">
        <v>57.0291</v>
      </c>
      <c r="N1108">
        <f>(M1108-F1108)</f>
        <v/>
      </c>
    </row>
    <row r="1109" ht="15" customHeight="1">
      <c r="A1109" s="25" t="inlineStr">
        <is>
          <t>I0765</t>
        </is>
      </c>
      <c r="B1109" s="26" t="inlineStr">
        <is>
          <t>RETRO ESCAVADEIRA DE PNEUS (CHP)</t>
        </is>
      </c>
      <c r="C1109" s="25" t="inlineStr">
        <is>
          <t>SEINFRA</t>
        </is>
      </c>
      <c r="D1109" s="25" t="inlineStr">
        <is>
          <t>H</t>
        </is>
      </c>
      <c r="E1109" s="69" t="n">
        <v>0.012</v>
      </c>
      <c r="F1109" s="72">
        <f>'COMPOSICOES AUXILIARES'!G1402</f>
        <v/>
      </c>
      <c r="G1109" s="72">
        <f>ROUND(E1109*F1109, 2)</f>
        <v/>
      </c>
      <c r="L1109" t="n">
        <v>0.012</v>
      </c>
      <c r="M1109" t="n">
        <v>140.732</v>
      </c>
      <c r="N1109">
        <f>(M1109-F1109)</f>
        <v/>
      </c>
    </row>
    <row r="1110" ht="15" customHeight="1">
      <c r="A1110" s="25" t="inlineStr">
        <is>
          <t>I0769</t>
        </is>
      </c>
      <c r="B1110" s="26" t="inlineStr">
        <is>
          <t>ROMPEDOR PNEUMÁTICO (CHP)</t>
        </is>
      </c>
      <c r="C1110" s="25" t="inlineStr">
        <is>
          <t>SEINFRA</t>
        </is>
      </c>
      <c r="D1110" s="25" t="inlineStr">
        <is>
          <t>H</t>
        </is>
      </c>
      <c r="E1110" s="69" t="n">
        <v>0.006</v>
      </c>
      <c r="F1110" s="72">
        <f>'COMPOSICOES AUXILIARES'!G1455</f>
        <v/>
      </c>
      <c r="G1110" s="72">
        <f>ROUND(E1110*F1110, 2)</f>
        <v/>
      </c>
      <c r="L1110" t="n">
        <v>0.006</v>
      </c>
      <c r="M1110" t="n">
        <v>30.0043</v>
      </c>
      <c r="N1110">
        <f>(M1110-F1110)</f>
        <v/>
      </c>
    </row>
    <row r="1111" ht="21" customHeight="1">
      <c r="A1111" s="25" t="inlineStr">
        <is>
          <t>G0423</t>
        </is>
      </c>
      <c r="B1111" s="26" t="inlineStr">
        <is>
          <t>SISTEMA MISTURA A DÍESEL PARA FURO DIRECIONAL TANQUE DE 1000 GL (CHI)</t>
        </is>
      </c>
      <c r="C1111" s="25" t="inlineStr">
        <is>
          <t>SEINFRA</t>
        </is>
      </c>
      <c r="D1111" s="25" t="inlineStr">
        <is>
          <t>H</t>
        </is>
      </c>
      <c r="E1111" s="69" t="n">
        <v>0.1539</v>
      </c>
      <c r="F1111" s="72">
        <f>'COMPOSICOES AUXILIARES'!G1464</f>
        <v/>
      </c>
      <c r="G1111" s="72">
        <f>ROUND(E1111*F1111, 2)</f>
        <v/>
      </c>
      <c r="L1111" t="n">
        <v>0.1539</v>
      </c>
      <c r="M1111" t="n">
        <v>24.718</v>
      </c>
      <c r="N1111">
        <f>(M1111-F1111)</f>
        <v/>
      </c>
    </row>
    <row r="1112" ht="21" customHeight="1">
      <c r="A1112" s="25" t="inlineStr">
        <is>
          <t>G0422</t>
        </is>
      </c>
      <c r="B1112" s="26" t="inlineStr">
        <is>
          <t>SISTEMA MISTURA A DÍESEL PARA FURO DIRECIONAL TANQUE DE 1000 GL (CHP)</t>
        </is>
      </c>
      <c r="C1112" s="25" t="inlineStr">
        <is>
          <t>SEINFRA</t>
        </is>
      </c>
      <c r="D1112" s="25" t="inlineStr">
        <is>
          <t>H</t>
        </is>
      </c>
      <c r="E1112" s="69" t="n">
        <v>0.02</v>
      </c>
      <c r="F1112" s="72">
        <f>'COMPOSICOES AUXILIARES'!G1475</f>
        <v/>
      </c>
      <c r="G1112" s="72">
        <f>ROUND(E1112*F1112, 2)</f>
        <v/>
      </c>
      <c r="L1112" t="n">
        <v>0.02</v>
      </c>
      <c r="M1112" t="n">
        <v>59.9634</v>
      </c>
      <c r="N1112">
        <f>(M1112-F1112)</f>
        <v/>
      </c>
    </row>
    <row r="1113" ht="18" customHeight="1">
      <c r="A1113" s="2" t="inlineStr"/>
      <c r="B1113" s="2" t="inlineStr"/>
      <c r="C1113" s="2" t="inlineStr"/>
      <c r="D1113" s="2" t="inlineStr"/>
      <c r="E1113" s="29" t="inlineStr">
        <is>
          <t>TOTAL Equipamento Custo Horário:</t>
        </is>
      </c>
      <c r="F1113" s="60" t="n"/>
      <c r="G1113" s="73">
        <f>SUM(G1089:G1112)</f>
        <v/>
      </c>
    </row>
    <row r="1114" ht="15" customHeight="1">
      <c r="A1114" s="24" t="inlineStr">
        <is>
          <t>Material</t>
        </is>
      </c>
      <c r="B1114" s="60" t="n"/>
      <c r="C1114" s="15" t="inlineStr">
        <is>
          <t>FONTE</t>
        </is>
      </c>
      <c r="D1114" s="15" t="inlineStr">
        <is>
          <t>UNID</t>
        </is>
      </c>
      <c r="E1114" s="15" t="inlineStr">
        <is>
          <t>COEFICIENTE</t>
        </is>
      </c>
      <c r="F1114" s="15" t="inlineStr">
        <is>
          <t>PREÇO UNITÁRIO</t>
        </is>
      </c>
      <c r="G1114" s="15" t="inlineStr">
        <is>
          <t>TOTAL</t>
        </is>
      </c>
    </row>
    <row r="1115" ht="15" customHeight="1">
      <c r="A1115" s="25" t="inlineStr">
        <is>
          <t>G0008</t>
        </is>
      </c>
      <c r="B1115" s="26" t="inlineStr">
        <is>
          <t>ALARGADOR FLUTED  4,5" PARA FURO DIRECIONAL</t>
        </is>
      </c>
      <c r="C1115" s="25" t="inlineStr">
        <is>
          <t>SEINFRA</t>
        </is>
      </c>
      <c r="D1115" s="25" t="inlineStr">
        <is>
          <t>UN</t>
        </is>
      </c>
      <c r="E1115" s="69" t="n">
        <v>0.0001</v>
      </c>
      <c r="F1115" s="72">
        <f>ROUND(M1115*FATOR, 2)</f>
        <v/>
      </c>
      <c r="G1115" s="72">
        <f>ROUND(E1115*F1115, 2)</f>
        <v/>
      </c>
      <c r="L1115" t="n">
        <v>0.0001</v>
      </c>
      <c r="M1115" t="n">
        <v>18692.38</v>
      </c>
      <c r="N1115">
        <f>(M1115-F1115)</f>
        <v/>
      </c>
    </row>
    <row r="1116" ht="15" customHeight="1">
      <c r="A1116" s="25" t="inlineStr">
        <is>
          <t>G0009</t>
        </is>
      </c>
      <c r="B1116" s="26" t="inlineStr">
        <is>
          <t>ALARGADOR FLUTED  6" PARA FURO DIRECIONAL</t>
        </is>
      </c>
      <c r="C1116" s="25" t="inlineStr">
        <is>
          <t>SEINFRA</t>
        </is>
      </c>
      <c r="D1116" s="25" t="inlineStr">
        <is>
          <t>UN</t>
        </is>
      </c>
      <c r="E1116" s="69" t="n">
        <v>0.0001</v>
      </c>
      <c r="F1116" s="72">
        <f>ROUND(M1116*FATOR, 2)</f>
        <v/>
      </c>
      <c r="G1116" s="72">
        <f>ROUND(E1116*F1116, 2)</f>
        <v/>
      </c>
      <c r="L1116" t="n">
        <v>0.0001</v>
      </c>
      <c r="M1116" t="n">
        <v>23685.55</v>
      </c>
      <c r="N1116">
        <f>(M1116-F1116)</f>
        <v/>
      </c>
    </row>
    <row r="1117" ht="15" customHeight="1">
      <c r="A1117" s="25" t="inlineStr">
        <is>
          <t>G0018</t>
        </is>
      </c>
      <c r="B1117" s="26" t="inlineStr">
        <is>
          <t>ALARGADOR SPIRAL  4,5" PARA FURO DIRECIONAL</t>
        </is>
      </c>
      <c r="C1117" s="25" t="inlineStr">
        <is>
          <t>SEINFRA</t>
        </is>
      </c>
      <c r="D1117" s="25" t="inlineStr">
        <is>
          <t>UN</t>
        </is>
      </c>
      <c r="E1117" s="69" t="n">
        <v>0.0001</v>
      </c>
      <c r="F1117" s="72">
        <f>ROUND(M1117*FATOR, 2)</f>
        <v/>
      </c>
      <c r="G1117" s="72">
        <f>ROUND(E1117*F1117, 2)</f>
        <v/>
      </c>
      <c r="L1117" t="n">
        <v>0.0001</v>
      </c>
      <c r="M1117" t="n">
        <v>18149.26</v>
      </c>
      <c r="N1117">
        <f>(M1117-F1117)</f>
        <v/>
      </c>
    </row>
    <row r="1118" ht="15" customHeight="1">
      <c r="A1118" s="25" t="inlineStr">
        <is>
          <t>G0019</t>
        </is>
      </c>
      <c r="B1118" s="26" t="inlineStr">
        <is>
          <t>ALARGADOR SPIRAL  6" PARA FURO DIRECIONAL</t>
        </is>
      </c>
      <c r="C1118" s="25" t="inlineStr">
        <is>
          <t>SEINFRA</t>
        </is>
      </c>
      <c r="D1118" s="25" t="inlineStr">
        <is>
          <t>UN</t>
        </is>
      </c>
      <c r="E1118" s="69" t="n">
        <v>0.0001</v>
      </c>
      <c r="F1118" s="72">
        <f>ROUND(M1118*FATOR, 2)</f>
        <v/>
      </c>
      <c r="G1118" s="72">
        <f>ROUND(E1118*F1118, 2)</f>
        <v/>
      </c>
      <c r="L1118" t="n">
        <v>0.0001</v>
      </c>
      <c r="M1118" t="n">
        <v>25581.82</v>
      </c>
      <c r="N1118">
        <f>(M1118-F1118)</f>
        <v/>
      </c>
    </row>
    <row r="1119" ht="15" customHeight="1">
      <c r="A1119" s="25" t="inlineStr">
        <is>
          <t>G0041</t>
        </is>
      </c>
      <c r="B1119" s="26" t="inlineStr">
        <is>
          <t>BARRILHA LEVE</t>
        </is>
      </c>
      <c r="C1119" s="25" t="inlineStr">
        <is>
          <t>SEINFRA</t>
        </is>
      </c>
      <c r="D1119" s="25" t="inlineStr">
        <is>
          <t>KG</t>
        </is>
      </c>
      <c r="E1119" s="69" t="n">
        <v>0.0143</v>
      </c>
      <c r="F1119" s="72">
        <f>ROUND(M1119*FATOR, 2)</f>
        <v/>
      </c>
      <c r="G1119" s="72">
        <f>ROUND(E1119*F1119, 2)</f>
        <v/>
      </c>
      <c r="L1119" t="n">
        <v>0.0143</v>
      </c>
      <c r="M1119" t="n">
        <v>5.35</v>
      </c>
      <c r="N1119">
        <f>(M1119-F1119)</f>
        <v/>
      </c>
    </row>
    <row r="1120" ht="21" customHeight="1">
      <c r="A1120" s="25" t="inlineStr">
        <is>
          <t>G0042</t>
        </is>
      </c>
      <c r="B1120" s="26" t="inlineStr">
        <is>
          <t>BETONITA ATIVADA E DE ALTO DESEMPENHO PARA FURO DIRECIONAL HDD</t>
        </is>
      </c>
      <c r="C1120" s="25" t="inlineStr">
        <is>
          <t>SEINFRA</t>
        </is>
      </c>
      <c r="D1120" s="25" t="inlineStr">
        <is>
          <t>KG</t>
        </is>
      </c>
      <c r="E1120" s="69" t="n">
        <v>0.1425</v>
      </c>
      <c r="F1120" s="72">
        <f>ROUND(M1120*FATOR, 2)</f>
        <v/>
      </c>
      <c r="G1120" s="72">
        <f>ROUND(E1120*F1120, 2)</f>
        <v/>
      </c>
      <c r="L1120" t="n">
        <v>0.1425</v>
      </c>
      <c r="M1120" t="n">
        <v>1.38</v>
      </c>
      <c r="N1120">
        <f>(M1120-F1120)</f>
        <v/>
      </c>
    </row>
    <row r="1121" ht="15" customHeight="1">
      <c r="A1121" s="25" t="inlineStr">
        <is>
          <t>G0043</t>
        </is>
      </c>
      <c r="B1121" s="26" t="inlineStr">
        <is>
          <t>BIOPOLIMERO GAMA XANTANA PARA FURO DIRECIONAL</t>
        </is>
      </c>
      <c r="C1121" s="25" t="inlineStr">
        <is>
          <t>SEINFRA</t>
        </is>
      </c>
      <c r="D1121" s="25" t="inlineStr">
        <is>
          <t>KG</t>
        </is>
      </c>
      <c r="E1121" s="69" t="n">
        <v>0.0242</v>
      </c>
      <c r="F1121" s="72">
        <f>ROUND(M1121*FATOR, 2)</f>
        <v/>
      </c>
      <c r="G1121" s="72">
        <f>ROUND(E1121*F1121, 2)</f>
        <v/>
      </c>
      <c r="L1121" t="n">
        <v>0.0242</v>
      </c>
      <c r="M1121" t="n">
        <v>55.83</v>
      </c>
      <c r="N1121">
        <f>(M1121-F1121)</f>
        <v/>
      </c>
    </row>
    <row r="1122" ht="46" customHeight="1">
      <c r="A1122" s="25" t="inlineStr">
        <is>
          <t>G0127</t>
        </is>
      </c>
      <c r="B1122" s="26" t="inlineStr">
        <is>
          <t>DISPERSANTE A BASE DE POLIFOSFATO TENSOATIVADO (TENSOATIVO NÃO-IÔNICO) DESTINADO A REMOÇÃO DE DISPERSÃO DE BENTONITA E ARGILAS NATURAIS E TAMBÉM PARA USO NA PUXADA EM PERFURAÇÃO DIRECIONAL HDD EM SOLOS ARGILOSOS</t>
        </is>
      </c>
      <c r="C1122" s="25" t="inlineStr">
        <is>
          <t>SEINFRA</t>
        </is>
      </c>
      <c r="D1122" s="25" t="inlineStr">
        <is>
          <t>KG</t>
        </is>
      </c>
      <c r="E1122" s="69" t="n">
        <v>0.0029</v>
      </c>
      <c r="F1122" s="72">
        <f>ROUND(M1122*FATOR, 2)</f>
        <v/>
      </c>
      <c r="G1122" s="72">
        <f>ROUND(E1122*F1122, 2)</f>
        <v/>
      </c>
      <c r="L1122" t="n">
        <v>0.0029</v>
      </c>
      <c r="M1122" t="n">
        <v>21.54</v>
      </c>
      <c r="N1122">
        <f>(M1122-F1122)</f>
        <v/>
      </c>
    </row>
    <row r="1123" ht="21" customHeight="1">
      <c r="A1123" s="25" t="inlineStr">
        <is>
          <t>G0177</t>
        </is>
      </c>
      <c r="B1123" s="26" t="inlineStr">
        <is>
          <t>LUBRIFICANTES  BIODEGRADAVEL PARA SOLOS   PARA FURO DIRECIONAL HDD</t>
        </is>
      </c>
      <c r="C1123" s="25" t="inlineStr">
        <is>
          <t>SEINFRA</t>
        </is>
      </c>
      <c r="D1123" s="25" t="inlineStr">
        <is>
          <t>L</t>
        </is>
      </c>
      <c r="E1123" s="69" t="n">
        <v>0.0171</v>
      </c>
      <c r="F1123" s="72">
        <f>ROUND(M1123*FATOR, 2)</f>
        <v/>
      </c>
      <c r="G1123" s="72">
        <f>ROUND(E1123*F1123, 2)</f>
        <v/>
      </c>
      <c r="L1123" t="n">
        <v>0.0171</v>
      </c>
      <c r="M1123" t="n">
        <v>36.9</v>
      </c>
      <c r="N1123">
        <f>(M1123-F1123)</f>
        <v/>
      </c>
    </row>
    <row r="1124" ht="15" customHeight="1">
      <c r="A1124" s="25" t="inlineStr">
        <is>
          <t>G0229</t>
        </is>
      </c>
      <c r="B1124" s="26" t="inlineStr">
        <is>
          <t>PÁ DE CORTE 4.5" PARA FURO DIRECIONAL</t>
        </is>
      </c>
      <c r="C1124" s="25" t="inlineStr">
        <is>
          <t>SEINFRA</t>
        </is>
      </c>
      <c r="D1124" s="25" t="inlineStr">
        <is>
          <t>UN</t>
        </is>
      </c>
      <c r="E1124" s="69" t="n">
        <v>0.003</v>
      </c>
      <c r="F1124" s="72">
        <f>ROUND(M1124*FATOR, 2)</f>
        <v/>
      </c>
      <c r="G1124" s="72">
        <f>ROUND(E1124*F1124, 2)</f>
        <v/>
      </c>
      <c r="L1124" t="n">
        <v>0.003</v>
      </c>
      <c r="M1124" t="n">
        <v>1401.82</v>
      </c>
      <c r="N1124">
        <f>(M1124-F1124)</f>
        <v/>
      </c>
    </row>
    <row r="1125" ht="29" customHeight="1">
      <c r="A1125" s="25" t="inlineStr">
        <is>
          <t>G0248</t>
        </is>
      </c>
      <c r="B1125" s="26" t="inlineStr">
        <is>
          <t>POLIACRILAMIDA PARCIALMENTE HIDROLISADA(PHPA) EMULSÃO INIBIDOR PARA FURO DIRECIONAL HDD CONCEBIDO PARA USO COM BETONITA</t>
        </is>
      </c>
      <c r="C1125" s="25" t="inlineStr">
        <is>
          <t>SEINFRA</t>
        </is>
      </c>
      <c r="D1125" s="25" t="inlineStr">
        <is>
          <t>L</t>
        </is>
      </c>
      <c r="E1125" s="69" t="n">
        <v>0.0428</v>
      </c>
      <c r="F1125" s="72">
        <f>ROUND(M1125*FATOR, 2)</f>
        <v/>
      </c>
      <c r="G1125" s="72">
        <f>ROUND(E1125*F1125, 2)</f>
        <v/>
      </c>
      <c r="L1125" t="n">
        <v>0.0428</v>
      </c>
      <c r="M1125" t="n">
        <v>36.52</v>
      </c>
      <c r="N1125">
        <f>(M1125-F1125)</f>
        <v/>
      </c>
    </row>
    <row r="1126" ht="15" customHeight="1">
      <c r="A1126" s="2" t="inlineStr"/>
      <c r="B1126" s="2" t="inlineStr"/>
      <c r="C1126" s="2" t="inlineStr"/>
      <c r="D1126" s="2" t="inlineStr"/>
      <c r="E1126" s="29" t="inlineStr">
        <is>
          <t>TOTAL Material:</t>
        </is>
      </c>
      <c r="F1126" s="60" t="n"/>
      <c r="G1126" s="73">
        <f>SUM(G1115:G1125)</f>
        <v/>
      </c>
    </row>
    <row r="1127" ht="15" customHeight="1">
      <c r="A1127" s="24" t="inlineStr">
        <is>
          <t>Mão de Obra</t>
        </is>
      </c>
      <c r="B1127" s="60" t="n"/>
      <c r="C1127" s="15" t="inlineStr">
        <is>
          <t>FONTE</t>
        </is>
      </c>
      <c r="D1127" s="15" t="inlineStr">
        <is>
          <t>UNID</t>
        </is>
      </c>
      <c r="E1127" s="15" t="inlineStr">
        <is>
          <t>COEFICIENTE</t>
        </is>
      </c>
      <c r="F1127" s="15" t="inlineStr">
        <is>
          <t>PREÇO UNITÁRIO</t>
        </is>
      </c>
      <c r="G1127" s="15" t="inlineStr">
        <is>
          <t>TOTAL</t>
        </is>
      </c>
    </row>
    <row r="1128" ht="15" customHeight="1">
      <c r="A1128" s="25" t="inlineStr">
        <is>
          <t>I0037</t>
        </is>
      </c>
      <c r="B1128" s="26" t="inlineStr">
        <is>
          <t>AJUDANTE</t>
        </is>
      </c>
      <c r="C1128" s="25" t="inlineStr">
        <is>
          <t>SEINFRA</t>
        </is>
      </c>
      <c r="D1128" s="25" t="inlineStr">
        <is>
          <t>H</t>
        </is>
      </c>
      <c r="E1128" s="69">
        <f>L1128*FATOR</f>
        <v/>
      </c>
      <c r="F1128" s="72" t="n">
        <v>21.1</v>
      </c>
      <c r="G1128" s="72">
        <f>ROUND(E1128*F1128, 2)</f>
        <v/>
      </c>
      <c r="L1128" t="n">
        <v>0.8695000000000001</v>
      </c>
      <c r="M1128" t="n">
        <v>21.1</v>
      </c>
      <c r="N1128">
        <f>(M1128-F1128)</f>
        <v/>
      </c>
    </row>
    <row r="1129" ht="15" customHeight="1">
      <c r="A1129" s="25" t="inlineStr">
        <is>
          <t>I0092</t>
        </is>
      </c>
      <c r="B1129" s="26" t="inlineStr">
        <is>
          <t>APLICADOR REVESTIMENTO</t>
        </is>
      </c>
      <c r="C1129" s="25" t="inlineStr">
        <is>
          <t>SEINFRA</t>
        </is>
      </c>
      <c r="D1129" s="25" t="inlineStr">
        <is>
          <t>H</t>
        </is>
      </c>
      <c r="E1129" s="69">
        <f>L1129*FATOR</f>
        <v/>
      </c>
      <c r="F1129" s="72" t="n">
        <v>26.86</v>
      </c>
      <c r="G1129" s="72">
        <f>ROUND(E1129*F1129, 2)</f>
        <v/>
      </c>
      <c r="L1129" t="n">
        <v>0.1739</v>
      </c>
      <c r="M1129" t="n">
        <v>26.86</v>
      </c>
      <c r="N1129">
        <f>(M1129-F1129)</f>
        <v/>
      </c>
    </row>
    <row r="1130" ht="15" customHeight="1">
      <c r="A1130" s="2" t="inlineStr"/>
      <c r="B1130" s="2" t="inlineStr"/>
      <c r="C1130" s="2" t="inlineStr"/>
      <c r="D1130" s="2" t="inlineStr"/>
      <c r="E1130" s="29" t="inlineStr">
        <is>
          <t>TOTAL Mão de Obra:</t>
        </is>
      </c>
      <c r="F1130" s="60" t="n"/>
      <c r="G1130" s="73">
        <f>SUM(G1128:G1129)</f>
        <v/>
      </c>
    </row>
    <row r="1131" ht="15" customHeight="1">
      <c r="A1131" s="2" t="inlineStr"/>
      <c r="B1131" s="2" t="inlineStr"/>
      <c r="C1131" s="2" t="inlineStr"/>
      <c r="D1131" s="2" t="inlineStr"/>
      <c r="E1131" s="31" t="inlineStr">
        <is>
          <t>VALOR:</t>
        </is>
      </c>
      <c r="F1131" s="60" t="n"/>
      <c r="G1131" s="61">
        <f>SUM(G1126,G1113,G1130,G1087)</f>
        <v/>
      </c>
    </row>
    <row r="1132" ht="15" customHeight="1">
      <c r="A1132" s="2" t="inlineStr"/>
      <c r="B1132" s="2" t="inlineStr"/>
      <c r="C1132" s="2" t="inlineStr"/>
      <c r="D1132" s="2" t="inlineStr"/>
      <c r="E1132" s="31" t="inlineStr">
        <is>
          <t>VALOR BDI (26.70%):</t>
        </is>
      </c>
      <c r="F1132" s="60" t="n"/>
      <c r="G1132" s="61">
        <f>ROUNDDOWN(G1131*BDI,2)</f>
        <v/>
      </c>
    </row>
    <row r="1133" ht="15" customHeight="1">
      <c r="A1133" s="2" t="inlineStr"/>
      <c r="B1133" s="2" t="inlineStr"/>
      <c r="C1133" s="2" t="inlineStr"/>
      <c r="D1133" s="2" t="inlineStr"/>
      <c r="E1133" s="31" t="inlineStr">
        <is>
          <t>VALOR COM BDI:</t>
        </is>
      </c>
      <c r="F1133" s="60" t="n"/>
      <c r="G1133" s="61">
        <f>G1132 + G1131</f>
        <v/>
      </c>
    </row>
    <row r="1134" ht="10" customHeight="1">
      <c r="A1134" s="2" t="inlineStr"/>
      <c r="B1134" s="2" t="inlineStr"/>
      <c r="C1134" s="22" t="inlineStr"/>
      <c r="E1134" s="2" t="inlineStr"/>
      <c r="F1134" s="2" t="inlineStr"/>
      <c r="G1134" s="2" t="inlineStr"/>
    </row>
    <row r="1135" ht="27" customHeight="1">
      <c r="A1135" s="23" t="inlineStr">
        <is>
          <t>4.23. C5083 CARGA, TRANSPORTE, DESCARGA, DESFILE, SOLDA INCLUSIVE NOS TIE-IN E CONEXÕES, INSPEÇÃO VISUAL COM ACOMPANHAMENTO DE INSPETOR DE SOLDA, DESCIDA DA COLUNA NA VALA OU COLOCAÇÃO NOS ROLETES DO FURO DIRECIONAL DE DUTOS EM AÇO CARBONO DN 6", SCH 40, API 5L PARA REDE E RAMAIS DE DISTRIBUIÇÃO DE GÁS NATURAL (M)</t>
        </is>
      </c>
      <c r="B1135" s="59" t="n"/>
      <c r="C1135" s="59" t="n"/>
      <c r="D1135" s="59" t="n"/>
      <c r="E1135" s="59" t="n"/>
      <c r="F1135" s="59" t="n"/>
      <c r="G1135" s="60" t="n"/>
    </row>
    <row r="1136" ht="15" customHeight="1">
      <c r="A1136" s="24" t="inlineStr">
        <is>
          <t>COTAÇÃO / MAO DE OBRA (C/ ENCARGOS)</t>
        </is>
      </c>
      <c r="B1136" s="60" t="n"/>
      <c r="C1136" s="15" t="inlineStr">
        <is>
          <t>FONTE</t>
        </is>
      </c>
      <c r="D1136" s="15" t="inlineStr">
        <is>
          <t>UNID</t>
        </is>
      </c>
      <c r="E1136" s="15" t="inlineStr">
        <is>
          <t>COEFICIENTE</t>
        </is>
      </c>
      <c r="F1136" s="15" t="inlineStr">
        <is>
          <t>PREÇO UNITÁRIO</t>
        </is>
      </c>
      <c r="G1136" s="15" t="inlineStr">
        <is>
          <t>TOTAL</t>
        </is>
      </c>
    </row>
    <row r="1137" ht="15" customHeight="1">
      <c r="A1137" s="25" t="inlineStr">
        <is>
          <t>I2510</t>
        </is>
      </c>
      <c r="B1137" s="26" t="inlineStr">
        <is>
          <t>ENCARREGADO DE SERVIÇOS</t>
        </is>
      </c>
      <c r="C1137" s="25" t="inlineStr">
        <is>
          <t>SEINFRA</t>
        </is>
      </c>
      <c r="D1137" s="25" t="inlineStr">
        <is>
          <t>H</t>
        </is>
      </c>
      <c r="E1137" s="69" t="n">
        <v>0.138</v>
      </c>
      <c r="F1137" s="72">
        <f>ROUND(M1137*FATOR, 2)</f>
        <v/>
      </c>
      <c r="G1137" s="72">
        <f>ROUND(E1137*F1137, 2)</f>
        <v/>
      </c>
      <c r="L1137" t="n">
        <v>0.138</v>
      </c>
      <c r="M1137" t="n">
        <v>32.75</v>
      </c>
      <c r="N1137">
        <f>(M1137-F1137)</f>
        <v/>
      </c>
    </row>
    <row r="1138" ht="15" customHeight="1">
      <c r="A1138" s="25" t="inlineStr">
        <is>
          <t>G0405</t>
        </is>
      </c>
      <c r="B1138" s="26" t="inlineStr">
        <is>
          <t>INSPETOR DE SOLDA N1/EV-N2-S-SNQC (CEGÁS)</t>
        </is>
      </c>
      <c r="C1138" s="25" t="inlineStr">
        <is>
          <t>SEINFRA</t>
        </is>
      </c>
      <c r="D1138" s="25" t="inlineStr">
        <is>
          <t>H</t>
        </is>
      </c>
      <c r="E1138" s="69" t="n">
        <v>0.138</v>
      </c>
      <c r="F1138" s="72">
        <f>ROUND(M1138*FATOR, 2)</f>
        <v/>
      </c>
      <c r="G1138" s="72">
        <f>ROUND(E1138*F1138, 2)</f>
        <v/>
      </c>
      <c r="L1138" t="n">
        <v>0.138</v>
      </c>
      <c r="M1138" t="n">
        <v>42.35</v>
      </c>
      <c r="N1138">
        <f>(M1138-F1138)</f>
        <v/>
      </c>
    </row>
    <row r="1139" ht="18" customHeight="1">
      <c r="A1139" s="2" t="inlineStr"/>
      <c r="B1139" s="2" t="inlineStr"/>
      <c r="C1139" s="2" t="inlineStr"/>
      <c r="D1139" s="2" t="inlineStr"/>
      <c r="E1139" s="29" t="inlineStr">
        <is>
          <t>TOTAL COTAÇÃO / MAO DE OBRA (C/ ENCARGOS):</t>
        </is>
      </c>
      <c r="F1139" s="60" t="n"/>
      <c r="G1139" s="73">
        <f>SUM(G1137:G1138)</f>
        <v/>
      </c>
    </row>
    <row r="1140" ht="15" customHeight="1">
      <c r="A1140" s="24" t="inlineStr">
        <is>
          <t>Equipamento Custo Horário</t>
        </is>
      </c>
      <c r="B1140" s="60" t="n"/>
      <c r="C1140" s="15" t="inlineStr">
        <is>
          <t>FONTE</t>
        </is>
      </c>
      <c r="D1140" s="15" t="inlineStr">
        <is>
          <t>UNID</t>
        </is>
      </c>
      <c r="E1140" s="15" t="inlineStr">
        <is>
          <t>COEFICIENTE</t>
        </is>
      </c>
      <c r="F1140" s="15" t="inlineStr">
        <is>
          <t>PREÇO UNITÁRIO</t>
        </is>
      </c>
      <c r="G1140" s="15" t="inlineStr">
        <is>
          <t>TOTAL</t>
        </is>
      </c>
    </row>
    <row r="1141" ht="15" customHeight="1">
      <c r="A1141" s="25" t="inlineStr">
        <is>
          <t>I0584</t>
        </is>
      </c>
      <c r="B1141" s="26" t="inlineStr">
        <is>
          <t>CAMINHÃO COMERC. EQUIP. C/GUINDASTE (CHI)</t>
        </is>
      </c>
      <c r="C1141" s="25" t="inlineStr">
        <is>
          <t>SEINFRA</t>
        </is>
      </c>
      <c r="D1141" s="25" t="inlineStr">
        <is>
          <t>H</t>
        </is>
      </c>
      <c r="E1141" s="69" t="n">
        <v>0.0965</v>
      </c>
      <c r="F1141" s="72">
        <f>'COMPOSICOES AUXILIARES'!G230</f>
        <v/>
      </c>
      <c r="G1141" s="72">
        <f>ROUND(E1141*F1141, 2)</f>
        <v/>
      </c>
      <c r="L1141" t="n">
        <v>0.0965</v>
      </c>
      <c r="M1141" t="n">
        <v>64.99120000000001</v>
      </c>
      <c r="N1141">
        <f>(M1141-F1141)</f>
        <v/>
      </c>
    </row>
    <row r="1142" ht="15" customHeight="1">
      <c r="A1142" s="25" t="inlineStr">
        <is>
          <t>I0705</t>
        </is>
      </c>
      <c r="B1142" s="26" t="inlineStr">
        <is>
          <t>CAMINHÃO COMERC. EQUIP. C/GUINDASTE (CHP)</t>
        </is>
      </c>
      <c r="C1142" s="25" t="inlineStr">
        <is>
          <t>SEINFRA</t>
        </is>
      </c>
      <c r="D1142" s="25" t="inlineStr">
        <is>
          <t>H</t>
        </is>
      </c>
      <c r="E1142" s="69" t="n">
        <v>0.1104</v>
      </c>
      <c r="F1142" s="72">
        <f>'COMPOSICOES AUXILIARES'!G242</f>
        <v/>
      </c>
      <c r="G1142" s="72">
        <f>ROUND(E1142*F1142, 2)</f>
        <v/>
      </c>
      <c r="L1142" t="n">
        <v>0.1104</v>
      </c>
      <c r="M1142" t="n">
        <v>172.7113</v>
      </c>
      <c r="N1142">
        <f>(M1142-F1142)</f>
        <v/>
      </c>
    </row>
    <row r="1143" ht="15" customHeight="1">
      <c r="A1143" s="25" t="inlineStr">
        <is>
          <t>I0737</t>
        </is>
      </c>
      <c r="B1143" s="26" t="inlineStr">
        <is>
          <t>ESMERILHADEIRA INDUSTRIAL (CHP)</t>
        </is>
      </c>
      <c r="C1143" s="25" t="inlineStr">
        <is>
          <t>SEINFRA</t>
        </is>
      </c>
      <c r="D1143" s="25" t="inlineStr">
        <is>
          <t>H</t>
        </is>
      </c>
      <c r="E1143" s="69" t="n">
        <v>0.0069</v>
      </c>
      <c r="F1143" s="72">
        <f>'COMPOSICOES AUXILIARES'!G548</f>
        <v/>
      </c>
      <c r="G1143" s="72">
        <f>ROUND(E1143*F1143, 2)</f>
        <v/>
      </c>
      <c r="L1143" t="n">
        <v>0.0069</v>
      </c>
      <c r="M1143" t="n">
        <v>0.3554</v>
      </c>
      <c r="N1143">
        <f>(M1143-F1143)</f>
        <v/>
      </c>
    </row>
    <row r="1144" ht="15" customHeight="1">
      <c r="A1144" s="25" t="inlineStr">
        <is>
          <t>I0628</t>
        </is>
      </c>
      <c r="B1144" s="26" t="inlineStr">
        <is>
          <t>GRUPO GERADOR 36 KVA (CHI)</t>
        </is>
      </c>
      <c r="C1144" s="25" t="inlineStr">
        <is>
          <t>SEINFRA</t>
        </is>
      </c>
      <c r="D1144" s="25" t="inlineStr">
        <is>
          <t>H</t>
        </is>
      </c>
      <c r="E1144" s="69" t="n">
        <v>0.0414</v>
      </c>
      <c r="F1144" s="72">
        <f>'COMPOSICOES AUXILIARES'!G644</f>
        <v/>
      </c>
      <c r="G1144" s="72">
        <f>ROUND(E1144*F1144, 2)</f>
        <v/>
      </c>
      <c r="L1144" t="n">
        <v>0.0414</v>
      </c>
      <c r="M1144" t="n">
        <v>29.9694</v>
      </c>
      <c r="N1144">
        <f>(M1144-F1144)</f>
        <v/>
      </c>
    </row>
    <row r="1145" ht="15" customHeight="1">
      <c r="A1145" s="25" t="inlineStr">
        <is>
          <t>I0742</t>
        </is>
      </c>
      <c r="B1145" s="26" t="inlineStr">
        <is>
          <t>GRUPO GERADOR 36 KVA (CHP)</t>
        </is>
      </c>
      <c r="C1145" s="25" t="inlineStr">
        <is>
          <t>SEINFRA</t>
        </is>
      </c>
      <c r="D1145" s="25" t="inlineStr">
        <is>
          <t>H</t>
        </is>
      </c>
      <c r="E1145" s="69" t="n">
        <v>0.09660000000000001</v>
      </c>
      <c r="F1145" s="72">
        <f>'COMPOSICOES AUXILIARES'!G656</f>
        <v/>
      </c>
      <c r="G1145" s="72">
        <f>ROUND(E1145*F1145, 2)</f>
        <v/>
      </c>
      <c r="L1145" t="n">
        <v>0.09660000000000001</v>
      </c>
      <c r="M1145" t="n">
        <v>67.74679999999999</v>
      </c>
      <c r="N1145">
        <f>(M1145-F1145)</f>
        <v/>
      </c>
    </row>
    <row r="1146" ht="15" customHeight="1">
      <c r="A1146" s="25" t="inlineStr">
        <is>
          <t>I0635</t>
        </is>
      </c>
      <c r="B1146" s="26" t="inlineStr">
        <is>
          <t>MÁQUINA DE SOLDA (CHI)</t>
        </is>
      </c>
      <c r="C1146" s="25" t="inlineStr">
        <is>
          <t>SEINFRA</t>
        </is>
      </c>
      <c r="D1146" s="25" t="inlineStr">
        <is>
          <t>H</t>
        </is>
      </c>
      <c r="E1146" s="69" t="n">
        <v>0.0414</v>
      </c>
      <c r="F1146" s="72">
        <f>'COMPOSICOES AUXILIARES'!G1033</f>
        <v/>
      </c>
      <c r="G1146" s="72">
        <f>ROUND(E1146*F1146, 2)</f>
        <v/>
      </c>
      <c r="L1146" t="n">
        <v>0.0414</v>
      </c>
      <c r="M1146" t="n">
        <v>0.0644</v>
      </c>
      <c r="N1146">
        <f>(M1146-F1146)</f>
        <v/>
      </c>
    </row>
    <row r="1147" ht="15" customHeight="1">
      <c r="A1147" s="25" t="inlineStr">
        <is>
          <t>I0749</t>
        </is>
      </c>
      <c r="B1147" s="26" t="inlineStr">
        <is>
          <t>MÁQUINA DE SOLDA (CHP)</t>
        </is>
      </c>
      <c r="C1147" s="25" t="inlineStr">
        <is>
          <t>SEINFRA</t>
        </is>
      </c>
      <c r="D1147" s="25" t="inlineStr">
        <is>
          <t>H</t>
        </is>
      </c>
      <c r="E1147" s="69" t="n">
        <v>0.09660000000000001</v>
      </c>
      <c r="F1147" s="72">
        <f>'COMPOSICOES AUXILIARES'!G1043</f>
        <v/>
      </c>
      <c r="G1147" s="72">
        <f>ROUND(E1147*F1147, 2)</f>
        <v/>
      </c>
      <c r="L1147" t="n">
        <v>0.09660000000000001</v>
      </c>
      <c r="M1147" t="n">
        <v>0.09719999999999999</v>
      </c>
      <c r="N1147">
        <f>(M1147-F1147)</f>
        <v/>
      </c>
    </row>
    <row r="1148" ht="21" customHeight="1">
      <c r="A1148" s="25" t="inlineStr">
        <is>
          <t>G0443</t>
        </is>
      </c>
      <c r="B1148" s="26" t="inlineStr">
        <is>
          <t>RETÍFICA RETA ELÉTRICA DE 650 W VELOCIDADE MÁXIMA 10000 A 28000 RPM (CHI)</t>
        </is>
      </c>
      <c r="C1148" s="25" t="inlineStr">
        <is>
          <t>SEINFRA</t>
        </is>
      </c>
      <c r="D1148" s="25" t="inlineStr">
        <is>
          <t>H</t>
        </is>
      </c>
      <c r="E1148" s="69" t="n">
        <v>0.1311</v>
      </c>
      <c r="F1148" s="72">
        <f>'COMPOSICOES AUXILIARES'!G1411</f>
        <v/>
      </c>
      <c r="G1148" s="72">
        <f>ROUND(E1148*F1148, 2)</f>
        <v/>
      </c>
      <c r="L1148" t="n">
        <v>0.1311</v>
      </c>
      <c r="M1148" t="n">
        <v>0.2158</v>
      </c>
      <c r="N1148">
        <f>(M1148-F1148)</f>
        <v/>
      </c>
    </row>
    <row r="1149" ht="21" customHeight="1">
      <c r="A1149" s="25" t="inlineStr">
        <is>
          <t>G0442</t>
        </is>
      </c>
      <c r="B1149" s="26" t="inlineStr">
        <is>
          <t>RETÍFICA RETA ELÉTRICA DE 650 W VELOCIDADE MÁXIMA 10000 A 28000 RPM (CHP)</t>
        </is>
      </c>
      <c r="C1149" s="25" t="inlineStr">
        <is>
          <t>SEINFRA</t>
        </is>
      </c>
      <c r="D1149" s="25" t="inlineStr">
        <is>
          <t>H</t>
        </is>
      </c>
      <c r="E1149" s="69" t="n">
        <v>0.0069</v>
      </c>
      <c r="F1149" s="72">
        <f>'COMPOSICOES AUXILIARES'!G1421</f>
        <v/>
      </c>
      <c r="G1149" s="72">
        <f>ROUND(E1149*F1149, 2)</f>
        <v/>
      </c>
      <c r="L1149" t="n">
        <v>0.0069</v>
      </c>
      <c r="M1149" t="n">
        <v>0.3686</v>
      </c>
      <c r="N1149">
        <f>(M1149-F1149)</f>
        <v/>
      </c>
    </row>
    <row r="1150" ht="18" customHeight="1">
      <c r="A1150" s="2" t="inlineStr"/>
      <c r="B1150" s="2" t="inlineStr"/>
      <c r="C1150" s="2" t="inlineStr"/>
      <c r="D1150" s="2" t="inlineStr"/>
      <c r="E1150" s="29" t="inlineStr">
        <is>
          <t>TOTAL Equipamento Custo Horário:</t>
        </is>
      </c>
      <c r="F1150" s="60" t="n"/>
      <c r="G1150" s="73">
        <f>SUM(G1141:G1149)</f>
        <v/>
      </c>
    </row>
    <row r="1151" ht="15" customHeight="1">
      <c r="A1151" s="24" t="inlineStr">
        <is>
          <t>Material</t>
        </is>
      </c>
      <c r="B1151" s="60" t="n"/>
      <c r="C1151" s="15" t="inlineStr">
        <is>
          <t>FONTE</t>
        </is>
      </c>
      <c r="D1151" s="15" t="inlineStr">
        <is>
          <t>UNID</t>
        </is>
      </c>
      <c r="E1151" s="15" t="inlineStr">
        <is>
          <t>COEFICIENTE</t>
        </is>
      </c>
      <c r="F1151" s="15" t="inlineStr">
        <is>
          <t>PREÇO UNITÁRIO</t>
        </is>
      </c>
      <c r="G1151" s="15" t="inlineStr">
        <is>
          <t>TOTAL</t>
        </is>
      </c>
    </row>
    <row r="1152" ht="21" customHeight="1">
      <c r="A1152" s="25" t="inlineStr">
        <is>
          <t>G0004</t>
        </is>
      </c>
      <c r="B1152" s="26" t="inlineStr">
        <is>
          <t>ACOPLADEIRA EXTERNA EM AÇO PARA SOLDA EM TUBOS EM AÇO CARBONO DN  6"</t>
        </is>
      </c>
      <c r="C1152" s="25" t="inlineStr">
        <is>
          <t>SEINFRA</t>
        </is>
      </c>
      <c r="D1152" s="25" t="inlineStr">
        <is>
          <t>UN</t>
        </is>
      </c>
      <c r="E1152" s="69" t="n">
        <v>0.0001</v>
      </c>
      <c r="F1152" s="72">
        <f>ROUND(M1152*FATOR, 2)</f>
        <v/>
      </c>
      <c r="G1152" s="72">
        <f>ROUND(E1152*F1152, 2)</f>
        <v/>
      </c>
      <c r="L1152" t="n">
        <v>0.0001</v>
      </c>
      <c r="M1152" t="n">
        <v>1661.86</v>
      </c>
      <c r="N1152">
        <f>(M1152-F1152)</f>
        <v/>
      </c>
    </row>
    <row r="1153" ht="15" customHeight="1">
      <c r="A1153" s="25" t="inlineStr">
        <is>
          <t>G0039</t>
        </is>
      </c>
      <c r="B1153" s="26" t="inlineStr">
        <is>
          <t>ARGÔNIO</t>
        </is>
      </c>
      <c r="C1153" s="25" t="inlineStr">
        <is>
          <t>SEINFRA</t>
        </is>
      </c>
      <c r="D1153" s="25" t="inlineStr">
        <is>
          <t>M3</t>
        </is>
      </c>
      <c r="E1153" s="69" t="n">
        <v>0.0023</v>
      </c>
      <c r="F1153" s="72">
        <f>ROUND(M1153*FATOR, 2)</f>
        <v/>
      </c>
      <c r="G1153" s="72">
        <f>ROUND(E1153*F1153, 2)</f>
        <v/>
      </c>
      <c r="L1153" t="n">
        <v>0.0023</v>
      </c>
      <c r="M1153" t="n">
        <v>41.15</v>
      </c>
      <c r="N1153">
        <f>(M1153-F1153)</f>
        <v/>
      </c>
    </row>
    <row r="1154" ht="15" customHeight="1">
      <c r="A1154" s="25" t="inlineStr">
        <is>
          <t>G0126</t>
        </is>
      </c>
      <c r="B1154" s="26" t="inlineStr">
        <is>
          <t>DISCO DE CORTE  DE 7" PARA TUDOS DE AÇO CARBONO</t>
        </is>
      </c>
      <c r="C1154" s="25" t="inlineStr">
        <is>
          <t>SEINFRA</t>
        </is>
      </c>
      <c r="D1154" s="25" t="inlineStr">
        <is>
          <t>UN</t>
        </is>
      </c>
      <c r="E1154" s="69" t="n">
        <v>0.0025</v>
      </c>
      <c r="F1154" s="72">
        <f>ROUND(M1154*FATOR, 2)</f>
        <v/>
      </c>
      <c r="G1154" s="72">
        <f>ROUND(E1154*F1154, 2)</f>
        <v/>
      </c>
      <c r="L1154" t="n">
        <v>0.0025</v>
      </c>
      <c r="M1154" t="n">
        <v>7.77</v>
      </c>
      <c r="N1154">
        <f>(M1154-F1154)</f>
        <v/>
      </c>
    </row>
    <row r="1155" ht="15" customHeight="1">
      <c r="A1155" s="25" t="inlineStr">
        <is>
          <t>I0967</t>
        </is>
      </c>
      <c r="B1155" s="26" t="inlineStr">
        <is>
          <t>DISCO DE DESBASTE DE 7'</t>
        </is>
      </c>
      <c r="C1155" s="25" t="inlineStr">
        <is>
          <t>SEINFRA</t>
        </is>
      </c>
      <c r="D1155" s="25" t="inlineStr">
        <is>
          <t>UN</t>
        </is>
      </c>
      <c r="E1155" s="69" t="n">
        <v>0.0137</v>
      </c>
      <c r="F1155" s="72">
        <f>ROUND(M1155*FATOR, 2)</f>
        <v/>
      </c>
      <c r="G1155" s="72">
        <f>ROUND(E1155*F1155, 2)</f>
        <v/>
      </c>
      <c r="L1155" t="n">
        <v>0.0137</v>
      </c>
      <c r="M1155" t="n">
        <v>23.78</v>
      </c>
      <c r="N1155">
        <f>(M1155-F1155)</f>
        <v/>
      </c>
    </row>
    <row r="1156" ht="15" customHeight="1">
      <c r="A1156" s="25" t="inlineStr">
        <is>
          <t>I1061</t>
        </is>
      </c>
      <c r="B1156" s="26" t="inlineStr">
        <is>
          <t>ELETRODOS</t>
        </is>
      </c>
      <c r="C1156" s="25" t="inlineStr">
        <is>
          <t>SEINFRA</t>
        </is>
      </c>
      <c r="D1156" s="25" t="inlineStr">
        <is>
          <t>KG</t>
        </is>
      </c>
      <c r="E1156" s="69" t="n">
        <v>0.0298</v>
      </c>
      <c r="F1156" s="72">
        <f>ROUND(M1156*FATOR, 2)</f>
        <v/>
      </c>
      <c r="G1156" s="72">
        <f>ROUND(E1156*F1156, 2)</f>
        <v/>
      </c>
      <c r="L1156" t="n">
        <v>0.0298</v>
      </c>
      <c r="M1156" t="n">
        <v>32.44</v>
      </c>
      <c r="N1156">
        <f>(M1156-F1156)</f>
        <v/>
      </c>
    </row>
    <row r="1157" ht="15" customHeight="1">
      <c r="A1157" s="25" t="inlineStr">
        <is>
          <t>G0128</t>
        </is>
      </c>
      <c r="B1157" s="26" t="inlineStr">
        <is>
          <t>ESCOVA DE AÇO COPO TRANÇADA 4 1/2"</t>
        </is>
      </c>
      <c r="C1157" s="25" t="inlineStr">
        <is>
          <t>SEINFRA</t>
        </is>
      </c>
      <c r="D1157" s="25" t="inlineStr">
        <is>
          <t>UN</t>
        </is>
      </c>
      <c r="E1157" s="69" t="n">
        <v>0.01</v>
      </c>
      <c r="F1157" s="72">
        <f>ROUND(M1157*FATOR, 2)</f>
        <v/>
      </c>
      <c r="G1157" s="72">
        <f>ROUND(E1157*F1157, 2)</f>
        <v/>
      </c>
      <c r="L1157" t="n">
        <v>0.01</v>
      </c>
      <c r="M1157" t="n">
        <v>33.15</v>
      </c>
      <c r="N1157">
        <f>(M1157-F1157)</f>
        <v/>
      </c>
    </row>
    <row r="1158" ht="15" customHeight="1">
      <c r="A1158" s="25" t="inlineStr">
        <is>
          <t>G0250</t>
        </is>
      </c>
      <c r="B1158" s="26" t="inlineStr">
        <is>
          <t>PONTA MONTADA ABRASIVA TIPO A-21</t>
        </is>
      </c>
      <c r="C1158" s="25" t="inlineStr">
        <is>
          <t>SEINFRA</t>
        </is>
      </c>
      <c r="D1158" s="25" t="inlineStr">
        <is>
          <t>UN</t>
        </is>
      </c>
      <c r="E1158" s="69" t="n">
        <v>0.0045</v>
      </c>
      <c r="F1158" s="72">
        <f>ROUND(M1158*FATOR, 2)</f>
        <v/>
      </c>
      <c r="G1158" s="72">
        <f>ROUND(E1158*F1158, 2)</f>
        <v/>
      </c>
      <c r="L1158" t="n">
        <v>0.0045</v>
      </c>
      <c r="M1158" t="n">
        <v>16.17</v>
      </c>
      <c r="N1158">
        <f>(M1158-F1158)</f>
        <v/>
      </c>
    </row>
    <row r="1159" ht="15" customHeight="1">
      <c r="A1159" s="25" t="inlineStr">
        <is>
          <t>G0404</t>
        </is>
      </c>
      <c r="B1159" s="26" t="inlineStr">
        <is>
          <t>VARETA PARA SOLDA TIG ER70-S3</t>
        </is>
      </c>
      <c r="C1159" s="25" t="inlineStr">
        <is>
          <t>SEINFRA</t>
        </is>
      </c>
      <c r="D1159" s="25" t="inlineStr">
        <is>
          <t>KG</t>
        </is>
      </c>
      <c r="E1159" s="69" t="n">
        <v>0.0024</v>
      </c>
      <c r="F1159" s="72">
        <f>ROUND(M1159*FATOR, 2)</f>
        <v/>
      </c>
      <c r="G1159" s="72">
        <f>ROUND(E1159*F1159, 2)</f>
        <v/>
      </c>
      <c r="L1159" t="n">
        <v>0.0024</v>
      </c>
      <c r="M1159" t="n">
        <v>27.27</v>
      </c>
      <c r="N1159">
        <f>(M1159-F1159)</f>
        <v/>
      </c>
    </row>
    <row r="1160" ht="15" customHeight="1">
      <c r="A1160" s="2" t="inlineStr"/>
      <c r="B1160" s="2" t="inlineStr"/>
      <c r="C1160" s="2" t="inlineStr"/>
      <c r="D1160" s="2" t="inlineStr"/>
      <c r="E1160" s="29" t="inlineStr">
        <is>
          <t>TOTAL Material:</t>
        </is>
      </c>
      <c r="F1160" s="60" t="n"/>
      <c r="G1160" s="73">
        <f>SUM(G1152:G1159)</f>
        <v/>
      </c>
    </row>
    <row r="1161" ht="15" customHeight="1">
      <c r="A1161" s="24" t="inlineStr">
        <is>
          <t>Mão de Obra</t>
        </is>
      </c>
      <c r="B1161" s="60" t="n"/>
      <c r="C1161" s="15" t="inlineStr">
        <is>
          <t>FONTE</t>
        </is>
      </c>
      <c r="D1161" s="15" t="inlineStr">
        <is>
          <t>UNID</t>
        </is>
      </c>
      <c r="E1161" s="15" t="inlineStr">
        <is>
          <t>COEFICIENTE</t>
        </is>
      </c>
      <c r="F1161" s="15" t="inlineStr">
        <is>
          <t>PREÇO UNITÁRIO</t>
        </is>
      </c>
      <c r="G1161" s="15" t="inlineStr">
        <is>
          <t>TOTAL</t>
        </is>
      </c>
    </row>
    <row r="1162" ht="15" customHeight="1">
      <c r="A1162" s="25" t="inlineStr">
        <is>
          <t>I0037</t>
        </is>
      </c>
      <c r="B1162" s="26" t="inlineStr">
        <is>
          <t>AJUDANTE</t>
        </is>
      </c>
      <c r="C1162" s="25" t="inlineStr">
        <is>
          <t>SEINFRA</t>
        </is>
      </c>
      <c r="D1162" s="25" t="inlineStr">
        <is>
          <t>H</t>
        </is>
      </c>
      <c r="E1162" s="69">
        <f>L1162*FATOR</f>
        <v/>
      </c>
      <c r="F1162" s="72" t="n">
        <v>21.1</v>
      </c>
      <c r="G1162" s="72">
        <f>ROUND(E1162*F1162, 2)</f>
        <v/>
      </c>
      <c r="L1162" t="n">
        <v>0.4599</v>
      </c>
      <c r="M1162" t="n">
        <v>21.1</v>
      </c>
      <c r="N1162">
        <f>(M1162-F1162)</f>
        <v/>
      </c>
    </row>
    <row r="1163" ht="15" customHeight="1">
      <c r="A1163" s="25" t="inlineStr">
        <is>
          <t>I2325</t>
        </is>
      </c>
      <c r="B1163" s="26" t="inlineStr">
        <is>
          <t>ESMERILHADOR</t>
        </is>
      </c>
      <c r="C1163" s="25" t="inlineStr">
        <is>
          <t>SEINFRA</t>
        </is>
      </c>
      <c r="D1163" s="25" t="inlineStr">
        <is>
          <t>H</t>
        </is>
      </c>
      <c r="E1163" s="69">
        <f>L1163*FATOR</f>
        <v/>
      </c>
      <c r="F1163" s="72" t="n">
        <v>26.86</v>
      </c>
      <c r="G1163" s="72">
        <f>ROUND(E1163*F1163, 2)</f>
        <v/>
      </c>
      <c r="L1163" t="n">
        <v>0.138</v>
      </c>
      <c r="M1163" t="n">
        <v>26.86</v>
      </c>
      <c r="N1163">
        <f>(M1163-F1163)</f>
        <v/>
      </c>
    </row>
    <row r="1164" ht="15" customHeight="1">
      <c r="A1164" s="25" t="inlineStr">
        <is>
          <t>I1530</t>
        </is>
      </c>
      <c r="B1164" s="26" t="inlineStr">
        <is>
          <t>MONTADOR</t>
        </is>
      </c>
      <c r="C1164" s="25" t="inlineStr">
        <is>
          <t>SEINFRA</t>
        </is>
      </c>
      <c r="D1164" s="25" t="inlineStr">
        <is>
          <t>H</t>
        </is>
      </c>
      <c r="E1164" s="69">
        <f>L1164*FATOR</f>
        <v/>
      </c>
      <c r="F1164" s="72" t="n">
        <v>26.86</v>
      </c>
      <c r="G1164" s="72">
        <f>ROUND(E1164*F1164, 2)</f>
        <v/>
      </c>
      <c r="L1164" t="n">
        <v>0.138</v>
      </c>
      <c r="M1164" t="n">
        <v>26.86</v>
      </c>
      <c r="N1164">
        <f>(M1164-F1164)</f>
        <v/>
      </c>
    </row>
    <row r="1165" ht="15" customHeight="1">
      <c r="A1165" s="25" t="inlineStr">
        <is>
          <t>I2424</t>
        </is>
      </c>
      <c r="B1165" s="26" t="inlineStr">
        <is>
          <t>SOLDADOR RAIO X</t>
        </is>
      </c>
      <c r="C1165" s="25" t="inlineStr">
        <is>
          <t>SEINFRA</t>
        </is>
      </c>
      <c r="D1165" s="25" t="inlineStr">
        <is>
          <t>H</t>
        </is>
      </c>
      <c r="E1165" s="69">
        <f>L1165*FATOR</f>
        <v/>
      </c>
      <c r="F1165" s="72" t="n">
        <v>31.83</v>
      </c>
      <c r="G1165" s="72">
        <f>ROUND(E1165*F1165, 2)</f>
        <v/>
      </c>
      <c r="L1165" t="n">
        <v>0.138</v>
      </c>
      <c r="M1165" t="n">
        <v>31.83</v>
      </c>
      <c r="N1165">
        <f>(M1165-F1165)</f>
        <v/>
      </c>
    </row>
    <row r="1166" ht="15" customHeight="1">
      <c r="A1166" s="2" t="inlineStr"/>
      <c r="B1166" s="2" t="inlineStr"/>
      <c r="C1166" s="2" t="inlineStr"/>
      <c r="D1166" s="2" t="inlineStr"/>
      <c r="E1166" s="29" t="inlineStr">
        <is>
          <t>TOTAL Mão de Obra:</t>
        </is>
      </c>
      <c r="F1166" s="60" t="n"/>
      <c r="G1166" s="73">
        <f>SUM(G1162:G1165)</f>
        <v/>
      </c>
    </row>
    <row r="1167" ht="15" customHeight="1">
      <c r="A1167" s="2" t="inlineStr"/>
      <c r="B1167" s="2" t="inlineStr"/>
      <c r="C1167" s="2" t="inlineStr"/>
      <c r="D1167" s="2" t="inlineStr"/>
      <c r="E1167" s="31" t="inlineStr">
        <is>
          <t>VALOR:</t>
        </is>
      </c>
      <c r="F1167" s="60" t="n"/>
      <c r="G1167" s="61">
        <f>SUM(G1160,G1150,G1166,G1139)</f>
        <v/>
      </c>
    </row>
    <row r="1168" ht="15" customHeight="1">
      <c r="A1168" s="2" t="inlineStr"/>
      <c r="B1168" s="2" t="inlineStr"/>
      <c r="C1168" s="2" t="inlineStr"/>
      <c r="D1168" s="2" t="inlineStr"/>
      <c r="E1168" s="31" t="inlineStr">
        <is>
          <t>VALOR BDI (26.70%):</t>
        </is>
      </c>
      <c r="F1168" s="60" t="n"/>
      <c r="G1168" s="61">
        <f>ROUNDDOWN(G1167*BDI,2)</f>
        <v/>
      </c>
    </row>
    <row r="1169" ht="15" customHeight="1">
      <c r="A1169" s="2" t="inlineStr"/>
      <c r="B1169" s="2" t="inlineStr"/>
      <c r="C1169" s="2" t="inlineStr"/>
      <c r="D1169" s="2" t="inlineStr"/>
      <c r="E1169" s="31" t="inlineStr">
        <is>
          <t>VALOR COM BDI:</t>
        </is>
      </c>
      <c r="F1169" s="60" t="n"/>
      <c r="G1169" s="61">
        <f>G1168 + G1167</f>
        <v/>
      </c>
    </row>
    <row r="1170" ht="10" customHeight="1">
      <c r="A1170" s="2" t="inlineStr"/>
      <c r="B1170" s="2" t="inlineStr"/>
      <c r="C1170" s="22" t="inlineStr"/>
      <c r="E1170" s="2" t="inlineStr"/>
      <c r="F1170" s="2" t="inlineStr"/>
      <c r="G1170" s="2" t="inlineStr"/>
    </row>
    <row r="1171" ht="20" customHeight="1">
      <c r="A1171" s="23" t="inlineStr">
        <is>
          <t>4.24. C5084 FURO-DIRECIONAL E PUXE PARA DUTO EM AÇO CARBONO DN 6", SCH 40, API 5L PARA REDE E RAMAIS DE DISTRIBUIÇÃO DE GÁS NATURAL - MÉTODO NÃO DESTRUTIVO (MND) (M)</t>
        </is>
      </c>
      <c r="B1171" s="59" t="n"/>
      <c r="C1171" s="59" t="n"/>
      <c r="D1171" s="59" t="n"/>
      <c r="E1171" s="59" t="n"/>
      <c r="F1171" s="59" t="n"/>
      <c r="G1171" s="60" t="n"/>
    </row>
    <row r="1172" ht="15" customHeight="1">
      <c r="A1172" s="24" t="inlineStr">
        <is>
          <t>COTAÇÃO / MAO DE OBRA (C/ ENCARGOS)</t>
        </is>
      </c>
      <c r="B1172" s="60" t="n"/>
      <c r="C1172" s="15" t="inlineStr">
        <is>
          <t>FONTE</t>
        </is>
      </c>
      <c r="D1172" s="15" t="inlineStr">
        <is>
          <t>UNID</t>
        </is>
      </c>
      <c r="E1172" s="15" t="inlineStr">
        <is>
          <t>COEFICIENTE</t>
        </is>
      </c>
      <c r="F1172" s="15" t="inlineStr">
        <is>
          <t>PREÇO UNITÁRIO</t>
        </is>
      </c>
      <c r="G1172" s="15" t="inlineStr">
        <is>
          <t>TOTAL</t>
        </is>
      </c>
    </row>
    <row r="1173" ht="15" customHeight="1">
      <c r="A1173" s="25" t="inlineStr">
        <is>
          <t>I2510</t>
        </is>
      </c>
      <c r="B1173" s="26" t="inlineStr">
        <is>
          <t>ENCARREGADO DE SERVIÇOS</t>
        </is>
      </c>
      <c r="C1173" s="25" t="inlineStr">
        <is>
          <t>SEINFRA</t>
        </is>
      </c>
      <c r="D1173" s="25" t="inlineStr">
        <is>
          <t>H</t>
        </is>
      </c>
      <c r="E1173" s="69" t="n">
        <v>0.0861</v>
      </c>
      <c r="F1173" s="72">
        <f>ROUND(M1173*FATOR, 2)</f>
        <v/>
      </c>
      <c r="G1173" s="72">
        <f>ROUND(E1173*F1173, 2)</f>
        <v/>
      </c>
      <c r="L1173" t="n">
        <v>0.0861</v>
      </c>
      <c r="M1173" t="n">
        <v>32.75</v>
      </c>
      <c r="N1173">
        <f>(M1173-F1173)</f>
        <v/>
      </c>
    </row>
    <row r="1174" ht="15" customHeight="1">
      <c r="A1174" s="25" t="inlineStr">
        <is>
          <t>G0408</t>
        </is>
      </c>
      <c r="B1174" s="26" t="inlineStr">
        <is>
          <t>NAVEGADOR DE FURO DIRECIONAL (CEGÁS)</t>
        </is>
      </c>
      <c r="C1174" s="25" t="inlineStr">
        <is>
          <t>SEINFRA</t>
        </is>
      </c>
      <c r="D1174" s="25" t="inlineStr">
        <is>
          <t>H</t>
        </is>
      </c>
      <c r="E1174" s="69" t="n">
        <v>0.0861</v>
      </c>
      <c r="F1174" s="72">
        <f>ROUND(M1174*FATOR, 2)</f>
        <v/>
      </c>
      <c r="G1174" s="72">
        <f>ROUND(E1174*F1174, 2)</f>
        <v/>
      </c>
      <c r="L1174" t="n">
        <v>0.0861</v>
      </c>
      <c r="M1174" t="n">
        <v>36.64</v>
      </c>
      <c r="N1174">
        <f>(M1174-F1174)</f>
        <v/>
      </c>
    </row>
    <row r="1175" ht="15" customHeight="1">
      <c r="A1175" s="25" t="inlineStr">
        <is>
          <t>G0411</t>
        </is>
      </c>
      <c r="B1175" s="26" t="inlineStr">
        <is>
          <t>OPERADOR DE MÁQUINA DE FURO DIRECIONAL (CEGÁS)</t>
        </is>
      </c>
      <c r="C1175" s="25" t="inlineStr">
        <is>
          <t>SEINFRA</t>
        </is>
      </c>
      <c r="D1175" s="25" t="inlineStr">
        <is>
          <t>H</t>
        </is>
      </c>
      <c r="E1175" s="69" t="n">
        <v>0.0861</v>
      </c>
      <c r="F1175" s="72">
        <f>ROUND(M1175*FATOR, 2)</f>
        <v/>
      </c>
      <c r="G1175" s="72">
        <f>ROUND(E1175*F1175, 2)</f>
        <v/>
      </c>
      <c r="L1175" t="n">
        <v>0.0861</v>
      </c>
      <c r="M1175" t="n">
        <v>33.97</v>
      </c>
      <c r="N1175">
        <f>(M1175-F1175)</f>
        <v/>
      </c>
    </row>
    <row r="1176" ht="18" customHeight="1">
      <c r="A1176" s="2" t="inlineStr"/>
      <c r="B1176" s="2" t="inlineStr"/>
      <c r="C1176" s="2" t="inlineStr"/>
      <c r="D1176" s="2" t="inlineStr"/>
      <c r="E1176" s="29" t="inlineStr">
        <is>
          <t>TOTAL COTAÇÃO / MAO DE OBRA (C/ ENCARGOS):</t>
        </is>
      </c>
      <c r="F1176" s="60" t="n"/>
      <c r="G1176" s="73">
        <f>SUM(G1173:G1175)</f>
        <v/>
      </c>
    </row>
    <row r="1177" ht="15" customHeight="1">
      <c r="A1177" s="24" t="inlineStr">
        <is>
          <t>Equipamento Custo Horário</t>
        </is>
      </c>
      <c r="B1177" s="60" t="n"/>
      <c r="C1177" s="15" t="inlineStr">
        <is>
          <t>FONTE</t>
        </is>
      </c>
      <c r="D1177" s="15" t="inlineStr">
        <is>
          <t>UNID</t>
        </is>
      </c>
      <c r="E1177" s="15" t="inlineStr">
        <is>
          <t>COEFICIENTE</t>
        </is>
      </c>
      <c r="F1177" s="15" t="inlineStr">
        <is>
          <t>PREÇO UNITÁRIO</t>
        </is>
      </c>
      <c r="G1177" s="15" t="inlineStr">
        <is>
          <t>TOTAL</t>
        </is>
      </c>
    </row>
    <row r="1178" ht="15" customHeight="1">
      <c r="A1178" s="25" t="inlineStr">
        <is>
          <t>I0575</t>
        </is>
      </c>
      <c r="B1178" s="26" t="inlineStr">
        <is>
          <t>CAMINHÃO ADAPTADO A VACUO (CHI)</t>
        </is>
      </c>
      <c r="C1178" s="25" t="inlineStr">
        <is>
          <t>SEINFRA</t>
        </is>
      </c>
      <c r="D1178" s="25" t="inlineStr">
        <is>
          <t>H</t>
        </is>
      </c>
      <c r="E1178" s="69" t="n">
        <v>0.0501</v>
      </c>
      <c r="F1178" s="72">
        <f>'COMPOSICOES AUXILIARES'!G154</f>
        <v/>
      </c>
      <c r="G1178" s="72">
        <f>ROUND(E1178*F1178, 2)</f>
        <v/>
      </c>
      <c r="L1178" t="n">
        <v>0.0501</v>
      </c>
      <c r="M1178" t="n">
        <v>54.5145</v>
      </c>
      <c r="N1178">
        <f>(M1178-F1178)</f>
        <v/>
      </c>
    </row>
    <row r="1179" ht="15" customHeight="1">
      <c r="A1179" s="25" t="inlineStr">
        <is>
          <t>I0702</t>
        </is>
      </c>
      <c r="B1179" s="26" t="inlineStr">
        <is>
          <t>CAMINHÃO ADAPTADO A VÁCUO (CHP)</t>
        </is>
      </c>
      <c r="C1179" s="25" t="inlineStr">
        <is>
          <t>SEINFRA</t>
        </is>
      </c>
      <c r="D1179" s="25" t="inlineStr">
        <is>
          <t>H</t>
        </is>
      </c>
      <c r="E1179" s="69" t="n">
        <v>0.036</v>
      </c>
      <c r="F1179" s="72">
        <f>'COMPOSICOES AUXILIARES'!G166</f>
        <v/>
      </c>
      <c r="G1179" s="72">
        <f>ROUND(E1179*F1179, 2)</f>
        <v/>
      </c>
      <c r="L1179" t="n">
        <v>0.036</v>
      </c>
      <c r="M1179" t="n">
        <v>151.1089</v>
      </c>
      <c r="N1179">
        <f>(M1179-F1179)</f>
        <v/>
      </c>
    </row>
    <row r="1180" ht="15" customHeight="1">
      <c r="A1180" s="25" t="inlineStr">
        <is>
          <t>I0581</t>
        </is>
      </c>
      <c r="B1180" s="26" t="inlineStr">
        <is>
          <t>CAMINHÃO C/CARROCERIA DE MADEIRA HP 136 (CHI)</t>
        </is>
      </c>
      <c r="C1180" s="25" t="inlineStr">
        <is>
          <t>SEINFRA</t>
        </is>
      </c>
      <c r="D1180" s="25" t="inlineStr">
        <is>
          <t>H</t>
        </is>
      </c>
      <c r="E1180" s="69" t="n">
        <v>0.0621</v>
      </c>
      <c r="F1180" s="72">
        <f>'COMPOSICOES AUXILIARES'!G208</f>
        <v/>
      </c>
      <c r="G1180" s="72">
        <f>ROUND(E1180*F1180, 2)</f>
        <v/>
      </c>
      <c r="L1180" t="n">
        <v>0.0621</v>
      </c>
      <c r="M1180" t="n">
        <v>66.24590000000001</v>
      </c>
      <c r="N1180">
        <f>(M1180-F1180)</f>
        <v/>
      </c>
    </row>
    <row r="1181" ht="15" customHeight="1">
      <c r="A1181" s="25" t="inlineStr">
        <is>
          <t>I0703</t>
        </is>
      </c>
      <c r="B1181" s="26" t="inlineStr">
        <is>
          <t>CAMINHÃO C/CARROCERIA DE MADEIRA HP 136 (CHP)</t>
        </is>
      </c>
      <c r="C1181" s="25" t="inlineStr">
        <is>
          <t>SEINFRA</t>
        </is>
      </c>
      <c r="D1181" s="25" t="inlineStr">
        <is>
          <t>H</t>
        </is>
      </c>
      <c r="E1181" s="69" t="n">
        <v>0.024</v>
      </c>
      <c r="F1181" s="72">
        <f>'COMPOSICOES AUXILIARES'!G220</f>
        <v/>
      </c>
      <c r="G1181" s="72">
        <f>ROUND(E1181*F1181, 2)</f>
        <v/>
      </c>
      <c r="L1181" t="n">
        <v>0.024</v>
      </c>
      <c r="M1181" t="n">
        <v>175.2984</v>
      </c>
      <c r="N1181">
        <f>(M1181-F1181)</f>
        <v/>
      </c>
    </row>
    <row r="1182" ht="15" customHeight="1">
      <c r="A1182" s="25" t="inlineStr">
        <is>
          <t>I0584</t>
        </is>
      </c>
      <c r="B1182" s="26" t="inlineStr">
        <is>
          <t>CAMINHÃO COMERC. EQUIP. C/GUINDASTE (CHI)</t>
        </is>
      </c>
      <c r="C1182" s="25" t="inlineStr">
        <is>
          <t>SEINFRA</t>
        </is>
      </c>
      <c r="D1182" s="25" t="inlineStr">
        <is>
          <t>H</t>
        </is>
      </c>
      <c r="E1182" s="69" t="n">
        <v>0.0621</v>
      </c>
      <c r="F1182" s="72">
        <f>'COMPOSICOES AUXILIARES'!G230</f>
        <v/>
      </c>
      <c r="G1182" s="72">
        <f>ROUND(E1182*F1182, 2)</f>
        <v/>
      </c>
      <c r="L1182" t="n">
        <v>0.0621</v>
      </c>
      <c r="M1182" t="n">
        <v>64.99120000000001</v>
      </c>
      <c r="N1182">
        <f>(M1182-F1182)</f>
        <v/>
      </c>
    </row>
    <row r="1183" ht="15" customHeight="1">
      <c r="A1183" s="25" t="inlineStr">
        <is>
          <t>I0705</t>
        </is>
      </c>
      <c r="B1183" s="26" t="inlineStr">
        <is>
          <t>CAMINHÃO COMERC. EQUIP. C/GUINDASTE (CHP)</t>
        </is>
      </c>
      <c r="C1183" s="25" t="inlineStr">
        <is>
          <t>SEINFRA</t>
        </is>
      </c>
      <c r="D1183" s="25" t="inlineStr">
        <is>
          <t>H</t>
        </is>
      </c>
      <c r="E1183" s="69" t="n">
        <v>0.024</v>
      </c>
      <c r="F1183" s="72">
        <f>'COMPOSICOES AUXILIARES'!G242</f>
        <v/>
      </c>
      <c r="G1183" s="72">
        <f>ROUND(E1183*F1183, 2)</f>
        <v/>
      </c>
      <c r="L1183" t="n">
        <v>0.024</v>
      </c>
      <c r="M1183" t="n">
        <v>172.7113</v>
      </c>
      <c r="N1183">
        <f>(M1183-F1183)</f>
        <v/>
      </c>
    </row>
    <row r="1184" ht="15" customHeight="1">
      <c r="A1184" s="25" t="inlineStr">
        <is>
          <t>I0590</t>
        </is>
      </c>
      <c r="B1184" s="26" t="inlineStr">
        <is>
          <t>CAMINHÃO TANQUE 8.000 l (CHI)</t>
        </is>
      </c>
      <c r="C1184" s="25" t="inlineStr">
        <is>
          <t>SEINFRA</t>
        </is>
      </c>
      <c r="D1184" s="25" t="inlineStr">
        <is>
          <t>H</t>
        </is>
      </c>
      <c r="E1184" s="69" t="n">
        <v>0.0381</v>
      </c>
      <c r="F1184" s="72">
        <f>'COMPOSICOES AUXILIARES'!G264</f>
        <v/>
      </c>
      <c r="G1184" s="72">
        <f>ROUND(E1184*F1184, 2)</f>
        <v/>
      </c>
      <c r="L1184" t="n">
        <v>0.0381</v>
      </c>
      <c r="M1184" t="n">
        <v>73.44410000000001</v>
      </c>
      <c r="N1184">
        <f>(M1184-F1184)</f>
        <v/>
      </c>
    </row>
    <row r="1185" ht="15" customHeight="1">
      <c r="A1185" s="25" t="inlineStr">
        <is>
          <t>I0698</t>
        </is>
      </c>
      <c r="B1185" s="26" t="inlineStr">
        <is>
          <t>CAMINHÃO TANQUE 8.000 l (CHP)</t>
        </is>
      </c>
      <c r="C1185" s="25" t="inlineStr">
        <is>
          <t>SEINFRA</t>
        </is>
      </c>
      <c r="D1185" s="25" t="inlineStr">
        <is>
          <t>H</t>
        </is>
      </c>
      <c r="E1185" s="69" t="n">
        <v>0.048</v>
      </c>
      <c r="F1185" s="72">
        <f>'COMPOSICOES AUXILIARES'!G276</f>
        <v/>
      </c>
      <c r="G1185" s="72">
        <f>ROUND(E1185*F1185, 2)</f>
        <v/>
      </c>
      <c r="L1185" t="n">
        <v>0.048</v>
      </c>
      <c r="M1185" t="n">
        <v>216.8311</v>
      </c>
      <c r="N1185">
        <f>(M1185-F1185)</f>
        <v/>
      </c>
    </row>
    <row r="1186" ht="15" customHeight="1">
      <c r="A1186" s="25" t="inlineStr">
        <is>
          <t>I0601</t>
        </is>
      </c>
      <c r="B1186" s="26" t="inlineStr">
        <is>
          <t>CAVALO MECÂNICO C/PRANC. 2 EIXOS (CHI)</t>
        </is>
      </c>
      <c r="C1186" s="25" t="inlineStr">
        <is>
          <t>SEINFRA</t>
        </is>
      </c>
      <c r="D1186" s="25" t="inlineStr">
        <is>
          <t>H</t>
        </is>
      </c>
      <c r="E1186" s="69" t="n">
        <v>0.0621</v>
      </c>
      <c r="F1186" s="72">
        <f>'COMPOSICOES AUXILIARES'!G330</f>
        <v/>
      </c>
      <c r="G1186" s="72">
        <f>ROUND(E1186*F1186, 2)</f>
        <v/>
      </c>
      <c r="L1186" t="n">
        <v>0.0621</v>
      </c>
      <c r="M1186" t="n">
        <v>107.0748</v>
      </c>
      <c r="N1186">
        <f>(M1186-F1186)</f>
        <v/>
      </c>
    </row>
    <row r="1187" ht="15" customHeight="1">
      <c r="A1187" s="25" t="inlineStr">
        <is>
          <t>I0715</t>
        </is>
      </c>
      <c r="B1187" s="26" t="inlineStr">
        <is>
          <t>CAVALO MECÂNICO C/PRANC. 2 EIXOS (CHP)</t>
        </is>
      </c>
      <c r="C1187" s="25" t="inlineStr">
        <is>
          <t>SEINFRA</t>
        </is>
      </c>
      <c r="D1187" s="25" t="inlineStr">
        <is>
          <t>H</t>
        </is>
      </c>
      <c r="E1187" s="69" t="n">
        <v>0.024</v>
      </c>
      <c r="F1187" s="72">
        <f>'COMPOSICOES AUXILIARES'!G342</f>
        <v/>
      </c>
      <c r="G1187" s="72">
        <f>ROUND(E1187*F1187, 2)</f>
        <v/>
      </c>
      <c r="L1187" t="n">
        <v>0.024</v>
      </c>
      <c r="M1187" t="n">
        <v>315.4385</v>
      </c>
      <c r="N1187">
        <f>(M1187-F1187)</f>
        <v/>
      </c>
    </row>
    <row r="1188" ht="15" customHeight="1">
      <c r="A1188" s="25" t="inlineStr">
        <is>
          <t>I0725</t>
        </is>
      </c>
      <c r="B1188" s="26" t="inlineStr">
        <is>
          <t>COMPACTADOR DE PLACA VIBRATÓRIA HP 7 (CHP)</t>
        </is>
      </c>
      <c r="C1188" s="25" t="inlineStr">
        <is>
          <t>SEINFRA</t>
        </is>
      </c>
      <c r="D1188" s="25" t="inlineStr">
        <is>
          <t>H</t>
        </is>
      </c>
      <c r="E1188" s="69" t="n">
        <v>0.01</v>
      </c>
      <c r="F1188" s="72">
        <f>'COMPOSICOES AUXILIARES'!G398</f>
        <v/>
      </c>
      <c r="G1188" s="72">
        <f>ROUND(E1188*F1188, 2)</f>
        <v/>
      </c>
      <c r="L1188" t="n">
        <v>0.01</v>
      </c>
      <c r="M1188" t="n">
        <v>51.5141</v>
      </c>
      <c r="N1188">
        <f>(M1188-F1188)</f>
        <v/>
      </c>
    </row>
    <row r="1189" ht="21" customHeight="1">
      <c r="A1189" s="25" t="inlineStr">
        <is>
          <t>G0459</t>
        </is>
      </c>
      <c r="B1189" s="26" t="inlineStr">
        <is>
          <t>COMPACTADOR MANUAL C/ SOQUETE VIBRATÓRIO - 4,1 KW (CHI)</t>
        </is>
      </c>
      <c r="C1189" s="25" t="inlineStr">
        <is>
          <t>SEINFRA</t>
        </is>
      </c>
      <c r="D1189" s="25" t="inlineStr">
        <is>
          <t>H</t>
        </is>
      </c>
      <c r="E1189" s="69" t="n">
        <v>0.0761</v>
      </c>
      <c r="F1189" s="72">
        <f>'COMPOSICOES AUXILIARES'!G429</f>
        <v/>
      </c>
      <c r="G1189" s="72">
        <f>ROUND(E1189*F1189, 2)</f>
        <v/>
      </c>
      <c r="L1189" t="n">
        <v>0.0761</v>
      </c>
      <c r="M1189" t="n">
        <v>0.9558</v>
      </c>
      <c r="N1189">
        <f>(M1189-F1189)</f>
        <v/>
      </c>
    </row>
    <row r="1190" ht="21" customHeight="1">
      <c r="A1190" s="25" t="inlineStr">
        <is>
          <t>G0458</t>
        </is>
      </c>
      <c r="B1190" s="26" t="inlineStr">
        <is>
          <t>COMPACTADOR MANUAL C/ SOQUETE VIBRATÓRIO - 4,1 KW (CHP)</t>
        </is>
      </c>
      <c r="C1190" s="25" t="inlineStr">
        <is>
          <t>SEINFRA</t>
        </is>
      </c>
      <c r="D1190" s="25" t="inlineStr">
        <is>
          <t>H</t>
        </is>
      </c>
      <c r="E1190" s="69" t="n">
        <v>0.01</v>
      </c>
      <c r="F1190" s="72">
        <f>'COMPOSICOES AUXILIARES'!G440</f>
        <v/>
      </c>
      <c r="G1190" s="72">
        <f>ROUND(E1190*F1190, 2)</f>
        <v/>
      </c>
      <c r="L1190" t="n">
        <v>0.01</v>
      </c>
      <c r="M1190" t="n">
        <v>4.5069</v>
      </c>
      <c r="N1190">
        <f>(M1190-F1190)</f>
        <v/>
      </c>
    </row>
    <row r="1191" ht="38" customHeight="1">
      <c r="A1191" s="25" t="inlineStr">
        <is>
          <t>G0429</t>
        </is>
      </c>
      <c r="B1191" s="26" t="inlineStr">
        <is>
          <t>HOLIDAY DETECTOR DE FALHA DE REVESTIMENTO EM MANTA TERMOCONTRÁTIL - VOLTAGEM DE 12 KV A 20 KV, DE CORRENTE PULSANTE, VIA SECA, CONFORME NORMA NACE STANDARD RP-0274 (CHI)</t>
        </is>
      </c>
      <c r="C1191" s="25" t="inlineStr">
        <is>
          <t>SEINFRA</t>
        </is>
      </c>
      <c r="D1191" s="25" t="inlineStr">
        <is>
          <t>H</t>
        </is>
      </c>
      <c r="E1191" s="69" t="n">
        <v>0.0172</v>
      </c>
      <c r="F1191" s="72">
        <f>'COMPOSICOES AUXILIARES'!G665</f>
        <v/>
      </c>
      <c r="G1191" s="72">
        <f>ROUND(E1191*F1191, 2)</f>
        <v/>
      </c>
      <c r="L1191" t="n">
        <v>0.0172</v>
      </c>
      <c r="M1191" t="n">
        <v>1.3885</v>
      </c>
      <c r="N1191">
        <f>(M1191-F1191)</f>
        <v/>
      </c>
    </row>
    <row r="1192" ht="38" customHeight="1">
      <c r="A1192" s="25" t="inlineStr">
        <is>
          <t>G0428</t>
        </is>
      </c>
      <c r="B1192" s="26" t="inlineStr">
        <is>
          <t>HOLIDAY DETECTOR DE FALHA DE REVESTIMENTO EM MANTA TERMOCONTRÁTIL - VOLTAGEM DE 12 KV A 20 KV, DE CORRENTE PULSANTE, VIA SECA, CONFORME NORMA NACE STANDARD RP-0274 (CHP)</t>
        </is>
      </c>
      <c r="C1192" s="25" t="inlineStr">
        <is>
          <t>SEINFRA</t>
        </is>
      </c>
      <c r="D1192" s="25" t="inlineStr">
        <is>
          <t>H</t>
        </is>
      </c>
      <c r="E1192" s="69" t="n">
        <v>0.0689</v>
      </c>
      <c r="F1192" s="72">
        <f>'COMPOSICOES AUXILIARES'!G675</f>
        <v/>
      </c>
      <c r="G1192" s="72">
        <f>ROUND(E1192*F1192, 2)</f>
        <v/>
      </c>
      <c r="L1192" t="n">
        <v>0.0689</v>
      </c>
      <c r="M1192" t="n">
        <v>1.9769</v>
      </c>
      <c r="N1192">
        <f>(M1192-F1192)</f>
        <v/>
      </c>
    </row>
    <row r="1193" ht="29" customHeight="1">
      <c r="A1193" s="25" t="inlineStr">
        <is>
          <t>G0426</t>
        </is>
      </c>
      <c r="B1193" s="26" t="inlineStr">
        <is>
          <t>LOCALIZADOR PARA FURO DIRECIONAL, COM RECEPTOR, DISPLAY REMOTO COM SONDA/TRANSMISSOR, ALCANCE APROXIMADO COM PITCH E FREQUÊNCIA (CHI)</t>
        </is>
      </c>
      <c r="C1193" s="25" t="inlineStr">
        <is>
          <t>SEINFRA</t>
        </is>
      </c>
      <c r="D1193" s="25" t="inlineStr">
        <is>
          <t>H</t>
        </is>
      </c>
      <c r="E1193" s="69" t="n">
        <v>0.0761</v>
      </c>
      <c r="F1193" s="72">
        <f>'COMPOSICOES AUXILIARES'!G693</f>
        <v/>
      </c>
      <c r="G1193" s="72">
        <f>ROUND(E1193*F1193, 2)</f>
        <v/>
      </c>
      <c r="L1193" t="n">
        <v>0.0761</v>
      </c>
      <c r="M1193" t="n">
        <v>17.08</v>
      </c>
      <c r="N1193">
        <f>(M1193-F1193)</f>
        <v/>
      </c>
    </row>
    <row r="1194" ht="29" customHeight="1">
      <c r="A1194" s="25" t="inlineStr">
        <is>
          <t>G0425</t>
        </is>
      </c>
      <c r="B1194" s="26" t="inlineStr">
        <is>
          <t>LOCALIZADOR PARA FURO DIRECIONAL, COM RECEPTOR, DISPLAY REMOTO COM SONDA/TRANSMISSOR, ALCANCE APROXIMADO COM PITCH E FREQUÊNCIA (CHP)</t>
        </is>
      </c>
      <c r="C1194" s="25" t="inlineStr">
        <is>
          <t>SEINFRA</t>
        </is>
      </c>
      <c r="D1194" s="25" t="inlineStr">
        <is>
          <t>H</t>
        </is>
      </c>
      <c r="E1194" s="69" t="n">
        <v>0.01</v>
      </c>
      <c r="F1194" s="72">
        <f>'COMPOSICOES AUXILIARES'!G703</f>
        <v/>
      </c>
      <c r="G1194" s="72">
        <f>ROUND(E1194*F1194, 2)</f>
        <v/>
      </c>
      <c r="L1194" t="n">
        <v>0.01</v>
      </c>
      <c r="M1194" t="n">
        <v>24.08</v>
      </c>
      <c r="N1194">
        <f>(M1194-F1194)</f>
        <v/>
      </c>
    </row>
    <row r="1195" ht="21" customHeight="1">
      <c r="A1195" s="25" t="inlineStr">
        <is>
          <t>G0416</t>
        </is>
      </c>
      <c r="B1195" s="26" t="inlineStr">
        <is>
          <t>MÁQUINA DE FURO DIRECIONAL COM PULL-BACK DE 24000  LIBRAS (10.000KGF) (CHI)</t>
        </is>
      </c>
      <c r="C1195" s="25" t="inlineStr">
        <is>
          <t>SEINFRA</t>
        </is>
      </c>
      <c r="D1195" s="25" t="inlineStr">
        <is>
          <t>H</t>
        </is>
      </c>
      <c r="E1195" s="69" t="n">
        <v>0.0351</v>
      </c>
      <c r="F1195" s="72">
        <f>'COMPOSICOES AUXILIARES'!G1003</f>
        <v/>
      </c>
      <c r="G1195" s="72">
        <f>ROUND(E1195*F1195, 2)</f>
        <v/>
      </c>
      <c r="L1195" t="n">
        <v>0.0351</v>
      </c>
      <c r="M1195" t="n">
        <v>312.9532</v>
      </c>
      <c r="N1195">
        <f>(M1195-F1195)</f>
        <v/>
      </c>
    </row>
    <row r="1196" ht="21" customHeight="1">
      <c r="A1196" s="25" t="inlineStr">
        <is>
          <t>G0415</t>
        </is>
      </c>
      <c r="B1196" s="26" t="inlineStr">
        <is>
          <t>MÁQUINA DE FURO DIRECIONAL COM PULL-BACK DE 24000  LIBRAS (10.000KGF) (CHP)</t>
        </is>
      </c>
      <c r="C1196" s="25" t="inlineStr">
        <is>
          <t>SEINFRA</t>
        </is>
      </c>
      <c r="D1196" s="25" t="inlineStr">
        <is>
          <t>H</t>
        </is>
      </c>
      <c r="E1196" s="69" t="n">
        <v>0.051</v>
      </c>
      <c r="F1196" s="72">
        <f>'COMPOSICOES AUXILIARES'!G1014</f>
        <v/>
      </c>
      <c r="G1196" s="72">
        <f>ROUND(E1196*F1196, 2)</f>
        <v/>
      </c>
      <c r="L1196" t="n">
        <v>0.051</v>
      </c>
      <c r="M1196" t="n">
        <v>667.3099999999999</v>
      </c>
      <c r="N1196">
        <f>(M1196-F1196)</f>
        <v/>
      </c>
    </row>
    <row r="1197" ht="15" customHeight="1">
      <c r="A1197" s="25" t="inlineStr">
        <is>
          <t>I0653</t>
        </is>
      </c>
      <c r="B1197" s="26" t="inlineStr">
        <is>
          <t>RETRO ESCAVADEIRA DE PNEUS (CHI)</t>
        </is>
      </c>
      <c r="C1197" s="25" t="inlineStr">
        <is>
          <t>SEINFRA</t>
        </is>
      </c>
      <c r="D1197" s="25" t="inlineStr">
        <is>
          <t>H</t>
        </is>
      </c>
      <c r="E1197" s="69" t="n">
        <v>0.0741</v>
      </c>
      <c r="F1197" s="72">
        <f>'COMPOSICOES AUXILIARES'!G1390</f>
        <v/>
      </c>
      <c r="G1197" s="72">
        <f>ROUND(E1197*F1197, 2)</f>
        <v/>
      </c>
      <c r="L1197" t="n">
        <v>0.0741</v>
      </c>
      <c r="M1197" t="n">
        <v>57.0291</v>
      </c>
      <c r="N1197">
        <f>(M1197-F1197)</f>
        <v/>
      </c>
    </row>
    <row r="1198" ht="15" customHeight="1">
      <c r="A1198" s="25" t="inlineStr">
        <is>
          <t>I0765</t>
        </is>
      </c>
      <c r="B1198" s="26" t="inlineStr">
        <is>
          <t>RETRO ESCAVADEIRA DE PNEUS (CHP)</t>
        </is>
      </c>
      <c r="C1198" s="25" t="inlineStr">
        <is>
          <t>SEINFRA</t>
        </is>
      </c>
      <c r="D1198" s="25" t="inlineStr">
        <is>
          <t>H</t>
        </is>
      </c>
      <c r="E1198" s="69" t="n">
        <v>0.012</v>
      </c>
      <c r="F1198" s="72">
        <f>'COMPOSICOES AUXILIARES'!G1402</f>
        <v/>
      </c>
      <c r="G1198" s="72">
        <f>ROUND(E1198*F1198, 2)</f>
        <v/>
      </c>
      <c r="L1198" t="n">
        <v>0.012</v>
      </c>
      <c r="M1198" t="n">
        <v>140.732</v>
      </c>
      <c r="N1198">
        <f>(M1198-F1198)</f>
        <v/>
      </c>
    </row>
    <row r="1199" ht="15" customHeight="1">
      <c r="A1199" s="25" t="inlineStr">
        <is>
          <t>I0769</t>
        </is>
      </c>
      <c r="B1199" s="26" t="inlineStr">
        <is>
          <t>ROMPEDOR PNEUMÁTICO (CHP)</t>
        </is>
      </c>
      <c r="C1199" s="25" t="inlineStr">
        <is>
          <t>SEINFRA</t>
        </is>
      </c>
      <c r="D1199" s="25" t="inlineStr">
        <is>
          <t>H</t>
        </is>
      </c>
      <c r="E1199" s="69" t="n">
        <v>0.006</v>
      </c>
      <c r="F1199" s="72">
        <f>'COMPOSICOES AUXILIARES'!G1455</f>
        <v/>
      </c>
      <c r="G1199" s="72">
        <f>ROUND(E1199*F1199, 2)</f>
        <v/>
      </c>
      <c r="L1199" t="n">
        <v>0.006</v>
      </c>
      <c r="M1199" t="n">
        <v>30.0043</v>
      </c>
      <c r="N1199">
        <f>(M1199-F1199)</f>
        <v/>
      </c>
    </row>
    <row r="1200" ht="21" customHeight="1">
      <c r="A1200" s="25" t="inlineStr">
        <is>
          <t>G0423</t>
        </is>
      </c>
      <c r="B1200" s="26" t="inlineStr">
        <is>
          <t>SISTEMA MISTURA A DÍESEL PARA FURO DIRECIONAL TANQUE DE 1000 GL (CHI)</t>
        </is>
      </c>
      <c r="C1200" s="25" t="inlineStr">
        <is>
          <t>SEINFRA</t>
        </is>
      </c>
      <c r="D1200" s="25" t="inlineStr">
        <is>
          <t>H</t>
        </is>
      </c>
      <c r="E1200" s="69" t="n">
        <v>0.1223</v>
      </c>
      <c r="F1200" s="72">
        <f>'COMPOSICOES AUXILIARES'!G1464</f>
        <v/>
      </c>
      <c r="G1200" s="72">
        <f>ROUND(E1200*F1200, 2)</f>
        <v/>
      </c>
      <c r="L1200" t="n">
        <v>0.1223</v>
      </c>
      <c r="M1200" t="n">
        <v>24.718</v>
      </c>
      <c r="N1200">
        <f>(M1200-F1200)</f>
        <v/>
      </c>
    </row>
    <row r="1201" ht="21" customHeight="1">
      <c r="A1201" s="25" t="inlineStr">
        <is>
          <t>G0422</t>
        </is>
      </c>
      <c r="B1201" s="26" t="inlineStr">
        <is>
          <t>SISTEMA MISTURA A DÍESEL PARA FURO DIRECIONAL TANQUE DE 1000 GL (CHP)</t>
        </is>
      </c>
      <c r="C1201" s="25" t="inlineStr">
        <is>
          <t>SEINFRA</t>
        </is>
      </c>
      <c r="D1201" s="25" t="inlineStr">
        <is>
          <t>H</t>
        </is>
      </c>
      <c r="E1201" s="69" t="n">
        <v>0.05</v>
      </c>
      <c r="F1201" s="72">
        <f>'COMPOSICOES AUXILIARES'!G1475</f>
        <v/>
      </c>
      <c r="G1201" s="72">
        <f>ROUND(E1201*F1201, 2)</f>
        <v/>
      </c>
      <c r="L1201" t="n">
        <v>0.05</v>
      </c>
      <c r="M1201" t="n">
        <v>59.9634</v>
      </c>
      <c r="N1201">
        <f>(M1201-F1201)</f>
        <v/>
      </c>
    </row>
    <row r="1202" ht="18" customHeight="1">
      <c r="A1202" s="2" t="inlineStr"/>
      <c r="B1202" s="2" t="inlineStr"/>
      <c r="C1202" s="2" t="inlineStr"/>
      <c r="D1202" s="2" t="inlineStr"/>
      <c r="E1202" s="29" t="inlineStr">
        <is>
          <t>TOTAL Equipamento Custo Horário:</t>
        </is>
      </c>
      <c r="F1202" s="60" t="n"/>
      <c r="G1202" s="73">
        <f>SUM(G1178:G1201)</f>
        <v/>
      </c>
    </row>
    <row r="1203" ht="15" customHeight="1">
      <c r="A1203" s="24" t="inlineStr">
        <is>
          <t>Material</t>
        </is>
      </c>
      <c r="B1203" s="60" t="n"/>
      <c r="C1203" s="15" t="inlineStr">
        <is>
          <t>FONTE</t>
        </is>
      </c>
      <c r="D1203" s="15" t="inlineStr">
        <is>
          <t>UNID</t>
        </is>
      </c>
      <c r="E1203" s="15" t="inlineStr">
        <is>
          <t>COEFICIENTE</t>
        </is>
      </c>
      <c r="F1203" s="15" t="inlineStr">
        <is>
          <t>PREÇO UNITÁRIO</t>
        </is>
      </c>
      <c r="G1203" s="15" t="inlineStr">
        <is>
          <t>TOTAL</t>
        </is>
      </c>
    </row>
    <row r="1204" ht="15" customHeight="1">
      <c r="A1204" s="25" t="inlineStr">
        <is>
          <t>G0008</t>
        </is>
      </c>
      <c r="B1204" s="26" t="inlineStr">
        <is>
          <t>ALARGADOR FLUTED  4,5" PARA FURO DIRECIONAL</t>
        </is>
      </c>
      <c r="C1204" s="25" t="inlineStr">
        <is>
          <t>SEINFRA</t>
        </is>
      </c>
      <c r="D1204" s="25" t="inlineStr">
        <is>
          <t>UN</t>
        </is>
      </c>
      <c r="E1204" s="69" t="n">
        <v>0.0001</v>
      </c>
      <c r="F1204" s="72">
        <f>ROUND(M1204*FATOR, 2)</f>
        <v/>
      </c>
      <c r="G1204" s="72">
        <f>ROUND(E1204*F1204, 2)</f>
        <v/>
      </c>
      <c r="L1204" t="n">
        <v>0.0001</v>
      </c>
      <c r="M1204" t="n">
        <v>18692.38</v>
      </c>
      <c r="N1204">
        <f>(M1204-F1204)</f>
        <v/>
      </c>
    </row>
    <row r="1205" ht="15" customHeight="1">
      <c r="A1205" s="25" t="inlineStr">
        <is>
          <t>G0009</t>
        </is>
      </c>
      <c r="B1205" s="26" t="inlineStr">
        <is>
          <t>ALARGADOR FLUTED  6" PARA FURO DIRECIONAL</t>
        </is>
      </c>
      <c r="C1205" s="25" t="inlineStr">
        <is>
          <t>SEINFRA</t>
        </is>
      </c>
      <c r="D1205" s="25" t="inlineStr">
        <is>
          <t>UN</t>
        </is>
      </c>
      <c r="E1205" s="69" t="n">
        <v>0.0001</v>
      </c>
      <c r="F1205" s="72">
        <f>ROUND(M1205*FATOR, 2)</f>
        <v/>
      </c>
      <c r="G1205" s="72">
        <f>ROUND(E1205*F1205, 2)</f>
        <v/>
      </c>
      <c r="L1205" t="n">
        <v>0.0001</v>
      </c>
      <c r="M1205" t="n">
        <v>23685.55</v>
      </c>
      <c r="N1205">
        <f>(M1205-F1205)</f>
        <v/>
      </c>
    </row>
    <row r="1206" ht="15" customHeight="1">
      <c r="A1206" s="25" t="inlineStr">
        <is>
          <t>G0011</t>
        </is>
      </c>
      <c r="B1206" s="26" t="inlineStr">
        <is>
          <t>ALARGADOR FLUTED 10" PARA FURO DIRECIONAL</t>
        </is>
      </c>
      <c r="C1206" s="25" t="inlineStr">
        <is>
          <t>SEINFRA</t>
        </is>
      </c>
      <c r="D1206" s="25" t="inlineStr">
        <is>
          <t>UN</t>
        </is>
      </c>
      <c r="E1206" s="69" t="n">
        <v>0.0001</v>
      </c>
      <c r="F1206" s="72">
        <f>ROUND(M1206*FATOR, 2)</f>
        <v/>
      </c>
      <c r="G1206" s="72">
        <f>ROUND(E1206*F1206, 2)</f>
        <v/>
      </c>
      <c r="L1206" t="n">
        <v>0.0001</v>
      </c>
      <c r="M1206" t="n">
        <v>41609.75</v>
      </c>
      <c r="N1206">
        <f>(M1206-F1206)</f>
        <v/>
      </c>
    </row>
    <row r="1207" ht="15" customHeight="1">
      <c r="A1207" s="25" t="inlineStr">
        <is>
          <t>G0018</t>
        </is>
      </c>
      <c r="B1207" s="26" t="inlineStr">
        <is>
          <t>ALARGADOR SPIRAL  4,5" PARA FURO DIRECIONAL</t>
        </is>
      </c>
      <c r="C1207" s="25" t="inlineStr">
        <is>
          <t>SEINFRA</t>
        </is>
      </c>
      <c r="D1207" s="25" t="inlineStr">
        <is>
          <t>UN</t>
        </is>
      </c>
      <c r="E1207" s="69" t="n">
        <v>0.0001</v>
      </c>
      <c r="F1207" s="72">
        <f>ROUND(M1207*FATOR, 2)</f>
        <v/>
      </c>
      <c r="G1207" s="72">
        <f>ROUND(E1207*F1207, 2)</f>
        <v/>
      </c>
      <c r="L1207" t="n">
        <v>0.0001</v>
      </c>
      <c r="M1207" t="n">
        <v>18149.26</v>
      </c>
      <c r="N1207">
        <f>(M1207-F1207)</f>
        <v/>
      </c>
    </row>
    <row r="1208" ht="15" customHeight="1">
      <c r="A1208" s="25" t="inlineStr">
        <is>
          <t>G0019</t>
        </is>
      </c>
      <c r="B1208" s="26" t="inlineStr">
        <is>
          <t>ALARGADOR SPIRAL  6" PARA FURO DIRECIONAL</t>
        </is>
      </c>
      <c r="C1208" s="25" t="inlineStr">
        <is>
          <t>SEINFRA</t>
        </is>
      </c>
      <c r="D1208" s="25" t="inlineStr">
        <is>
          <t>UN</t>
        </is>
      </c>
      <c r="E1208" s="69" t="n">
        <v>0.0001</v>
      </c>
      <c r="F1208" s="72">
        <f>ROUND(M1208*FATOR, 2)</f>
        <v/>
      </c>
      <c r="G1208" s="72">
        <f>ROUND(E1208*F1208, 2)</f>
        <v/>
      </c>
      <c r="L1208" t="n">
        <v>0.0001</v>
      </c>
      <c r="M1208" t="n">
        <v>25581.82</v>
      </c>
      <c r="N1208">
        <f>(M1208-F1208)</f>
        <v/>
      </c>
    </row>
    <row r="1209" ht="15" customHeight="1">
      <c r="A1209" s="25" t="inlineStr">
        <is>
          <t>G0017</t>
        </is>
      </c>
      <c r="B1209" s="26" t="inlineStr">
        <is>
          <t>ALARGADOR SPIRAL 10" PARA FURO DIRECIONAL</t>
        </is>
      </c>
      <c r="C1209" s="25" t="inlineStr">
        <is>
          <t>SEINFRA</t>
        </is>
      </c>
      <c r="D1209" s="25" t="inlineStr">
        <is>
          <t>UN</t>
        </is>
      </c>
      <c r="E1209" s="69" t="n">
        <v>0.0001</v>
      </c>
      <c r="F1209" s="72">
        <f>ROUND(M1209*FATOR, 2)</f>
        <v/>
      </c>
      <c r="G1209" s="72">
        <f>ROUND(E1209*F1209, 2)</f>
        <v/>
      </c>
      <c r="L1209" t="n">
        <v>0.0001</v>
      </c>
      <c r="M1209" t="n">
        <v>32668.67</v>
      </c>
      <c r="N1209">
        <f>(M1209-F1209)</f>
        <v/>
      </c>
    </row>
    <row r="1210" ht="15" customHeight="1">
      <c r="A1210" s="25" t="inlineStr">
        <is>
          <t>G0041</t>
        </is>
      </c>
      <c r="B1210" s="26" t="inlineStr">
        <is>
          <t>BARRILHA LEVE</t>
        </is>
      </c>
      <c r="C1210" s="25" t="inlineStr">
        <is>
          <t>SEINFRA</t>
        </is>
      </c>
      <c r="D1210" s="25" t="inlineStr">
        <is>
          <t>KG</t>
        </is>
      </c>
      <c r="E1210" s="69" t="n">
        <v>0.0396</v>
      </c>
      <c r="F1210" s="72">
        <f>ROUND(M1210*FATOR, 2)</f>
        <v/>
      </c>
      <c r="G1210" s="72">
        <f>ROUND(E1210*F1210, 2)</f>
        <v/>
      </c>
      <c r="L1210" t="n">
        <v>0.0396</v>
      </c>
      <c r="M1210" t="n">
        <v>5.35</v>
      </c>
      <c r="N1210">
        <f>(M1210-F1210)</f>
        <v/>
      </c>
    </row>
    <row r="1211" ht="21" customHeight="1">
      <c r="A1211" s="25" t="inlineStr">
        <is>
          <t>G0042</t>
        </is>
      </c>
      <c r="B1211" s="26" t="inlineStr">
        <is>
          <t>BETONITA ATIVADA E DE ALTO DESEMPENHO PARA FURO DIRECIONAL HDD</t>
        </is>
      </c>
      <c r="C1211" s="25" t="inlineStr">
        <is>
          <t>SEINFRA</t>
        </is>
      </c>
      <c r="D1211" s="25" t="inlineStr">
        <is>
          <t>KG</t>
        </is>
      </c>
      <c r="E1211" s="69" t="n">
        <v>0.3959</v>
      </c>
      <c r="F1211" s="72">
        <f>ROUND(M1211*FATOR, 2)</f>
        <v/>
      </c>
      <c r="G1211" s="72">
        <f>ROUND(E1211*F1211, 2)</f>
        <v/>
      </c>
      <c r="L1211" t="n">
        <v>0.3959</v>
      </c>
      <c r="M1211" t="n">
        <v>1.38</v>
      </c>
      <c r="N1211">
        <f>(M1211-F1211)</f>
        <v/>
      </c>
    </row>
    <row r="1212" ht="15" customHeight="1">
      <c r="A1212" s="25" t="inlineStr">
        <is>
          <t>G0043</t>
        </is>
      </c>
      <c r="B1212" s="26" t="inlineStr">
        <is>
          <t>BIOPOLIMERO GAMA XANTANA PARA FURO DIRECIONAL</t>
        </is>
      </c>
      <c r="C1212" s="25" t="inlineStr">
        <is>
          <t>SEINFRA</t>
        </is>
      </c>
      <c r="D1212" s="25" t="inlineStr">
        <is>
          <t>KG</t>
        </is>
      </c>
      <c r="E1212" s="69" t="n">
        <v>0.0673</v>
      </c>
      <c r="F1212" s="72">
        <f>ROUND(M1212*FATOR, 2)</f>
        <v/>
      </c>
      <c r="G1212" s="72">
        <f>ROUND(E1212*F1212, 2)</f>
        <v/>
      </c>
      <c r="L1212" t="n">
        <v>0.0673</v>
      </c>
      <c r="M1212" t="n">
        <v>55.83</v>
      </c>
      <c r="N1212">
        <f>(M1212-F1212)</f>
        <v/>
      </c>
    </row>
    <row r="1213" ht="46" customHeight="1">
      <c r="A1213" s="25" t="inlineStr">
        <is>
          <t>G0127</t>
        </is>
      </c>
      <c r="B1213" s="26" t="inlineStr">
        <is>
          <t>DISPERSANTE A BASE DE POLIFOSFATO TENSOATIVADO (TENSOATIVO NÃO-IÔNICO) DESTINADO A REMOÇÃO DE DISPERSÃO DE BENTONITA E ARGILAS NATURAIS E TAMBÉM PARA USO NA PUXADA EM PERFURAÇÃO DIRECIONAL HDD EM SOLOS ARGILOSOS</t>
        </is>
      </c>
      <c r="C1213" s="25" t="inlineStr">
        <is>
          <t>SEINFRA</t>
        </is>
      </c>
      <c r="D1213" s="25" t="inlineStr">
        <is>
          <t>KG</t>
        </is>
      </c>
      <c r="E1213" s="69" t="n">
        <v>0.007900000000000001</v>
      </c>
      <c r="F1213" s="72">
        <f>ROUND(M1213*FATOR, 2)</f>
        <v/>
      </c>
      <c r="G1213" s="72">
        <f>ROUND(E1213*F1213, 2)</f>
        <v/>
      </c>
      <c r="L1213" t="n">
        <v>0.007900000000000001</v>
      </c>
      <c r="M1213" t="n">
        <v>21.54</v>
      </c>
      <c r="N1213">
        <f>(M1213-F1213)</f>
        <v/>
      </c>
    </row>
    <row r="1214" ht="21" customHeight="1">
      <c r="A1214" s="25" t="inlineStr">
        <is>
          <t>G0177</t>
        </is>
      </c>
      <c r="B1214" s="26" t="inlineStr">
        <is>
          <t>LUBRIFICANTES  BIODEGRADAVEL PARA SOLOS   PARA FURO DIRECIONAL HDD</t>
        </is>
      </c>
      <c r="C1214" s="25" t="inlineStr">
        <is>
          <t>SEINFRA</t>
        </is>
      </c>
      <c r="D1214" s="25" t="inlineStr">
        <is>
          <t>L</t>
        </is>
      </c>
      <c r="E1214" s="69" t="n">
        <v>0.0475</v>
      </c>
      <c r="F1214" s="72">
        <f>ROUND(M1214*FATOR, 2)</f>
        <v/>
      </c>
      <c r="G1214" s="72">
        <f>ROUND(E1214*F1214, 2)</f>
        <v/>
      </c>
      <c r="L1214" t="n">
        <v>0.0475</v>
      </c>
      <c r="M1214" t="n">
        <v>36.9</v>
      </c>
      <c r="N1214">
        <f>(M1214-F1214)</f>
        <v/>
      </c>
    </row>
    <row r="1215" ht="15" customHeight="1">
      <c r="A1215" s="25" t="inlineStr">
        <is>
          <t>G0229</t>
        </is>
      </c>
      <c r="B1215" s="26" t="inlineStr">
        <is>
          <t>PÁ DE CORTE 4.5" PARA FURO DIRECIONAL</t>
        </is>
      </c>
      <c r="C1215" s="25" t="inlineStr">
        <is>
          <t>SEINFRA</t>
        </is>
      </c>
      <c r="D1215" s="25" t="inlineStr">
        <is>
          <t>UN</t>
        </is>
      </c>
      <c r="E1215" s="69" t="n">
        <v>0.003</v>
      </c>
      <c r="F1215" s="72">
        <f>ROUND(M1215*FATOR, 2)</f>
        <v/>
      </c>
      <c r="G1215" s="72">
        <f>ROUND(E1215*F1215, 2)</f>
        <v/>
      </c>
      <c r="L1215" t="n">
        <v>0.003</v>
      </c>
      <c r="M1215" t="n">
        <v>1401.82</v>
      </c>
      <c r="N1215">
        <f>(M1215-F1215)</f>
        <v/>
      </c>
    </row>
    <row r="1216" ht="29" customHeight="1">
      <c r="A1216" s="25" t="inlineStr">
        <is>
          <t>G0248</t>
        </is>
      </c>
      <c r="B1216" s="26" t="inlineStr">
        <is>
          <t>POLIACRILAMIDA PARCIALMENTE HIDROLISADA(PHPA) EMULSÃO INIBIDOR PARA FURO DIRECIONAL HDD CONCEBIDO PARA USO COM BETONITA</t>
        </is>
      </c>
      <c r="C1216" s="25" t="inlineStr">
        <is>
          <t>SEINFRA</t>
        </is>
      </c>
      <c r="D1216" s="25" t="inlineStr">
        <is>
          <t>L</t>
        </is>
      </c>
      <c r="E1216" s="69" t="n">
        <v>0.1188</v>
      </c>
      <c r="F1216" s="72">
        <f>ROUND(M1216*FATOR, 2)</f>
        <v/>
      </c>
      <c r="G1216" s="72">
        <f>ROUND(E1216*F1216, 2)</f>
        <v/>
      </c>
      <c r="L1216" t="n">
        <v>0.1188</v>
      </c>
      <c r="M1216" t="n">
        <v>36.52</v>
      </c>
      <c r="N1216">
        <f>(M1216-F1216)</f>
        <v/>
      </c>
    </row>
    <row r="1217" ht="15" customHeight="1">
      <c r="A1217" s="2" t="inlineStr"/>
      <c r="B1217" s="2" t="inlineStr"/>
      <c r="C1217" s="2" t="inlineStr"/>
      <c r="D1217" s="2" t="inlineStr"/>
      <c r="E1217" s="29" t="inlineStr">
        <is>
          <t>TOTAL Material:</t>
        </is>
      </c>
      <c r="F1217" s="60" t="n"/>
      <c r="G1217" s="73">
        <f>SUM(G1204:G1216)</f>
        <v/>
      </c>
    </row>
    <row r="1218" ht="15" customHeight="1">
      <c r="A1218" s="24" t="inlineStr">
        <is>
          <t>Mão de Obra</t>
        </is>
      </c>
      <c r="B1218" s="60" t="n"/>
      <c r="C1218" s="15" t="inlineStr">
        <is>
          <t>FONTE</t>
        </is>
      </c>
      <c r="D1218" s="15" t="inlineStr">
        <is>
          <t>UNID</t>
        </is>
      </c>
      <c r="E1218" s="15" t="inlineStr">
        <is>
          <t>COEFICIENTE</t>
        </is>
      </c>
      <c r="F1218" s="15" t="inlineStr">
        <is>
          <t>PREÇO UNITÁRIO</t>
        </is>
      </c>
      <c r="G1218" s="15" t="inlineStr">
        <is>
          <t>TOTAL</t>
        </is>
      </c>
    </row>
    <row r="1219" ht="15" customHeight="1">
      <c r="A1219" s="25" t="inlineStr">
        <is>
          <t>I0037</t>
        </is>
      </c>
      <c r="B1219" s="26" t="inlineStr">
        <is>
          <t>AJUDANTE</t>
        </is>
      </c>
      <c r="C1219" s="25" t="inlineStr">
        <is>
          <t>SEINFRA</t>
        </is>
      </c>
      <c r="D1219" s="25" t="inlineStr">
        <is>
          <t>H</t>
        </is>
      </c>
      <c r="E1219" s="69">
        <f>L1219*FATOR</f>
        <v/>
      </c>
      <c r="F1219" s="72" t="n">
        <v>21.1</v>
      </c>
      <c r="G1219" s="72">
        <f>ROUND(E1219*F1219, 2)</f>
        <v/>
      </c>
      <c r="L1219" t="n">
        <v>0.4307</v>
      </c>
      <c r="M1219" t="n">
        <v>21.1</v>
      </c>
      <c r="N1219">
        <f>(M1219-F1219)</f>
        <v/>
      </c>
    </row>
    <row r="1220" ht="15" customHeight="1">
      <c r="A1220" s="25" t="inlineStr">
        <is>
          <t>I0092</t>
        </is>
      </c>
      <c r="B1220" s="26" t="inlineStr">
        <is>
          <t>APLICADOR REVESTIMENTO</t>
        </is>
      </c>
      <c r="C1220" s="25" t="inlineStr">
        <is>
          <t>SEINFRA</t>
        </is>
      </c>
      <c r="D1220" s="25" t="inlineStr">
        <is>
          <t>H</t>
        </is>
      </c>
      <c r="E1220" s="69">
        <f>L1220*FATOR</f>
        <v/>
      </c>
      <c r="F1220" s="72" t="n">
        <v>26.86</v>
      </c>
      <c r="G1220" s="72">
        <f>ROUND(E1220*F1220, 2)</f>
        <v/>
      </c>
      <c r="L1220" t="n">
        <v>0.0861</v>
      </c>
      <c r="M1220" t="n">
        <v>26.86</v>
      </c>
      <c r="N1220">
        <f>(M1220-F1220)</f>
        <v/>
      </c>
    </row>
    <row r="1221" ht="15" customHeight="1">
      <c r="A1221" s="2" t="inlineStr"/>
      <c r="B1221" s="2" t="inlineStr"/>
      <c r="C1221" s="2" t="inlineStr"/>
      <c r="D1221" s="2" t="inlineStr"/>
      <c r="E1221" s="29" t="inlineStr">
        <is>
          <t>TOTAL Mão de Obra:</t>
        </is>
      </c>
      <c r="F1221" s="60" t="n"/>
      <c r="G1221" s="73">
        <f>SUM(G1219:G1220)</f>
        <v/>
      </c>
    </row>
    <row r="1222" ht="15" customHeight="1">
      <c r="A1222" s="2" t="inlineStr"/>
      <c r="B1222" s="2" t="inlineStr"/>
      <c r="C1222" s="2" t="inlineStr"/>
      <c r="D1222" s="2" t="inlineStr"/>
      <c r="E1222" s="31" t="inlineStr">
        <is>
          <t>VALOR:</t>
        </is>
      </c>
      <c r="F1222" s="60" t="n"/>
      <c r="G1222" s="61">
        <f>SUM(G1217,G1202,G1221,G1176)</f>
        <v/>
      </c>
    </row>
    <row r="1223" ht="15" customHeight="1">
      <c r="A1223" s="2" t="inlineStr"/>
      <c r="B1223" s="2" t="inlineStr"/>
      <c r="C1223" s="2" t="inlineStr"/>
      <c r="D1223" s="2" t="inlineStr"/>
      <c r="E1223" s="31" t="inlineStr">
        <is>
          <t>VALOR BDI (26.70%):</t>
        </is>
      </c>
      <c r="F1223" s="60" t="n"/>
      <c r="G1223" s="61">
        <f>ROUNDDOWN(G1222*BDI,2)</f>
        <v/>
      </c>
    </row>
    <row r="1224" ht="15" customHeight="1">
      <c r="A1224" s="2" t="inlineStr"/>
      <c r="B1224" s="2" t="inlineStr"/>
      <c r="C1224" s="2" t="inlineStr"/>
      <c r="D1224" s="2" t="inlineStr"/>
      <c r="E1224" s="31" t="inlineStr">
        <is>
          <t>VALOR COM BDI:</t>
        </is>
      </c>
      <c r="F1224" s="60" t="n"/>
      <c r="G1224" s="61">
        <f>G1223 + G1222</f>
        <v/>
      </c>
    </row>
    <row r="1225" ht="10" customHeight="1">
      <c r="A1225" s="2" t="inlineStr"/>
      <c r="B1225" s="2" t="inlineStr"/>
      <c r="C1225" s="22" t="inlineStr"/>
      <c r="E1225" s="2" t="inlineStr"/>
      <c r="F1225" s="2" t="inlineStr"/>
      <c r="G1225" s="2" t="inlineStr"/>
    </row>
    <row r="1226" ht="20" customHeight="1">
      <c r="A1226" s="23" t="inlineStr">
        <is>
          <t>4.25. CXX22 EXECUÇÃO DE SERVIÇO DE SOLDAGEM EM CAMPO OU PIPE SHOP EM TUBOS E CONEXÕES DE AÇO CARBONO DE DN ATE 4" (UND)</t>
        </is>
      </c>
      <c r="B1226" s="59" t="n"/>
      <c r="C1226" s="59" t="n"/>
      <c r="D1226" s="59" t="n"/>
      <c r="E1226" s="59" t="n"/>
      <c r="F1226" s="59" t="n"/>
      <c r="G1226" s="60" t="n"/>
    </row>
    <row r="1227" ht="15" customHeight="1">
      <c r="A1227" s="24" t="inlineStr">
        <is>
          <t>OUTROS</t>
        </is>
      </c>
      <c r="B1227" s="60" t="n"/>
      <c r="C1227" s="15" t="inlineStr">
        <is>
          <t>FONTE</t>
        </is>
      </c>
      <c r="D1227" s="15" t="inlineStr">
        <is>
          <t>UNID</t>
        </is>
      </c>
      <c r="E1227" s="15" t="inlineStr">
        <is>
          <t>COEFICIENTE</t>
        </is>
      </c>
      <c r="F1227" s="15" t="inlineStr">
        <is>
          <t>PREÇO UNITÁRIO</t>
        </is>
      </c>
      <c r="G1227" s="15" t="inlineStr">
        <is>
          <t>TOTAL</t>
        </is>
      </c>
    </row>
    <row r="1228" ht="21" customHeight="1">
      <c r="A1228" s="25" t="inlineStr">
        <is>
          <t>CXX22</t>
        </is>
      </c>
      <c r="B1228" s="26" t="inlineStr">
        <is>
          <t>EXECUÇÃO DE SERVIÇO DE SOLDAGEM EM CAMPO OU PIPE SHOP EM TUBOS E CONEXÕES DE AÇO CARBONO DE DN ATE 4"</t>
        </is>
      </c>
      <c r="C1228" s="25" t="inlineStr"/>
      <c r="D1228" s="25" t="inlineStr">
        <is>
          <t>UND</t>
        </is>
      </c>
      <c r="E1228" s="69" t="n">
        <v>1</v>
      </c>
      <c r="F1228" s="70">
        <f>ROUND(M1228*FATOR, 2)</f>
        <v/>
      </c>
      <c r="G1228" s="70">
        <f>ROUND(E1228*F1228, 2)</f>
        <v/>
      </c>
      <c r="L1228" t="n">
        <v>1</v>
      </c>
      <c r="M1228" t="n">
        <v>872.87</v>
      </c>
      <c r="N1228">
        <f>(M1228-F1228)</f>
        <v/>
      </c>
    </row>
    <row r="1229" ht="15" customHeight="1">
      <c r="A1229" s="2" t="inlineStr"/>
      <c r="B1229" s="2" t="inlineStr"/>
      <c r="C1229" s="2" t="inlineStr"/>
      <c r="D1229" s="2" t="inlineStr"/>
      <c r="E1229" s="29" t="inlineStr">
        <is>
          <t>TOTAL OUTROS:</t>
        </is>
      </c>
      <c r="F1229" s="60" t="n"/>
      <c r="G1229" s="71">
        <f>SUM(G1228:G1228)</f>
        <v/>
      </c>
    </row>
    <row r="1230" ht="15" customHeight="1">
      <c r="A1230" s="2" t="inlineStr"/>
      <c r="B1230" s="2" t="inlineStr"/>
      <c r="C1230" s="2" t="inlineStr"/>
      <c r="D1230" s="2" t="inlineStr"/>
      <c r="E1230" s="31" t="inlineStr">
        <is>
          <t>VALOR:</t>
        </is>
      </c>
      <c r="F1230" s="60" t="n"/>
      <c r="G1230" s="61">
        <f>SUM(G1229)</f>
        <v/>
      </c>
    </row>
    <row r="1231" ht="15" customHeight="1">
      <c r="A1231" s="2" t="inlineStr"/>
      <c r="B1231" s="2" t="inlineStr"/>
      <c r="C1231" s="2" t="inlineStr"/>
      <c r="D1231" s="2" t="inlineStr"/>
      <c r="E1231" s="31" t="inlineStr">
        <is>
          <t>VALOR BDI (26.70%):</t>
        </is>
      </c>
      <c r="F1231" s="60" t="n"/>
      <c r="G1231" s="61">
        <f>ROUNDDOWN(G1230*BDI,2)</f>
        <v/>
      </c>
    </row>
    <row r="1232" ht="15" customHeight="1">
      <c r="A1232" s="2" t="inlineStr"/>
      <c r="B1232" s="2" t="inlineStr"/>
      <c r="C1232" s="2" t="inlineStr"/>
      <c r="D1232" s="2" t="inlineStr"/>
      <c r="E1232" s="31" t="inlineStr">
        <is>
          <t>VALOR COM BDI:</t>
        </is>
      </c>
      <c r="F1232" s="60" t="n"/>
      <c r="G1232" s="61">
        <f>G1231 + G1230</f>
        <v/>
      </c>
    </row>
    <row r="1233" ht="10" customHeight="1">
      <c r="A1233" s="2" t="inlineStr"/>
      <c r="B1233" s="2" t="inlineStr"/>
      <c r="C1233" s="22" t="inlineStr"/>
      <c r="E1233" s="2" t="inlineStr"/>
      <c r="F1233" s="2" t="inlineStr"/>
      <c r="G1233" s="2" t="inlineStr"/>
    </row>
    <row r="1234" ht="20" customHeight="1">
      <c r="A1234" s="23" t="inlineStr">
        <is>
          <t>4.26. CXX23 EXECUÇÃO DE SERVIÇO DE SOLDAGEM EM CAMPO OU PIPE SHOP EM TUBOS E CONEXÕES DE AÇO CARBONO DE DN 6" A 10" (UND)</t>
        </is>
      </c>
      <c r="B1234" s="59" t="n"/>
      <c r="C1234" s="59" t="n"/>
      <c r="D1234" s="59" t="n"/>
      <c r="E1234" s="59" t="n"/>
      <c r="F1234" s="59" t="n"/>
      <c r="G1234" s="60" t="n"/>
    </row>
    <row r="1235" ht="15" customHeight="1">
      <c r="A1235" s="24" t="inlineStr">
        <is>
          <t>OUTROS</t>
        </is>
      </c>
      <c r="B1235" s="60" t="n"/>
      <c r="C1235" s="15" t="inlineStr">
        <is>
          <t>FONTE</t>
        </is>
      </c>
      <c r="D1235" s="15" t="inlineStr">
        <is>
          <t>UNID</t>
        </is>
      </c>
      <c r="E1235" s="15" t="inlineStr">
        <is>
          <t>COEFICIENTE</t>
        </is>
      </c>
      <c r="F1235" s="15" t="inlineStr">
        <is>
          <t>PREÇO UNITÁRIO</t>
        </is>
      </c>
      <c r="G1235" s="15" t="inlineStr">
        <is>
          <t>TOTAL</t>
        </is>
      </c>
    </row>
    <row r="1236" ht="29" customHeight="1">
      <c r="A1236" s="25" t="inlineStr">
        <is>
          <t>CXX23</t>
        </is>
      </c>
      <c r="B1236" s="26" t="inlineStr">
        <is>
          <t>EXECUÇÃO DE SERVIÇO DE SOLDAGEM EM CAMPO OU PIPE SHOP EM TUBOS E CONEXÕES DE AÇO CARBONO DE DN 6" A 10"</t>
        </is>
      </c>
      <c r="C1236" s="25" t="inlineStr"/>
      <c r="D1236" s="25" t="inlineStr">
        <is>
          <t>UND</t>
        </is>
      </c>
      <c r="E1236" s="69" t="n">
        <v>1</v>
      </c>
      <c r="F1236" s="70">
        <f>ROUND(M1236*FATOR, 2)</f>
        <v/>
      </c>
      <c r="G1236" s="70">
        <f>ROUND(E1236*F1236, 2)</f>
        <v/>
      </c>
      <c r="L1236" t="n">
        <v>1</v>
      </c>
      <c r="M1236" t="n">
        <v>957.4</v>
      </c>
      <c r="N1236">
        <f>(M1236-F1236)</f>
        <v/>
      </c>
    </row>
    <row r="1237" ht="15" customHeight="1">
      <c r="A1237" s="2" t="inlineStr"/>
      <c r="B1237" s="2" t="inlineStr"/>
      <c r="C1237" s="2" t="inlineStr"/>
      <c r="D1237" s="2" t="inlineStr"/>
      <c r="E1237" s="29" t="inlineStr">
        <is>
          <t>TOTAL OUTROS:</t>
        </is>
      </c>
      <c r="F1237" s="60" t="n"/>
      <c r="G1237" s="71">
        <f>SUM(G1236:G1236)</f>
        <v/>
      </c>
    </row>
    <row r="1238" ht="15" customHeight="1">
      <c r="A1238" s="2" t="inlineStr"/>
      <c r="B1238" s="2" t="inlineStr"/>
      <c r="C1238" s="2" t="inlineStr"/>
      <c r="D1238" s="2" t="inlineStr"/>
      <c r="E1238" s="31" t="inlineStr">
        <is>
          <t>VALOR:</t>
        </is>
      </c>
      <c r="F1238" s="60" t="n"/>
      <c r="G1238" s="61">
        <f>SUM(G1237)</f>
        <v/>
      </c>
    </row>
    <row r="1239" ht="15" customHeight="1">
      <c r="A1239" s="2" t="inlineStr"/>
      <c r="B1239" s="2" t="inlineStr"/>
      <c r="C1239" s="2" t="inlineStr"/>
      <c r="D1239" s="2" t="inlineStr"/>
      <c r="E1239" s="31" t="inlineStr">
        <is>
          <t>VALOR BDI (26.70%):</t>
        </is>
      </c>
      <c r="F1239" s="60" t="n"/>
      <c r="G1239" s="61">
        <f>ROUNDDOWN(G1238*BDI,2)</f>
        <v/>
      </c>
    </row>
    <row r="1240" ht="15" customHeight="1">
      <c r="A1240" s="2" t="inlineStr"/>
      <c r="B1240" s="2" t="inlineStr"/>
      <c r="C1240" s="2" t="inlineStr"/>
      <c r="D1240" s="2" t="inlineStr"/>
      <c r="E1240" s="31" t="inlineStr">
        <is>
          <t>VALOR COM BDI:</t>
        </is>
      </c>
      <c r="F1240" s="60" t="n"/>
      <c r="G1240" s="61">
        <f>G1239 + G1238</f>
        <v/>
      </c>
    </row>
    <row r="1241" ht="10" customHeight="1">
      <c r="A1241" s="2" t="inlineStr"/>
      <c r="B1241" s="2" t="inlineStr"/>
      <c r="C1241" s="22" t="inlineStr"/>
      <c r="E1241" s="2" t="inlineStr"/>
      <c r="F1241" s="2" t="inlineStr"/>
      <c r="G1241" s="2" t="inlineStr"/>
    </row>
    <row r="1242" ht="45" customHeight="1">
      <c r="A1242" s="23" t="inlineStr">
        <is>
          <t>4.27. G0368 VÁLVULA ESFERA DO TIPO TRIPARTIDA DE DIÂMETRO   1/2”, TESTADA A FOGO (“FIRE TESTED TYPE”) CONFORME ISO 10497; ACIONAMENTO MANUAL; PADRÃO CONSTRUTIVO: ISO 17292; EXTREMIDADE DE CONEXÃO: ENCAIXE PARA SOLDA (ES), COM NIPLE DE EXTENSÃO, SCH 160; CLASSE DE PRESSÃO: 800 LIBRAS; CORPO COM PARTES APARAFUSADAS; MATERIAL DO CORPO: AÇO FORJADO ASTM A105; PASSAGEM PLENA; MATERIAL DO OBTURADOR: AISI 410, SEDE RESILIENTE; TIPO DE ACIONADOR: ALAVANCA; ESFERA FLUTUANTE; ABNT NBR 15857 ANEXO C, TESTADA A FOGO (UN)</t>
        </is>
      </c>
      <c r="B1242" s="59" t="n"/>
      <c r="C1242" s="59" t="n"/>
      <c r="D1242" s="59" t="n"/>
      <c r="E1242" s="59" t="n"/>
      <c r="F1242" s="59" t="n"/>
      <c r="G1242" s="60" t="n"/>
    </row>
    <row r="1243" ht="15" customHeight="1">
      <c r="A1243" s="24" t="inlineStr">
        <is>
          <t>Material</t>
        </is>
      </c>
      <c r="B1243" s="60" t="n"/>
      <c r="C1243" s="15" t="inlineStr">
        <is>
          <t>FONTE</t>
        </is>
      </c>
      <c r="D1243" s="15" t="inlineStr">
        <is>
          <t>UNID</t>
        </is>
      </c>
      <c r="E1243" s="15" t="inlineStr">
        <is>
          <t>COEFICIENTE</t>
        </is>
      </c>
      <c r="F1243" s="15" t="inlineStr">
        <is>
          <t>PREÇO UNITÁRIO</t>
        </is>
      </c>
      <c r="G1243" s="15" t="inlineStr">
        <is>
          <t>TOTAL</t>
        </is>
      </c>
    </row>
    <row r="1244" ht="89" customHeight="1">
      <c r="A1244" s="25" t="inlineStr">
        <is>
          <t>G0368</t>
        </is>
      </c>
      <c r="B1244" s="26" t="inlineStr">
        <is>
          <t>VÁLVULA ESFERA DO TIPO TRIPARTIDA DE DIÂMETRO   1/2”, TESTADA A FOGO (“FIRE TESTED TYPE”) CONFORME ISO 10497; ACIONAMENTO MANUAL; PADRÃO CONSTRUTIVO: ISO 17292; EXTREMIDADE DE CONEXÃO: ENCAIXE PARA SOLDA (ES), COM NIPLE DE EXTENSÃO, SCH 160; CLASSE DE PRESSÃO: 800 LIBRAS; CORPO COM PARTES APARAFUSADAS; MATERIAL DO CORPO: AÇO FORJADO ASTM A105; PASSAGEM PLENA; MATERIAL DO OBTURADOR: AISI 410, SEDE RESILIENTE; TIPO DE ACIONADOR: ALAVANCA; ESFERA FLUTUANTE; ABNT NBR 15857 ANEXO C, TESTADA A FOGO</t>
        </is>
      </c>
      <c r="C1244" s="25" t="inlineStr">
        <is>
          <t>SEINFRA</t>
        </is>
      </c>
      <c r="D1244" s="25" t="inlineStr">
        <is>
          <t>UN</t>
        </is>
      </c>
      <c r="E1244" s="69" t="n">
        <v>1</v>
      </c>
      <c r="F1244" s="72">
        <f>ROUND(M1244*FATOR, 2)</f>
        <v/>
      </c>
      <c r="G1244" s="72">
        <f>ROUND(E1244*F1244, 2)</f>
        <v/>
      </c>
      <c r="L1244" t="n">
        <v>1</v>
      </c>
      <c r="M1244" t="n">
        <v>891.77</v>
      </c>
      <c r="N1244">
        <f>(M1244-F1244)</f>
        <v/>
      </c>
    </row>
    <row r="1245" ht="15" customHeight="1">
      <c r="A1245" s="2" t="inlineStr"/>
      <c r="B1245" s="2" t="inlineStr"/>
      <c r="C1245" s="2" t="inlineStr"/>
      <c r="D1245" s="2" t="inlineStr"/>
      <c r="E1245" s="29" t="inlineStr">
        <is>
          <t>TOTAL Material:</t>
        </is>
      </c>
      <c r="F1245" s="60" t="n"/>
      <c r="G1245" s="73">
        <f>SUM(G1244:G1244)</f>
        <v/>
      </c>
    </row>
    <row r="1246" ht="15" customHeight="1">
      <c r="A1246" s="2" t="inlineStr"/>
      <c r="B1246" s="2" t="inlineStr"/>
      <c r="C1246" s="2" t="inlineStr"/>
      <c r="D1246" s="2" t="inlineStr"/>
      <c r="E1246" s="31" t="inlineStr">
        <is>
          <t>VALOR:</t>
        </is>
      </c>
      <c r="F1246" s="60" t="n"/>
      <c r="G1246" s="61">
        <f>SUM(G1245)</f>
        <v/>
      </c>
    </row>
    <row r="1247" ht="15" customHeight="1">
      <c r="A1247" s="2" t="inlineStr"/>
      <c r="B1247" s="2" t="inlineStr"/>
      <c r="C1247" s="2" t="inlineStr"/>
      <c r="D1247" s="2" t="inlineStr"/>
      <c r="E1247" s="31" t="inlineStr">
        <is>
          <t>VALOR BDI (26.70%):</t>
        </is>
      </c>
      <c r="F1247" s="60" t="n"/>
      <c r="G1247" s="61">
        <f>ROUNDDOWN(G1246*BDI,2)</f>
        <v/>
      </c>
    </row>
    <row r="1248" ht="15" customHeight="1">
      <c r="A1248" s="2" t="inlineStr"/>
      <c r="B1248" s="2" t="inlineStr"/>
      <c r="C1248" s="2" t="inlineStr"/>
      <c r="D1248" s="2" t="inlineStr"/>
      <c r="E1248" s="31" t="inlineStr">
        <is>
          <t>VALOR COM BDI:</t>
        </is>
      </c>
      <c r="F1248" s="60" t="n"/>
      <c r="G1248" s="61">
        <f>G1247 + G1246</f>
        <v/>
      </c>
    </row>
    <row r="1249" ht="10" customHeight="1">
      <c r="A1249" s="2" t="inlineStr"/>
      <c r="B1249" s="2" t="inlineStr"/>
      <c r="C1249" s="22" t="inlineStr"/>
      <c r="E1249" s="2" t="inlineStr"/>
      <c r="F1249" s="2" t="inlineStr"/>
      <c r="G1249" s="2" t="inlineStr"/>
    </row>
    <row r="1250" ht="20" customHeight="1">
      <c r="A1250" s="23" t="inlineStr">
        <is>
          <t>4.28. G0345 TESTE DA VÁLVULA BIPARTIDA FLANGEADA  2", HIDROSTÁTICO DO CORPO E VEDAÇÃO E PNEUMÁTICO DA VEDAÇÃO COM EMISSÃO DE RELATÓRIO (UN)</t>
        </is>
      </c>
      <c r="B1250" s="59" t="n"/>
      <c r="C1250" s="59" t="n"/>
      <c r="D1250" s="59" t="n"/>
      <c r="E1250" s="59" t="n"/>
      <c r="F1250" s="59" t="n"/>
      <c r="G1250" s="60" t="n"/>
    </row>
    <row r="1251" ht="15" customHeight="1">
      <c r="A1251" s="24" t="inlineStr">
        <is>
          <t>Material</t>
        </is>
      </c>
      <c r="B1251" s="60" t="n"/>
      <c r="C1251" s="15" t="inlineStr">
        <is>
          <t>FONTE</t>
        </is>
      </c>
      <c r="D1251" s="15" t="inlineStr">
        <is>
          <t>UNID</t>
        </is>
      </c>
      <c r="E1251" s="15" t="inlineStr">
        <is>
          <t>COEFICIENTE</t>
        </is>
      </c>
      <c r="F1251" s="15" t="inlineStr">
        <is>
          <t>PREÇO UNITÁRIO</t>
        </is>
      </c>
      <c r="G1251" s="15" t="inlineStr">
        <is>
          <t>TOTAL</t>
        </is>
      </c>
    </row>
    <row r="1252" ht="29" customHeight="1">
      <c r="A1252" s="25" t="inlineStr">
        <is>
          <t>G0345</t>
        </is>
      </c>
      <c r="B1252" s="26" t="inlineStr">
        <is>
          <t>TESTE DA VÁLVULA BIPARTIDA FLANGEADA  2", HIDROSTÁTICO DO CORPO E VEDAÇÃO E PNEUMÁTICO DA VEDAÇÃO COM EMISSÃO DE RELATÓRIO</t>
        </is>
      </c>
      <c r="C1252" s="25" t="inlineStr">
        <is>
          <t>SEINFRA</t>
        </is>
      </c>
      <c r="D1252" s="25" t="inlineStr">
        <is>
          <t>UN</t>
        </is>
      </c>
      <c r="E1252" s="69" t="n">
        <v>1</v>
      </c>
      <c r="F1252" s="72">
        <f>ROUND(M1252*FATOR, 2)</f>
        <v/>
      </c>
      <c r="G1252" s="72">
        <f>ROUND(E1252*F1252, 2)</f>
        <v/>
      </c>
      <c r="L1252" t="n">
        <v>1</v>
      </c>
      <c r="M1252" t="n">
        <v>440.4</v>
      </c>
      <c r="N1252">
        <f>(M1252-F1252)</f>
        <v/>
      </c>
    </row>
    <row r="1253" ht="15" customHeight="1">
      <c r="A1253" s="2" t="inlineStr"/>
      <c r="B1253" s="2" t="inlineStr"/>
      <c r="C1253" s="2" t="inlineStr"/>
      <c r="D1253" s="2" t="inlineStr"/>
      <c r="E1253" s="29" t="inlineStr">
        <is>
          <t>TOTAL Material:</t>
        </is>
      </c>
      <c r="F1253" s="60" t="n"/>
      <c r="G1253" s="73">
        <f>SUM(G1252:G1252)</f>
        <v/>
      </c>
    </row>
    <row r="1254" ht="15" customHeight="1">
      <c r="A1254" s="2" t="inlineStr"/>
      <c r="B1254" s="2" t="inlineStr"/>
      <c r="C1254" s="2" t="inlineStr"/>
      <c r="D1254" s="2" t="inlineStr"/>
      <c r="E1254" s="31" t="inlineStr">
        <is>
          <t>VALOR:</t>
        </is>
      </c>
      <c r="F1254" s="60" t="n"/>
      <c r="G1254" s="61">
        <f>SUM(G1253)</f>
        <v/>
      </c>
    </row>
    <row r="1255" ht="15" customHeight="1">
      <c r="A1255" s="2" t="inlineStr"/>
      <c r="B1255" s="2" t="inlineStr"/>
      <c r="C1255" s="2" t="inlineStr"/>
      <c r="D1255" s="2" t="inlineStr"/>
      <c r="E1255" s="31" t="inlineStr">
        <is>
          <t>VALOR BDI (26.70%):</t>
        </is>
      </c>
      <c r="F1255" s="60" t="n"/>
      <c r="G1255" s="61">
        <f>ROUNDDOWN(G1254*BDI,2)</f>
        <v/>
      </c>
    </row>
    <row r="1256" ht="15" customHeight="1">
      <c r="A1256" s="2" t="inlineStr"/>
      <c r="B1256" s="2" t="inlineStr"/>
      <c r="C1256" s="2" t="inlineStr"/>
      <c r="D1256" s="2" t="inlineStr"/>
      <c r="E1256" s="31" t="inlineStr">
        <is>
          <t>VALOR COM BDI:</t>
        </is>
      </c>
      <c r="F1256" s="60" t="n"/>
      <c r="G1256" s="61">
        <f>G1255 + G1254</f>
        <v/>
      </c>
    </row>
    <row r="1257" ht="10" customHeight="1">
      <c r="A1257" s="2" t="inlineStr"/>
      <c r="B1257" s="2" t="inlineStr"/>
      <c r="C1257" s="22" t="inlineStr"/>
      <c r="E1257" s="2" t="inlineStr"/>
      <c r="F1257" s="2" t="inlineStr"/>
      <c r="G1257" s="2" t="inlineStr"/>
    </row>
    <row r="1258" ht="20" customHeight="1">
      <c r="A1258" s="23" t="inlineStr">
        <is>
          <t>4.29. G0346 TESTE DA VÁLVULA BIPARTIDA FLANGEADA  3", HIDROSTÁTICO DO CORPO E VEDAÇÃO E PNEUMÁTICO DA VEDAÇÃO COM EMISSÃO DE RELATÓRIO (UN)</t>
        </is>
      </c>
      <c r="B1258" s="59" t="n"/>
      <c r="C1258" s="59" t="n"/>
      <c r="D1258" s="59" t="n"/>
      <c r="E1258" s="59" t="n"/>
      <c r="F1258" s="59" t="n"/>
      <c r="G1258" s="60" t="n"/>
    </row>
    <row r="1259" ht="15" customHeight="1">
      <c r="A1259" s="24" t="inlineStr">
        <is>
          <t>Material</t>
        </is>
      </c>
      <c r="B1259" s="60" t="n"/>
      <c r="C1259" s="15" t="inlineStr">
        <is>
          <t>FONTE</t>
        </is>
      </c>
      <c r="D1259" s="15" t="inlineStr">
        <is>
          <t>UNID</t>
        </is>
      </c>
      <c r="E1259" s="15" t="inlineStr">
        <is>
          <t>COEFICIENTE</t>
        </is>
      </c>
      <c r="F1259" s="15" t="inlineStr">
        <is>
          <t>PREÇO UNITÁRIO</t>
        </is>
      </c>
      <c r="G1259" s="15" t="inlineStr">
        <is>
          <t>TOTAL</t>
        </is>
      </c>
    </row>
    <row r="1260" ht="29" customHeight="1">
      <c r="A1260" s="25" t="inlineStr">
        <is>
          <t>G0346</t>
        </is>
      </c>
      <c r="B1260" s="26" t="inlineStr">
        <is>
          <t>TESTE DA VÁLVULA BIPARTIDA FLANGEADA  3", HIDROSTÁTICO DO CORPO E VEDAÇÃO E PNEUMÁTICO DA VEDAÇÃO COM EMISSÃO DE RELATÓRIO</t>
        </is>
      </c>
      <c r="C1260" s="25" t="inlineStr">
        <is>
          <t>SEINFRA</t>
        </is>
      </c>
      <c r="D1260" s="25" t="inlineStr">
        <is>
          <t>UN</t>
        </is>
      </c>
      <c r="E1260" s="69" t="n">
        <v>1</v>
      </c>
      <c r="F1260" s="72">
        <f>ROUND(M1260*FATOR, 2)</f>
        <v/>
      </c>
      <c r="G1260" s="72">
        <f>ROUND(E1260*F1260, 2)</f>
        <v/>
      </c>
      <c r="L1260" t="n">
        <v>1</v>
      </c>
      <c r="M1260" t="n">
        <v>472.33</v>
      </c>
      <c r="N1260">
        <f>(M1260-F1260)</f>
        <v/>
      </c>
    </row>
    <row r="1261" ht="15" customHeight="1">
      <c r="A1261" s="2" t="inlineStr"/>
      <c r="B1261" s="2" t="inlineStr"/>
      <c r="C1261" s="2" t="inlineStr"/>
      <c r="D1261" s="2" t="inlineStr"/>
      <c r="E1261" s="29" t="inlineStr">
        <is>
          <t>TOTAL Material:</t>
        </is>
      </c>
      <c r="F1261" s="60" t="n"/>
      <c r="G1261" s="73">
        <f>SUM(G1260:G1260)</f>
        <v/>
      </c>
    </row>
    <row r="1262" ht="15" customHeight="1">
      <c r="A1262" s="2" t="inlineStr"/>
      <c r="B1262" s="2" t="inlineStr"/>
      <c r="C1262" s="2" t="inlineStr"/>
      <c r="D1262" s="2" t="inlineStr"/>
      <c r="E1262" s="31" t="inlineStr">
        <is>
          <t>VALOR:</t>
        </is>
      </c>
      <c r="F1262" s="60" t="n"/>
      <c r="G1262" s="61">
        <f>SUM(G1261)</f>
        <v/>
      </c>
    </row>
    <row r="1263" ht="15" customHeight="1">
      <c r="A1263" s="2" t="inlineStr"/>
      <c r="B1263" s="2" t="inlineStr"/>
      <c r="C1263" s="2" t="inlineStr"/>
      <c r="D1263" s="2" t="inlineStr"/>
      <c r="E1263" s="31" t="inlineStr">
        <is>
          <t>VALOR BDI (26.70%):</t>
        </is>
      </c>
      <c r="F1263" s="60" t="n"/>
      <c r="G1263" s="61">
        <f>ROUNDDOWN(G1262*BDI,2)</f>
        <v/>
      </c>
    </row>
    <row r="1264" ht="15" customHeight="1">
      <c r="A1264" s="2" t="inlineStr"/>
      <c r="B1264" s="2" t="inlineStr"/>
      <c r="C1264" s="2" t="inlineStr"/>
      <c r="D1264" s="2" t="inlineStr"/>
      <c r="E1264" s="31" t="inlineStr">
        <is>
          <t>VALOR COM BDI:</t>
        </is>
      </c>
      <c r="F1264" s="60" t="n"/>
      <c r="G1264" s="61">
        <f>G1263 + G1262</f>
        <v/>
      </c>
    </row>
    <row r="1265" ht="10" customHeight="1">
      <c r="A1265" s="2" t="inlineStr"/>
      <c r="B1265" s="2" t="inlineStr"/>
      <c r="C1265" s="22" t="inlineStr"/>
      <c r="E1265" s="2" t="inlineStr"/>
      <c r="F1265" s="2" t="inlineStr"/>
      <c r="G1265" s="2" t="inlineStr"/>
    </row>
    <row r="1266" ht="20" customHeight="1">
      <c r="A1266" s="23" t="inlineStr">
        <is>
          <t>4.30. G0347 TESTE DA VÁLVULA BIPARTIDA FLANGEADA  4", HIDROSTÁTICO DO CORPO E VEDAÇÃO E PNEUMÁTICO DA VEDAÇÃO COM EMISSÃO DE RELATÓRIO (UN)</t>
        </is>
      </c>
      <c r="B1266" s="59" t="n"/>
      <c r="C1266" s="59" t="n"/>
      <c r="D1266" s="59" t="n"/>
      <c r="E1266" s="59" t="n"/>
      <c r="F1266" s="59" t="n"/>
      <c r="G1266" s="60" t="n"/>
    </row>
    <row r="1267" ht="15" customHeight="1">
      <c r="A1267" s="24" t="inlineStr">
        <is>
          <t>Material</t>
        </is>
      </c>
      <c r="B1267" s="60" t="n"/>
      <c r="C1267" s="15" t="inlineStr">
        <is>
          <t>FONTE</t>
        </is>
      </c>
      <c r="D1267" s="15" t="inlineStr">
        <is>
          <t>UNID</t>
        </is>
      </c>
      <c r="E1267" s="15" t="inlineStr">
        <is>
          <t>COEFICIENTE</t>
        </is>
      </c>
      <c r="F1267" s="15" t="inlineStr">
        <is>
          <t>PREÇO UNITÁRIO</t>
        </is>
      </c>
      <c r="G1267" s="15" t="inlineStr">
        <is>
          <t>TOTAL</t>
        </is>
      </c>
    </row>
    <row r="1268" ht="29" customHeight="1">
      <c r="A1268" s="25" t="inlineStr">
        <is>
          <t>G0347</t>
        </is>
      </c>
      <c r="B1268" s="26" t="inlineStr">
        <is>
          <t>TESTE DA VÁLVULA BIPARTIDA FLANGEADA  4", HIDROSTÁTICO DO CORPO E VEDAÇÃO E PNEUMÁTICO DA VEDAÇÃO COM EMISSÃO DE RELATÓRIO</t>
        </is>
      </c>
      <c r="C1268" s="25" t="inlineStr">
        <is>
          <t>SEINFRA</t>
        </is>
      </c>
      <c r="D1268" s="25" t="inlineStr">
        <is>
          <t>UN</t>
        </is>
      </c>
      <c r="E1268" s="69" t="n">
        <v>1</v>
      </c>
      <c r="F1268" s="72">
        <f>ROUND(M1268*FATOR, 2)</f>
        <v/>
      </c>
      <c r="G1268" s="72">
        <f>ROUND(E1268*F1268, 2)</f>
        <v/>
      </c>
      <c r="L1268" t="n">
        <v>1</v>
      </c>
      <c r="M1268" t="n">
        <v>537.02</v>
      </c>
      <c r="N1268">
        <f>(M1268-F1268)</f>
        <v/>
      </c>
    </row>
    <row r="1269" ht="15" customHeight="1">
      <c r="A1269" s="2" t="inlineStr"/>
      <c r="B1269" s="2" t="inlineStr"/>
      <c r="C1269" s="2" t="inlineStr"/>
      <c r="D1269" s="2" t="inlineStr"/>
      <c r="E1269" s="29" t="inlineStr">
        <is>
          <t>TOTAL Material:</t>
        </is>
      </c>
      <c r="F1269" s="60" t="n"/>
      <c r="G1269" s="73">
        <f>SUM(G1268:G1268)</f>
        <v/>
      </c>
    </row>
    <row r="1270" ht="15" customHeight="1">
      <c r="A1270" s="2" t="inlineStr"/>
      <c r="B1270" s="2" t="inlineStr"/>
      <c r="C1270" s="2" t="inlineStr"/>
      <c r="D1270" s="2" t="inlineStr"/>
      <c r="E1270" s="31" t="inlineStr">
        <is>
          <t>VALOR:</t>
        </is>
      </c>
      <c r="F1270" s="60" t="n"/>
      <c r="G1270" s="61">
        <f>SUM(G1269)</f>
        <v/>
      </c>
    </row>
    <row r="1271" ht="15" customHeight="1">
      <c r="A1271" s="2" t="inlineStr"/>
      <c r="B1271" s="2" t="inlineStr"/>
      <c r="C1271" s="2" t="inlineStr"/>
      <c r="D1271" s="2" t="inlineStr"/>
      <c r="E1271" s="31" t="inlineStr">
        <is>
          <t>VALOR BDI (26.70%):</t>
        </is>
      </c>
      <c r="F1271" s="60" t="n"/>
      <c r="G1271" s="61">
        <f>ROUNDDOWN(G1270*BDI,2)</f>
        <v/>
      </c>
    </row>
    <row r="1272" ht="15" customHeight="1">
      <c r="A1272" s="2" t="inlineStr"/>
      <c r="B1272" s="2" t="inlineStr"/>
      <c r="C1272" s="2" t="inlineStr"/>
      <c r="D1272" s="2" t="inlineStr"/>
      <c r="E1272" s="31" t="inlineStr">
        <is>
          <t>VALOR COM BDI:</t>
        </is>
      </c>
      <c r="F1272" s="60" t="n"/>
      <c r="G1272" s="61">
        <f>G1271 + G1270</f>
        <v/>
      </c>
    </row>
    <row r="1273" ht="10" customHeight="1">
      <c r="A1273" s="2" t="inlineStr"/>
      <c r="B1273" s="2" t="inlineStr"/>
      <c r="C1273" s="22" t="inlineStr"/>
      <c r="E1273" s="2" t="inlineStr"/>
      <c r="F1273" s="2" t="inlineStr"/>
      <c r="G1273" s="2" t="inlineStr"/>
    </row>
    <row r="1274" ht="20" customHeight="1">
      <c r="A1274" s="23" t="inlineStr">
        <is>
          <t>4.31. G0348 TESTE DA VÁLVULA BIPARTIDA FLANGEADA  6", HIDROSTÁTICO DO CORPO E VEDAÇÃO E PNEUMÁTICO DA VEDAÇÃO COM EMISSÃO DE RELATÓRIO (UN)</t>
        </is>
      </c>
      <c r="B1274" s="59" t="n"/>
      <c r="C1274" s="59" t="n"/>
      <c r="D1274" s="59" t="n"/>
      <c r="E1274" s="59" t="n"/>
      <c r="F1274" s="59" t="n"/>
      <c r="G1274" s="60" t="n"/>
    </row>
    <row r="1275" ht="15" customHeight="1">
      <c r="A1275" s="24" t="inlineStr">
        <is>
          <t>Material</t>
        </is>
      </c>
      <c r="B1275" s="60" t="n"/>
      <c r="C1275" s="15" t="inlineStr">
        <is>
          <t>FONTE</t>
        </is>
      </c>
      <c r="D1275" s="15" t="inlineStr">
        <is>
          <t>UNID</t>
        </is>
      </c>
      <c r="E1275" s="15" t="inlineStr">
        <is>
          <t>COEFICIENTE</t>
        </is>
      </c>
      <c r="F1275" s="15" t="inlineStr">
        <is>
          <t>PREÇO UNITÁRIO</t>
        </is>
      </c>
      <c r="G1275" s="15" t="inlineStr">
        <is>
          <t>TOTAL</t>
        </is>
      </c>
    </row>
    <row r="1276" ht="29" customHeight="1">
      <c r="A1276" s="25" t="inlineStr">
        <is>
          <t>G0348</t>
        </is>
      </c>
      <c r="B1276" s="26" t="inlineStr">
        <is>
          <t>TESTE DA VÁLVULA BIPARTIDA FLANGEADA  6", HIDROSTÁTICO DO CORPO E VEDAÇÃO E PNEUMÁTICO DA VEDAÇÃO COM EMISSÃO DE RELATÓRIO</t>
        </is>
      </c>
      <c r="C1276" s="25" t="inlineStr">
        <is>
          <t>SEINFRA</t>
        </is>
      </c>
      <c r="D1276" s="25" t="inlineStr">
        <is>
          <t>UN</t>
        </is>
      </c>
      <c r="E1276" s="69" t="n">
        <v>1</v>
      </c>
      <c r="F1276" s="72">
        <f>ROUND(M1276*FATOR, 2)</f>
        <v/>
      </c>
      <c r="G1276" s="72">
        <f>ROUND(E1276*F1276, 2)</f>
        <v/>
      </c>
      <c r="L1276" t="n">
        <v>1</v>
      </c>
      <c r="M1276" t="n">
        <v>678.02</v>
      </c>
      <c r="N1276">
        <f>(M1276-F1276)</f>
        <v/>
      </c>
    </row>
    <row r="1277" ht="15" customHeight="1">
      <c r="A1277" s="2" t="inlineStr"/>
      <c r="B1277" s="2" t="inlineStr"/>
      <c r="C1277" s="2" t="inlineStr"/>
      <c r="D1277" s="2" t="inlineStr"/>
      <c r="E1277" s="29" t="inlineStr">
        <is>
          <t>TOTAL Material:</t>
        </is>
      </c>
      <c r="F1277" s="60" t="n"/>
      <c r="G1277" s="73">
        <f>SUM(G1276:G1276)</f>
        <v/>
      </c>
    </row>
    <row r="1278" ht="15" customHeight="1">
      <c r="A1278" s="2" t="inlineStr"/>
      <c r="B1278" s="2" t="inlineStr"/>
      <c r="C1278" s="2" t="inlineStr"/>
      <c r="D1278" s="2" t="inlineStr"/>
      <c r="E1278" s="31" t="inlineStr">
        <is>
          <t>VALOR:</t>
        </is>
      </c>
      <c r="F1278" s="60" t="n"/>
      <c r="G1278" s="61">
        <f>SUM(G1277)</f>
        <v/>
      </c>
    </row>
    <row r="1279" ht="15" customHeight="1">
      <c r="A1279" s="2" t="inlineStr"/>
      <c r="B1279" s="2" t="inlineStr"/>
      <c r="C1279" s="2" t="inlineStr"/>
      <c r="D1279" s="2" t="inlineStr"/>
      <c r="E1279" s="31" t="inlineStr">
        <is>
          <t>VALOR BDI (26.70%):</t>
        </is>
      </c>
      <c r="F1279" s="60" t="n"/>
      <c r="G1279" s="61">
        <f>ROUNDDOWN(G1278*BDI,2)</f>
        <v/>
      </c>
    </row>
    <row r="1280" ht="15" customHeight="1">
      <c r="A1280" s="2" t="inlineStr"/>
      <c r="B1280" s="2" t="inlineStr"/>
      <c r="C1280" s="2" t="inlineStr"/>
      <c r="D1280" s="2" t="inlineStr"/>
      <c r="E1280" s="31" t="inlineStr">
        <is>
          <t>VALOR COM BDI:</t>
        </is>
      </c>
      <c r="F1280" s="60" t="n"/>
      <c r="G1280" s="61">
        <f>G1279 + G1278</f>
        <v/>
      </c>
    </row>
    <row r="1281" ht="10" customHeight="1">
      <c r="A1281" s="2" t="inlineStr"/>
      <c r="B1281" s="2" t="inlineStr"/>
      <c r="C1281" s="22" t="inlineStr"/>
      <c r="E1281" s="2" t="inlineStr"/>
      <c r="F1281" s="2" t="inlineStr"/>
      <c r="G1281" s="2" t="inlineStr"/>
    </row>
    <row r="1282" ht="20" customHeight="1">
      <c r="A1282" s="23" t="inlineStr">
        <is>
          <t>4.32. C5099 INSTALAÇÃO DE VÁLVULA DN 2" DE AÇO CARBONO API 6D COM EXTREMIDADES FLANGEADAS E TESTE (UN)</t>
        </is>
      </c>
      <c r="B1282" s="59" t="n"/>
      <c r="C1282" s="59" t="n"/>
      <c r="D1282" s="59" t="n"/>
      <c r="E1282" s="59" t="n"/>
      <c r="F1282" s="59" t="n"/>
      <c r="G1282" s="60" t="n"/>
    </row>
    <row r="1283" ht="15" customHeight="1">
      <c r="A1283" s="24" t="inlineStr">
        <is>
          <t>Equipamento Custo Horário</t>
        </is>
      </c>
      <c r="B1283" s="60" t="n"/>
      <c r="C1283" s="15" t="inlineStr">
        <is>
          <t>FONTE</t>
        </is>
      </c>
      <c r="D1283" s="15" t="inlineStr">
        <is>
          <t>UNID</t>
        </is>
      </c>
      <c r="E1283" s="15" t="inlineStr">
        <is>
          <t>COEFICIENTE</t>
        </is>
      </c>
      <c r="F1283" s="15" t="inlineStr">
        <is>
          <t>PREÇO UNITÁRIO</t>
        </is>
      </c>
      <c r="G1283" s="15" t="inlineStr">
        <is>
          <t>TOTAL</t>
        </is>
      </c>
    </row>
    <row r="1284" ht="15" customHeight="1">
      <c r="A1284" s="25" t="inlineStr">
        <is>
          <t>I0771</t>
        </is>
      </c>
      <c r="B1284" s="26" t="inlineStr">
        <is>
          <t>TALHA MANUAL (CHP)</t>
        </is>
      </c>
      <c r="C1284" s="25" t="inlineStr">
        <is>
          <t>SEINFRA</t>
        </is>
      </c>
      <c r="D1284" s="25" t="inlineStr">
        <is>
          <t>H</t>
        </is>
      </c>
      <c r="E1284" s="69" t="n">
        <v>1.6</v>
      </c>
      <c r="F1284" s="72">
        <f>'COMPOSICOES AUXILIARES'!G1485</f>
        <v/>
      </c>
      <c r="G1284" s="72">
        <f>ROUND(E1284*F1284, 2)</f>
        <v/>
      </c>
      <c r="L1284" t="n">
        <v>1.6</v>
      </c>
      <c r="M1284" t="n">
        <v>0.2666</v>
      </c>
      <c r="N1284">
        <f>(M1284-F1284)</f>
        <v/>
      </c>
    </row>
    <row r="1285" ht="18" customHeight="1">
      <c r="A1285" s="2" t="inlineStr"/>
      <c r="B1285" s="2" t="inlineStr"/>
      <c r="C1285" s="2" t="inlineStr"/>
      <c r="D1285" s="2" t="inlineStr"/>
      <c r="E1285" s="29" t="inlineStr">
        <is>
          <t>TOTAL Equipamento Custo Horário:</t>
        </is>
      </c>
      <c r="F1285" s="60" t="n"/>
      <c r="G1285" s="73">
        <f>SUM(G1284:G1284)</f>
        <v/>
      </c>
    </row>
    <row r="1286" ht="15" customHeight="1">
      <c r="A1286" s="24" t="inlineStr">
        <is>
          <t>Material</t>
        </is>
      </c>
      <c r="B1286" s="60" t="n"/>
      <c r="C1286" s="15" t="inlineStr">
        <is>
          <t>FONTE</t>
        </is>
      </c>
      <c r="D1286" s="15" t="inlineStr">
        <is>
          <t>UNID</t>
        </is>
      </c>
      <c r="E1286" s="15" t="inlineStr">
        <is>
          <t>COEFICIENTE</t>
        </is>
      </c>
      <c r="F1286" s="15" t="inlineStr">
        <is>
          <t>PREÇO UNITÁRIO</t>
        </is>
      </c>
      <c r="G1286" s="15" t="inlineStr">
        <is>
          <t>TOTAL</t>
        </is>
      </c>
    </row>
    <row r="1287" ht="29" customHeight="1">
      <c r="A1287" s="25" t="inlineStr">
        <is>
          <t>G0345</t>
        </is>
      </c>
      <c r="B1287" s="26" t="inlineStr">
        <is>
          <t>TESTE DA VÁLVULA BIPARTIDA FLANGEADA  2", HIDROSTÁTICO DO CORPO E VEDAÇÃO E PNEUMÁTICO DA VEDAÇÃO COM EMISSÃO DE RELATÓRIO</t>
        </is>
      </c>
      <c r="C1287" s="25" t="inlineStr">
        <is>
          <t>SEINFRA</t>
        </is>
      </c>
      <c r="D1287" s="25" t="inlineStr">
        <is>
          <t>UN</t>
        </is>
      </c>
      <c r="E1287" s="69" t="n">
        <v>1</v>
      </c>
      <c r="F1287" s="72">
        <f>ROUND(M1287*FATOR, 2)</f>
        <v/>
      </c>
      <c r="G1287" s="72">
        <f>ROUND(E1287*F1287, 2)</f>
        <v/>
      </c>
      <c r="L1287" t="n">
        <v>1</v>
      </c>
      <c r="M1287" t="n">
        <v>440.4</v>
      </c>
      <c r="N1287">
        <f>(M1287-F1287)</f>
        <v/>
      </c>
    </row>
    <row r="1288" ht="15" customHeight="1">
      <c r="A1288" s="2" t="inlineStr"/>
      <c r="B1288" s="2" t="inlineStr"/>
      <c r="C1288" s="2" t="inlineStr"/>
      <c r="D1288" s="2" t="inlineStr"/>
      <c r="E1288" s="29" t="inlineStr">
        <is>
          <t>TOTAL Material:</t>
        </is>
      </c>
      <c r="F1288" s="60" t="n"/>
      <c r="G1288" s="73">
        <f>SUM(G1287:G1287)</f>
        <v/>
      </c>
    </row>
    <row r="1289" ht="15" customHeight="1">
      <c r="A1289" s="24" t="inlineStr">
        <is>
          <t>Mão de Obra</t>
        </is>
      </c>
      <c r="B1289" s="60" t="n"/>
      <c r="C1289" s="15" t="inlineStr">
        <is>
          <t>FONTE</t>
        </is>
      </c>
      <c r="D1289" s="15" t="inlineStr">
        <is>
          <t>UNID</t>
        </is>
      </c>
      <c r="E1289" s="15" t="inlineStr">
        <is>
          <t>COEFICIENTE</t>
        </is>
      </c>
      <c r="F1289" s="15" t="inlineStr">
        <is>
          <t>PREÇO UNITÁRIO</t>
        </is>
      </c>
      <c r="G1289" s="15" t="inlineStr">
        <is>
          <t>TOTAL</t>
        </is>
      </c>
    </row>
    <row r="1290" ht="15" customHeight="1">
      <c r="A1290" s="25" t="inlineStr">
        <is>
          <t>I0037</t>
        </is>
      </c>
      <c r="B1290" s="26" t="inlineStr">
        <is>
          <t>AJUDANTE</t>
        </is>
      </c>
      <c r="C1290" s="25" t="inlineStr">
        <is>
          <t>SEINFRA</t>
        </is>
      </c>
      <c r="D1290" s="25" t="inlineStr">
        <is>
          <t>H</t>
        </is>
      </c>
      <c r="E1290" s="69">
        <f>L1290*FATOR</f>
        <v/>
      </c>
      <c r="F1290" s="72" t="n">
        <v>21.1</v>
      </c>
      <c r="G1290" s="72">
        <f>ROUND(E1290*F1290, 2)</f>
        <v/>
      </c>
      <c r="L1290" t="n">
        <v>1.6</v>
      </c>
      <c r="M1290" t="n">
        <v>21.1</v>
      </c>
      <c r="N1290">
        <f>(M1290-F1290)</f>
        <v/>
      </c>
    </row>
    <row r="1291" ht="15" customHeight="1">
      <c r="A1291" s="25" t="inlineStr">
        <is>
          <t>I1530</t>
        </is>
      </c>
      <c r="B1291" s="26" t="inlineStr">
        <is>
          <t>MONTADOR</t>
        </is>
      </c>
      <c r="C1291" s="25" t="inlineStr">
        <is>
          <t>SEINFRA</t>
        </is>
      </c>
      <c r="D1291" s="25" t="inlineStr">
        <is>
          <t>H</t>
        </is>
      </c>
      <c r="E1291" s="69">
        <f>L1291*FATOR</f>
        <v/>
      </c>
      <c r="F1291" s="72" t="n">
        <v>26.86</v>
      </c>
      <c r="G1291" s="72">
        <f>ROUND(E1291*F1291, 2)</f>
        <v/>
      </c>
      <c r="L1291" t="n">
        <v>1.6</v>
      </c>
      <c r="M1291" t="n">
        <v>26.86</v>
      </c>
      <c r="N1291">
        <f>(M1291-F1291)</f>
        <v/>
      </c>
    </row>
    <row r="1292" ht="15" customHeight="1">
      <c r="A1292" s="2" t="inlineStr"/>
      <c r="B1292" s="2" t="inlineStr"/>
      <c r="C1292" s="2" t="inlineStr"/>
      <c r="D1292" s="2" t="inlineStr"/>
      <c r="E1292" s="29" t="inlineStr">
        <is>
          <t>TOTAL Mão de Obra:</t>
        </is>
      </c>
      <c r="F1292" s="60" t="n"/>
      <c r="G1292" s="73">
        <f>SUM(G1290:G1291)</f>
        <v/>
      </c>
    </row>
    <row r="1293" ht="15" customHeight="1">
      <c r="A1293" s="2" t="inlineStr"/>
      <c r="B1293" s="2" t="inlineStr"/>
      <c r="C1293" s="2" t="inlineStr"/>
      <c r="D1293" s="2" t="inlineStr"/>
      <c r="E1293" s="31" t="inlineStr">
        <is>
          <t>VALOR:</t>
        </is>
      </c>
      <c r="F1293" s="60" t="n"/>
      <c r="G1293" s="61">
        <f>SUM(G1288,G1285,G1292)</f>
        <v/>
      </c>
    </row>
    <row r="1294" ht="15" customHeight="1">
      <c r="A1294" s="2" t="inlineStr"/>
      <c r="B1294" s="2" t="inlineStr"/>
      <c r="C1294" s="2" t="inlineStr"/>
      <c r="D1294" s="2" t="inlineStr"/>
      <c r="E1294" s="31" t="inlineStr">
        <is>
          <t>VALOR BDI (26.70%):</t>
        </is>
      </c>
      <c r="F1294" s="60" t="n"/>
      <c r="G1294" s="61">
        <f>ROUNDDOWN(G1293*BDI,2)</f>
        <v/>
      </c>
    </row>
    <row r="1295" ht="15" customHeight="1">
      <c r="A1295" s="2" t="inlineStr"/>
      <c r="B1295" s="2" t="inlineStr"/>
      <c r="C1295" s="2" t="inlineStr"/>
      <c r="D1295" s="2" t="inlineStr"/>
      <c r="E1295" s="31" t="inlineStr">
        <is>
          <t>VALOR COM BDI:</t>
        </is>
      </c>
      <c r="F1295" s="60" t="n"/>
      <c r="G1295" s="61">
        <f>G1294 + G1293</f>
        <v/>
      </c>
    </row>
    <row r="1296" ht="10" customHeight="1">
      <c r="A1296" s="2" t="inlineStr"/>
      <c r="B1296" s="2" t="inlineStr"/>
      <c r="C1296" s="22" t="inlineStr"/>
      <c r="E1296" s="2" t="inlineStr"/>
      <c r="F1296" s="2" t="inlineStr"/>
      <c r="G1296" s="2" t="inlineStr"/>
    </row>
    <row r="1297" ht="20" customHeight="1">
      <c r="A1297" s="23" t="inlineStr">
        <is>
          <t>4.33. C5100 INSTALAÇÃO DE VÁLVULA DN 3" DE AÇO CARBONO API 6D COM EXTREMIDADES FLANGEADAS E TESTE (UN)</t>
        </is>
      </c>
      <c r="B1297" s="59" t="n"/>
      <c r="C1297" s="59" t="n"/>
      <c r="D1297" s="59" t="n"/>
      <c r="E1297" s="59" t="n"/>
      <c r="F1297" s="59" t="n"/>
      <c r="G1297" s="60" t="n"/>
    </row>
    <row r="1298" ht="15" customHeight="1">
      <c r="A1298" s="24" t="inlineStr">
        <is>
          <t>Equipamento Custo Horário</t>
        </is>
      </c>
      <c r="B1298" s="60" t="n"/>
      <c r="C1298" s="15" t="inlineStr">
        <is>
          <t>FONTE</t>
        </is>
      </c>
      <c r="D1298" s="15" t="inlineStr">
        <is>
          <t>UNID</t>
        </is>
      </c>
      <c r="E1298" s="15" t="inlineStr">
        <is>
          <t>COEFICIENTE</t>
        </is>
      </c>
      <c r="F1298" s="15" t="inlineStr">
        <is>
          <t>PREÇO UNITÁRIO</t>
        </is>
      </c>
      <c r="G1298" s="15" t="inlineStr">
        <is>
          <t>TOTAL</t>
        </is>
      </c>
    </row>
    <row r="1299" ht="15" customHeight="1">
      <c r="A1299" s="25" t="inlineStr">
        <is>
          <t>I0771</t>
        </is>
      </c>
      <c r="B1299" s="26" t="inlineStr">
        <is>
          <t>TALHA MANUAL (CHP)</t>
        </is>
      </c>
      <c r="C1299" s="25" t="inlineStr">
        <is>
          <t>SEINFRA</t>
        </is>
      </c>
      <c r="D1299" s="25" t="inlineStr">
        <is>
          <t>H</t>
        </is>
      </c>
      <c r="E1299" s="69" t="n">
        <v>1.6</v>
      </c>
      <c r="F1299" s="72">
        <f>'COMPOSICOES AUXILIARES'!G1485</f>
        <v/>
      </c>
      <c r="G1299" s="72">
        <f>ROUND(E1299*F1299, 2)</f>
        <v/>
      </c>
      <c r="L1299" t="n">
        <v>1.6</v>
      </c>
      <c r="M1299" t="n">
        <v>0.2666</v>
      </c>
      <c r="N1299">
        <f>(M1299-F1299)</f>
        <v/>
      </c>
    </row>
    <row r="1300" ht="18" customHeight="1">
      <c r="A1300" s="2" t="inlineStr"/>
      <c r="B1300" s="2" t="inlineStr"/>
      <c r="C1300" s="2" t="inlineStr"/>
      <c r="D1300" s="2" t="inlineStr"/>
      <c r="E1300" s="29" t="inlineStr">
        <is>
          <t>TOTAL Equipamento Custo Horário:</t>
        </is>
      </c>
      <c r="F1300" s="60" t="n"/>
      <c r="G1300" s="73">
        <f>SUM(G1299:G1299)</f>
        <v/>
      </c>
    </row>
    <row r="1301" ht="15" customHeight="1">
      <c r="A1301" s="24" t="inlineStr">
        <is>
          <t>Material</t>
        </is>
      </c>
      <c r="B1301" s="60" t="n"/>
      <c r="C1301" s="15" t="inlineStr">
        <is>
          <t>FONTE</t>
        </is>
      </c>
      <c r="D1301" s="15" t="inlineStr">
        <is>
          <t>UNID</t>
        </is>
      </c>
      <c r="E1301" s="15" t="inlineStr">
        <is>
          <t>COEFICIENTE</t>
        </is>
      </c>
      <c r="F1301" s="15" t="inlineStr">
        <is>
          <t>PREÇO UNITÁRIO</t>
        </is>
      </c>
      <c r="G1301" s="15" t="inlineStr">
        <is>
          <t>TOTAL</t>
        </is>
      </c>
    </row>
    <row r="1302" ht="29" customHeight="1">
      <c r="A1302" s="25" t="inlineStr">
        <is>
          <t>G0346</t>
        </is>
      </c>
      <c r="B1302" s="26" t="inlineStr">
        <is>
          <t>TESTE DA VÁLVULA BIPARTIDA FLANGEADA  3", HIDROSTÁTICO DO CORPO E VEDAÇÃO E PNEUMÁTICO DA VEDAÇÃO COM EMISSÃO DE RELATÓRIO</t>
        </is>
      </c>
      <c r="C1302" s="25" t="inlineStr">
        <is>
          <t>SEINFRA</t>
        </is>
      </c>
      <c r="D1302" s="25" t="inlineStr">
        <is>
          <t>UN</t>
        </is>
      </c>
      <c r="E1302" s="69" t="n">
        <v>1</v>
      </c>
      <c r="F1302" s="72">
        <f>ROUND(M1302*FATOR, 2)</f>
        <v/>
      </c>
      <c r="G1302" s="72">
        <f>ROUND(E1302*F1302, 2)</f>
        <v/>
      </c>
      <c r="L1302" t="n">
        <v>1</v>
      </c>
      <c r="M1302" t="n">
        <v>472.33</v>
      </c>
      <c r="N1302">
        <f>(M1302-F1302)</f>
        <v/>
      </c>
    </row>
    <row r="1303" ht="15" customHeight="1">
      <c r="A1303" s="2" t="inlineStr"/>
      <c r="B1303" s="2" t="inlineStr"/>
      <c r="C1303" s="2" t="inlineStr"/>
      <c r="D1303" s="2" t="inlineStr"/>
      <c r="E1303" s="29" t="inlineStr">
        <is>
          <t>TOTAL Material:</t>
        </is>
      </c>
      <c r="F1303" s="60" t="n"/>
      <c r="G1303" s="73">
        <f>SUM(G1302:G1302)</f>
        <v/>
      </c>
    </row>
    <row r="1304" ht="15" customHeight="1">
      <c r="A1304" s="24" t="inlineStr">
        <is>
          <t>Mão de Obra</t>
        </is>
      </c>
      <c r="B1304" s="60" t="n"/>
      <c r="C1304" s="15" t="inlineStr">
        <is>
          <t>FONTE</t>
        </is>
      </c>
      <c r="D1304" s="15" t="inlineStr">
        <is>
          <t>UNID</t>
        </is>
      </c>
      <c r="E1304" s="15" t="inlineStr">
        <is>
          <t>COEFICIENTE</t>
        </is>
      </c>
      <c r="F1304" s="15" t="inlineStr">
        <is>
          <t>PREÇO UNITÁRIO</t>
        </is>
      </c>
      <c r="G1304" s="15" t="inlineStr">
        <is>
          <t>TOTAL</t>
        </is>
      </c>
    </row>
    <row r="1305" ht="15" customHeight="1">
      <c r="A1305" s="25" t="inlineStr">
        <is>
          <t>I0037</t>
        </is>
      </c>
      <c r="B1305" s="26" t="inlineStr">
        <is>
          <t>AJUDANTE</t>
        </is>
      </c>
      <c r="C1305" s="25" t="inlineStr">
        <is>
          <t>SEINFRA</t>
        </is>
      </c>
      <c r="D1305" s="25" t="inlineStr">
        <is>
          <t>H</t>
        </is>
      </c>
      <c r="E1305" s="69">
        <f>L1305*FATOR</f>
        <v/>
      </c>
      <c r="F1305" s="72" t="n">
        <v>21.1</v>
      </c>
      <c r="G1305" s="72">
        <f>ROUND(E1305*F1305, 2)</f>
        <v/>
      </c>
      <c r="L1305" t="n">
        <v>3.2</v>
      </c>
      <c r="M1305" t="n">
        <v>21.1</v>
      </c>
      <c r="N1305">
        <f>(M1305-F1305)</f>
        <v/>
      </c>
    </row>
    <row r="1306" ht="15" customHeight="1">
      <c r="A1306" s="25" t="inlineStr">
        <is>
          <t>I1530</t>
        </is>
      </c>
      <c r="B1306" s="26" t="inlineStr">
        <is>
          <t>MONTADOR</t>
        </is>
      </c>
      <c r="C1306" s="25" t="inlineStr">
        <is>
          <t>SEINFRA</t>
        </is>
      </c>
      <c r="D1306" s="25" t="inlineStr">
        <is>
          <t>H</t>
        </is>
      </c>
      <c r="E1306" s="69">
        <f>L1306*FATOR</f>
        <v/>
      </c>
      <c r="F1306" s="72" t="n">
        <v>26.86</v>
      </c>
      <c r="G1306" s="72">
        <f>ROUND(E1306*F1306, 2)</f>
        <v/>
      </c>
      <c r="L1306" t="n">
        <v>1.6</v>
      </c>
      <c r="M1306" t="n">
        <v>26.86</v>
      </c>
      <c r="N1306">
        <f>(M1306-F1306)</f>
        <v/>
      </c>
    </row>
    <row r="1307" ht="15" customHeight="1">
      <c r="A1307" s="2" t="inlineStr"/>
      <c r="B1307" s="2" t="inlineStr"/>
      <c r="C1307" s="2" t="inlineStr"/>
      <c r="D1307" s="2" t="inlineStr"/>
      <c r="E1307" s="29" t="inlineStr">
        <is>
          <t>TOTAL Mão de Obra:</t>
        </is>
      </c>
      <c r="F1307" s="60" t="n"/>
      <c r="G1307" s="73">
        <f>SUM(G1305:G1306)</f>
        <v/>
      </c>
    </row>
    <row r="1308" ht="15" customHeight="1">
      <c r="A1308" s="2" t="inlineStr"/>
      <c r="B1308" s="2" t="inlineStr"/>
      <c r="C1308" s="2" t="inlineStr"/>
      <c r="D1308" s="2" t="inlineStr"/>
      <c r="E1308" s="31" t="inlineStr">
        <is>
          <t>VALOR:</t>
        </is>
      </c>
      <c r="F1308" s="60" t="n"/>
      <c r="G1308" s="61">
        <f>SUM(G1303,G1300,G1307)</f>
        <v/>
      </c>
    </row>
    <row r="1309" ht="15" customHeight="1">
      <c r="A1309" s="2" t="inlineStr"/>
      <c r="B1309" s="2" t="inlineStr"/>
      <c r="C1309" s="2" t="inlineStr"/>
      <c r="D1309" s="2" t="inlineStr"/>
      <c r="E1309" s="31" t="inlineStr">
        <is>
          <t>VALOR BDI (26.70%):</t>
        </is>
      </c>
      <c r="F1309" s="60" t="n"/>
      <c r="G1309" s="61">
        <f>ROUNDDOWN(G1308*BDI,2)</f>
        <v/>
      </c>
    </row>
    <row r="1310" ht="15" customHeight="1">
      <c r="A1310" s="2" t="inlineStr"/>
      <c r="B1310" s="2" t="inlineStr"/>
      <c r="C1310" s="2" t="inlineStr"/>
      <c r="D1310" s="2" t="inlineStr"/>
      <c r="E1310" s="31" t="inlineStr">
        <is>
          <t>VALOR COM BDI:</t>
        </is>
      </c>
      <c r="F1310" s="60" t="n"/>
      <c r="G1310" s="61">
        <f>G1309 + G1308</f>
        <v/>
      </c>
    </row>
    <row r="1311" ht="10" customHeight="1">
      <c r="A1311" s="2" t="inlineStr"/>
      <c r="B1311" s="2" t="inlineStr"/>
      <c r="C1311" s="22" t="inlineStr"/>
      <c r="E1311" s="2" t="inlineStr"/>
      <c r="F1311" s="2" t="inlineStr"/>
      <c r="G1311" s="2" t="inlineStr"/>
    </row>
    <row r="1312" ht="20" customHeight="1">
      <c r="A1312" s="23" t="inlineStr">
        <is>
          <t>4.34. C5101 INSTALAÇÃO DE VÁLVULA DN 4" DE AÇO CARBONO API 6D COM EXTREMIDADES FLANGEADAS E TESTE (UN)</t>
        </is>
      </c>
      <c r="B1312" s="59" t="n"/>
      <c r="C1312" s="59" t="n"/>
      <c r="D1312" s="59" t="n"/>
      <c r="E1312" s="59" t="n"/>
      <c r="F1312" s="59" t="n"/>
      <c r="G1312" s="60" t="n"/>
    </row>
    <row r="1313" ht="15" customHeight="1">
      <c r="A1313" s="24" t="inlineStr">
        <is>
          <t>Equipamento Custo Horário</t>
        </is>
      </c>
      <c r="B1313" s="60" t="n"/>
      <c r="C1313" s="15" t="inlineStr">
        <is>
          <t>FONTE</t>
        </is>
      </c>
      <c r="D1313" s="15" t="inlineStr">
        <is>
          <t>UNID</t>
        </is>
      </c>
      <c r="E1313" s="15" t="inlineStr">
        <is>
          <t>COEFICIENTE</t>
        </is>
      </c>
      <c r="F1313" s="15" t="inlineStr">
        <is>
          <t>PREÇO UNITÁRIO</t>
        </is>
      </c>
      <c r="G1313" s="15" t="inlineStr">
        <is>
          <t>TOTAL</t>
        </is>
      </c>
    </row>
    <row r="1314" ht="15" customHeight="1">
      <c r="A1314" s="25" t="inlineStr">
        <is>
          <t>I0771</t>
        </is>
      </c>
      <c r="B1314" s="26" t="inlineStr">
        <is>
          <t>TALHA MANUAL (CHP)</t>
        </is>
      </c>
      <c r="C1314" s="25" t="inlineStr">
        <is>
          <t>SEINFRA</t>
        </is>
      </c>
      <c r="D1314" s="25" t="inlineStr">
        <is>
          <t>H</t>
        </is>
      </c>
      <c r="E1314" s="69" t="n">
        <v>2</v>
      </c>
      <c r="F1314" s="72">
        <f>'COMPOSICOES AUXILIARES'!G1485</f>
        <v/>
      </c>
      <c r="G1314" s="72">
        <f>ROUND(E1314*F1314, 2)</f>
        <v/>
      </c>
      <c r="L1314" t="n">
        <v>2</v>
      </c>
      <c r="M1314" t="n">
        <v>0.2666</v>
      </c>
      <c r="N1314">
        <f>(M1314-F1314)</f>
        <v/>
      </c>
    </row>
    <row r="1315" ht="18" customHeight="1">
      <c r="A1315" s="2" t="inlineStr"/>
      <c r="B1315" s="2" t="inlineStr"/>
      <c r="C1315" s="2" t="inlineStr"/>
      <c r="D1315" s="2" t="inlineStr"/>
      <c r="E1315" s="29" t="inlineStr">
        <is>
          <t>TOTAL Equipamento Custo Horário:</t>
        </is>
      </c>
      <c r="F1315" s="60" t="n"/>
      <c r="G1315" s="73">
        <f>SUM(G1314:G1314)</f>
        <v/>
      </c>
    </row>
    <row r="1316" ht="15" customHeight="1">
      <c r="A1316" s="24" t="inlineStr">
        <is>
          <t>Material</t>
        </is>
      </c>
      <c r="B1316" s="60" t="n"/>
      <c r="C1316" s="15" t="inlineStr">
        <is>
          <t>FONTE</t>
        </is>
      </c>
      <c r="D1316" s="15" t="inlineStr">
        <is>
          <t>UNID</t>
        </is>
      </c>
      <c r="E1316" s="15" t="inlineStr">
        <is>
          <t>COEFICIENTE</t>
        </is>
      </c>
      <c r="F1316" s="15" t="inlineStr">
        <is>
          <t>PREÇO UNITÁRIO</t>
        </is>
      </c>
      <c r="G1316" s="15" t="inlineStr">
        <is>
          <t>TOTAL</t>
        </is>
      </c>
    </row>
    <row r="1317" ht="29" customHeight="1">
      <c r="A1317" s="25" t="inlineStr">
        <is>
          <t>G0347</t>
        </is>
      </c>
      <c r="B1317" s="26" t="inlineStr">
        <is>
          <t>TESTE DA VÁLVULA BIPARTIDA FLANGEADA  4", HIDROSTÁTICO DO CORPO E VEDAÇÃO E PNEUMÁTICO DA VEDAÇÃO COM EMISSÃO DE RELATÓRIO</t>
        </is>
      </c>
      <c r="C1317" s="25" t="inlineStr">
        <is>
          <t>SEINFRA</t>
        </is>
      </c>
      <c r="D1317" s="25" t="inlineStr">
        <is>
          <t>UN</t>
        </is>
      </c>
      <c r="E1317" s="69" t="n">
        <v>1</v>
      </c>
      <c r="F1317" s="72">
        <f>ROUND(M1317*FATOR, 2)</f>
        <v/>
      </c>
      <c r="G1317" s="72">
        <f>ROUND(E1317*F1317, 2)</f>
        <v/>
      </c>
      <c r="L1317" t="n">
        <v>1</v>
      </c>
      <c r="M1317" t="n">
        <v>537.02</v>
      </c>
      <c r="N1317">
        <f>(M1317-F1317)</f>
        <v/>
      </c>
    </row>
    <row r="1318" ht="15" customHeight="1">
      <c r="A1318" s="2" t="inlineStr"/>
      <c r="B1318" s="2" t="inlineStr"/>
      <c r="C1318" s="2" t="inlineStr"/>
      <c r="D1318" s="2" t="inlineStr"/>
      <c r="E1318" s="29" t="inlineStr">
        <is>
          <t>TOTAL Material:</t>
        </is>
      </c>
      <c r="F1318" s="60" t="n"/>
      <c r="G1318" s="73">
        <f>SUM(G1317:G1317)</f>
        <v/>
      </c>
    </row>
    <row r="1319" ht="15" customHeight="1">
      <c r="A1319" s="24" t="inlineStr">
        <is>
          <t>Mão de Obra</t>
        </is>
      </c>
      <c r="B1319" s="60" t="n"/>
      <c r="C1319" s="15" t="inlineStr">
        <is>
          <t>FONTE</t>
        </is>
      </c>
      <c r="D1319" s="15" t="inlineStr">
        <is>
          <t>UNID</t>
        </is>
      </c>
      <c r="E1319" s="15" t="inlineStr">
        <is>
          <t>COEFICIENTE</t>
        </is>
      </c>
      <c r="F1319" s="15" t="inlineStr">
        <is>
          <t>PREÇO UNITÁRIO</t>
        </is>
      </c>
      <c r="G1319" s="15" t="inlineStr">
        <is>
          <t>TOTAL</t>
        </is>
      </c>
    </row>
    <row r="1320" ht="15" customHeight="1">
      <c r="A1320" s="25" t="inlineStr">
        <is>
          <t>I0037</t>
        </is>
      </c>
      <c r="B1320" s="26" t="inlineStr">
        <is>
          <t>AJUDANTE</t>
        </is>
      </c>
      <c r="C1320" s="25" t="inlineStr">
        <is>
          <t>SEINFRA</t>
        </is>
      </c>
      <c r="D1320" s="25" t="inlineStr">
        <is>
          <t>H</t>
        </is>
      </c>
      <c r="E1320" s="69">
        <f>L1320*FATOR</f>
        <v/>
      </c>
      <c r="F1320" s="72" t="n">
        <v>21.1</v>
      </c>
      <c r="G1320" s="72">
        <f>ROUND(E1320*F1320, 2)</f>
        <v/>
      </c>
      <c r="L1320" t="n">
        <v>4</v>
      </c>
      <c r="M1320" t="n">
        <v>21.1</v>
      </c>
      <c r="N1320">
        <f>(M1320-F1320)</f>
        <v/>
      </c>
    </row>
    <row r="1321" ht="15" customHeight="1">
      <c r="A1321" s="25" t="inlineStr">
        <is>
          <t>I1530</t>
        </is>
      </c>
      <c r="B1321" s="26" t="inlineStr">
        <is>
          <t>MONTADOR</t>
        </is>
      </c>
      <c r="C1321" s="25" t="inlineStr">
        <is>
          <t>SEINFRA</t>
        </is>
      </c>
      <c r="D1321" s="25" t="inlineStr">
        <is>
          <t>H</t>
        </is>
      </c>
      <c r="E1321" s="69">
        <f>L1321*FATOR</f>
        <v/>
      </c>
      <c r="F1321" s="72" t="n">
        <v>26.86</v>
      </c>
      <c r="G1321" s="72">
        <f>ROUND(E1321*F1321, 2)</f>
        <v/>
      </c>
      <c r="L1321" t="n">
        <v>2</v>
      </c>
      <c r="M1321" t="n">
        <v>26.86</v>
      </c>
      <c r="N1321">
        <f>(M1321-F1321)</f>
        <v/>
      </c>
    </row>
    <row r="1322" ht="15" customHeight="1">
      <c r="A1322" s="2" t="inlineStr"/>
      <c r="B1322" s="2" t="inlineStr"/>
      <c r="C1322" s="2" t="inlineStr"/>
      <c r="D1322" s="2" t="inlineStr"/>
      <c r="E1322" s="29" t="inlineStr">
        <is>
          <t>TOTAL Mão de Obra:</t>
        </is>
      </c>
      <c r="F1322" s="60" t="n"/>
      <c r="G1322" s="73">
        <f>SUM(G1320:G1321)</f>
        <v/>
      </c>
    </row>
    <row r="1323" ht="15" customHeight="1">
      <c r="A1323" s="2" t="inlineStr"/>
      <c r="B1323" s="2" t="inlineStr"/>
      <c r="C1323" s="2" t="inlineStr"/>
      <c r="D1323" s="2" t="inlineStr"/>
      <c r="E1323" s="31" t="inlineStr">
        <is>
          <t>VALOR:</t>
        </is>
      </c>
      <c r="F1323" s="60" t="n"/>
      <c r="G1323" s="61">
        <f>SUM(G1318,G1315,G1322)</f>
        <v/>
      </c>
    </row>
    <row r="1324" ht="15" customHeight="1">
      <c r="A1324" s="2" t="inlineStr"/>
      <c r="B1324" s="2" t="inlineStr"/>
      <c r="C1324" s="2" t="inlineStr"/>
      <c r="D1324" s="2" t="inlineStr"/>
      <c r="E1324" s="31" t="inlineStr">
        <is>
          <t>VALOR BDI (26.70%):</t>
        </is>
      </c>
      <c r="F1324" s="60" t="n"/>
      <c r="G1324" s="61">
        <f>ROUNDDOWN(G1323*BDI,2)</f>
        <v/>
      </c>
    </row>
    <row r="1325" ht="15" customHeight="1">
      <c r="A1325" s="2" t="inlineStr"/>
      <c r="B1325" s="2" t="inlineStr"/>
      <c r="C1325" s="2" t="inlineStr"/>
      <c r="D1325" s="2" t="inlineStr"/>
      <c r="E1325" s="31" t="inlineStr">
        <is>
          <t>VALOR COM BDI:</t>
        </is>
      </c>
      <c r="F1325" s="60" t="n"/>
      <c r="G1325" s="61">
        <f>G1324 + G1323</f>
        <v/>
      </c>
    </row>
    <row r="1326" ht="10" customHeight="1">
      <c r="A1326" s="2" t="inlineStr"/>
      <c r="B1326" s="2" t="inlineStr"/>
      <c r="C1326" s="22" t="inlineStr"/>
      <c r="E1326" s="2" t="inlineStr"/>
      <c r="F1326" s="2" t="inlineStr"/>
      <c r="G1326" s="2" t="inlineStr"/>
    </row>
    <row r="1327" ht="20" customHeight="1">
      <c r="A1327" s="23" t="inlineStr">
        <is>
          <t>4.35. C5102 INSTALAÇAO DE VÁLVULA DN 6" DE AÇO CARBONO API 6D COM EXTREMIDADES FLANGEADAS E TESTE (UN)</t>
        </is>
      </c>
      <c r="B1327" s="59" t="n"/>
      <c r="C1327" s="59" t="n"/>
      <c r="D1327" s="59" t="n"/>
      <c r="E1327" s="59" t="n"/>
      <c r="F1327" s="59" t="n"/>
      <c r="G1327" s="60" t="n"/>
    </row>
    <row r="1328" ht="15" customHeight="1">
      <c r="A1328" s="24" t="inlineStr">
        <is>
          <t>Equipamento Custo Horário</t>
        </is>
      </c>
      <c r="B1328" s="60" t="n"/>
      <c r="C1328" s="15" t="inlineStr">
        <is>
          <t>FONTE</t>
        </is>
      </c>
      <c r="D1328" s="15" t="inlineStr">
        <is>
          <t>UNID</t>
        </is>
      </c>
      <c r="E1328" s="15" t="inlineStr">
        <is>
          <t>COEFICIENTE</t>
        </is>
      </c>
      <c r="F1328" s="15" t="inlineStr">
        <is>
          <t>PREÇO UNITÁRIO</t>
        </is>
      </c>
      <c r="G1328" s="15" t="inlineStr">
        <is>
          <t>TOTAL</t>
        </is>
      </c>
    </row>
    <row r="1329" ht="15" customHeight="1">
      <c r="A1329" s="25" t="inlineStr">
        <is>
          <t>I0705</t>
        </is>
      </c>
      <c r="B1329" s="26" t="inlineStr">
        <is>
          <t>CAMINHÃO COMERC. EQUIP. C/GUINDASTE (CHP)</t>
        </is>
      </c>
      <c r="C1329" s="25" t="inlineStr">
        <is>
          <t>SEINFRA</t>
        </is>
      </c>
      <c r="D1329" s="25" t="inlineStr">
        <is>
          <t>H</t>
        </is>
      </c>
      <c r="E1329" s="69" t="n">
        <v>2.8</v>
      </c>
      <c r="F1329" s="72">
        <f>'COMPOSICOES AUXILIARES'!G242</f>
        <v/>
      </c>
      <c r="G1329" s="72">
        <f>ROUND(E1329*F1329, 2)</f>
        <v/>
      </c>
      <c r="L1329" t="n">
        <v>2.8</v>
      </c>
      <c r="M1329" t="n">
        <v>172.7113</v>
      </c>
      <c r="N1329">
        <f>(M1329-F1329)</f>
        <v/>
      </c>
    </row>
    <row r="1330" ht="18" customHeight="1">
      <c r="A1330" s="2" t="inlineStr"/>
      <c r="B1330" s="2" t="inlineStr"/>
      <c r="C1330" s="2" t="inlineStr"/>
      <c r="D1330" s="2" t="inlineStr"/>
      <c r="E1330" s="29" t="inlineStr">
        <is>
          <t>TOTAL Equipamento Custo Horário:</t>
        </is>
      </c>
      <c r="F1330" s="60" t="n"/>
      <c r="G1330" s="73">
        <f>SUM(G1329:G1329)</f>
        <v/>
      </c>
    </row>
    <row r="1331" ht="15" customHeight="1">
      <c r="A1331" s="24" t="inlineStr">
        <is>
          <t>Material</t>
        </is>
      </c>
      <c r="B1331" s="60" t="n"/>
      <c r="C1331" s="15" t="inlineStr">
        <is>
          <t>FONTE</t>
        </is>
      </c>
      <c r="D1331" s="15" t="inlineStr">
        <is>
          <t>UNID</t>
        </is>
      </c>
      <c r="E1331" s="15" t="inlineStr">
        <is>
          <t>COEFICIENTE</t>
        </is>
      </c>
      <c r="F1331" s="15" t="inlineStr">
        <is>
          <t>PREÇO UNITÁRIO</t>
        </is>
      </c>
      <c r="G1331" s="15" t="inlineStr">
        <is>
          <t>TOTAL</t>
        </is>
      </c>
    </row>
    <row r="1332" ht="29" customHeight="1">
      <c r="A1332" s="25" t="inlineStr">
        <is>
          <t>G0348</t>
        </is>
      </c>
      <c r="B1332" s="26" t="inlineStr">
        <is>
          <t>TESTE DA VÁLVULA BIPARTIDA FLANGEADA  6", HIDROSTÁTICO DO CORPO E VEDAÇÃO E PNEUMÁTICO DA VEDAÇÃO COM EMISSÃO DE RELATÓRIO</t>
        </is>
      </c>
      <c r="C1332" s="25" t="inlineStr">
        <is>
          <t>SEINFRA</t>
        </is>
      </c>
      <c r="D1332" s="25" t="inlineStr">
        <is>
          <t>UN</t>
        </is>
      </c>
      <c r="E1332" s="69" t="n">
        <v>1</v>
      </c>
      <c r="F1332" s="72">
        <f>ROUND(M1332*FATOR, 2)</f>
        <v/>
      </c>
      <c r="G1332" s="72">
        <f>ROUND(E1332*F1332, 2)</f>
        <v/>
      </c>
      <c r="L1332" t="n">
        <v>1</v>
      </c>
      <c r="M1332" t="n">
        <v>678.02</v>
      </c>
      <c r="N1332">
        <f>(M1332-F1332)</f>
        <v/>
      </c>
    </row>
    <row r="1333" ht="15" customHeight="1">
      <c r="A1333" s="2" t="inlineStr"/>
      <c r="B1333" s="2" t="inlineStr"/>
      <c r="C1333" s="2" t="inlineStr"/>
      <c r="D1333" s="2" t="inlineStr"/>
      <c r="E1333" s="29" t="inlineStr">
        <is>
          <t>TOTAL Material:</t>
        </is>
      </c>
      <c r="F1333" s="60" t="n"/>
      <c r="G1333" s="73">
        <f>SUM(G1332:G1332)</f>
        <v/>
      </c>
    </row>
    <row r="1334" ht="15" customHeight="1">
      <c r="A1334" s="24" t="inlineStr">
        <is>
          <t>Mão de Obra</t>
        </is>
      </c>
      <c r="B1334" s="60" t="n"/>
      <c r="C1334" s="15" t="inlineStr">
        <is>
          <t>FONTE</t>
        </is>
      </c>
      <c r="D1334" s="15" t="inlineStr">
        <is>
          <t>UNID</t>
        </is>
      </c>
      <c r="E1334" s="15" t="inlineStr">
        <is>
          <t>COEFICIENTE</t>
        </is>
      </c>
      <c r="F1334" s="15" t="inlineStr">
        <is>
          <t>PREÇO UNITÁRIO</t>
        </is>
      </c>
      <c r="G1334" s="15" t="inlineStr">
        <is>
          <t>TOTAL</t>
        </is>
      </c>
    </row>
    <row r="1335" ht="15" customHeight="1">
      <c r="A1335" s="25" t="inlineStr">
        <is>
          <t>I0037</t>
        </is>
      </c>
      <c r="B1335" s="26" t="inlineStr">
        <is>
          <t>AJUDANTE</t>
        </is>
      </c>
      <c r="C1335" s="25" t="inlineStr">
        <is>
          <t>SEINFRA</t>
        </is>
      </c>
      <c r="D1335" s="25" t="inlineStr">
        <is>
          <t>H</t>
        </is>
      </c>
      <c r="E1335" s="69">
        <f>L1335*FATOR</f>
        <v/>
      </c>
      <c r="F1335" s="72" t="n">
        <v>21.1</v>
      </c>
      <c r="G1335" s="72">
        <f>ROUND(E1335*F1335, 2)</f>
        <v/>
      </c>
      <c r="L1335" t="n">
        <v>4.8</v>
      </c>
      <c r="M1335" t="n">
        <v>21.1</v>
      </c>
      <c r="N1335">
        <f>(M1335-F1335)</f>
        <v/>
      </c>
    </row>
    <row r="1336" ht="15" customHeight="1">
      <c r="A1336" s="25" t="inlineStr">
        <is>
          <t>I1530</t>
        </is>
      </c>
      <c r="B1336" s="26" t="inlineStr">
        <is>
          <t>MONTADOR</t>
        </is>
      </c>
      <c r="C1336" s="25" t="inlineStr">
        <is>
          <t>SEINFRA</t>
        </is>
      </c>
      <c r="D1336" s="25" t="inlineStr">
        <is>
          <t>H</t>
        </is>
      </c>
      <c r="E1336" s="69">
        <f>L1336*FATOR</f>
        <v/>
      </c>
      <c r="F1336" s="72" t="n">
        <v>26.86</v>
      </c>
      <c r="G1336" s="72">
        <f>ROUND(E1336*F1336, 2)</f>
        <v/>
      </c>
      <c r="L1336" t="n">
        <v>2.4</v>
      </c>
      <c r="M1336" t="n">
        <v>26.86</v>
      </c>
      <c r="N1336">
        <f>(M1336-F1336)</f>
        <v/>
      </c>
    </row>
    <row r="1337" ht="15" customHeight="1">
      <c r="A1337" s="2" t="inlineStr"/>
      <c r="B1337" s="2" t="inlineStr"/>
      <c r="C1337" s="2" t="inlineStr"/>
      <c r="D1337" s="2" t="inlineStr"/>
      <c r="E1337" s="29" t="inlineStr">
        <is>
          <t>TOTAL Mão de Obra:</t>
        </is>
      </c>
      <c r="F1337" s="60" t="n"/>
      <c r="G1337" s="73">
        <f>SUM(G1335:G1336)</f>
        <v/>
      </c>
    </row>
    <row r="1338" ht="15" customHeight="1">
      <c r="A1338" s="2" t="inlineStr"/>
      <c r="B1338" s="2" t="inlineStr"/>
      <c r="C1338" s="2" t="inlineStr"/>
      <c r="D1338" s="2" t="inlineStr"/>
      <c r="E1338" s="31" t="inlineStr">
        <is>
          <t>VALOR:</t>
        </is>
      </c>
      <c r="F1338" s="60" t="n"/>
      <c r="G1338" s="61">
        <f>SUM(G1333,G1330,G1337)</f>
        <v/>
      </c>
    </row>
    <row r="1339" ht="15" customHeight="1">
      <c r="A1339" s="2" t="inlineStr"/>
      <c r="B1339" s="2" t="inlineStr"/>
      <c r="C1339" s="2" t="inlineStr"/>
      <c r="D1339" s="2" t="inlineStr"/>
      <c r="E1339" s="31" t="inlineStr">
        <is>
          <t>VALOR BDI (26.70%):</t>
        </is>
      </c>
      <c r="F1339" s="60" t="n"/>
      <c r="G1339" s="61">
        <f>ROUNDDOWN(G1338*BDI,2)</f>
        <v/>
      </c>
    </row>
    <row r="1340" ht="15" customHeight="1">
      <c r="A1340" s="2" t="inlineStr"/>
      <c r="B1340" s="2" t="inlineStr"/>
      <c r="C1340" s="2" t="inlineStr"/>
      <c r="D1340" s="2" t="inlineStr"/>
      <c r="E1340" s="31" t="inlineStr">
        <is>
          <t>VALOR COM BDI:</t>
        </is>
      </c>
      <c r="F1340" s="60" t="n"/>
      <c r="G1340" s="61">
        <f>G1339 + G1338</f>
        <v/>
      </c>
    </row>
    <row r="1341" ht="10" customHeight="1">
      <c r="A1341" s="2" t="inlineStr"/>
      <c r="B1341" s="2" t="inlineStr"/>
      <c r="C1341" s="22" t="inlineStr"/>
      <c r="E1341" s="2" t="inlineStr"/>
      <c r="F1341" s="2" t="inlineStr"/>
      <c r="G1341" s="2" t="inlineStr"/>
    </row>
    <row r="1342" ht="20" customHeight="1">
      <c r="A1342" s="23" t="inlineStr">
        <is>
          <t>4.36. C5103 INSTALAÇÃO DE VÁLVULA DN 8" DE AÇO CARBONO API 6D COM EXTREMIDADES FLANGEADAS E TESTE (UN)</t>
        </is>
      </c>
      <c r="B1342" s="59" t="n"/>
      <c r="C1342" s="59" t="n"/>
      <c r="D1342" s="59" t="n"/>
      <c r="E1342" s="59" t="n"/>
      <c r="F1342" s="59" t="n"/>
      <c r="G1342" s="60" t="n"/>
    </row>
    <row r="1343" ht="15" customHeight="1">
      <c r="A1343" s="24" t="inlineStr">
        <is>
          <t>Equipamento Custo Horário</t>
        </is>
      </c>
      <c r="B1343" s="60" t="n"/>
      <c r="C1343" s="15" t="inlineStr">
        <is>
          <t>FONTE</t>
        </is>
      </c>
      <c r="D1343" s="15" t="inlineStr">
        <is>
          <t>UNID</t>
        </is>
      </c>
      <c r="E1343" s="15" t="inlineStr">
        <is>
          <t>COEFICIENTE</t>
        </is>
      </c>
      <c r="F1343" s="15" t="inlineStr">
        <is>
          <t>PREÇO UNITÁRIO</t>
        </is>
      </c>
      <c r="G1343" s="15" t="inlineStr">
        <is>
          <t>TOTAL</t>
        </is>
      </c>
    </row>
    <row r="1344" ht="15" customHeight="1">
      <c r="A1344" s="25" t="inlineStr">
        <is>
          <t>I0705</t>
        </is>
      </c>
      <c r="B1344" s="26" t="inlineStr">
        <is>
          <t>CAMINHÃO COMERC. EQUIP. C/GUINDASTE (CHP)</t>
        </is>
      </c>
      <c r="C1344" s="25" t="inlineStr">
        <is>
          <t>SEINFRA</t>
        </is>
      </c>
      <c r="D1344" s="25" t="inlineStr">
        <is>
          <t>H</t>
        </is>
      </c>
      <c r="E1344" s="69" t="n">
        <v>2.8</v>
      </c>
      <c r="F1344" s="72">
        <f>'COMPOSICOES AUXILIARES'!G242</f>
        <v/>
      </c>
      <c r="G1344" s="72">
        <f>ROUND(E1344*F1344, 2)</f>
        <v/>
      </c>
      <c r="L1344" t="n">
        <v>2.8</v>
      </c>
      <c r="M1344" t="n">
        <v>172.7113</v>
      </c>
      <c r="N1344">
        <f>(M1344-F1344)</f>
        <v/>
      </c>
    </row>
    <row r="1345" ht="18" customHeight="1">
      <c r="A1345" s="2" t="inlineStr"/>
      <c r="B1345" s="2" t="inlineStr"/>
      <c r="C1345" s="2" t="inlineStr"/>
      <c r="D1345" s="2" t="inlineStr"/>
      <c r="E1345" s="29" t="inlineStr">
        <is>
          <t>TOTAL Equipamento Custo Horário:</t>
        </is>
      </c>
      <c r="F1345" s="60" t="n"/>
      <c r="G1345" s="73">
        <f>SUM(G1344:G1344)</f>
        <v/>
      </c>
    </row>
    <row r="1346" ht="15" customHeight="1">
      <c r="A1346" s="24" t="inlineStr">
        <is>
          <t>Material</t>
        </is>
      </c>
      <c r="B1346" s="60" t="n"/>
      <c r="C1346" s="15" t="inlineStr">
        <is>
          <t>FONTE</t>
        </is>
      </c>
      <c r="D1346" s="15" t="inlineStr">
        <is>
          <t>UNID</t>
        </is>
      </c>
      <c r="E1346" s="15" t="inlineStr">
        <is>
          <t>COEFICIENTE</t>
        </is>
      </c>
      <c r="F1346" s="15" t="inlineStr">
        <is>
          <t>PREÇO UNITÁRIO</t>
        </is>
      </c>
      <c r="G1346" s="15" t="inlineStr">
        <is>
          <t>TOTAL</t>
        </is>
      </c>
    </row>
    <row r="1347" ht="29" customHeight="1">
      <c r="A1347" s="25" t="inlineStr">
        <is>
          <t>G0349</t>
        </is>
      </c>
      <c r="B1347" s="26" t="inlineStr">
        <is>
          <t>TESTE DA VÁLVULA BIPARTIDA FLANGEADA  8", HIDROSTÁTICO DO CORPO E VEDAÇÃO E PNEUMÁTICO DA VEDAÇÃO COM EMISSÃO DE RELATÓRIO</t>
        </is>
      </c>
      <c r="C1347" s="25" t="inlineStr">
        <is>
          <t>SEINFRA</t>
        </is>
      </c>
      <c r="D1347" s="25" t="inlineStr">
        <is>
          <t>UN</t>
        </is>
      </c>
      <c r="E1347" s="69" t="n">
        <v>1</v>
      </c>
      <c r="F1347" s="72">
        <f>ROUND(M1347*FATOR, 2)</f>
        <v/>
      </c>
      <c r="G1347" s="72">
        <f>ROUND(E1347*F1347, 2)</f>
        <v/>
      </c>
      <c r="L1347" t="n">
        <v>1</v>
      </c>
      <c r="M1347" t="n">
        <v>969.12</v>
      </c>
      <c r="N1347">
        <f>(M1347-F1347)</f>
        <v/>
      </c>
    </row>
    <row r="1348" ht="15" customHeight="1">
      <c r="A1348" s="2" t="inlineStr"/>
      <c r="B1348" s="2" t="inlineStr"/>
      <c r="C1348" s="2" t="inlineStr"/>
      <c r="D1348" s="2" t="inlineStr"/>
      <c r="E1348" s="29" t="inlineStr">
        <is>
          <t>TOTAL Material:</t>
        </is>
      </c>
      <c r="F1348" s="60" t="n"/>
      <c r="G1348" s="73">
        <f>SUM(G1347:G1347)</f>
        <v/>
      </c>
    </row>
    <row r="1349" ht="15" customHeight="1">
      <c r="A1349" s="24" t="inlineStr">
        <is>
          <t>Mão de Obra</t>
        </is>
      </c>
      <c r="B1349" s="60" t="n"/>
      <c r="C1349" s="15" t="inlineStr">
        <is>
          <t>FONTE</t>
        </is>
      </c>
      <c r="D1349" s="15" t="inlineStr">
        <is>
          <t>UNID</t>
        </is>
      </c>
      <c r="E1349" s="15" t="inlineStr">
        <is>
          <t>COEFICIENTE</t>
        </is>
      </c>
      <c r="F1349" s="15" t="inlineStr">
        <is>
          <t>PREÇO UNITÁRIO</t>
        </is>
      </c>
      <c r="G1349" s="15" t="inlineStr">
        <is>
          <t>TOTAL</t>
        </is>
      </c>
    </row>
    <row r="1350" ht="15" customHeight="1">
      <c r="A1350" s="25" t="inlineStr">
        <is>
          <t>I0037</t>
        </is>
      </c>
      <c r="B1350" s="26" t="inlineStr">
        <is>
          <t>AJUDANTE</t>
        </is>
      </c>
      <c r="C1350" s="25" t="inlineStr">
        <is>
          <t>SEINFRA</t>
        </is>
      </c>
      <c r="D1350" s="25" t="inlineStr">
        <is>
          <t>H</t>
        </is>
      </c>
      <c r="E1350" s="69">
        <f>L1350*FATOR</f>
        <v/>
      </c>
      <c r="F1350" s="72" t="n">
        <v>21.1</v>
      </c>
      <c r="G1350" s="72">
        <f>ROUND(E1350*F1350, 2)</f>
        <v/>
      </c>
      <c r="L1350" t="n">
        <v>5.6</v>
      </c>
      <c r="M1350" t="n">
        <v>21.1</v>
      </c>
      <c r="N1350">
        <f>(M1350-F1350)</f>
        <v/>
      </c>
    </row>
    <row r="1351" ht="15" customHeight="1">
      <c r="A1351" s="25" t="inlineStr">
        <is>
          <t>I1530</t>
        </is>
      </c>
      <c r="B1351" s="26" t="inlineStr">
        <is>
          <t>MONTADOR</t>
        </is>
      </c>
      <c r="C1351" s="25" t="inlineStr">
        <is>
          <t>SEINFRA</t>
        </is>
      </c>
      <c r="D1351" s="25" t="inlineStr">
        <is>
          <t>H</t>
        </is>
      </c>
      <c r="E1351" s="69">
        <f>L1351*FATOR</f>
        <v/>
      </c>
      <c r="F1351" s="72" t="n">
        <v>26.86</v>
      </c>
      <c r="G1351" s="72">
        <f>ROUND(E1351*F1351, 2)</f>
        <v/>
      </c>
      <c r="L1351" t="n">
        <v>2.8</v>
      </c>
      <c r="M1351" t="n">
        <v>26.86</v>
      </c>
      <c r="N1351">
        <f>(M1351-F1351)</f>
        <v/>
      </c>
    </row>
    <row r="1352" ht="15" customHeight="1">
      <c r="A1352" s="2" t="inlineStr"/>
      <c r="B1352" s="2" t="inlineStr"/>
      <c r="C1352" s="2" t="inlineStr"/>
      <c r="D1352" s="2" t="inlineStr"/>
      <c r="E1352" s="29" t="inlineStr">
        <is>
          <t>TOTAL Mão de Obra:</t>
        </is>
      </c>
      <c r="F1352" s="60" t="n"/>
      <c r="G1352" s="73">
        <f>SUM(G1350:G1351)</f>
        <v/>
      </c>
    </row>
    <row r="1353" ht="15" customHeight="1">
      <c r="A1353" s="2" t="inlineStr"/>
      <c r="B1353" s="2" t="inlineStr"/>
      <c r="C1353" s="2" t="inlineStr"/>
      <c r="D1353" s="2" t="inlineStr"/>
      <c r="E1353" s="31" t="inlineStr">
        <is>
          <t>VALOR:</t>
        </is>
      </c>
      <c r="F1353" s="60" t="n"/>
      <c r="G1353" s="61">
        <f>SUM(G1348,G1345,G1352)</f>
        <v/>
      </c>
    </row>
    <row r="1354" ht="15" customHeight="1">
      <c r="A1354" s="2" t="inlineStr"/>
      <c r="B1354" s="2" t="inlineStr"/>
      <c r="C1354" s="2" t="inlineStr"/>
      <c r="D1354" s="2" t="inlineStr"/>
      <c r="E1354" s="31" t="inlineStr">
        <is>
          <t>VALOR BDI (26.70%):</t>
        </is>
      </c>
      <c r="F1354" s="60" t="n"/>
      <c r="G1354" s="61">
        <f>ROUNDDOWN(G1353*BDI,2)</f>
        <v/>
      </c>
    </row>
    <row r="1355" ht="15" customHeight="1">
      <c r="A1355" s="2" t="inlineStr"/>
      <c r="B1355" s="2" t="inlineStr"/>
      <c r="C1355" s="2" t="inlineStr"/>
      <c r="D1355" s="2" t="inlineStr"/>
      <c r="E1355" s="31" t="inlineStr">
        <is>
          <t>VALOR COM BDI:</t>
        </is>
      </c>
      <c r="F1355" s="60" t="n"/>
      <c r="G1355" s="61">
        <f>G1354 + G1353</f>
        <v/>
      </c>
    </row>
    <row r="1356" ht="10" customHeight="1">
      <c r="A1356" s="2" t="inlineStr"/>
      <c r="B1356" s="2" t="inlineStr"/>
      <c r="C1356" s="22" t="inlineStr"/>
      <c r="E1356" s="2" t="inlineStr"/>
      <c r="F1356" s="2" t="inlineStr"/>
      <c r="G1356" s="2" t="inlineStr"/>
    </row>
    <row r="1357" ht="20" customHeight="1">
      <c r="A1357" s="23" t="inlineStr">
        <is>
          <t>4.37. C5104 INSTALAÇÃO DE VÁLVULA DN 10" DE AÇO CARBONO API 6D COM EXTREMIDADES FLANGEADAS E TESTE (UN)</t>
        </is>
      </c>
      <c r="B1357" s="59" t="n"/>
      <c r="C1357" s="59" t="n"/>
      <c r="D1357" s="59" t="n"/>
      <c r="E1357" s="59" t="n"/>
      <c r="F1357" s="59" t="n"/>
      <c r="G1357" s="60" t="n"/>
    </row>
    <row r="1358" ht="15" customHeight="1">
      <c r="A1358" s="24" t="inlineStr">
        <is>
          <t>Equipamento Custo Horário</t>
        </is>
      </c>
      <c r="B1358" s="60" t="n"/>
      <c r="C1358" s="15" t="inlineStr">
        <is>
          <t>FONTE</t>
        </is>
      </c>
      <c r="D1358" s="15" t="inlineStr">
        <is>
          <t>UNID</t>
        </is>
      </c>
      <c r="E1358" s="15" t="inlineStr">
        <is>
          <t>COEFICIENTE</t>
        </is>
      </c>
      <c r="F1358" s="15" t="inlineStr">
        <is>
          <t>PREÇO UNITÁRIO</t>
        </is>
      </c>
      <c r="G1358" s="15" t="inlineStr">
        <is>
          <t>TOTAL</t>
        </is>
      </c>
    </row>
    <row r="1359" ht="15" customHeight="1">
      <c r="A1359" s="25" t="inlineStr">
        <is>
          <t>I0705</t>
        </is>
      </c>
      <c r="B1359" s="26" t="inlineStr">
        <is>
          <t>CAMINHÃO COMERC. EQUIP. C/GUINDASTE (CHP)</t>
        </is>
      </c>
      <c r="C1359" s="25" t="inlineStr">
        <is>
          <t>SEINFRA</t>
        </is>
      </c>
      <c r="D1359" s="25" t="inlineStr">
        <is>
          <t>H</t>
        </is>
      </c>
      <c r="E1359" s="69" t="n">
        <v>3.4</v>
      </c>
      <c r="F1359" s="72">
        <f>'COMPOSICOES AUXILIARES'!G242</f>
        <v/>
      </c>
      <c r="G1359" s="72">
        <f>ROUND(E1359*F1359, 2)</f>
        <v/>
      </c>
      <c r="L1359" t="n">
        <v>3.4</v>
      </c>
      <c r="M1359" t="n">
        <v>172.7113</v>
      </c>
      <c r="N1359">
        <f>(M1359-F1359)</f>
        <v/>
      </c>
    </row>
    <row r="1360" ht="18" customHeight="1">
      <c r="A1360" s="2" t="inlineStr"/>
      <c r="B1360" s="2" t="inlineStr"/>
      <c r="C1360" s="2" t="inlineStr"/>
      <c r="D1360" s="2" t="inlineStr"/>
      <c r="E1360" s="29" t="inlineStr">
        <is>
          <t>TOTAL Equipamento Custo Horário:</t>
        </is>
      </c>
      <c r="F1360" s="60" t="n"/>
      <c r="G1360" s="73">
        <f>SUM(G1359:G1359)</f>
        <v/>
      </c>
    </row>
    <row r="1361" ht="15" customHeight="1">
      <c r="A1361" s="24" t="inlineStr">
        <is>
          <t>Material</t>
        </is>
      </c>
      <c r="B1361" s="60" t="n"/>
      <c r="C1361" s="15" t="inlineStr">
        <is>
          <t>FONTE</t>
        </is>
      </c>
      <c r="D1361" s="15" t="inlineStr">
        <is>
          <t>UNID</t>
        </is>
      </c>
      <c r="E1361" s="15" t="inlineStr">
        <is>
          <t>COEFICIENTE</t>
        </is>
      </c>
      <c r="F1361" s="15" t="inlineStr">
        <is>
          <t>PREÇO UNITÁRIO</t>
        </is>
      </c>
      <c r="G1361" s="15" t="inlineStr">
        <is>
          <t>TOTAL</t>
        </is>
      </c>
    </row>
    <row r="1362" ht="29" customHeight="1">
      <c r="A1362" s="25" t="inlineStr">
        <is>
          <t>G0350</t>
        </is>
      </c>
      <c r="B1362" s="26" t="inlineStr">
        <is>
          <t>TESTE DA VÁLVULA BIPARTIDA FLANGEADA 10", HIDROSTÁTICO DO CORPO E VEDAÇÃO E PNEUMÁTICO DA VEDAÇÃO COM EMISSÃO DE RELATÓRIO</t>
        </is>
      </c>
      <c r="C1362" s="25" t="inlineStr">
        <is>
          <t>SEINFRA</t>
        </is>
      </c>
      <c r="D1362" s="25" t="inlineStr">
        <is>
          <t>UN</t>
        </is>
      </c>
      <c r="E1362" s="69" t="n">
        <v>1</v>
      </c>
      <c r="F1362" s="72">
        <f>ROUND(M1362*FATOR, 2)</f>
        <v/>
      </c>
      <c r="G1362" s="72">
        <f>ROUND(E1362*F1362, 2)</f>
        <v/>
      </c>
      <c r="L1362" t="n">
        <v>1</v>
      </c>
      <c r="M1362" t="n">
        <v>1219.18</v>
      </c>
      <c r="N1362">
        <f>(M1362-F1362)</f>
        <v/>
      </c>
    </row>
    <row r="1363" ht="15" customHeight="1">
      <c r="A1363" s="2" t="inlineStr"/>
      <c r="B1363" s="2" t="inlineStr"/>
      <c r="C1363" s="2" t="inlineStr"/>
      <c r="D1363" s="2" t="inlineStr"/>
      <c r="E1363" s="29" t="inlineStr">
        <is>
          <t>TOTAL Material:</t>
        </is>
      </c>
      <c r="F1363" s="60" t="n"/>
      <c r="G1363" s="73">
        <f>SUM(G1362:G1362)</f>
        <v/>
      </c>
    </row>
    <row r="1364" ht="15" customHeight="1">
      <c r="A1364" s="24" t="inlineStr">
        <is>
          <t>Mão de Obra</t>
        </is>
      </c>
      <c r="B1364" s="60" t="n"/>
      <c r="C1364" s="15" t="inlineStr">
        <is>
          <t>FONTE</t>
        </is>
      </c>
      <c r="D1364" s="15" t="inlineStr">
        <is>
          <t>UNID</t>
        </is>
      </c>
      <c r="E1364" s="15" t="inlineStr">
        <is>
          <t>COEFICIENTE</t>
        </is>
      </c>
      <c r="F1364" s="15" t="inlineStr">
        <is>
          <t>PREÇO UNITÁRIO</t>
        </is>
      </c>
      <c r="G1364" s="15" t="inlineStr">
        <is>
          <t>TOTAL</t>
        </is>
      </c>
    </row>
    <row r="1365" ht="15" customHeight="1">
      <c r="A1365" s="25" t="inlineStr">
        <is>
          <t>I0037</t>
        </is>
      </c>
      <c r="B1365" s="26" t="inlineStr">
        <is>
          <t>AJUDANTE</t>
        </is>
      </c>
      <c r="C1365" s="25" t="inlineStr">
        <is>
          <t>SEINFRA</t>
        </is>
      </c>
      <c r="D1365" s="25" t="inlineStr">
        <is>
          <t>H</t>
        </is>
      </c>
      <c r="E1365" s="69">
        <f>L1365*FATOR</f>
        <v/>
      </c>
      <c r="F1365" s="72" t="n">
        <v>21.1</v>
      </c>
      <c r="G1365" s="72">
        <f>ROUND(E1365*F1365, 2)</f>
        <v/>
      </c>
      <c r="L1365" t="n">
        <v>6.8</v>
      </c>
      <c r="M1365" t="n">
        <v>21.1</v>
      </c>
      <c r="N1365">
        <f>(M1365-F1365)</f>
        <v/>
      </c>
    </row>
    <row r="1366" ht="15" customHeight="1">
      <c r="A1366" s="25" t="inlineStr">
        <is>
          <t>I1530</t>
        </is>
      </c>
      <c r="B1366" s="26" t="inlineStr">
        <is>
          <t>MONTADOR</t>
        </is>
      </c>
      <c r="C1366" s="25" t="inlineStr">
        <is>
          <t>SEINFRA</t>
        </is>
      </c>
      <c r="D1366" s="25" t="inlineStr">
        <is>
          <t>H</t>
        </is>
      </c>
      <c r="E1366" s="69">
        <f>L1366*FATOR</f>
        <v/>
      </c>
      <c r="F1366" s="72" t="n">
        <v>26.86</v>
      </c>
      <c r="G1366" s="72">
        <f>ROUND(E1366*F1366, 2)</f>
        <v/>
      </c>
      <c r="L1366" t="n">
        <v>3.4</v>
      </c>
      <c r="M1366" t="n">
        <v>26.86</v>
      </c>
      <c r="N1366">
        <f>(M1366-F1366)</f>
        <v/>
      </c>
    </row>
    <row r="1367" ht="15" customHeight="1">
      <c r="A1367" s="2" t="inlineStr"/>
      <c r="B1367" s="2" t="inlineStr"/>
      <c r="C1367" s="2" t="inlineStr"/>
      <c r="D1367" s="2" t="inlineStr"/>
      <c r="E1367" s="29" t="inlineStr">
        <is>
          <t>TOTAL Mão de Obra:</t>
        </is>
      </c>
      <c r="F1367" s="60" t="n"/>
      <c r="G1367" s="73">
        <f>SUM(G1365:G1366)</f>
        <v/>
      </c>
    </row>
    <row r="1368" ht="15" customHeight="1">
      <c r="A1368" s="2" t="inlineStr"/>
      <c r="B1368" s="2" t="inlineStr"/>
      <c r="C1368" s="2" t="inlineStr"/>
      <c r="D1368" s="2" t="inlineStr"/>
      <c r="E1368" s="31" t="inlineStr">
        <is>
          <t>VALOR:</t>
        </is>
      </c>
      <c r="F1368" s="60" t="n"/>
      <c r="G1368" s="61">
        <f>SUM(G1363,G1360,G1367)</f>
        <v/>
      </c>
    </row>
    <row r="1369" ht="15" customHeight="1">
      <c r="A1369" s="2" t="inlineStr"/>
      <c r="B1369" s="2" t="inlineStr"/>
      <c r="C1369" s="2" t="inlineStr"/>
      <c r="D1369" s="2" t="inlineStr"/>
      <c r="E1369" s="31" t="inlineStr">
        <is>
          <t>VALOR BDI (26.70%):</t>
        </is>
      </c>
      <c r="F1369" s="60" t="n"/>
      <c r="G1369" s="61">
        <f>ROUNDDOWN(G1368*BDI,2)</f>
        <v/>
      </c>
    </row>
    <row r="1370" ht="15" customHeight="1">
      <c r="A1370" s="2" t="inlineStr"/>
      <c r="B1370" s="2" t="inlineStr"/>
      <c r="C1370" s="2" t="inlineStr"/>
      <c r="D1370" s="2" t="inlineStr"/>
      <c r="E1370" s="31" t="inlineStr">
        <is>
          <t>VALOR COM BDI:</t>
        </is>
      </c>
      <c r="F1370" s="60" t="n"/>
      <c r="G1370" s="61">
        <f>G1369 + G1368</f>
        <v/>
      </c>
    </row>
    <row r="1371" ht="10" customHeight="1">
      <c r="A1371" s="2" t="inlineStr"/>
      <c r="B1371" s="2" t="inlineStr"/>
      <c r="C1371" s="22" t="inlineStr"/>
      <c r="E1371" s="2" t="inlineStr"/>
      <c r="F1371" s="2" t="inlineStr"/>
      <c r="G1371" s="2" t="inlineStr"/>
    </row>
    <row r="1372" ht="20" customHeight="1">
      <c r="A1372" s="23" t="inlineStr">
        <is>
          <t>4.38. C5106 SPOOL EM AÇO CARBONO DN 2", SCH 40, INCLUINDO MONTAGEM, SOLDA, TESTE SIMPLIFICADO E INSTALAÇÃO - (PESO APROXIMADO DE FLANGES/CONEXÕES: MÍNIMO = 5,40KG/UN; MÁXIMO = 8,26KG/UN) (KG)</t>
        </is>
      </c>
      <c r="B1372" s="59" t="n"/>
      <c r="C1372" s="59" t="n"/>
      <c r="D1372" s="59" t="n"/>
      <c r="E1372" s="59" t="n"/>
      <c r="F1372" s="59" t="n"/>
      <c r="G1372" s="60" t="n"/>
    </row>
    <row r="1373" ht="15" customHeight="1">
      <c r="A1373" s="24" t="inlineStr">
        <is>
          <t>COTAÇÃO / MAO DE OBRA (C/ ENCARGOS)</t>
        </is>
      </c>
      <c r="B1373" s="60" t="n"/>
      <c r="C1373" s="15" t="inlineStr">
        <is>
          <t>FONTE</t>
        </is>
      </c>
      <c r="D1373" s="15" t="inlineStr">
        <is>
          <t>UNID</t>
        </is>
      </c>
      <c r="E1373" s="15" t="inlineStr">
        <is>
          <t>COEFICIENTE</t>
        </is>
      </c>
      <c r="F1373" s="15" t="inlineStr">
        <is>
          <t>PREÇO UNITÁRIO</t>
        </is>
      </c>
      <c r="G1373" s="15" t="inlineStr">
        <is>
          <t>TOTAL</t>
        </is>
      </c>
    </row>
    <row r="1374" ht="15" customHeight="1">
      <c r="A1374" s="25" t="inlineStr">
        <is>
          <t>G0405</t>
        </is>
      </c>
      <c r="B1374" s="26" t="inlineStr">
        <is>
          <t>INSPETOR DE SOLDA N1/EV-N2-S-SNQC (CEGÁS)</t>
        </is>
      </c>
      <c r="C1374" s="25" t="inlineStr">
        <is>
          <t>SEINFRA</t>
        </is>
      </c>
      <c r="D1374" s="25" t="inlineStr">
        <is>
          <t>H</t>
        </is>
      </c>
      <c r="E1374" s="69" t="n">
        <v>0.4159</v>
      </c>
      <c r="F1374" s="72">
        <f>ROUND(M1374*FATOR, 2)</f>
        <v/>
      </c>
      <c r="G1374" s="72">
        <f>ROUND(E1374*F1374, 2)</f>
        <v/>
      </c>
      <c r="L1374" t="n">
        <v>0.4159</v>
      </c>
      <c r="M1374" t="n">
        <v>42.35</v>
      </c>
      <c r="N1374">
        <f>(M1374-F1374)</f>
        <v/>
      </c>
    </row>
    <row r="1375" ht="18" customHeight="1">
      <c r="A1375" s="2" t="inlineStr"/>
      <c r="B1375" s="2" t="inlineStr"/>
      <c r="C1375" s="2" t="inlineStr"/>
      <c r="D1375" s="2" t="inlineStr"/>
      <c r="E1375" s="29" t="inlineStr">
        <is>
          <t>TOTAL COTAÇÃO / MAO DE OBRA (C/ ENCARGOS):</t>
        </is>
      </c>
      <c r="F1375" s="60" t="n"/>
      <c r="G1375" s="73">
        <f>SUM(G1374:G1374)</f>
        <v/>
      </c>
    </row>
    <row r="1376" ht="15" customHeight="1">
      <c r="A1376" s="24" t="inlineStr">
        <is>
          <t>Equipamento Custo Horário</t>
        </is>
      </c>
      <c r="B1376" s="60" t="n"/>
      <c r="C1376" s="15" t="inlineStr">
        <is>
          <t>FONTE</t>
        </is>
      </c>
      <c r="D1376" s="15" t="inlineStr">
        <is>
          <t>UNID</t>
        </is>
      </c>
      <c r="E1376" s="15" t="inlineStr">
        <is>
          <t>COEFICIENTE</t>
        </is>
      </c>
      <c r="F1376" s="15" t="inlineStr">
        <is>
          <t>PREÇO UNITÁRIO</t>
        </is>
      </c>
      <c r="G1376" s="15" t="inlineStr">
        <is>
          <t>TOTAL</t>
        </is>
      </c>
    </row>
    <row r="1377" ht="15" customHeight="1">
      <c r="A1377" s="25" t="inlineStr">
        <is>
          <t>I0584</t>
        </is>
      </c>
      <c r="B1377" s="26" t="inlineStr">
        <is>
          <t>CAMINHÃO COMERC. EQUIP. C/GUINDASTE (CHI)</t>
        </is>
      </c>
      <c r="C1377" s="25" t="inlineStr">
        <is>
          <t>SEINFRA</t>
        </is>
      </c>
      <c r="D1377" s="25" t="inlineStr">
        <is>
          <t>H</t>
        </is>
      </c>
      <c r="E1377" s="69" t="n">
        <v>0.0605</v>
      </c>
      <c r="F1377" s="72">
        <f>'COMPOSICOES AUXILIARES'!G230</f>
        <v/>
      </c>
      <c r="G1377" s="72">
        <f>ROUND(E1377*F1377, 2)</f>
        <v/>
      </c>
      <c r="L1377" t="n">
        <v>0.0605</v>
      </c>
      <c r="M1377" t="n">
        <v>64.99120000000001</v>
      </c>
      <c r="N1377">
        <f>(M1377-F1377)</f>
        <v/>
      </c>
    </row>
    <row r="1378" ht="15" customHeight="1">
      <c r="A1378" s="25" t="inlineStr">
        <is>
          <t>I0705</t>
        </is>
      </c>
      <c r="B1378" s="26" t="inlineStr">
        <is>
          <t>CAMINHÃO COMERC. EQUIP. C/GUINDASTE (CHP)</t>
        </is>
      </c>
      <c r="C1378" s="25" t="inlineStr">
        <is>
          <t>SEINFRA</t>
        </is>
      </c>
      <c r="D1378" s="25" t="inlineStr">
        <is>
          <t>H</t>
        </is>
      </c>
      <c r="E1378" s="69" t="n">
        <v>0.2179</v>
      </c>
      <c r="F1378" s="72">
        <f>'COMPOSICOES AUXILIARES'!G242</f>
        <v/>
      </c>
      <c r="G1378" s="72">
        <f>ROUND(E1378*F1378, 2)</f>
        <v/>
      </c>
      <c r="L1378" t="n">
        <v>0.2179</v>
      </c>
      <c r="M1378" t="n">
        <v>172.7113</v>
      </c>
      <c r="N1378">
        <f>(M1378-F1378)</f>
        <v/>
      </c>
    </row>
    <row r="1379" ht="15" customHeight="1">
      <c r="A1379" s="25" t="inlineStr">
        <is>
          <t>I0737</t>
        </is>
      </c>
      <c r="B1379" s="26" t="inlineStr">
        <is>
          <t>ESMERILHADEIRA INDUSTRIAL (CHP)</t>
        </is>
      </c>
      <c r="C1379" s="25" t="inlineStr">
        <is>
          <t>SEINFRA</t>
        </is>
      </c>
      <c r="D1379" s="25" t="inlineStr">
        <is>
          <t>H</t>
        </is>
      </c>
      <c r="E1379" s="69" t="n">
        <v>0.0416</v>
      </c>
      <c r="F1379" s="72">
        <f>'COMPOSICOES AUXILIARES'!G548</f>
        <v/>
      </c>
      <c r="G1379" s="72">
        <f>ROUND(E1379*F1379, 2)</f>
        <v/>
      </c>
      <c r="L1379" t="n">
        <v>0.0416</v>
      </c>
      <c r="M1379" t="n">
        <v>0.3554</v>
      </c>
      <c r="N1379">
        <f>(M1379-F1379)</f>
        <v/>
      </c>
    </row>
    <row r="1380" ht="15" customHeight="1">
      <c r="A1380" s="25" t="inlineStr">
        <is>
          <t>I0628</t>
        </is>
      </c>
      <c r="B1380" s="26" t="inlineStr">
        <is>
          <t>GRUPO GERADOR 36 KVA (CHI)</t>
        </is>
      </c>
      <c r="C1380" s="25" t="inlineStr">
        <is>
          <t>SEINFRA</t>
        </is>
      </c>
      <c r="D1380" s="25" t="inlineStr">
        <is>
          <t>H</t>
        </is>
      </c>
      <c r="E1380" s="69" t="n">
        <v>0.208</v>
      </c>
      <c r="F1380" s="72">
        <f>'COMPOSICOES AUXILIARES'!G644</f>
        <v/>
      </c>
      <c r="G1380" s="72">
        <f>ROUND(E1380*F1380, 2)</f>
        <v/>
      </c>
      <c r="L1380" t="n">
        <v>0.208</v>
      </c>
      <c r="M1380" t="n">
        <v>29.9694</v>
      </c>
      <c r="N1380">
        <f>(M1380-F1380)</f>
        <v/>
      </c>
    </row>
    <row r="1381" ht="15" customHeight="1">
      <c r="A1381" s="25" t="inlineStr">
        <is>
          <t>I0742</t>
        </is>
      </c>
      <c r="B1381" s="26" t="inlineStr">
        <is>
          <t>GRUPO GERADOR 36 KVA (CHP)</t>
        </is>
      </c>
      <c r="C1381" s="25" t="inlineStr">
        <is>
          <t>SEINFRA</t>
        </is>
      </c>
      <c r="D1381" s="25" t="inlineStr">
        <is>
          <t>H</t>
        </is>
      </c>
      <c r="E1381" s="69" t="n">
        <v>0.208</v>
      </c>
      <c r="F1381" s="72">
        <f>'COMPOSICOES AUXILIARES'!G656</f>
        <v/>
      </c>
      <c r="G1381" s="72">
        <f>ROUND(E1381*F1381, 2)</f>
        <v/>
      </c>
      <c r="L1381" t="n">
        <v>0.208</v>
      </c>
      <c r="M1381" t="n">
        <v>67.74679999999999</v>
      </c>
      <c r="N1381">
        <f>(M1381-F1381)</f>
        <v/>
      </c>
    </row>
    <row r="1382" ht="15" customHeight="1">
      <c r="A1382" s="25" t="inlineStr">
        <is>
          <t>I0635</t>
        </is>
      </c>
      <c r="B1382" s="26" t="inlineStr">
        <is>
          <t>MÁQUINA DE SOLDA (CHI)</t>
        </is>
      </c>
      <c r="C1382" s="25" t="inlineStr">
        <is>
          <t>SEINFRA</t>
        </is>
      </c>
      <c r="D1382" s="25" t="inlineStr">
        <is>
          <t>H</t>
        </is>
      </c>
      <c r="E1382" s="69" t="n">
        <v>0.208</v>
      </c>
      <c r="F1382" s="72">
        <f>'COMPOSICOES AUXILIARES'!G1033</f>
        <v/>
      </c>
      <c r="G1382" s="72">
        <f>ROUND(E1382*F1382, 2)</f>
        <v/>
      </c>
      <c r="L1382" t="n">
        <v>0.208</v>
      </c>
      <c r="M1382" t="n">
        <v>0.0644</v>
      </c>
      <c r="N1382">
        <f>(M1382-F1382)</f>
        <v/>
      </c>
    </row>
    <row r="1383" ht="15" customHeight="1">
      <c r="A1383" s="25" t="inlineStr">
        <is>
          <t>I0749</t>
        </is>
      </c>
      <c r="B1383" s="26" t="inlineStr">
        <is>
          <t>MÁQUINA DE SOLDA (CHP)</t>
        </is>
      </c>
      <c r="C1383" s="25" t="inlineStr">
        <is>
          <t>SEINFRA</t>
        </is>
      </c>
      <c r="D1383" s="25" t="inlineStr">
        <is>
          <t>H</t>
        </is>
      </c>
      <c r="E1383" s="69" t="n">
        <v>0.208</v>
      </c>
      <c r="F1383" s="72">
        <f>'COMPOSICOES AUXILIARES'!G1043</f>
        <v/>
      </c>
      <c r="G1383" s="72">
        <f>ROUND(E1383*F1383, 2)</f>
        <v/>
      </c>
      <c r="L1383" t="n">
        <v>0.208</v>
      </c>
      <c r="M1383" t="n">
        <v>0.09719999999999999</v>
      </c>
      <c r="N1383">
        <f>(M1383-F1383)</f>
        <v/>
      </c>
    </row>
    <row r="1384" ht="21" customHeight="1">
      <c r="A1384" s="25" t="inlineStr">
        <is>
          <t>G0443</t>
        </is>
      </c>
      <c r="B1384" s="26" t="inlineStr">
        <is>
          <t>RETÍFICA RETA ELÉTRICA DE 650 W VELOCIDADE MÁXIMA 10000 A 28000 RPM (CHI)</t>
        </is>
      </c>
      <c r="C1384" s="25" t="inlineStr">
        <is>
          <t>SEINFRA</t>
        </is>
      </c>
      <c r="D1384" s="25" t="inlineStr">
        <is>
          <t>H</t>
        </is>
      </c>
      <c r="E1384" s="69" t="n">
        <v>0.3951</v>
      </c>
      <c r="F1384" s="72">
        <f>'COMPOSICOES AUXILIARES'!G1411</f>
        <v/>
      </c>
      <c r="G1384" s="72">
        <f>ROUND(E1384*F1384, 2)</f>
        <v/>
      </c>
      <c r="L1384" t="n">
        <v>0.3951</v>
      </c>
      <c r="M1384" t="n">
        <v>0.2158</v>
      </c>
      <c r="N1384">
        <f>(M1384-F1384)</f>
        <v/>
      </c>
    </row>
    <row r="1385" ht="21" customHeight="1">
      <c r="A1385" s="25" t="inlineStr">
        <is>
          <t>G0442</t>
        </is>
      </c>
      <c r="B1385" s="26" t="inlineStr">
        <is>
          <t>RETÍFICA RETA ELÉTRICA DE 650 W VELOCIDADE MÁXIMA 10000 A 28000 RPM (CHP)</t>
        </is>
      </c>
      <c r="C1385" s="25" t="inlineStr">
        <is>
          <t>SEINFRA</t>
        </is>
      </c>
      <c r="D1385" s="25" t="inlineStr">
        <is>
          <t>H</t>
        </is>
      </c>
      <c r="E1385" s="69" t="n">
        <v>0.0208</v>
      </c>
      <c r="F1385" s="72">
        <f>'COMPOSICOES AUXILIARES'!G1421</f>
        <v/>
      </c>
      <c r="G1385" s="72">
        <f>ROUND(E1385*F1385, 2)</f>
        <v/>
      </c>
      <c r="L1385" t="n">
        <v>0.0208</v>
      </c>
      <c r="M1385" t="n">
        <v>0.3686</v>
      </c>
      <c r="N1385">
        <f>(M1385-F1385)</f>
        <v/>
      </c>
    </row>
    <row r="1386" ht="18" customHeight="1">
      <c r="A1386" s="2" t="inlineStr"/>
      <c r="B1386" s="2" t="inlineStr"/>
      <c r="C1386" s="2" t="inlineStr"/>
      <c r="D1386" s="2" t="inlineStr"/>
      <c r="E1386" s="29" t="inlineStr">
        <is>
          <t>TOTAL Equipamento Custo Horário:</t>
        </is>
      </c>
      <c r="F1386" s="60" t="n"/>
      <c r="G1386" s="73">
        <f>SUM(G1377:G1385)</f>
        <v/>
      </c>
    </row>
    <row r="1387" ht="15" customHeight="1">
      <c r="A1387" s="24" t="inlineStr">
        <is>
          <t>Material</t>
        </is>
      </c>
      <c r="B1387" s="60" t="n"/>
      <c r="C1387" s="15" t="inlineStr">
        <is>
          <t>FONTE</t>
        </is>
      </c>
      <c r="D1387" s="15" t="inlineStr">
        <is>
          <t>UNID</t>
        </is>
      </c>
      <c r="E1387" s="15" t="inlineStr">
        <is>
          <t>COEFICIENTE</t>
        </is>
      </c>
      <c r="F1387" s="15" t="inlineStr">
        <is>
          <t>PREÇO UNITÁRIO</t>
        </is>
      </c>
      <c r="G1387" s="15" t="inlineStr">
        <is>
          <t>TOTAL</t>
        </is>
      </c>
    </row>
    <row r="1388" ht="21" customHeight="1">
      <c r="A1388" s="25" t="inlineStr">
        <is>
          <t>G0001</t>
        </is>
      </c>
      <c r="B1388" s="26" t="inlineStr">
        <is>
          <t>ACOPLADEIRA EXTERNA EM AÇO PARA SOLDA EM TUBOS EM AÇO CARBONO DN  2"</t>
        </is>
      </c>
      <c r="C1388" s="25" t="inlineStr">
        <is>
          <t>SEINFRA</t>
        </is>
      </c>
      <c r="D1388" s="25" t="inlineStr">
        <is>
          <t>UN</t>
        </is>
      </c>
      <c r="E1388" s="69" t="n">
        <v>0.0001</v>
      </c>
      <c r="F1388" s="72">
        <f>ROUND(M1388*FATOR, 2)</f>
        <v/>
      </c>
      <c r="G1388" s="72">
        <f>ROUND(E1388*F1388, 2)</f>
        <v/>
      </c>
      <c r="L1388" t="n">
        <v>0.0001</v>
      </c>
      <c r="M1388" t="n">
        <v>687.16</v>
      </c>
      <c r="N1388">
        <f>(M1388-F1388)</f>
        <v/>
      </c>
    </row>
    <row r="1389" ht="15" customHeight="1">
      <c r="A1389" s="25" t="inlineStr">
        <is>
          <t>G0039</t>
        </is>
      </c>
      <c r="B1389" s="26" t="inlineStr">
        <is>
          <t>ARGÔNIO</t>
        </is>
      </c>
      <c r="C1389" s="25" t="inlineStr">
        <is>
          <t>SEINFRA</t>
        </is>
      </c>
      <c r="D1389" s="25" t="inlineStr">
        <is>
          <t>M3</t>
        </is>
      </c>
      <c r="E1389" s="69" t="n">
        <v>0.1983</v>
      </c>
      <c r="F1389" s="72">
        <f>ROUND(M1389*FATOR, 2)</f>
        <v/>
      </c>
      <c r="G1389" s="72">
        <f>ROUND(E1389*F1389, 2)</f>
        <v/>
      </c>
      <c r="L1389" t="n">
        <v>0.1983</v>
      </c>
      <c r="M1389" t="n">
        <v>41.15</v>
      </c>
      <c r="N1389">
        <f>(M1389-F1389)</f>
        <v/>
      </c>
    </row>
    <row r="1390" ht="15" customHeight="1">
      <c r="A1390" s="25" t="inlineStr">
        <is>
          <t>G0126</t>
        </is>
      </c>
      <c r="B1390" s="26" t="inlineStr">
        <is>
          <t>DISCO DE CORTE  DE 7" PARA TUDOS DE AÇO CARBONO</t>
        </is>
      </c>
      <c r="C1390" s="25" t="inlineStr">
        <is>
          <t>SEINFRA</t>
        </is>
      </c>
      <c r="D1390" s="25" t="inlineStr">
        <is>
          <t>UN</t>
        </is>
      </c>
      <c r="E1390" s="69" t="n">
        <v>0.0291</v>
      </c>
      <c r="F1390" s="72">
        <f>ROUND(M1390*FATOR, 2)</f>
        <v/>
      </c>
      <c r="G1390" s="72">
        <f>ROUND(E1390*F1390, 2)</f>
        <v/>
      </c>
      <c r="L1390" t="n">
        <v>0.0291</v>
      </c>
      <c r="M1390" t="n">
        <v>7.77</v>
      </c>
      <c r="N1390">
        <f>(M1390-F1390)</f>
        <v/>
      </c>
    </row>
    <row r="1391" ht="15" customHeight="1">
      <c r="A1391" s="25" t="inlineStr">
        <is>
          <t>I0967</t>
        </is>
      </c>
      <c r="B1391" s="26" t="inlineStr">
        <is>
          <t>DISCO DE DESBASTE DE 7'</t>
        </is>
      </c>
      <c r="C1391" s="25" t="inlineStr">
        <is>
          <t>SEINFRA</t>
        </is>
      </c>
      <c r="D1391" s="25" t="inlineStr">
        <is>
          <t>UN</t>
        </is>
      </c>
      <c r="E1391" s="69" t="n">
        <v>0.1339</v>
      </c>
      <c r="F1391" s="72">
        <f>ROUND(M1391*FATOR, 2)</f>
        <v/>
      </c>
      <c r="G1391" s="72">
        <f>ROUND(E1391*F1391, 2)</f>
        <v/>
      </c>
      <c r="L1391" t="n">
        <v>0.1339</v>
      </c>
      <c r="M1391" t="n">
        <v>23.78</v>
      </c>
      <c r="N1391">
        <f>(M1391-F1391)</f>
        <v/>
      </c>
    </row>
    <row r="1392" ht="15" customHeight="1">
      <c r="A1392" s="25" t="inlineStr">
        <is>
          <t>I1061</t>
        </is>
      </c>
      <c r="B1392" s="26" t="inlineStr">
        <is>
          <t>ELETRODOS</t>
        </is>
      </c>
      <c r="C1392" s="25" t="inlineStr">
        <is>
          <t>SEINFRA</t>
        </is>
      </c>
      <c r="D1392" s="25" t="inlineStr">
        <is>
          <t>KG</t>
        </is>
      </c>
      <c r="E1392" s="69" t="n">
        <v>0.0001</v>
      </c>
      <c r="F1392" s="72">
        <f>ROUND(M1392*FATOR, 2)</f>
        <v/>
      </c>
      <c r="G1392" s="72">
        <f>ROUND(E1392*F1392, 2)</f>
        <v/>
      </c>
      <c r="L1392" t="n">
        <v>0.0001</v>
      </c>
      <c r="M1392" t="n">
        <v>32.44</v>
      </c>
      <c r="N1392">
        <f>(M1392-F1392)</f>
        <v/>
      </c>
    </row>
    <row r="1393" ht="15" customHeight="1">
      <c r="A1393" s="25" t="inlineStr">
        <is>
          <t>G0128</t>
        </is>
      </c>
      <c r="B1393" s="26" t="inlineStr">
        <is>
          <t>ESCOVA DE AÇO COPO TRANÇADA 4 1/2"</t>
        </is>
      </c>
      <c r="C1393" s="25" t="inlineStr">
        <is>
          <t>SEINFRA</t>
        </is>
      </c>
      <c r="D1393" s="25" t="inlineStr">
        <is>
          <t>UN</t>
        </is>
      </c>
      <c r="E1393" s="69" t="n">
        <v>0.0582</v>
      </c>
      <c r="F1393" s="72">
        <f>ROUND(M1393*FATOR, 2)</f>
        <v/>
      </c>
      <c r="G1393" s="72">
        <f>ROUND(E1393*F1393, 2)</f>
        <v/>
      </c>
      <c r="L1393" t="n">
        <v>0.0582</v>
      </c>
      <c r="M1393" t="n">
        <v>33.15</v>
      </c>
      <c r="N1393">
        <f>(M1393-F1393)</f>
        <v/>
      </c>
    </row>
    <row r="1394" ht="15" customHeight="1">
      <c r="A1394" s="25" t="inlineStr">
        <is>
          <t>G0250</t>
        </is>
      </c>
      <c r="B1394" s="26" t="inlineStr">
        <is>
          <t>PONTA MONTADA ABRASIVA TIPO A-21</t>
        </is>
      </c>
      <c r="C1394" s="25" t="inlineStr">
        <is>
          <t>SEINFRA</t>
        </is>
      </c>
      <c r="D1394" s="25" t="inlineStr">
        <is>
          <t>UN</t>
        </is>
      </c>
      <c r="E1394" s="69" t="n">
        <v>0.0001</v>
      </c>
      <c r="F1394" s="72">
        <f>ROUND(M1394*FATOR, 2)</f>
        <v/>
      </c>
      <c r="G1394" s="72">
        <f>ROUND(E1394*F1394, 2)</f>
        <v/>
      </c>
      <c r="L1394" t="n">
        <v>0.0001</v>
      </c>
      <c r="M1394" t="n">
        <v>16.17</v>
      </c>
      <c r="N1394">
        <f>(M1394-F1394)</f>
        <v/>
      </c>
    </row>
    <row r="1395" ht="15" customHeight="1">
      <c r="A1395" s="25" t="inlineStr">
        <is>
          <t>G0404</t>
        </is>
      </c>
      <c r="B1395" s="26" t="inlineStr">
        <is>
          <t>VARETA PARA SOLDA TIG ER70-S3</t>
        </is>
      </c>
      <c r="C1395" s="25" t="inlineStr">
        <is>
          <t>SEINFRA</t>
        </is>
      </c>
      <c r="D1395" s="25" t="inlineStr">
        <is>
          <t>KG</t>
        </is>
      </c>
      <c r="E1395" s="69" t="n">
        <v>0.0815</v>
      </c>
      <c r="F1395" s="72">
        <f>ROUND(M1395*FATOR, 2)</f>
        <v/>
      </c>
      <c r="G1395" s="72">
        <f>ROUND(E1395*F1395, 2)</f>
        <v/>
      </c>
      <c r="L1395" t="n">
        <v>0.0815</v>
      </c>
      <c r="M1395" t="n">
        <v>27.27</v>
      </c>
      <c r="N1395">
        <f>(M1395-F1395)</f>
        <v/>
      </c>
    </row>
    <row r="1396" ht="15" customHeight="1">
      <c r="A1396" s="2" t="inlineStr"/>
      <c r="B1396" s="2" t="inlineStr"/>
      <c r="C1396" s="2" t="inlineStr"/>
      <c r="D1396" s="2" t="inlineStr"/>
      <c r="E1396" s="29" t="inlineStr">
        <is>
          <t>TOTAL Material:</t>
        </is>
      </c>
      <c r="F1396" s="60" t="n"/>
      <c r="G1396" s="73">
        <f>SUM(G1388:G1395)</f>
        <v/>
      </c>
    </row>
    <row r="1397" ht="15" customHeight="1">
      <c r="A1397" s="24" t="inlineStr">
        <is>
          <t>Mão de Obra</t>
        </is>
      </c>
      <c r="B1397" s="60" t="n"/>
      <c r="C1397" s="15" t="inlineStr">
        <is>
          <t>FONTE</t>
        </is>
      </c>
      <c r="D1397" s="15" t="inlineStr">
        <is>
          <t>UNID</t>
        </is>
      </c>
      <c r="E1397" s="15" t="inlineStr">
        <is>
          <t>COEFICIENTE</t>
        </is>
      </c>
      <c r="F1397" s="15" t="inlineStr">
        <is>
          <t>PREÇO UNITÁRIO</t>
        </is>
      </c>
      <c r="G1397" s="15" t="inlineStr">
        <is>
          <t>TOTAL</t>
        </is>
      </c>
    </row>
    <row r="1398" ht="15" customHeight="1">
      <c r="A1398" s="25" t="inlineStr">
        <is>
          <t>I0037</t>
        </is>
      </c>
      <c r="B1398" s="26" t="inlineStr">
        <is>
          <t>AJUDANTE</t>
        </is>
      </c>
      <c r="C1398" s="25" t="inlineStr">
        <is>
          <t>SEINFRA</t>
        </is>
      </c>
      <c r="D1398" s="25" t="inlineStr">
        <is>
          <t>H</t>
        </is>
      </c>
      <c r="E1398" s="69">
        <f>L1398*FATOR</f>
        <v/>
      </c>
      <c r="F1398" s="72" t="n">
        <v>21.1</v>
      </c>
      <c r="G1398" s="72">
        <f>ROUND(E1398*F1398, 2)</f>
        <v/>
      </c>
      <c r="L1398" t="n">
        <v>0.2042</v>
      </c>
      <c r="M1398" t="n">
        <v>21.1</v>
      </c>
      <c r="N1398">
        <f>(M1398-F1398)</f>
        <v/>
      </c>
    </row>
    <row r="1399" ht="15" customHeight="1">
      <c r="A1399" s="25" t="inlineStr">
        <is>
          <t>I2325</t>
        </is>
      </c>
      <c r="B1399" s="26" t="inlineStr">
        <is>
          <t>ESMERILHADOR</t>
        </is>
      </c>
      <c r="C1399" s="25" t="inlineStr">
        <is>
          <t>SEINFRA</t>
        </is>
      </c>
      <c r="D1399" s="25" t="inlineStr">
        <is>
          <t>H</t>
        </is>
      </c>
      <c r="E1399" s="69">
        <f>L1399*FATOR</f>
        <v/>
      </c>
      <c r="F1399" s="72" t="n">
        <v>26.86</v>
      </c>
      <c r="G1399" s="72">
        <f>ROUND(E1399*F1399, 2)</f>
        <v/>
      </c>
      <c r="L1399" t="n">
        <v>0.4159</v>
      </c>
      <c r="M1399" t="n">
        <v>26.86</v>
      </c>
      <c r="N1399">
        <f>(M1399-F1399)</f>
        <v/>
      </c>
    </row>
    <row r="1400" ht="15" customHeight="1">
      <c r="A1400" s="25" t="inlineStr">
        <is>
          <t>I1530</t>
        </is>
      </c>
      <c r="B1400" s="26" t="inlineStr">
        <is>
          <t>MONTADOR</t>
        </is>
      </c>
      <c r="C1400" s="25" t="inlineStr">
        <is>
          <t>SEINFRA</t>
        </is>
      </c>
      <c r="D1400" s="25" t="inlineStr">
        <is>
          <t>H</t>
        </is>
      </c>
      <c r="E1400" s="69">
        <f>L1400*FATOR</f>
        <v/>
      </c>
      <c r="F1400" s="72" t="n">
        <v>26.86</v>
      </c>
      <c r="G1400" s="72">
        <f>ROUND(E1400*F1400, 2)</f>
        <v/>
      </c>
      <c r="L1400" t="n">
        <v>0.6885</v>
      </c>
      <c r="M1400" t="n">
        <v>26.86</v>
      </c>
      <c r="N1400">
        <f>(M1400-F1400)</f>
        <v/>
      </c>
    </row>
    <row r="1401" ht="15" customHeight="1">
      <c r="A1401" s="25" t="inlineStr">
        <is>
          <t>I2424</t>
        </is>
      </c>
      <c r="B1401" s="26" t="inlineStr">
        <is>
          <t>SOLDADOR RAIO X</t>
        </is>
      </c>
      <c r="C1401" s="25" t="inlineStr">
        <is>
          <t>SEINFRA</t>
        </is>
      </c>
      <c r="D1401" s="25" t="inlineStr">
        <is>
          <t>H</t>
        </is>
      </c>
      <c r="E1401" s="69">
        <f>L1401*FATOR</f>
        <v/>
      </c>
      <c r="F1401" s="72" t="n">
        <v>31.83</v>
      </c>
      <c r="G1401" s="72">
        <f>ROUND(E1401*F1401, 2)</f>
        <v/>
      </c>
      <c r="L1401" t="n">
        <v>0.4159</v>
      </c>
      <c r="M1401" t="n">
        <v>31.83</v>
      </c>
      <c r="N1401">
        <f>(M1401-F1401)</f>
        <v/>
      </c>
    </row>
    <row r="1402" ht="15" customHeight="1">
      <c r="A1402" s="2" t="inlineStr"/>
      <c r="B1402" s="2" t="inlineStr"/>
      <c r="C1402" s="2" t="inlineStr"/>
      <c r="D1402" s="2" t="inlineStr"/>
      <c r="E1402" s="29" t="inlineStr">
        <is>
          <t>TOTAL Mão de Obra:</t>
        </is>
      </c>
      <c r="F1402" s="60" t="n"/>
      <c r="G1402" s="73">
        <f>SUM(G1398:G1401)</f>
        <v/>
      </c>
    </row>
    <row r="1403" ht="15" customHeight="1">
      <c r="A1403" s="2" t="inlineStr"/>
      <c r="B1403" s="2" t="inlineStr"/>
      <c r="C1403" s="2" t="inlineStr"/>
      <c r="D1403" s="2" t="inlineStr"/>
      <c r="E1403" s="31" t="inlineStr">
        <is>
          <t>VALOR:</t>
        </is>
      </c>
      <c r="F1403" s="60" t="n"/>
      <c r="G1403" s="61">
        <f>SUM(G1396,G1386,G1402,G1375)</f>
        <v/>
      </c>
    </row>
    <row r="1404" ht="15" customHeight="1">
      <c r="A1404" s="2" t="inlineStr"/>
      <c r="B1404" s="2" t="inlineStr"/>
      <c r="C1404" s="2" t="inlineStr"/>
      <c r="D1404" s="2" t="inlineStr"/>
      <c r="E1404" s="31" t="inlineStr">
        <is>
          <t>VALOR BDI (26.70%):</t>
        </is>
      </c>
      <c r="F1404" s="60" t="n"/>
      <c r="G1404" s="61">
        <f>ROUNDDOWN(G1403*BDI,2)</f>
        <v/>
      </c>
    </row>
    <row r="1405" ht="15" customHeight="1">
      <c r="A1405" s="2" t="inlineStr"/>
      <c r="B1405" s="2" t="inlineStr"/>
      <c r="C1405" s="2" t="inlineStr"/>
      <c r="D1405" s="2" t="inlineStr"/>
      <c r="E1405" s="31" t="inlineStr">
        <is>
          <t>VALOR COM BDI:</t>
        </is>
      </c>
      <c r="F1405" s="60" t="n"/>
      <c r="G1405" s="61">
        <f>G1404 + G1403</f>
        <v/>
      </c>
    </row>
    <row r="1406" ht="10" customHeight="1">
      <c r="A1406" s="2" t="inlineStr"/>
      <c r="B1406" s="2" t="inlineStr"/>
      <c r="C1406" s="22" t="inlineStr"/>
      <c r="E1406" s="2" t="inlineStr"/>
      <c r="F1406" s="2" t="inlineStr"/>
      <c r="G1406" s="2" t="inlineStr"/>
    </row>
    <row r="1407" ht="20" customHeight="1">
      <c r="A1407" s="23" t="inlineStr">
        <is>
          <t>4.39. C5107 SPOOL EM AÇO CARBONO DN 3", SCH 40, INCLUINDO MONTAGEM, SOLDA, TESTE SIMPLIFICADO E INSTALAÇÃO - (PESO APROXIMADO DE FLANGES/CONEXÕES: MÍNIMO = 11,20KG/UN; MÁXIMO = 19,73KG/UN) (KG)</t>
        </is>
      </c>
      <c r="B1407" s="59" t="n"/>
      <c r="C1407" s="59" t="n"/>
      <c r="D1407" s="59" t="n"/>
      <c r="E1407" s="59" t="n"/>
      <c r="F1407" s="59" t="n"/>
      <c r="G1407" s="60" t="n"/>
    </row>
    <row r="1408" ht="15" customHeight="1">
      <c r="A1408" s="24" t="inlineStr">
        <is>
          <t>COTAÇÃO / MAO DE OBRA (C/ ENCARGOS)</t>
        </is>
      </c>
      <c r="B1408" s="60" t="n"/>
      <c r="C1408" s="15" t="inlineStr">
        <is>
          <t>FONTE</t>
        </is>
      </c>
      <c r="D1408" s="15" t="inlineStr">
        <is>
          <t>UNID</t>
        </is>
      </c>
      <c r="E1408" s="15" t="inlineStr">
        <is>
          <t>COEFICIENTE</t>
        </is>
      </c>
      <c r="F1408" s="15" t="inlineStr">
        <is>
          <t>PREÇO UNITÁRIO</t>
        </is>
      </c>
      <c r="G1408" s="15" t="inlineStr">
        <is>
          <t>TOTAL</t>
        </is>
      </c>
    </row>
    <row r="1409" ht="15" customHeight="1">
      <c r="A1409" s="25" t="inlineStr">
        <is>
          <t>G0405</t>
        </is>
      </c>
      <c r="B1409" s="26" t="inlineStr">
        <is>
          <t>INSPETOR DE SOLDA N1/EV-N2-S-SNQC (CEGÁS)</t>
        </is>
      </c>
      <c r="C1409" s="25" t="inlineStr">
        <is>
          <t>SEINFRA</t>
        </is>
      </c>
      <c r="D1409" s="25" t="inlineStr">
        <is>
          <t>H</t>
        </is>
      </c>
      <c r="E1409" s="69" t="n">
        <v>0.2196</v>
      </c>
      <c r="F1409" s="72">
        <f>ROUND(M1409*FATOR, 2)</f>
        <v/>
      </c>
      <c r="G1409" s="72">
        <f>ROUND(E1409*F1409, 2)</f>
        <v/>
      </c>
      <c r="L1409" t="n">
        <v>0.2196</v>
      </c>
      <c r="M1409" t="n">
        <v>42.35</v>
      </c>
      <c r="N1409">
        <f>(M1409-F1409)</f>
        <v/>
      </c>
    </row>
    <row r="1410" ht="18" customHeight="1">
      <c r="A1410" s="2" t="inlineStr"/>
      <c r="B1410" s="2" t="inlineStr"/>
      <c r="C1410" s="2" t="inlineStr"/>
      <c r="D1410" s="2" t="inlineStr"/>
      <c r="E1410" s="29" t="inlineStr">
        <is>
          <t>TOTAL COTAÇÃO / MAO DE OBRA (C/ ENCARGOS):</t>
        </is>
      </c>
      <c r="F1410" s="60" t="n"/>
      <c r="G1410" s="73">
        <f>SUM(G1409:G1409)</f>
        <v/>
      </c>
    </row>
    <row r="1411" ht="15" customHeight="1">
      <c r="A1411" s="24" t="inlineStr">
        <is>
          <t>Equipamento Custo Horário</t>
        </is>
      </c>
      <c r="B1411" s="60" t="n"/>
      <c r="C1411" s="15" t="inlineStr">
        <is>
          <t>FONTE</t>
        </is>
      </c>
      <c r="D1411" s="15" t="inlineStr">
        <is>
          <t>UNID</t>
        </is>
      </c>
      <c r="E1411" s="15" t="inlineStr">
        <is>
          <t>COEFICIENTE</t>
        </is>
      </c>
      <c r="F1411" s="15" t="inlineStr">
        <is>
          <t>PREÇO UNITÁRIO</t>
        </is>
      </c>
      <c r="G1411" s="15" t="inlineStr">
        <is>
          <t>TOTAL</t>
        </is>
      </c>
    </row>
    <row r="1412" ht="15" customHeight="1">
      <c r="A1412" s="25" t="inlineStr">
        <is>
          <t>I0584</t>
        </is>
      </c>
      <c r="B1412" s="26" t="inlineStr">
        <is>
          <t>CAMINHÃO COMERC. EQUIP. C/GUINDASTE (CHI)</t>
        </is>
      </c>
      <c r="C1412" s="25" t="inlineStr">
        <is>
          <t>SEINFRA</t>
        </is>
      </c>
      <c r="D1412" s="25" t="inlineStr">
        <is>
          <t>H</t>
        </is>
      </c>
      <c r="E1412" s="69" t="n">
        <v>0.0253</v>
      </c>
      <c r="F1412" s="72">
        <f>'COMPOSICOES AUXILIARES'!G230</f>
        <v/>
      </c>
      <c r="G1412" s="72">
        <f>ROUND(E1412*F1412, 2)</f>
        <v/>
      </c>
      <c r="L1412" t="n">
        <v>0.0253</v>
      </c>
      <c r="M1412" t="n">
        <v>64.99120000000001</v>
      </c>
      <c r="N1412">
        <f>(M1412-F1412)</f>
        <v/>
      </c>
    </row>
    <row r="1413" ht="15" customHeight="1">
      <c r="A1413" s="25" t="inlineStr">
        <is>
          <t>I0705</t>
        </is>
      </c>
      <c r="B1413" s="26" t="inlineStr">
        <is>
          <t>CAMINHÃO COMERC. EQUIP. C/GUINDASTE (CHP)</t>
        </is>
      </c>
      <c r="C1413" s="25" t="inlineStr">
        <is>
          <t>SEINFRA</t>
        </is>
      </c>
      <c r="D1413" s="25" t="inlineStr">
        <is>
          <t>H</t>
        </is>
      </c>
      <c r="E1413" s="69" t="n">
        <v>0.0912</v>
      </c>
      <c r="F1413" s="72">
        <f>'COMPOSICOES AUXILIARES'!G242</f>
        <v/>
      </c>
      <c r="G1413" s="72">
        <f>ROUND(E1413*F1413, 2)</f>
        <v/>
      </c>
      <c r="L1413" t="n">
        <v>0.0912</v>
      </c>
      <c r="M1413" t="n">
        <v>172.7113</v>
      </c>
      <c r="N1413">
        <f>(M1413-F1413)</f>
        <v/>
      </c>
    </row>
    <row r="1414" ht="15" customHeight="1">
      <c r="A1414" s="25" t="inlineStr">
        <is>
          <t>I0737</t>
        </is>
      </c>
      <c r="B1414" s="26" t="inlineStr">
        <is>
          <t>ESMERILHADEIRA INDUSTRIAL (CHP)</t>
        </is>
      </c>
      <c r="C1414" s="25" t="inlineStr">
        <is>
          <t>SEINFRA</t>
        </is>
      </c>
      <c r="D1414" s="25" t="inlineStr">
        <is>
          <t>H</t>
        </is>
      </c>
      <c r="E1414" s="69" t="n">
        <v>0.022</v>
      </c>
      <c r="F1414" s="72">
        <f>'COMPOSICOES AUXILIARES'!G548</f>
        <v/>
      </c>
      <c r="G1414" s="72">
        <f>ROUND(E1414*F1414, 2)</f>
        <v/>
      </c>
      <c r="L1414" t="n">
        <v>0.022</v>
      </c>
      <c r="M1414" t="n">
        <v>0.3554</v>
      </c>
      <c r="N1414">
        <f>(M1414-F1414)</f>
        <v/>
      </c>
    </row>
    <row r="1415" ht="15" customHeight="1">
      <c r="A1415" s="25" t="inlineStr">
        <is>
          <t>I0628</t>
        </is>
      </c>
      <c r="B1415" s="26" t="inlineStr">
        <is>
          <t>GRUPO GERADOR 36 KVA (CHI)</t>
        </is>
      </c>
      <c r="C1415" s="25" t="inlineStr">
        <is>
          <t>SEINFRA</t>
        </is>
      </c>
      <c r="D1415" s="25" t="inlineStr">
        <is>
          <t>H</t>
        </is>
      </c>
      <c r="E1415" s="69" t="n">
        <v>0.1098</v>
      </c>
      <c r="F1415" s="72">
        <f>'COMPOSICOES AUXILIARES'!G644</f>
        <v/>
      </c>
      <c r="G1415" s="72">
        <f>ROUND(E1415*F1415, 2)</f>
        <v/>
      </c>
      <c r="L1415" t="n">
        <v>0.1098</v>
      </c>
      <c r="M1415" t="n">
        <v>29.9694</v>
      </c>
      <c r="N1415">
        <f>(M1415-F1415)</f>
        <v/>
      </c>
    </row>
    <row r="1416" ht="15" customHeight="1">
      <c r="A1416" s="25" t="inlineStr">
        <is>
          <t>I0742</t>
        </is>
      </c>
      <c r="B1416" s="26" t="inlineStr">
        <is>
          <t>GRUPO GERADOR 36 KVA (CHP)</t>
        </is>
      </c>
      <c r="C1416" s="25" t="inlineStr">
        <is>
          <t>SEINFRA</t>
        </is>
      </c>
      <c r="D1416" s="25" t="inlineStr">
        <is>
          <t>H</t>
        </is>
      </c>
      <c r="E1416" s="69" t="n">
        <v>0.1098</v>
      </c>
      <c r="F1416" s="72">
        <f>'COMPOSICOES AUXILIARES'!G656</f>
        <v/>
      </c>
      <c r="G1416" s="72">
        <f>ROUND(E1416*F1416, 2)</f>
        <v/>
      </c>
      <c r="L1416" t="n">
        <v>0.1098</v>
      </c>
      <c r="M1416" t="n">
        <v>67.74679999999999</v>
      </c>
      <c r="N1416">
        <f>(M1416-F1416)</f>
        <v/>
      </c>
    </row>
    <row r="1417" ht="15" customHeight="1">
      <c r="A1417" s="25" t="inlineStr">
        <is>
          <t>I0635</t>
        </is>
      </c>
      <c r="B1417" s="26" t="inlineStr">
        <is>
          <t>MÁQUINA DE SOLDA (CHI)</t>
        </is>
      </c>
      <c r="C1417" s="25" t="inlineStr">
        <is>
          <t>SEINFRA</t>
        </is>
      </c>
      <c r="D1417" s="25" t="inlineStr">
        <is>
          <t>H</t>
        </is>
      </c>
      <c r="E1417" s="69" t="n">
        <v>0.1098</v>
      </c>
      <c r="F1417" s="72">
        <f>'COMPOSICOES AUXILIARES'!G1033</f>
        <v/>
      </c>
      <c r="G1417" s="72">
        <f>ROUND(E1417*F1417, 2)</f>
        <v/>
      </c>
      <c r="L1417" t="n">
        <v>0.1098</v>
      </c>
      <c r="M1417" t="n">
        <v>0.0644</v>
      </c>
      <c r="N1417">
        <f>(M1417-F1417)</f>
        <v/>
      </c>
    </row>
    <row r="1418" ht="15" customHeight="1">
      <c r="A1418" s="25" t="inlineStr">
        <is>
          <t>I0749</t>
        </is>
      </c>
      <c r="B1418" s="26" t="inlineStr">
        <is>
          <t>MÁQUINA DE SOLDA (CHP)</t>
        </is>
      </c>
      <c r="C1418" s="25" t="inlineStr">
        <is>
          <t>SEINFRA</t>
        </is>
      </c>
      <c r="D1418" s="25" t="inlineStr">
        <is>
          <t>H</t>
        </is>
      </c>
      <c r="E1418" s="69" t="n">
        <v>0.1098</v>
      </c>
      <c r="F1418" s="72">
        <f>'COMPOSICOES AUXILIARES'!G1043</f>
        <v/>
      </c>
      <c r="G1418" s="72">
        <f>ROUND(E1418*F1418, 2)</f>
        <v/>
      </c>
      <c r="L1418" t="n">
        <v>0.1098</v>
      </c>
      <c r="M1418" t="n">
        <v>0.09719999999999999</v>
      </c>
      <c r="N1418">
        <f>(M1418-F1418)</f>
        <v/>
      </c>
    </row>
    <row r="1419" ht="21" customHeight="1">
      <c r="A1419" s="25" t="inlineStr">
        <is>
          <t>G0443</t>
        </is>
      </c>
      <c r="B1419" s="26" t="inlineStr">
        <is>
          <t>RETÍFICA RETA ELÉTRICA DE 650 W VELOCIDADE MÁXIMA 10000 A 28000 RPM (CHI)</t>
        </is>
      </c>
      <c r="C1419" s="25" t="inlineStr">
        <is>
          <t>SEINFRA</t>
        </is>
      </c>
      <c r="D1419" s="25" t="inlineStr">
        <is>
          <t>H</t>
        </is>
      </c>
      <c r="E1419" s="69" t="n">
        <v>0.2087</v>
      </c>
      <c r="F1419" s="72">
        <f>'COMPOSICOES AUXILIARES'!G1411</f>
        <v/>
      </c>
      <c r="G1419" s="72">
        <f>ROUND(E1419*F1419, 2)</f>
        <v/>
      </c>
      <c r="L1419" t="n">
        <v>0.2087</v>
      </c>
      <c r="M1419" t="n">
        <v>0.2158</v>
      </c>
      <c r="N1419">
        <f>(M1419-F1419)</f>
        <v/>
      </c>
    </row>
    <row r="1420" ht="21" customHeight="1">
      <c r="A1420" s="25" t="inlineStr">
        <is>
          <t>G0442</t>
        </is>
      </c>
      <c r="B1420" s="26" t="inlineStr">
        <is>
          <t>RETÍFICA RETA ELÉTRICA DE 650 W VELOCIDADE MÁXIMA 10000 A 28000 RPM (CHP)</t>
        </is>
      </c>
      <c r="C1420" s="25" t="inlineStr">
        <is>
          <t>SEINFRA</t>
        </is>
      </c>
      <c r="D1420" s="25" t="inlineStr">
        <is>
          <t>H</t>
        </is>
      </c>
      <c r="E1420" s="69" t="n">
        <v>0.011</v>
      </c>
      <c r="F1420" s="72">
        <f>'COMPOSICOES AUXILIARES'!G1421</f>
        <v/>
      </c>
      <c r="G1420" s="72">
        <f>ROUND(E1420*F1420, 2)</f>
        <v/>
      </c>
      <c r="L1420" t="n">
        <v>0.011</v>
      </c>
      <c r="M1420" t="n">
        <v>0.3686</v>
      </c>
      <c r="N1420">
        <f>(M1420-F1420)</f>
        <v/>
      </c>
    </row>
    <row r="1421" ht="18" customHeight="1">
      <c r="A1421" s="2" t="inlineStr"/>
      <c r="B1421" s="2" t="inlineStr"/>
      <c r="C1421" s="2" t="inlineStr"/>
      <c r="D1421" s="2" t="inlineStr"/>
      <c r="E1421" s="29" t="inlineStr">
        <is>
          <t>TOTAL Equipamento Custo Horário:</t>
        </is>
      </c>
      <c r="F1421" s="60" t="n"/>
      <c r="G1421" s="73">
        <f>SUM(G1412:G1420)</f>
        <v/>
      </c>
    </row>
    <row r="1422" ht="15" customHeight="1">
      <c r="A1422" s="24" t="inlineStr">
        <is>
          <t>Material</t>
        </is>
      </c>
      <c r="B1422" s="60" t="n"/>
      <c r="C1422" s="15" t="inlineStr">
        <is>
          <t>FONTE</t>
        </is>
      </c>
      <c r="D1422" s="15" t="inlineStr">
        <is>
          <t>UNID</t>
        </is>
      </c>
      <c r="E1422" s="15" t="inlineStr">
        <is>
          <t>COEFICIENTE</t>
        </is>
      </c>
      <c r="F1422" s="15" t="inlineStr">
        <is>
          <t>PREÇO UNITÁRIO</t>
        </is>
      </c>
      <c r="G1422" s="15" t="inlineStr">
        <is>
          <t>TOTAL</t>
        </is>
      </c>
    </row>
    <row r="1423" ht="21" customHeight="1">
      <c r="A1423" s="25" t="inlineStr">
        <is>
          <t>G0002</t>
        </is>
      </c>
      <c r="B1423" s="26" t="inlineStr">
        <is>
          <t>ACOPLADEIRA EXTERNA EM AÇO PARA SOLDA EM TUBOS EM AÇO CARBONO DN  3"</t>
        </is>
      </c>
      <c r="C1423" s="25" t="inlineStr">
        <is>
          <t>SEINFRA</t>
        </is>
      </c>
      <c r="D1423" s="25" t="inlineStr">
        <is>
          <t>UN</t>
        </is>
      </c>
      <c r="E1423" s="69" t="n">
        <v>0.0001</v>
      </c>
      <c r="F1423" s="72">
        <f>ROUND(M1423*FATOR, 2)</f>
        <v/>
      </c>
      <c r="G1423" s="72">
        <f>ROUND(E1423*F1423, 2)</f>
        <v/>
      </c>
      <c r="L1423" t="n">
        <v>0.0001</v>
      </c>
      <c r="M1423" t="n">
        <v>869.8099999999999</v>
      </c>
      <c r="N1423">
        <f>(M1423-F1423)</f>
        <v/>
      </c>
    </row>
    <row r="1424" ht="15" customHeight="1">
      <c r="A1424" s="25" t="inlineStr">
        <is>
          <t>G0039</t>
        </is>
      </c>
      <c r="B1424" s="26" t="inlineStr">
        <is>
          <t>ARGÔNIO</t>
        </is>
      </c>
      <c r="C1424" s="25" t="inlineStr">
        <is>
          <t>SEINFRA</t>
        </is>
      </c>
      <c r="D1424" s="25" t="inlineStr">
        <is>
          <t>M3</t>
        </is>
      </c>
      <c r="E1424" s="69" t="n">
        <v>0.1502</v>
      </c>
      <c r="F1424" s="72">
        <f>ROUND(M1424*FATOR, 2)</f>
        <v/>
      </c>
      <c r="G1424" s="72">
        <f>ROUND(E1424*F1424, 2)</f>
        <v/>
      </c>
      <c r="L1424" t="n">
        <v>0.1502</v>
      </c>
      <c r="M1424" t="n">
        <v>41.15</v>
      </c>
      <c r="N1424">
        <f>(M1424-F1424)</f>
        <v/>
      </c>
    </row>
    <row r="1425" ht="15" customHeight="1">
      <c r="A1425" s="25" t="inlineStr">
        <is>
          <t>G0126</t>
        </is>
      </c>
      <c r="B1425" s="26" t="inlineStr">
        <is>
          <t>DISCO DE CORTE  DE 7" PARA TUDOS DE AÇO CARBONO</t>
        </is>
      </c>
      <c r="C1425" s="25" t="inlineStr">
        <is>
          <t>SEINFRA</t>
        </is>
      </c>
      <c r="D1425" s="25" t="inlineStr">
        <is>
          <t>UN</t>
        </is>
      </c>
      <c r="E1425" s="69" t="n">
        <v>0.0242</v>
      </c>
      <c r="F1425" s="72">
        <f>ROUND(M1425*FATOR, 2)</f>
        <v/>
      </c>
      <c r="G1425" s="72">
        <f>ROUND(E1425*F1425, 2)</f>
        <v/>
      </c>
      <c r="L1425" t="n">
        <v>0.0242</v>
      </c>
      <c r="M1425" t="n">
        <v>7.77</v>
      </c>
      <c r="N1425">
        <f>(M1425-F1425)</f>
        <v/>
      </c>
    </row>
    <row r="1426" ht="15" customHeight="1">
      <c r="A1426" s="25" t="inlineStr">
        <is>
          <t>I0967</t>
        </is>
      </c>
      <c r="B1426" s="26" t="inlineStr">
        <is>
          <t>DISCO DE DESBASTE DE 7'</t>
        </is>
      </c>
      <c r="C1426" s="25" t="inlineStr">
        <is>
          <t>SEINFRA</t>
        </is>
      </c>
      <c r="D1426" s="25" t="inlineStr">
        <is>
          <t>UN</t>
        </is>
      </c>
      <c r="E1426" s="69" t="n">
        <v>0.0727</v>
      </c>
      <c r="F1426" s="72">
        <f>ROUND(M1426*FATOR, 2)</f>
        <v/>
      </c>
      <c r="G1426" s="72">
        <f>ROUND(E1426*F1426, 2)</f>
        <v/>
      </c>
      <c r="L1426" t="n">
        <v>0.0727</v>
      </c>
      <c r="M1426" t="n">
        <v>23.78</v>
      </c>
      <c r="N1426">
        <f>(M1426-F1426)</f>
        <v/>
      </c>
    </row>
    <row r="1427" ht="15" customHeight="1">
      <c r="A1427" s="25" t="inlineStr">
        <is>
          <t>I1061</t>
        </is>
      </c>
      <c r="B1427" s="26" t="inlineStr">
        <is>
          <t>ELETRODOS</t>
        </is>
      </c>
      <c r="C1427" s="25" t="inlineStr">
        <is>
          <t>SEINFRA</t>
        </is>
      </c>
      <c r="D1427" s="25" t="inlineStr">
        <is>
          <t>KG</t>
        </is>
      </c>
      <c r="E1427" s="69" t="n">
        <v>0.0001</v>
      </c>
      <c r="F1427" s="72">
        <f>ROUND(M1427*FATOR, 2)</f>
        <v/>
      </c>
      <c r="G1427" s="72">
        <f>ROUND(E1427*F1427, 2)</f>
        <v/>
      </c>
      <c r="L1427" t="n">
        <v>0.0001</v>
      </c>
      <c r="M1427" t="n">
        <v>32.44</v>
      </c>
      <c r="N1427">
        <f>(M1427-F1427)</f>
        <v/>
      </c>
    </row>
    <row r="1428" ht="15" customHeight="1">
      <c r="A1428" s="25" t="inlineStr">
        <is>
          <t>G0128</t>
        </is>
      </c>
      <c r="B1428" s="26" t="inlineStr">
        <is>
          <t>ESCOVA DE AÇO COPO TRANÇADA 4 1/2"</t>
        </is>
      </c>
      <c r="C1428" s="25" t="inlineStr">
        <is>
          <t>SEINFRA</t>
        </is>
      </c>
      <c r="D1428" s="25" t="inlineStr">
        <is>
          <t>UN</t>
        </is>
      </c>
      <c r="E1428" s="69" t="n">
        <v>0.0303</v>
      </c>
      <c r="F1428" s="72">
        <f>ROUND(M1428*FATOR, 2)</f>
        <v/>
      </c>
      <c r="G1428" s="72">
        <f>ROUND(E1428*F1428, 2)</f>
        <v/>
      </c>
      <c r="L1428" t="n">
        <v>0.0303</v>
      </c>
      <c r="M1428" t="n">
        <v>33.15</v>
      </c>
      <c r="N1428">
        <f>(M1428-F1428)</f>
        <v/>
      </c>
    </row>
    <row r="1429" ht="15" customHeight="1">
      <c r="A1429" s="25" t="inlineStr">
        <is>
          <t>G0250</t>
        </is>
      </c>
      <c r="B1429" s="26" t="inlineStr">
        <is>
          <t>PONTA MONTADA ABRASIVA TIPO A-21</t>
        </is>
      </c>
      <c r="C1429" s="25" t="inlineStr">
        <is>
          <t>SEINFRA</t>
        </is>
      </c>
      <c r="D1429" s="25" t="inlineStr">
        <is>
          <t>UN</t>
        </is>
      </c>
      <c r="E1429" s="69" t="n">
        <v>0.0001</v>
      </c>
      <c r="F1429" s="72">
        <f>ROUND(M1429*FATOR, 2)</f>
        <v/>
      </c>
      <c r="G1429" s="72">
        <f>ROUND(E1429*F1429, 2)</f>
        <v/>
      </c>
      <c r="L1429" t="n">
        <v>0.0001</v>
      </c>
      <c r="M1429" t="n">
        <v>16.17</v>
      </c>
      <c r="N1429">
        <f>(M1429-F1429)</f>
        <v/>
      </c>
    </row>
    <row r="1430" ht="15" customHeight="1">
      <c r="A1430" s="25" t="inlineStr">
        <is>
          <t>G0404</t>
        </is>
      </c>
      <c r="B1430" s="26" t="inlineStr">
        <is>
          <t>VARETA PARA SOLDA TIG ER70-S3</t>
        </is>
      </c>
      <c r="C1430" s="25" t="inlineStr">
        <is>
          <t>SEINFRA</t>
        </is>
      </c>
      <c r="D1430" s="25" t="inlineStr">
        <is>
          <t>KG</t>
        </is>
      </c>
      <c r="E1430" s="69" t="n">
        <v>0.0849</v>
      </c>
      <c r="F1430" s="72">
        <f>ROUND(M1430*FATOR, 2)</f>
        <v/>
      </c>
      <c r="G1430" s="72">
        <f>ROUND(E1430*F1430, 2)</f>
        <v/>
      </c>
      <c r="L1430" t="n">
        <v>0.0849</v>
      </c>
      <c r="M1430" t="n">
        <v>27.27</v>
      </c>
      <c r="N1430">
        <f>(M1430-F1430)</f>
        <v/>
      </c>
    </row>
    <row r="1431" ht="15" customHeight="1">
      <c r="A1431" s="2" t="inlineStr"/>
      <c r="B1431" s="2" t="inlineStr"/>
      <c r="C1431" s="2" t="inlineStr"/>
      <c r="D1431" s="2" t="inlineStr"/>
      <c r="E1431" s="29" t="inlineStr">
        <is>
          <t>TOTAL Material:</t>
        </is>
      </c>
      <c r="F1431" s="60" t="n"/>
      <c r="G1431" s="73">
        <f>SUM(G1423:G1430)</f>
        <v/>
      </c>
    </row>
    <row r="1432" ht="15" customHeight="1">
      <c r="A1432" s="24" t="inlineStr">
        <is>
          <t>Mão de Obra</t>
        </is>
      </c>
      <c r="B1432" s="60" t="n"/>
      <c r="C1432" s="15" t="inlineStr">
        <is>
          <t>FONTE</t>
        </is>
      </c>
      <c r="D1432" s="15" t="inlineStr">
        <is>
          <t>UNID</t>
        </is>
      </c>
      <c r="E1432" s="15" t="inlineStr">
        <is>
          <t>COEFICIENTE</t>
        </is>
      </c>
      <c r="F1432" s="15" t="inlineStr">
        <is>
          <t>PREÇO UNITÁRIO</t>
        </is>
      </c>
      <c r="G1432" s="15" t="inlineStr">
        <is>
          <t>TOTAL</t>
        </is>
      </c>
    </row>
    <row r="1433" ht="15" customHeight="1">
      <c r="A1433" s="25" t="inlineStr">
        <is>
          <t>I0037</t>
        </is>
      </c>
      <c r="B1433" s="26" t="inlineStr">
        <is>
          <t>AJUDANTE</t>
        </is>
      </c>
      <c r="C1433" s="25" t="inlineStr">
        <is>
          <t>SEINFRA</t>
        </is>
      </c>
      <c r="D1433" s="25" t="inlineStr">
        <is>
          <t>H</t>
        </is>
      </c>
      <c r="E1433" s="69">
        <f>L1433*FATOR</f>
        <v/>
      </c>
      <c r="F1433" s="72" t="n">
        <v>21.1</v>
      </c>
      <c r="G1433" s="72">
        <f>ROUND(E1433*F1433, 2)</f>
        <v/>
      </c>
      <c r="L1433" t="n">
        <v>0.0946</v>
      </c>
      <c r="M1433" t="n">
        <v>21.1</v>
      </c>
      <c r="N1433">
        <f>(M1433-F1433)</f>
        <v/>
      </c>
    </row>
    <row r="1434" ht="15" customHeight="1">
      <c r="A1434" s="25" t="inlineStr">
        <is>
          <t>I2325</t>
        </is>
      </c>
      <c r="B1434" s="26" t="inlineStr">
        <is>
          <t>ESMERILHADOR</t>
        </is>
      </c>
      <c r="C1434" s="25" t="inlineStr">
        <is>
          <t>SEINFRA</t>
        </is>
      </c>
      <c r="D1434" s="25" t="inlineStr">
        <is>
          <t>H</t>
        </is>
      </c>
      <c r="E1434" s="69">
        <f>L1434*FATOR</f>
        <v/>
      </c>
      <c r="F1434" s="72" t="n">
        <v>26.86</v>
      </c>
      <c r="G1434" s="72">
        <f>ROUND(E1434*F1434, 2)</f>
        <v/>
      </c>
      <c r="L1434" t="n">
        <v>0.2196</v>
      </c>
      <c r="M1434" t="n">
        <v>26.86</v>
      </c>
      <c r="N1434">
        <f>(M1434-F1434)</f>
        <v/>
      </c>
    </row>
    <row r="1435" ht="15" customHeight="1">
      <c r="A1435" s="25" t="inlineStr">
        <is>
          <t>I1530</t>
        </is>
      </c>
      <c r="B1435" s="26" t="inlineStr">
        <is>
          <t>MONTADOR</t>
        </is>
      </c>
      <c r="C1435" s="25" t="inlineStr">
        <is>
          <t>SEINFRA</t>
        </is>
      </c>
      <c r="D1435" s="25" t="inlineStr">
        <is>
          <t>H</t>
        </is>
      </c>
      <c r="E1435" s="69">
        <f>L1435*FATOR</f>
        <v/>
      </c>
      <c r="F1435" s="72" t="n">
        <v>26.86</v>
      </c>
      <c r="G1435" s="72">
        <f>ROUND(E1435*F1435, 2)</f>
        <v/>
      </c>
      <c r="L1435" t="n">
        <v>0.2973</v>
      </c>
      <c r="M1435" t="n">
        <v>26.86</v>
      </c>
      <c r="N1435">
        <f>(M1435-F1435)</f>
        <v/>
      </c>
    </row>
    <row r="1436" ht="15" customHeight="1">
      <c r="A1436" s="25" t="inlineStr">
        <is>
          <t>I2424</t>
        </is>
      </c>
      <c r="B1436" s="26" t="inlineStr">
        <is>
          <t>SOLDADOR RAIO X</t>
        </is>
      </c>
      <c r="C1436" s="25" t="inlineStr">
        <is>
          <t>SEINFRA</t>
        </is>
      </c>
      <c r="D1436" s="25" t="inlineStr">
        <is>
          <t>H</t>
        </is>
      </c>
      <c r="E1436" s="69">
        <f>L1436*FATOR</f>
        <v/>
      </c>
      <c r="F1436" s="72" t="n">
        <v>31.83</v>
      </c>
      <c r="G1436" s="72">
        <f>ROUND(E1436*F1436, 2)</f>
        <v/>
      </c>
      <c r="L1436" t="n">
        <v>0.2196</v>
      </c>
      <c r="M1436" t="n">
        <v>31.83</v>
      </c>
      <c r="N1436">
        <f>(M1436-F1436)</f>
        <v/>
      </c>
    </row>
    <row r="1437" ht="15" customHeight="1">
      <c r="A1437" s="2" t="inlineStr"/>
      <c r="B1437" s="2" t="inlineStr"/>
      <c r="C1437" s="2" t="inlineStr"/>
      <c r="D1437" s="2" t="inlineStr"/>
      <c r="E1437" s="29" t="inlineStr">
        <is>
          <t>TOTAL Mão de Obra:</t>
        </is>
      </c>
      <c r="F1437" s="60" t="n"/>
      <c r="G1437" s="73">
        <f>SUM(G1433:G1436)</f>
        <v/>
      </c>
    </row>
    <row r="1438" ht="15" customHeight="1">
      <c r="A1438" s="2" t="inlineStr"/>
      <c r="B1438" s="2" t="inlineStr"/>
      <c r="C1438" s="2" t="inlineStr"/>
      <c r="D1438" s="2" t="inlineStr"/>
      <c r="E1438" s="31" t="inlineStr">
        <is>
          <t>VALOR:</t>
        </is>
      </c>
      <c r="F1438" s="60" t="n"/>
      <c r="G1438" s="61">
        <f>SUM(G1431,G1421,G1437,G1410)</f>
        <v/>
      </c>
    </row>
    <row r="1439" ht="15" customHeight="1">
      <c r="A1439" s="2" t="inlineStr"/>
      <c r="B1439" s="2" t="inlineStr"/>
      <c r="C1439" s="2" t="inlineStr"/>
      <c r="D1439" s="2" t="inlineStr"/>
      <c r="E1439" s="31" t="inlineStr">
        <is>
          <t>VALOR BDI (26.70%):</t>
        </is>
      </c>
      <c r="F1439" s="60" t="n"/>
      <c r="G1439" s="61">
        <f>ROUNDDOWN(G1438*BDI,2)</f>
        <v/>
      </c>
    </row>
    <row r="1440" ht="15" customHeight="1">
      <c r="A1440" s="2" t="inlineStr"/>
      <c r="B1440" s="2" t="inlineStr"/>
      <c r="C1440" s="2" t="inlineStr"/>
      <c r="D1440" s="2" t="inlineStr"/>
      <c r="E1440" s="31" t="inlineStr">
        <is>
          <t>VALOR COM BDI:</t>
        </is>
      </c>
      <c r="F1440" s="60" t="n"/>
      <c r="G1440" s="61">
        <f>G1439 + G1438</f>
        <v/>
      </c>
    </row>
    <row r="1441" ht="10" customHeight="1">
      <c r="A1441" s="2" t="inlineStr"/>
      <c r="B1441" s="2" t="inlineStr"/>
      <c r="C1441" s="22" t="inlineStr"/>
      <c r="E1441" s="2" t="inlineStr"/>
      <c r="F1441" s="2" t="inlineStr"/>
      <c r="G1441" s="2" t="inlineStr"/>
    </row>
    <row r="1442" ht="20" customHeight="1">
      <c r="A1442" s="23" t="inlineStr">
        <is>
          <t>4.40. C5108 SPOOL EM AÇO CARBONO DN 4", SCH 40, INCLUINDO MONTAGEM, SOLDA, TESTE SIMPLIFICADO E INSTALAÇÃO - (PESO APROXIMADO DE FLANGES/CONEXÕES: MÍNIMO = 15,00KG/UN; MÁXIMO = 30,64KG/UN) (KG)</t>
        </is>
      </c>
      <c r="B1442" s="59" t="n"/>
      <c r="C1442" s="59" t="n"/>
      <c r="D1442" s="59" t="n"/>
      <c r="E1442" s="59" t="n"/>
      <c r="F1442" s="59" t="n"/>
      <c r="G1442" s="60" t="n"/>
    </row>
    <row r="1443" ht="15" customHeight="1">
      <c r="A1443" s="24" t="inlineStr">
        <is>
          <t>COTAÇÃO / MAO DE OBRA (C/ ENCARGOS)</t>
        </is>
      </c>
      <c r="B1443" s="60" t="n"/>
      <c r="C1443" s="15" t="inlineStr">
        <is>
          <t>FONTE</t>
        </is>
      </c>
      <c r="D1443" s="15" t="inlineStr">
        <is>
          <t>UNID</t>
        </is>
      </c>
      <c r="E1443" s="15" t="inlineStr">
        <is>
          <t>COEFICIENTE</t>
        </is>
      </c>
      <c r="F1443" s="15" t="inlineStr">
        <is>
          <t>PREÇO UNITÁRIO</t>
        </is>
      </c>
      <c r="G1443" s="15" t="inlineStr">
        <is>
          <t>TOTAL</t>
        </is>
      </c>
    </row>
    <row r="1444" ht="15" customHeight="1">
      <c r="A1444" s="25" t="inlineStr">
        <is>
          <t>G0405</t>
        </is>
      </c>
      <c r="B1444" s="26" t="inlineStr">
        <is>
          <t>INSPETOR DE SOLDA N1/EV-N2-S-SNQC (CEGÁS)</t>
        </is>
      </c>
      <c r="C1444" s="25" t="inlineStr">
        <is>
          <t>SEINFRA</t>
        </is>
      </c>
      <c r="D1444" s="25" t="inlineStr">
        <is>
          <t>H</t>
        </is>
      </c>
      <c r="E1444" s="69" t="n">
        <v>0.1743</v>
      </c>
      <c r="F1444" s="72">
        <f>ROUND(M1444*FATOR, 2)</f>
        <v/>
      </c>
      <c r="G1444" s="72">
        <f>ROUND(E1444*F1444, 2)</f>
        <v/>
      </c>
      <c r="L1444" t="n">
        <v>0.1743</v>
      </c>
      <c r="M1444" t="n">
        <v>42.35</v>
      </c>
      <c r="N1444">
        <f>(M1444-F1444)</f>
        <v/>
      </c>
    </row>
    <row r="1445" ht="18" customHeight="1">
      <c r="A1445" s="2" t="inlineStr"/>
      <c r="B1445" s="2" t="inlineStr"/>
      <c r="C1445" s="2" t="inlineStr"/>
      <c r="D1445" s="2" t="inlineStr"/>
      <c r="E1445" s="29" t="inlineStr">
        <is>
          <t>TOTAL COTAÇÃO / MAO DE OBRA (C/ ENCARGOS):</t>
        </is>
      </c>
      <c r="F1445" s="60" t="n"/>
      <c r="G1445" s="73">
        <f>SUM(G1444:G1444)</f>
        <v/>
      </c>
    </row>
    <row r="1446" ht="15" customHeight="1">
      <c r="A1446" s="24" t="inlineStr">
        <is>
          <t>Equipamento Custo Horário</t>
        </is>
      </c>
      <c r="B1446" s="60" t="n"/>
      <c r="C1446" s="15" t="inlineStr">
        <is>
          <t>FONTE</t>
        </is>
      </c>
      <c r="D1446" s="15" t="inlineStr">
        <is>
          <t>UNID</t>
        </is>
      </c>
      <c r="E1446" s="15" t="inlineStr">
        <is>
          <t>COEFICIENTE</t>
        </is>
      </c>
      <c r="F1446" s="15" t="inlineStr">
        <is>
          <t>PREÇO UNITÁRIO</t>
        </is>
      </c>
      <c r="G1446" s="15" t="inlineStr">
        <is>
          <t>TOTAL</t>
        </is>
      </c>
    </row>
    <row r="1447" ht="15" customHeight="1">
      <c r="A1447" s="25" t="inlineStr">
        <is>
          <t>I0584</t>
        </is>
      </c>
      <c r="B1447" s="26" t="inlineStr">
        <is>
          <t>CAMINHÃO COMERC. EQUIP. C/GUINDASTE (CHI)</t>
        </is>
      </c>
      <c r="C1447" s="25" t="inlineStr">
        <is>
          <t>SEINFRA</t>
        </is>
      </c>
      <c r="D1447" s="25" t="inlineStr">
        <is>
          <t>H</t>
        </is>
      </c>
      <c r="E1447" s="69" t="n">
        <v>0.0163</v>
      </c>
      <c r="F1447" s="72">
        <f>'COMPOSICOES AUXILIARES'!G230</f>
        <v/>
      </c>
      <c r="G1447" s="72">
        <f>ROUND(E1447*F1447, 2)</f>
        <v/>
      </c>
      <c r="L1447" t="n">
        <v>0.0163</v>
      </c>
      <c r="M1447" t="n">
        <v>64.99120000000001</v>
      </c>
      <c r="N1447">
        <f>(M1447-F1447)</f>
        <v/>
      </c>
    </row>
    <row r="1448" ht="15" customHeight="1">
      <c r="A1448" s="25" t="inlineStr">
        <is>
          <t>I0705</t>
        </is>
      </c>
      <c r="B1448" s="26" t="inlineStr">
        <is>
          <t>CAMINHÃO COMERC. EQUIP. C/GUINDASTE (CHP)</t>
        </is>
      </c>
      <c r="C1448" s="25" t="inlineStr">
        <is>
          <t>SEINFRA</t>
        </is>
      </c>
      <c r="D1448" s="25" t="inlineStr">
        <is>
          <t>H</t>
        </is>
      </c>
      <c r="E1448" s="69" t="n">
        <v>0.0587</v>
      </c>
      <c r="F1448" s="72">
        <f>'COMPOSICOES AUXILIARES'!G242</f>
        <v/>
      </c>
      <c r="G1448" s="72">
        <f>ROUND(E1448*F1448, 2)</f>
        <v/>
      </c>
      <c r="L1448" t="n">
        <v>0.0587</v>
      </c>
      <c r="M1448" t="n">
        <v>172.7113</v>
      </c>
      <c r="N1448">
        <f>(M1448-F1448)</f>
        <v/>
      </c>
    </row>
    <row r="1449" ht="15" customHeight="1">
      <c r="A1449" s="25" t="inlineStr">
        <is>
          <t>I0737</t>
        </is>
      </c>
      <c r="B1449" s="26" t="inlineStr">
        <is>
          <t>ESMERILHADEIRA INDUSTRIAL (CHP)</t>
        </is>
      </c>
      <c r="C1449" s="25" t="inlineStr">
        <is>
          <t>SEINFRA</t>
        </is>
      </c>
      <c r="D1449" s="25" t="inlineStr">
        <is>
          <t>H</t>
        </is>
      </c>
      <c r="E1449" s="69" t="n">
        <v>0.0174</v>
      </c>
      <c r="F1449" s="72">
        <f>'COMPOSICOES AUXILIARES'!G548</f>
        <v/>
      </c>
      <c r="G1449" s="72">
        <f>ROUND(E1449*F1449, 2)</f>
        <v/>
      </c>
      <c r="L1449" t="n">
        <v>0.0174</v>
      </c>
      <c r="M1449" t="n">
        <v>0.3554</v>
      </c>
      <c r="N1449">
        <f>(M1449-F1449)</f>
        <v/>
      </c>
    </row>
    <row r="1450" ht="15" customHeight="1">
      <c r="A1450" s="25" t="inlineStr">
        <is>
          <t>I0628</t>
        </is>
      </c>
      <c r="B1450" s="26" t="inlineStr">
        <is>
          <t>GRUPO GERADOR 36 KVA (CHI)</t>
        </is>
      </c>
      <c r="C1450" s="25" t="inlineStr">
        <is>
          <t>SEINFRA</t>
        </is>
      </c>
      <c r="D1450" s="25" t="inlineStr">
        <is>
          <t>H</t>
        </is>
      </c>
      <c r="E1450" s="69" t="n">
        <v>0.0871</v>
      </c>
      <c r="F1450" s="72">
        <f>'COMPOSICOES AUXILIARES'!G644</f>
        <v/>
      </c>
      <c r="G1450" s="72">
        <f>ROUND(E1450*F1450, 2)</f>
        <v/>
      </c>
      <c r="L1450" t="n">
        <v>0.0871</v>
      </c>
      <c r="M1450" t="n">
        <v>29.9694</v>
      </c>
      <c r="N1450">
        <f>(M1450-F1450)</f>
        <v/>
      </c>
    </row>
    <row r="1451" ht="15" customHeight="1">
      <c r="A1451" s="25" t="inlineStr">
        <is>
          <t>I0742</t>
        </is>
      </c>
      <c r="B1451" s="26" t="inlineStr">
        <is>
          <t>GRUPO GERADOR 36 KVA (CHP)</t>
        </is>
      </c>
      <c r="C1451" s="25" t="inlineStr">
        <is>
          <t>SEINFRA</t>
        </is>
      </c>
      <c r="D1451" s="25" t="inlineStr">
        <is>
          <t>H</t>
        </is>
      </c>
      <c r="E1451" s="69" t="n">
        <v>0.0871</v>
      </c>
      <c r="F1451" s="72">
        <f>'COMPOSICOES AUXILIARES'!G656</f>
        <v/>
      </c>
      <c r="G1451" s="72">
        <f>ROUND(E1451*F1451, 2)</f>
        <v/>
      </c>
      <c r="L1451" t="n">
        <v>0.0871</v>
      </c>
      <c r="M1451" t="n">
        <v>67.74679999999999</v>
      </c>
      <c r="N1451">
        <f>(M1451-F1451)</f>
        <v/>
      </c>
    </row>
    <row r="1452" ht="15" customHeight="1">
      <c r="A1452" s="25" t="inlineStr">
        <is>
          <t>I0635</t>
        </is>
      </c>
      <c r="B1452" s="26" t="inlineStr">
        <is>
          <t>MÁQUINA DE SOLDA (CHI)</t>
        </is>
      </c>
      <c r="C1452" s="25" t="inlineStr">
        <is>
          <t>SEINFRA</t>
        </is>
      </c>
      <c r="D1452" s="25" t="inlineStr">
        <is>
          <t>H</t>
        </is>
      </c>
      <c r="E1452" s="69" t="n">
        <v>0.0871</v>
      </c>
      <c r="F1452" s="72">
        <f>'COMPOSICOES AUXILIARES'!G1033</f>
        <v/>
      </c>
      <c r="G1452" s="72">
        <f>ROUND(E1452*F1452, 2)</f>
        <v/>
      </c>
      <c r="L1452" t="n">
        <v>0.0871</v>
      </c>
      <c r="M1452" t="n">
        <v>0.0644</v>
      </c>
      <c r="N1452">
        <f>(M1452-F1452)</f>
        <v/>
      </c>
    </row>
    <row r="1453" ht="15" customHeight="1">
      <c r="A1453" s="25" t="inlineStr">
        <is>
          <t>I0749</t>
        </is>
      </c>
      <c r="B1453" s="26" t="inlineStr">
        <is>
          <t>MÁQUINA DE SOLDA (CHP)</t>
        </is>
      </c>
      <c r="C1453" s="25" t="inlineStr">
        <is>
          <t>SEINFRA</t>
        </is>
      </c>
      <c r="D1453" s="25" t="inlineStr">
        <is>
          <t>H</t>
        </is>
      </c>
      <c r="E1453" s="69" t="n">
        <v>0.0871</v>
      </c>
      <c r="F1453" s="72">
        <f>'COMPOSICOES AUXILIARES'!G1043</f>
        <v/>
      </c>
      <c r="G1453" s="72">
        <f>ROUND(E1453*F1453, 2)</f>
        <v/>
      </c>
      <c r="L1453" t="n">
        <v>0.0871</v>
      </c>
      <c r="M1453" t="n">
        <v>0.09719999999999999</v>
      </c>
      <c r="N1453">
        <f>(M1453-F1453)</f>
        <v/>
      </c>
    </row>
    <row r="1454" ht="21" customHeight="1">
      <c r="A1454" s="25" t="inlineStr">
        <is>
          <t>G0443</t>
        </is>
      </c>
      <c r="B1454" s="26" t="inlineStr">
        <is>
          <t>RETÍFICA RETA ELÉTRICA DE 650 W VELOCIDADE MÁXIMA 10000 A 28000 RPM (CHI)</t>
        </is>
      </c>
      <c r="C1454" s="25" t="inlineStr">
        <is>
          <t>SEINFRA</t>
        </is>
      </c>
      <c r="D1454" s="25" t="inlineStr">
        <is>
          <t>H</t>
        </is>
      </c>
      <c r="E1454" s="69" t="n">
        <v>0.1655</v>
      </c>
      <c r="F1454" s="72">
        <f>'COMPOSICOES AUXILIARES'!G1411</f>
        <v/>
      </c>
      <c r="G1454" s="72">
        <f>ROUND(E1454*F1454, 2)</f>
        <v/>
      </c>
      <c r="L1454" t="n">
        <v>0.1655</v>
      </c>
      <c r="M1454" t="n">
        <v>0.2158</v>
      </c>
      <c r="N1454">
        <f>(M1454-F1454)</f>
        <v/>
      </c>
    </row>
    <row r="1455" ht="21" customHeight="1">
      <c r="A1455" s="25" t="inlineStr">
        <is>
          <t>G0442</t>
        </is>
      </c>
      <c r="B1455" s="26" t="inlineStr">
        <is>
          <t>RETÍFICA RETA ELÉTRICA DE 650 W VELOCIDADE MÁXIMA 10000 A 28000 RPM (CHP)</t>
        </is>
      </c>
      <c r="C1455" s="25" t="inlineStr">
        <is>
          <t>SEINFRA</t>
        </is>
      </c>
      <c r="D1455" s="25" t="inlineStr">
        <is>
          <t>H</t>
        </is>
      </c>
      <c r="E1455" s="69" t="n">
        <v>0.008699999999999999</v>
      </c>
      <c r="F1455" s="72">
        <f>'COMPOSICOES AUXILIARES'!G1421</f>
        <v/>
      </c>
      <c r="G1455" s="72">
        <f>ROUND(E1455*F1455, 2)</f>
        <v/>
      </c>
      <c r="L1455" t="n">
        <v>0.008699999999999999</v>
      </c>
      <c r="M1455" t="n">
        <v>0.3686</v>
      </c>
      <c r="N1455">
        <f>(M1455-F1455)</f>
        <v/>
      </c>
    </row>
    <row r="1456" ht="18" customHeight="1">
      <c r="A1456" s="2" t="inlineStr"/>
      <c r="B1456" s="2" t="inlineStr"/>
      <c r="C1456" s="2" t="inlineStr"/>
      <c r="D1456" s="2" t="inlineStr"/>
      <c r="E1456" s="29" t="inlineStr">
        <is>
          <t>TOTAL Equipamento Custo Horário:</t>
        </is>
      </c>
      <c r="F1456" s="60" t="n"/>
      <c r="G1456" s="73">
        <f>SUM(G1447:G1455)</f>
        <v/>
      </c>
    </row>
    <row r="1457" ht="15" customHeight="1">
      <c r="A1457" s="24" t="inlineStr">
        <is>
          <t>Material</t>
        </is>
      </c>
      <c r="B1457" s="60" t="n"/>
      <c r="C1457" s="15" t="inlineStr">
        <is>
          <t>FONTE</t>
        </is>
      </c>
      <c r="D1457" s="15" t="inlineStr">
        <is>
          <t>UNID</t>
        </is>
      </c>
      <c r="E1457" s="15" t="inlineStr">
        <is>
          <t>COEFICIENTE</t>
        </is>
      </c>
      <c r="F1457" s="15" t="inlineStr">
        <is>
          <t>PREÇO UNITÁRIO</t>
        </is>
      </c>
      <c r="G1457" s="15" t="inlineStr">
        <is>
          <t>TOTAL</t>
        </is>
      </c>
    </row>
    <row r="1458" ht="21" customHeight="1">
      <c r="A1458" s="25" t="inlineStr">
        <is>
          <t>G0003</t>
        </is>
      </c>
      <c r="B1458" s="26" t="inlineStr">
        <is>
          <t>ACOPLADEIRA EXTERNA EM AÇO PARA SOLDA EM TUBOS EM AÇO CARBONO DN  4"</t>
        </is>
      </c>
      <c r="C1458" s="25" t="inlineStr">
        <is>
          <t>SEINFRA</t>
        </is>
      </c>
      <c r="D1458" s="25" t="inlineStr">
        <is>
          <t>UN</t>
        </is>
      </c>
      <c r="E1458" s="69" t="n">
        <v>0.0001</v>
      </c>
      <c r="F1458" s="72">
        <f>ROUND(M1458*FATOR, 2)</f>
        <v/>
      </c>
      <c r="G1458" s="72">
        <f>ROUND(E1458*F1458, 2)</f>
        <v/>
      </c>
      <c r="L1458" t="n">
        <v>0.0001</v>
      </c>
      <c r="M1458" t="n">
        <v>1081.39</v>
      </c>
      <c r="N1458">
        <f>(M1458-F1458)</f>
        <v/>
      </c>
    </row>
    <row r="1459" ht="15" customHeight="1">
      <c r="A1459" s="25" t="inlineStr">
        <is>
          <t>G0039</t>
        </is>
      </c>
      <c r="B1459" s="26" t="inlineStr">
        <is>
          <t>ARGÔNIO</t>
        </is>
      </c>
      <c r="C1459" s="25" t="inlineStr">
        <is>
          <t>SEINFRA</t>
        </is>
      </c>
      <c r="D1459" s="25" t="inlineStr">
        <is>
          <t>M3</t>
        </is>
      </c>
      <c r="E1459" s="69" t="n">
        <v>0.0726</v>
      </c>
      <c r="F1459" s="72">
        <f>ROUND(M1459*FATOR, 2)</f>
        <v/>
      </c>
      <c r="G1459" s="72">
        <f>ROUND(E1459*F1459, 2)</f>
        <v/>
      </c>
      <c r="L1459" t="n">
        <v>0.0726</v>
      </c>
      <c r="M1459" t="n">
        <v>41.15</v>
      </c>
      <c r="N1459">
        <f>(M1459-F1459)</f>
        <v/>
      </c>
    </row>
    <row r="1460" ht="15" customHeight="1">
      <c r="A1460" s="25" t="inlineStr">
        <is>
          <t>G0126</t>
        </is>
      </c>
      <c r="B1460" s="26" t="inlineStr">
        <is>
          <t>DISCO DE CORTE  DE 7" PARA TUDOS DE AÇO CARBONO</t>
        </is>
      </c>
      <c r="C1460" s="25" t="inlineStr">
        <is>
          <t>SEINFRA</t>
        </is>
      </c>
      <c r="D1460" s="25" t="inlineStr">
        <is>
          <t>UN</t>
        </is>
      </c>
      <c r="E1460" s="69" t="n">
        <v>0.0146</v>
      </c>
      <c r="F1460" s="72">
        <f>ROUND(M1460*FATOR, 2)</f>
        <v/>
      </c>
      <c r="G1460" s="72">
        <f>ROUND(E1460*F1460, 2)</f>
        <v/>
      </c>
      <c r="L1460" t="n">
        <v>0.0146</v>
      </c>
      <c r="M1460" t="n">
        <v>7.77</v>
      </c>
      <c r="N1460">
        <f>(M1460-F1460)</f>
        <v/>
      </c>
    </row>
    <row r="1461" ht="15" customHeight="1">
      <c r="A1461" s="25" t="inlineStr">
        <is>
          <t>I0967</t>
        </is>
      </c>
      <c r="B1461" s="26" t="inlineStr">
        <is>
          <t>DISCO DE DESBASTE DE 7'</t>
        </is>
      </c>
      <c r="C1461" s="25" t="inlineStr">
        <is>
          <t>SEINFRA</t>
        </is>
      </c>
      <c r="D1461" s="25" t="inlineStr">
        <is>
          <t>UN</t>
        </is>
      </c>
      <c r="E1461" s="69" t="n">
        <v>0.0527</v>
      </c>
      <c r="F1461" s="72">
        <f>ROUND(M1461*FATOR, 2)</f>
        <v/>
      </c>
      <c r="G1461" s="72">
        <f>ROUND(E1461*F1461, 2)</f>
        <v/>
      </c>
      <c r="L1461" t="n">
        <v>0.0527</v>
      </c>
      <c r="M1461" t="n">
        <v>23.78</v>
      </c>
      <c r="N1461">
        <f>(M1461-F1461)</f>
        <v/>
      </c>
    </row>
    <row r="1462" ht="15" customHeight="1">
      <c r="A1462" s="25" t="inlineStr">
        <is>
          <t>I1061</t>
        </is>
      </c>
      <c r="B1462" s="26" t="inlineStr">
        <is>
          <t>ELETRODOS</t>
        </is>
      </c>
      <c r="C1462" s="25" t="inlineStr">
        <is>
          <t>SEINFRA</t>
        </is>
      </c>
      <c r="D1462" s="25" t="inlineStr">
        <is>
          <t>KG</t>
        </is>
      </c>
      <c r="E1462" s="69" t="n">
        <v>0.0703</v>
      </c>
      <c r="F1462" s="72">
        <f>ROUND(M1462*FATOR, 2)</f>
        <v/>
      </c>
      <c r="G1462" s="72">
        <f>ROUND(E1462*F1462, 2)</f>
        <v/>
      </c>
      <c r="L1462" t="n">
        <v>0.0703</v>
      </c>
      <c r="M1462" t="n">
        <v>32.44</v>
      </c>
      <c r="N1462">
        <f>(M1462-F1462)</f>
        <v/>
      </c>
    </row>
    <row r="1463" ht="15" customHeight="1">
      <c r="A1463" s="25" t="inlineStr">
        <is>
          <t>G0128</t>
        </is>
      </c>
      <c r="B1463" s="26" t="inlineStr">
        <is>
          <t>ESCOVA DE AÇO COPO TRANÇADA 4 1/2"</t>
        </is>
      </c>
      <c r="C1463" s="25" t="inlineStr">
        <is>
          <t>SEINFRA</t>
        </is>
      </c>
      <c r="D1463" s="25" t="inlineStr">
        <is>
          <t>UN</t>
        </is>
      </c>
      <c r="E1463" s="69" t="n">
        <v>0.0293</v>
      </c>
      <c r="F1463" s="72">
        <f>ROUND(M1463*FATOR, 2)</f>
        <v/>
      </c>
      <c r="G1463" s="72">
        <f>ROUND(E1463*F1463, 2)</f>
        <v/>
      </c>
      <c r="L1463" t="n">
        <v>0.0293</v>
      </c>
      <c r="M1463" t="n">
        <v>33.15</v>
      </c>
      <c r="N1463">
        <f>(M1463-F1463)</f>
        <v/>
      </c>
    </row>
    <row r="1464" ht="15" customHeight="1">
      <c r="A1464" s="25" t="inlineStr">
        <is>
          <t>G0250</t>
        </is>
      </c>
      <c r="B1464" s="26" t="inlineStr">
        <is>
          <t>PONTA MONTADA ABRASIVA TIPO A-21</t>
        </is>
      </c>
      <c r="C1464" s="25" t="inlineStr">
        <is>
          <t>SEINFRA</t>
        </is>
      </c>
      <c r="D1464" s="25" t="inlineStr">
        <is>
          <t>UN</t>
        </is>
      </c>
      <c r="E1464" s="69" t="n">
        <v>0.0001</v>
      </c>
      <c r="F1464" s="72">
        <f>ROUND(M1464*FATOR, 2)</f>
        <v/>
      </c>
      <c r="G1464" s="72">
        <f>ROUND(E1464*F1464, 2)</f>
        <v/>
      </c>
      <c r="L1464" t="n">
        <v>0.0001</v>
      </c>
      <c r="M1464" t="n">
        <v>16.17</v>
      </c>
      <c r="N1464">
        <f>(M1464-F1464)</f>
        <v/>
      </c>
    </row>
    <row r="1465" ht="15" customHeight="1">
      <c r="A1465" s="25" t="inlineStr">
        <is>
          <t>G0404</t>
        </is>
      </c>
      <c r="B1465" s="26" t="inlineStr">
        <is>
          <t>VARETA PARA SOLDA TIG ER70-S3</t>
        </is>
      </c>
      <c r="C1465" s="25" t="inlineStr">
        <is>
          <t>SEINFRA</t>
        </is>
      </c>
      <c r="D1465" s="25" t="inlineStr">
        <is>
          <t>KG</t>
        </is>
      </c>
      <c r="E1465" s="69" t="n">
        <v>0.0117</v>
      </c>
      <c r="F1465" s="72">
        <f>ROUND(M1465*FATOR, 2)</f>
        <v/>
      </c>
      <c r="G1465" s="72">
        <f>ROUND(E1465*F1465, 2)</f>
        <v/>
      </c>
      <c r="L1465" t="n">
        <v>0.0117</v>
      </c>
      <c r="M1465" t="n">
        <v>27.27</v>
      </c>
      <c r="N1465">
        <f>(M1465-F1465)</f>
        <v/>
      </c>
    </row>
    <row r="1466" ht="15" customHeight="1">
      <c r="A1466" s="2" t="inlineStr"/>
      <c r="B1466" s="2" t="inlineStr"/>
      <c r="C1466" s="2" t="inlineStr"/>
      <c r="D1466" s="2" t="inlineStr"/>
      <c r="E1466" s="29" t="inlineStr">
        <is>
          <t>TOTAL Material:</t>
        </is>
      </c>
      <c r="F1466" s="60" t="n"/>
      <c r="G1466" s="73">
        <f>SUM(G1458:G1465)</f>
        <v/>
      </c>
    </row>
    <row r="1467" ht="15" customHeight="1">
      <c r="A1467" s="24" t="inlineStr">
        <is>
          <t>Mão de Obra</t>
        </is>
      </c>
      <c r="B1467" s="60" t="n"/>
      <c r="C1467" s="15" t="inlineStr">
        <is>
          <t>FONTE</t>
        </is>
      </c>
      <c r="D1467" s="15" t="inlineStr">
        <is>
          <t>UNID</t>
        </is>
      </c>
      <c r="E1467" s="15" t="inlineStr">
        <is>
          <t>COEFICIENTE</t>
        </is>
      </c>
      <c r="F1467" s="15" t="inlineStr">
        <is>
          <t>PREÇO UNITÁRIO</t>
        </is>
      </c>
      <c r="G1467" s="15" t="inlineStr">
        <is>
          <t>TOTAL</t>
        </is>
      </c>
    </row>
    <row r="1468" ht="15" customHeight="1">
      <c r="A1468" s="25" t="inlineStr">
        <is>
          <t>I0037</t>
        </is>
      </c>
      <c r="B1468" s="26" t="inlineStr">
        <is>
          <t>AJUDANTE</t>
        </is>
      </c>
      <c r="C1468" s="25" t="inlineStr">
        <is>
          <t>SEINFRA</t>
        </is>
      </c>
      <c r="D1468" s="25" t="inlineStr">
        <is>
          <t>H</t>
        </is>
      </c>
      <c r="E1468" s="69">
        <f>L1468*FATOR</f>
        <v/>
      </c>
      <c r="F1468" s="72" t="n">
        <v>21.1</v>
      </c>
      <c r="G1468" s="72">
        <f>ROUND(E1468*F1468, 2)</f>
        <v/>
      </c>
      <c r="L1468" t="n">
        <v>0.0675</v>
      </c>
      <c r="M1468" t="n">
        <v>21.1</v>
      </c>
      <c r="N1468">
        <f>(M1468-F1468)</f>
        <v/>
      </c>
    </row>
    <row r="1469" ht="15" customHeight="1">
      <c r="A1469" s="25" t="inlineStr">
        <is>
          <t>I2325</t>
        </is>
      </c>
      <c r="B1469" s="26" t="inlineStr">
        <is>
          <t>ESMERILHADOR</t>
        </is>
      </c>
      <c r="C1469" s="25" t="inlineStr">
        <is>
          <t>SEINFRA</t>
        </is>
      </c>
      <c r="D1469" s="25" t="inlineStr">
        <is>
          <t>H</t>
        </is>
      </c>
      <c r="E1469" s="69">
        <f>L1469*FATOR</f>
        <v/>
      </c>
      <c r="F1469" s="72" t="n">
        <v>26.86</v>
      </c>
      <c r="G1469" s="72">
        <f>ROUND(E1469*F1469, 2)</f>
        <v/>
      </c>
      <c r="L1469" t="n">
        <v>0.1743</v>
      </c>
      <c r="M1469" t="n">
        <v>26.86</v>
      </c>
      <c r="N1469">
        <f>(M1469-F1469)</f>
        <v/>
      </c>
    </row>
    <row r="1470" ht="15" customHeight="1">
      <c r="A1470" s="25" t="inlineStr">
        <is>
          <t>I1530</t>
        </is>
      </c>
      <c r="B1470" s="26" t="inlineStr">
        <is>
          <t>MONTADOR</t>
        </is>
      </c>
      <c r="C1470" s="25" t="inlineStr">
        <is>
          <t>SEINFRA</t>
        </is>
      </c>
      <c r="D1470" s="25" t="inlineStr">
        <is>
          <t>H</t>
        </is>
      </c>
      <c r="E1470" s="69">
        <f>L1470*FATOR</f>
        <v/>
      </c>
      <c r="F1470" s="72" t="n">
        <v>26.86</v>
      </c>
      <c r="G1470" s="72">
        <f>ROUND(E1470*F1470, 2)</f>
        <v/>
      </c>
      <c r="L1470" t="n">
        <v>0.198</v>
      </c>
      <c r="M1470" t="n">
        <v>26.86</v>
      </c>
      <c r="N1470">
        <f>(M1470-F1470)</f>
        <v/>
      </c>
    </row>
    <row r="1471" ht="15" customHeight="1">
      <c r="A1471" s="25" t="inlineStr">
        <is>
          <t>I2424</t>
        </is>
      </c>
      <c r="B1471" s="26" t="inlineStr">
        <is>
          <t>SOLDADOR RAIO X</t>
        </is>
      </c>
      <c r="C1471" s="25" t="inlineStr">
        <is>
          <t>SEINFRA</t>
        </is>
      </c>
      <c r="D1471" s="25" t="inlineStr">
        <is>
          <t>H</t>
        </is>
      </c>
      <c r="E1471" s="69">
        <f>L1471*FATOR</f>
        <v/>
      </c>
      <c r="F1471" s="72" t="n">
        <v>31.83</v>
      </c>
      <c r="G1471" s="72">
        <f>ROUND(E1471*F1471, 2)</f>
        <v/>
      </c>
      <c r="L1471" t="n">
        <v>0.1743</v>
      </c>
      <c r="M1471" t="n">
        <v>31.83</v>
      </c>
      <c r="N1471">
        <f>(M1471-F1471)</f>
        <v/>
      </c>
    </row>
    <row r="1472" ht="15" customHeight="1">
      <c r="A1472" s="2" t="inlineStr"/>
      <c r="B1472" s="2" t="inlineStr"/>
      <c r="C1472" s="2" t="inlineStr"/>
      <c r="D1472" s="2" t="inlineStr"/>
      <c r="E1472" s="29" t="inlineStr">
        <is>
          <t>TOTAL Mão de Obra:</t>
        </is>
      </c>
      <c r="F1472" s="60" t="n"/>
      <c r="G1472" s="73">
        <f>SUM(G1468:G1471)</f>
        <v/>
      </c>
    </row>
    <row r="1473" ht="15" customHeight="1">
      <c r="A1473" s="2" t="inlineStr"/>
      <c r="B1473" s="2" t="inlineStr"/>
      <c r="C1473" s="2" t="inlineStr"/>
      <c r="D1473" s="2" t="inlineStr"/>
      <c r="E1473" s="31" t="inlineStr">
        <is>
          <t>VALOR:</t>
        </is>
      </c>
      <c r="F1473" s="60" t="n"/>
      <c r="G1473" s="61">
        <f>SUM(G1466,G1456,G1472,G1445)</f>
        <v/>
      </c>
    </row>
    <row r="1474" ht="15" customHeight="1">
      <c r="A1474" s="2" t="inlineStr"/>
      <c r="B1474" s="2" t="inlineStr"/>
      <c r="C1474" s="2" t="inlineStr"/>
      <c r="D1474" s="2" t="inlineStr"/>
      <c r="E1474" s="31" t="inlineStr">
        <is>
          <t>VALOR BDI (26.70%):</t>
        </is>
      </c>
      <c r="F1474" s="60" t="n"/>
      <c r="G1474" s="61">
        <f>ROUNDDOWN(G1473*BDI,2)</f>
        <v/>
      </c>
    </row>
    <row r="1475" ht="15" customHeight="1">
      <c r="A1475" s="2" t="inlineStr"/>
      <c r="B1475" s="2" t="inlineStr"/>
      <c r="C1475" s="2" t="inlineStr"/>
      <c r="D1475" s="2" t="inlineStr"/>
      <c r="E1475" s="31" t="inlineStr">
        <is>
          <t>VALOR COM BDI:</t>
        </is>
      </c>
      <c r="F1475" s="60" t="n"/>
      <c r="G1475" s="61">
        <f>G1474 + G1473</f>
        <v/>
      </c>
    </row>
    <row r="1476" ht="10" customHeight="1">
      <c r="A1476" s="2" t="inlineStr"/>
      <c r="B1476" s="2" t="inlineStr"/>
      <c r="C1476" s="22" t="inlineStr"/>
      <c r="E1476" s="2" t="inlineStr"/>
      <c r="F1476" s="2" t="inlineStr"/>
      <c r="G1476" s="2" t="inlineStr"/>
    </row>
    <row r="1477" ht="20" customHeight="1">
      <c r="A1477" s="23" t="inlineStr">
        <is>
          <t>4.41. C5109 SPOOL EM AÇO CARBONO DN 6", SCH 40, INCLUINDO MONTAGEM, SOLDA, TESTE SIMPLIFICADO E INSTALAÇÃO - (PESO APROXIMADO DE FLANGES/CONEXÕES: MÍNIMO = 24,80KG/UN; MÁXIMO = 64,20KG/UN) (KG)</t>
        </is>
      </c>
      <c r="B1477" s="59" t="n"/>
      <c r="C1477" s="59" t="n"/>
      <c r="D1477" s="59" t="n"/>
      <c r="E1477" s="59" t="n"/>
      <c r="F1477" s="59" t="n"/>
      <c r="G1477" s="60" t="n"/>
    </row>
    <row r="1478" ht="15" customHeight="1">
      <c r="A1478" s="24" t="inlineStr">
        <is>
          <t>COTAÇÃO / MAO DE OBRA (C/ ENCARGOS)</t>
        </is>
      </c>
      <c r="B1478" s="60" t="n"/>
      <c r="C1478" s="15" t="inlineStr">
        <is>
          <t>FONTE</t>
        </is>
      </c>
      <c r="D1478" s="15" t="inlineStr">
        <is>
          <t>UNID</t>
        </is>
      </c>
      <c r="E1478" s="15" t="inlineStr">
        <is>
          <t>COEFICIENTE</t>
        </is>
      </c>
      <c r="F1478" s="15" t="inlineStr">
        <is>
          <t>PREÇO UNITÁRIO</t>
        </is>
      </c>
      <c r="G1478" s="15" t="inlineStr">
        <is>
          <t>TOTAL</t>
        </is>
      </c>
    </row>
    <row r="1479" ht="15" customHeight="1">
      <c r="A1479" s="25" t="inlineStr">
        <is>
          <t>G0405</t>
        </is>
      </c>
      <c r="B1479" s="26" t="inlineStr">
        <is>
          <t>INSPETOR DE SOLDA N1/EV-N2-S-SNQC (CEGÁS)</t>
        </is>
      </c>
      <c r="C1479" s="25" t="inlineStr">
        <is>
          <t>SEINFRA</t>
        </is>
      </c>
      <c r="D1479" s="25" t="inlineStr">
        <is>
          <t>H</t>
        </is>
      </c>
      <c r="E1479" s="69" t="n">
        <v>0.1585</v>
      </c>
      <c r="F1479" s="72">
        <f>ROUND(M1479*FATOR, 2)</f>
        <v/>
      </c>
      <c r="G1479" s="72">
        <f>ROUND(E1479*F1479, 2)</f>
        <v/>
      </c>
      <c r="L1479" t="n">
        <v>0.1585</v>
      </c>
      <c r="M1479" t="n">
        <v>42.35</v>
      </c>
      <c r="N1479">
        <f>(M1479-F1479)</f>
        <v/>
      </c>
    </row>
    <row r="1480" ht="18" customHeight="1">
      <c r="A1480" s="2" t="inlineStr"/>
      <c r="B1480" s="2" t="inlineStr"/>
      <c r="C1480" s="2" t="inlineStr"/>
      <c r="D1480" s="2" t="inlineStr"/>
      <c r="E1480" s="29" t="inlineStr">
        <is>
          <t>TOTAL COTAÇÃO / MAO DE OBRA (C/ ENCARGOS):</t>
        </is>
      </c>
      <c r="F1480" s="60" t="n"/>
      <c r="G1480" s="73">
        <f>SUM(G1479:G1479)</f>
        <v/>
      </c>
    </row>
    <row r="1481" ht="15" customHeight="1">
      <c r="A1481" s="24" t="inlineStr">
        <is>
          <t>Equipamento Custo Horário</t>
        </is>
      </c>
      <c r="B1481" s="60" t="n"/>
      <c r="C1481" s="15" t="inlineStr">
        <is>
          <t>FONTE</t>
        </is>
      </c>
      <c r="D1481" s="15" t="inlineStr">
        <is>
          <t>UNID</t>
        </is>
      </c>
      <c r="E1481" s="15" t="inlineStr">
        <is>
          <t>COEFICIENTE</t>
        </is>
      </c>
      <c r="F1481" s="15" t="inlineStr">
        <is>
          <t>PREÇO UNITÁRIO</t>
        </is>
      </c>
      <c r="G1481" s="15" t="inlineStr">
        <is>
          <t>TOTAL</t>
        </is>
      </c>
    </row>
    <row r="1482" ht="15" customHeight="1">
      <c r="A1482" s="25" t="inlineStr">
        <is>
          <t>I0584</t>
        </is>
      </c>
      <c r="B1482" s="26" t="inlineStr">
        <is>
          <t>CAMINHÃO COMERC. EQUIP. C/GUINDASTE (CHI)</t>
        </is>
      </c>
      <c r="C1482" s="25" t="inlineStr">
        <is>
          <t>SEINFRA</t>
        </is>
      </c>
      <c r="D1482" s="25" t="inlineStr">
        <is>
          <t>H</t>
        </is>
      </c>
      <c r="E1482" s="69" t="n">
        <v>0.0078</v>
      </c>
      <c r="F1482" s="72">
        <f>'COMPOSICOES AUXILIARES'!G230</f>
        <v/>
      </c>
      <c r="G1482" s="72">
        <f>ROUND(E1482*F1482, 2)</f>
        <v/>
      </c>
      <c r="L1482" t="n">
        <v>0.0078</v>
      </c>
      <c r="M1482" t="n">
        <v>64.99120000000001</v>
      </c>
      <c r="N1482">
        <f>(M1482-F1482)</f>
        <v/>
      </c>
    </row>
    <row r="1483" ht="15" customHeight="1">
      <c r="A1483" s="25" t="inlineStr">
        <is>
          <t>I0705</t>
        </is>
      </c>
      <c r="B1483" s="26" t="inlineStr">
        <is>
          <t>CAMINHÃO COMERC. EQUIP. C/GUINDASTE (CHP)</t>
        </is>
      </c>
      <c r="C1483" s="25" t="inlineStr">
        <is>
          <t>SEINFRA</t>
        </is>
      </c>
      <c r="D1483" s="25" t="inlineStr">
        <is>
          <t>H</t>
        </is>
      </c>
      <c r="E1483" s="69" t="n">
        <v>0.0595</v>
      </c>
      <c r="F1483" s="72">
        <f>'COMPOSICOES AUXILIARES'!G242</f>
        <v/>
      </c>
      <c r="G1483" s="72">
        <f>ROUND(E1483*F1483, 2)</f>
        <v/>
      </c>
      <c r="L1483" t="n">
        <v>0.0595</v>
      </c>
      <c r="M1483" t="n">
        <v>172.7113</v>
      </c>
      <c r="N1483">
        <f>(M1483-F1483)</f>
        <v/>
      </c>
    </row>
    <row r="1484" ht="15" customHeight="1">
      <c r="A1484" s="25" t="inlineStr">
        <is>
          <t>I0737</t>
        </is>
      </c>
      <c r="B1484" s="26" t="inlineStr">
        <is>
          <t>ESMERILHADEIRA INDUSTRIAL (CHP)</t>
        </is>
      </c>
      <c r="C1484" s="25" t="inlineStr">
        <is>
          <t>SEINFRA</t>
        </is>
      </c>
      <c r="D1484" s="25" t="inlineStr">
        <is>
          <t>H</t>
        </is>
      </c>
      <c r="E1484" s="69" t="n">
        <v>0.0158</v>
      </c>
      <c r="F1484" s="72">
        <f>'COMPOSICOES AUXILIARES'!G548</f>
        <v/>
      </c>
      <c r="G1484" s="72">
        <f>ROUND(E1484*F1484, 2)</f>
        <v/>
      </c>
      <c r="L1484" t="n">
        <v>0.0158</v>
      </c>
      <c r="M1484" t="n">
        <v>0.3554</v>
      </c>
      <c r="N1484">
        <f>(M1484-F1484)</f>
        <v/>
      </c>
    </row>
    <row r="1485" ht="15" customHeight="1">
      <c r="A1485" s="25" t="inlineStr">
        <is>
          <t>I0628</t>
        </is>
      </c>
      <c r="B1485" s="26" t="inlineStr">
        <is>
          <t>GRUPO GERADOR 36 KVA (CHI)</t>
        </is>
      </c>
      <c r="C1485" s="25" t="inlineStr">
        <is>
          <t>SEINFRA</t>
        </is>
      </c>
      <c r="D1485" s="25" t="inlineStr">
        <is>
          <t>H</t>
        </is>
      </c>
      <c r="E1485" s="69" t="n">
        <v>0.07920000000000001</v>
      </c>
      <c r="F1485" s="72">
        <f>'COMPOSICOES AUXILIARES'!G644</f>
        <v/>
      </c>
      <c r="G1485" s="72">
        <f>ROUND(E1485*F1485, 2)</f>
        <v/>
      </c>
      <c r="L1485" t="n">
        <v>0.07920000000000001</v>
      </c>
      <c r="M1485" t="n">
        <v>29.9694</v>
      </c>
      <c r="N1485">
        <f>(M1485-F1485)</f>
        <v/>
      </c>
    </row>
    <row r="1486" ht="15" customHeight="1">
      <c r="A1486" s="25" t="inlineStr">
        <is>
          <t>I0742</t>
        </is>
      </c>
      <c r="B1486" s="26" t="inlineStr">
        <is>
          <t>GRUPO GERADOR 36 KVA (CHP)</t>
        </is>
      </c>
      <c r="C1486" s="25" t="inlineStr">
        <is>
          <t>SEINFRA</t>
        </is>
      </c>
      <c r="D1486" s="25" t="inlineStr">
        <is>
          <t>H</t>
        </is>
      </c>
      <c r="E1486" s="69" t="n">
        <v>0.07920000000000001</v>
      </c>
      <c r="F1486" s="72">
        <f>'COMPOSICOES AUXILIARES'!G656</f>
        <v/>
      </c>
      <c r="G1486" s="72">
        <f>ROUND(E1486*F1486, 2)</f>
        <v/>
      </c>
      <c r="L1486" t="n">
        <v>0.07920000000000001</v>
      </c>
      <c r="M1486" t="n">
        <v>67.74679999999999</v>
      </c>
      <c r="N1486">
        <f>(M1486-F1486)</f>
        <v/>
      </c>
    </row>
    <row r="1487" ht="15" customHeight="1">
      <c r="A1487" s="25" t="inlineStr">
        <is>
          <t>I0635</t>
        </is>
      </c>
      <c r="B1487" s="26" t="inlineStr">
        <is>
          <t>MÁQUINA DE SOLDA (CHI)</t>
        </is>
      </c>
      <c r="C1487" s="25" t="inlineStr">
        <is>
          <t>SEINFRA</t>
        </is>
      </c>
      <c r="D1487" s="25" t="inlineStr">
        <is>
          <t>H</t>
        </is>
      </c>
      <c r="E1487" s="69" t="n">
        <v>0.07920000000000001</v>
      </c>
      <c r="F1487" s="72">
        <f>'COMPOSICOES AUXILIARES'!G1033</f>
        <v/>
      </c>
      <c r="G1487" s="72">
        <f>ROUND(E1487*F1487, 2)</f>
        <v/>
      </c>
      <c r="L1487" t="n">
        <v>0.07920000000000001</v>
      </c>
      <c r="M1487" t="n">
        <v>0.0644</v>
      </c>
      <c r="N1487">
        <f>(M1487-F1487)</f>
        <v/>
      </c>
    </row>
    <row r="1488" ht="15" customHeight="1">
      <c r="A1488" s="25" t="inlineStr">
        <is>
          <t>I0749</t>
        </is>
      </c>
      <c r="B1488" s="26" t="inlineStr">
        <is>
          <t>MÁQUINA DE SOLDA (CHP)</t>
        </is>
      </c>
      <c r="C1488" s="25" t="inlineStr">
        <is>
          <t>SEINFRA</t>
        </is>
      </c>
      <c r="D1488" s="25" t="inlineStr">
        <is>
          <t>H</t>
        </is>
      </c>
      <c r="E1488" s="69" t="n">
        <v>0.07920000000000001</v>
      </c>
      <c r="F1488" s="72">
        <f>'COMPOSICOES AUXILIARES'!G1043</f>
        <v/>
      </c>
      <c r="G1488" s="72">
        <f>ROUND(E1488*F1488, 2)</f>
        <v/>
      </c>
      <c r="L1488" t="n">
        <v>0.07920000000000001</v>
      </c>
      <c r="M1488" t="n">
        <v>0.09719999999999999</v>
      </c>
      <c r="N1488">
        <f>(M1488-F1488)</f>
        <v/>
      </c>
    </row>
    <row r="1489" ht="21" customHeight="1">
      <c r="A1489" s="25" t="inlineStr">
        <is>
          <t>G0443</t>
        </is>
      </c>
      <c r="B1489" s="26" t="inlineStr">
        <is>
          <t>RETÍFICA RETA ELÉTRICA DE 650 W VELOCIDADE MÁXIMA 10000 A 28000 RPM (CHI)</t>
        </is>
      </c>
      <c r="C1489" s="25" t="inlineStr">
        <is>
          <t>SEINFRA</t>
        </is>
      </c>
      <c r="D1489" s="25" t="inlineStr">
        <is>
          <t>H</t>
        </is>
      </c>
      <c r="E1489" s="69" t="n">
        <v>0.1505</v>
      </c>
      <c r="F1489" s="72">
        <f>'COMPOSICOES AUXILIARES'!G1411</f>
        <v/>
      </c>
      <c r="G1489" s="72">
        <f>ROUND(E1489*F1489, 2)</f>
        <v/>
      </c>
      <c r="L1489" t="n">
        <v>0.1505</v>
      </c>
      <c r="M1489" t="n">
        <v>0.2158</v>
      </c>
      <c r="N1489">
        <f>(M1489-F1489)</f>
        <v/>
      </c>
    </row>
    <row r="1490" ht="21" customHeight="1">
      <c r="A1490" s="25" t="inlineStr">
        <is>
          <t>G0442</t>
        </is>
      </c>
      <c r="B1490" s="26" t="inlineStr">
        <is>
          <t>RETÍFICA RETA ELÉTRICA DE 650 W VELOCIDADE MÁXIMA 10000 A 28000 RPM (CHP)</t>
        </is>
      </c>
      <c r="C1490" s="25" t="inlineStr">
        <is>
          <t>SEINFRA</t>
        </is>
      </c>
      <c r="D1490" s="25" t="inlineStr">
        <is>
          <t>H</t>
        </is>
      </c>
      <c r="E1490" s="69" t="n">
        <v>0.007900000000000001</v>
      </c>
      <c r="F1490" s="72">
        <f>'COMPOSICOES AUXILIARES'!G1421</f>
        <v/>
      </c>
      <c r="G1490" s="72">
        <f>ROUND(E1490*F1490, 2)</f>
        <v/>
      </c>
      <c r="L1490" t="n">
        <v>0.007900000000000001</v>
      </c>
      <c r="M1490" t="n">
        <v>0.3686</v>
      </c>
      <c r="N1490">
        <f>(M1490-F1490)</f>
        <v/>
      </c>
    </row>
    <row r="1491" ht="18" customHeight="1">
      <c r="A1491" s="2" t="inlineStr"/>
      <c r="B1491" s="2" t="inlineStr"/>
      <c r="C1491" s="2" t="inlineStr"/>
      <c r="D1491" s="2" t="inlineStr"/>
      <c r="E1491" s="29" t="inlineStr">
        <is>
          <t>TOTAL Equipamento Custo Horário:</t>
        </is>
      </c>
      <c r="F1491" s="60" t="n"/>
      <c r="G1491" s="73">
        <f>SUM(G1482:G1490)</f>
        <v/>
      </c>
    </row>
    <row r="1492" ht="15" customHeight="1">
      <c r="A1492" s="24" t="inlineStr">
        <is>
          <t>Material</t>
        </is>
      </c>
      <c r="B1492" s="60" t="n"/>
      <c r="C1492" s="15" t="inlineStr">
        <is>
          <t>FONTE</t>
        </is>
      </c>
      <c r="D1492" s="15" t="inlineStr">
        <is>
          <t>UNID</t>
        </is>
      </c>
      <c r="E1492" s="15" t="inlineStr">
        <is>
          <t>COEFICIENTE</t>
        </is>
      </c>
      <c r="F1492" s="15" t="inlineStr">
        <is>
          <t>PREÇO UNITÁRIO</t>
        </is>
      </c>
      <c r="G1492" s="15" t="inlineStr">
        <is>
          <t>TOTAL</t>
        </is>
      </c>
    </row>
    <row r="1493" ht="21" customHeight="1">
      <c r="A1493" s="25" t="inlineStr">
        <is>
          <t>G0004</t>
        </is>
      </c>
      <c r="B1493" s="26" t="inlineStr">
        <is>
          <t>ACOPLADEIRA EXTERNA EM AÇO PARA SOLDA EM TUBOS EM AÇO CARBONO DN  6"</t>
        </is>
      </c>
      <c r="C1493" s="25" t="inlineStr">
        <is>
          <t>SEINFRA</t>
        </is>
      </c>
      <c r="D1493" s="25" t="inlineStr">
        <is>
          <t>UN</t>
        </is>
      </c>
      <c r="E1493" s="69" t="n">
        <v>0.0001</v>
      </c>
      <c r="F1493" s="72">
        <f>ROUND(M1493*FATOR, 2)</f>
        <v/>
      </c>
      <c r="G1493" s="72">
        <f>ROUND(E1493*F1493, 2)</f>
        <v/>
      </c>
      <c r="L1493" t="n">
        <v>0.0001</v>
      </c>
      <c r="M1493" t="n">
        <v>1661.86</v>
      </c>
      <c r="N1493">
        <f>(M1493-F1493)</f>
        <v/>
      </c>
    </row>
    <row r="1494" ht="15" customHeight="1">
      <c r="A1494" s="25" t="inlineStr">
        <is>
          <t>G0039</t>
        </is>
      </c>
      <c r="B1494" s="26" t="inlineStr">
        <is>
          <t>ARGÔNIO</t>
        </is>
      </c>
      <c r="C1494" s="25" t="inlineStr">
        <is>
          <t>SEINFRA</t>
        </is>
      </c>
      <c r="D1494" s="25" t="inlineStr">
        <is>
          <t>M3</t>
        </is>
      </c>
      <c r="E1494" s="69" t="n">
        <v>0.0392</v>
      </c>
      <c r="F1494" s="72">
        <f>ROUND(M1494*FATOR, 2)</f>
        <v/>
      </c>
      <c r="G1494" s="72">
        <f>ROUND(E1494*F1494, 2)</f>
        <v/>
      </c>
      <c r="L1494" t="n">
        <v>0.0392</v>
      </c>
      <c r="M1494" t="n">
        <v>41.15</v>
      </c>
      <c r="N1494">
        <f>(M1494-F1494)</f>
        <v/>
      </c>
    </row>
    <row r="1495" ht="15" customHeight="1">
      <c r="A1495" s="25" t="inlineStr">
        <is>
          <t>G0126</t>
        </is>
      </c>
      <c r="B1495" s="26" t="inlineStr">
        <is>
          <t>DISCO DE CORTE  DE 7" PARA TUDOS DE AÇO CARBONO</t>
        </is>
      </c>
      <c r="C1495" s="25" t="inlineStr">
        <is>
          <t>SEINFRA</t>
        </is>
      </c>
      <c r="D1495" s="25" t="inlineStr">
        <is>
          <t>UN</t>
        </is>
      </c>
      <c r="E1495" s="69" t="n">
        <v>0.0151</v>
      </c>
      <c r="F1495" s="72">
        <f>ROUND(M1495*FATOR, 2)</f>
        <v/>
      </c>
      <c r="G1495" s="72">
        <f>ROUND(E1495*F1495, 2)</f>
        <v/>
      </c>
      <c r="L1495" t="n">
        <v>0.0151</v>
      </c>
      <c r="M1495" t="n">
        <v>7.77</v>
      </c>
      <c r="N1495">
        <f>(M1495-F1495)</f>
        <v/>
      </c>
    </row>
    <row r="1496" ht="15" customHeight="1">
      <c r="A1496" s="25" t="inlineStr">
        <is>
          <t>I0967</t>
        </is>
      </c>
      <c r="B1496" s="26" t="inlineStr">
        <is>
          <t>DISCO DE DESBASTE DE 7'</t>
        </is>
      </c>
      <c r="C1496" s="25" t="inlineStr">
        <is>
          <t>SEINFRA</t>
        </is>
      </c>
      <c r="D1496" s="25" t="inlineStr">
        <is>
          <t>UN</t>
        </is>
      </c>
      <c r="E1496" s="69" t="n">
        <v>0.0121</v>
      </c>
      <c r="F1496" s="72">
        <f>ROUND(M1496*FATOR, 2)</f>
        <v/>
      </c>
      <c r="G1496" s="72">
        <f>ROUND(E1496*F1496, 2)</f>
        <v/>
      </c>
      <c r="L1496" t="n">
        <v>0.0121</v>
      </c>
      <c r="M1496" t="n">
        <v>23.78</v>
      </c>
      <c r="N1496">
        <f>(M1496-F1496)</f>
        <v/>
      </c>
    </row>
    <row r="1497" ht="15" customHeight="1">
      <c r="A1497" s="25" t="inlineStr">
        <is>
          <t>I1061</t>
        </is>
      </c>
      <c r="B1497" s="26" t="inlineStr">
        <is>
          <t>ELETRODOS</t>
        </is>
      </c>
      <c r="C1497" s="25" t="inlineStr">
        <is>
          <t>SEINFRA</t>
        </is>
      </c>
      <c r="D1497" s="25" t="inlineStr">
        <is>
          <t>KG</t>
        </is>
      </c>
      <c r="E1497" s="69" t="n">
        <v>0.07240000000000001</v>
      </c>
      <c r="F1497" s="72">
        <f>ROUND(M1497*FATOR, 2)</f>
        <v/>
      </c>
      <c r="G1497" s="72">
        <f>ROUND(E1497*F1497, 2)</f>
        <v/>
      </c>
      <c r="L1497" t="n">
        <v>0.07240000000000001</v>
      </c>
      <c r="M1497" t="n">
        <v>32.44</v>
      </c>
      <c r="N1497">
        <f>(M1497-F1497)</f>
        <v/>
      </c>
    </row>
    <row r="1498" ht="15" customHeight="1">
      <c r="A1498" s="25" t="inlineStr">
        <is>
          <t>G0128</t>
        </is>
      </c>
      <c r="B1498" s="26" t="inlineStr">
        <is>
          <t>ESCOVA DE AÇO COPO TRANÇADA 4 1/2"</t>
        </is>
      </c>
      <c r="C1498" s="25" t="inlineStr">
        <is>
          <t>SEINFRA</t>
        </is>
      </c>
      <c r="D1498" s="25" t="inlineStr">
        <is>
          <t>UN</t>
        </is>
      </c>
      <c r="E1498" s="69" t="n">
        <v>0.0151</v>
      </c>
      <c r="F1498" s="72">
        <f>ROUND(M1498*FATOR, 2)</f>
        <v/>
      </c>
      <c r="G1498" s="72">
        <f>ROUND(E1498*F1498, 2)</f>
        <v/>
      </c>
      <c r="L1498" t="n">
        <v>0.0151</v>
      </c>
      <c r="M1498" t="n">
        <v>33.15</v>
      </c>
      <c r="N1498">
        <f>(M1498-F1498)</f>
        <v/>
      </c>
    </row>
    <row r="1499" ht="15" customHeight="1">
      <c r="A1499" s="25" t="inlineStr">
        <is>
          <t>G0250</t>
        </is>
      </c>
      <c r="B1499" s="26" t="inlineStr">
        <is>
          <t>PONTA MONTADA ABRASIVA TIPO A-21</t>
        </is>
      </c>
      <c r="C1499" s="25" t="inlineStr">
        <is>
          <t>SEINFRA</t>
        </is>
      </c>
      <c r="D1499" s="25" t="inlineStr">
        <is>
          <t>UN</t>
        </is>
      </c>
      <c r="E1499" s="69" t="n">
        <v>0.0001</v>
      </c>
      <c r="F1499" s="72">
        <f>ROUND(M1499*FATOR, 2)</f>
        <v/>
      </c>
      <c r="G1499" s="72">
        <f>ROUND(E1499*F1499, 2)</f>
        <v/>
      </c>
      <c r="L1499" t="n">
        <v>0.0001</v>
      </c>
      <c r="M1499" t="n">
        <v>16.17</v>
      </c>
      <c r="N1499">
        <f>(M1499-F1499)</f>
        <v/>
      </c>
    </row>
    <row r="1500" ht="15" customHeight="1">
      <c r="A1500" s="25" t="inlineStr">
        <is>
          <t>G0404</t>
        </is>
      </c>
      <c r="B1500" s="26" t="inlineStr">
        <is>
          <t>VARETA PARA SOLDA TIG ER70-S3</t>
        </is>
      </c>
      <c r="C1500" s="25" t="inlineStr">
        <is>
          <t>SEINFRA</t>
        </is>
      </c>
      <c r="D1500" s="25" t="inlineStr">
        <is>
          <t>KG</t>
        </is>
      </c>
      <c r="E1500" s="69" t="n">
        <v>0.0121</v>
      </c>
      <c r="F1500" s="72">
        <f>ROUND(M1500*FATOR, 2)</f>
        <v/>
      </c>
      <c r="G1500" s="72">
        <f>ROUND(E1500*F1500, 2)</f>
        <v/>
      </c>
      <c r="L1500" t="n">
        <v>0.0121</v>
      </c>
      <c r="M1500" t="n">
        <v>27.27</v>
      </c>
      <c r="N1500">
        <f>(M1500-F1500)</f>
        <v/>
      </c>
    </row>
    <row r="1501" ht="15" customHeight="1">
      <c r="A1501" s="2" t="inlineStr"/>
      <c r="B1501" s="2" t="inlineStr"/>
      <c r="C1501" s="2" t="inlineStr"/>
      <c r="D1501" s="2" t="inlineStr"/>
      <c r="E1501" s="29" t="inlineStr">
        <is>
          <t>TOTAL Material:</t>
        </is>
      </c>
      <c r="F1501" s="60" t="n"/>
      <c r="G1501" s="73">
        <f>SUM(G1493:G1500)</f>
        <v/>
      </c>
    </row>
    <row r="1502" ht="15" customHeight="1">
      <c r="A1502" s="24" t="inlineStr">
        <is>
          <t>Mão de Obra</t>
        </is>
      </c>
      <c r="B1502" s="60" t="n"/>
      <c r="C1502" s="15" t="inlineStr">
        <is>
          <t>FONTE</t>
        </is>
      </c>
      <c r="D1502" s="15" t="inlineStr">
        <is>
          <t>UNID</t>
        </is>
      </c>
      <c r="E1502" s="15" t="inlineStr">
        <is>
          <t>COEFICIENTE</t>
        </is>
      </c>
      <c r="F1502" s="15" t="inlineStr">
        <is>
          <t>PREÇO UNITÁRIO</t>
        </is>
      </c>
      <c r="G1502" s="15" t="inlineStr">
        <is>
          <t>TOTAL</t>
        </is>
      </c>
    </row>
    <row r="1503" ht="15" customHeight="1">
      <c r="A1503" s="25" t="inlineStr">
        <is>
          <t>I0037</t>
        </is>
      </c>
      <c r="B1503" s="26" t="inlineStr">
        <is>
          <t>AJUDANTE</t>
        </is>
      </c>
      <c r="C1503" s="25" t="inlineStr">
        <is>
          <t>SEINFRA</t>
        </is>
      </c>
      <c r="D1503" s="25" t="inlineStr">
        <is>
          <t>H</t>
        </is>
      </c>
      <c r="E1503" s="69">
        <f>L1503*FATOR</f>
        <v/>
      </c>
      <c r="F1503" s="72" t="n">
        <v>21.1</v>
      </c>
      <c r="G1503" s="72">
        <f>ROUND(E1503*F1503, 2)</f>
        <v/>
      </c>
      <c r="L1503" t="n">
        <v>0.0473</v>
      </c>
      <c r="M1503" t="n">
        <v>21.1</v>
      </c>
      <c r="N1503">
        <f>(M1503-F1503)</f>
        <v/>
      </c>
    </row>
    <row r="1504" ht="15" customHeight="1">
      <c r="A1504" s="25" t="inlineStr">
        <is>
          <t>I2325</t>
        </is>
      </c>
      <c r="B1504" s="26" t="inlineStr">
        <is>
          <t>ESMERILHADOR</t>
        </is>
      </c>
      <c r="C1504" s="25" t="inlineStr">
        <is>
          <t>SEINFRA</t>
        </is>
      </c>
      <c r="D1504" s="25" t="inlineStr">
        <is>
          <t>H</t>
        </is>
      </c>
      <c r="E1504" s="69">
        <f>L1504*FATOR</f>
        <v/>
      </c>
      <c r="F1504" s="72" t="n">
        <v>26.86</v>
      </c>
      <c r="G1504" s="72">
        <f>ROUND(E1504*F1504, 2)</f>
        <v/>
      </c>
      <c r="L1504" t="n">
        <v>0.1585</v>
      </c>
      <c r="M1504" t="n">
        <v>26.86</v>
      </c>
      <c r="N1504">
        <f>(M1504-F1504)</f>
        <v/>
      </c>
    </row>
    <row r="1505" ht="15" customHeight="1">
      <c r="A1505" s="25" t="inlineStr">
        <is>
          <t>I1530</t>
        </is>
      </c>
      <c r="B1505" s="26" t="inlineStr">
        <is>
          <t>MONTADOR</t>
        </is>
      </c>
      <c r="C1505" s="25" t="inlineStr">
        <is>
          <t>SEINFRA</t>
        </is>
      </c>
      <c r="D1505" s="25" t="inlineStr">
        <is>
          <t>H</t>
        </is>
      </c>
      <c r="E1505" s="69">
        <f>L1505*FATOR</f>
        <v/>
      </c>
      <c r="F1505" s="72" t="n">
        <v>26.86</v>
      </c>
      <c r="G1505" s="72">
        <f>ROUND(E1505*F1505, 2)</f>
        <v/>
      </c>
      <c r="L1505" t="n">
        <v>0.1096</v>
      </c>
      <c r="M1505" t="n">
        <v>26.86</v>
      </c>
      <c r="N1505">
        <f>(M1505-F1505)</f>
        <v/>
      </c>
    </row>
    <row r="1506" ht="15" customHeight="1">
      <c r="A1506" s="25" t="inlineStr">
        <is>
          <t>I2424</t>
        </is>
      </c>
      <c r="B1506" s="26" t="inlineStr">
        <is>
          <t>SOLDADOR RAIO X</t>
        </is>
      </c>
      <c r="C1506" s="25" t="inlineStr">
        <is>
          <t>SEINFRA</t>
        </is>
      </c>
      <c r="D1506" s="25" t="inlineStr">
        <is>
          <t>H</t>
        </is>
      </c>
      <c r="E1506" s="69">
        <f>L1506*FATOR</f>
        <v/>
      </c>
      <c r="F1506" s="72" t="n">
        <v>31.83</v>
      </c>
      <c r="G1506" s="72">
        <f>ROUND(E1506*F1506, 2)</f>
        <v/>
      </c>
      <c r="L1506" t="n">
        <v>0.1585</v>
      </c>
      <c r="M1506" t="n">
        <v>31.83</v>
      </c>
      <c r="N1506">
        <f>(M1506-F1506)</f>
        <v/>
      </c>
    </row>
    <row r="1507" ht="15" customHeight="1">
      <c r="A1507" s="2" t="inlineStr"/>
      <c r="B1507" s="2" t="inlineStr"/>
      <c r="C1507" s="2" t="inlineStr"/>
      <c r="D1507" s="2" t="inlineStr"/>
      <c r="E1507" s="29" t="inlineStr">
        <is>
          <t>TOTAL Mão de Obra:</t>
        </is>
      </c>
      <c r="F1507" s="60" t="n"/>
      <c r="G1507" s="73">
        <f>SUM(G1503:G1506)</f>
        <v/>
      </c>
    </row>
    <row r="1508" ht="15" customHeight="1">
      <c r="A1508" s="2" t="inlineStr"/>
      <c r="B1508" s="2" t="inlineStr"/>
      <c r="C1508" s="2" t="inlineStr"/>
      <c r="D1508" s="2" t="inlineStr"/>
      <c r="E1508" s="31" t="inlineStr">
        <is>
          <t>VALOR:</t>
        </is>
      </c>
      <c r="F1508" s="60" t="n"/>
      <c r="G1508" s="61">
        <f>SUM(G1501,G1491,G1507,G1480)</f>
        <v/>
      </c>
    </row>
    <row r="1509" ht="15" customHeight="1">
      <c r="A1509" s="2" t="inlineStr"/>
      <c r="B1509" s="2" t="inlineStr"/>
      <c r="C1509" s="2" t="inlineStr"/>
      <c r="D1509" s="2" t="inlineStr"/>
      <c r="E1509" s="31" t="inlineStr">
        <is>
          <t>VALOR BDI (26.70%):</t>
        </is>
      </c>
      <c r="F1509" s="60" t="n"/>
      <c r="G1509" s="61">
        <f>ROUNDDOWN(G1508*BDI,2)</f>
        <v/>
      </c>
    </row>
    <row r="1510" ht="15" customHeight="1">
      <c r="A1510" s="2" t="inlineStr"/>
      <c r="B1510" s="2" t="inlineStr"/>
      <c r="C1510" s="2" t="inlineStr"/>
      <c r="D1510" s="2" t="inlineStr"/>
      <c r="E1510" s="31" t="inlineStr">
        <is>
          <t>VALOR COM BDI:</t>
        </is>
      </c>
      <c r="F1510" s="60" t="n"/>
      <c r="G1510" s="61">
        <f>G1509 + G1508</f>
        <v/>
      </c>
    </row>
    <row r="1511" ht="10" customHeight="1">
      <c r="A1511" s="2" t="inlineStr"/>
      <c r="B1511" s="2" t="inlineStr"/>
      <c r="C1511" s="22" t="inlineStr"/>
      <c r="E1511" s="2" t="inlineStr"/>
      <c r="F1511" s="2" t="inlineStr"/>
      <c r="G1511" s="2" t="inlineStr"/>
    </row>
    <row r="1512" ht="20" customHeight="1">
      <c r="A1512" s="23" t="inlineStr">
        <is>
          <t>4.42. C5110 SPOOL EM AÇO CARBONO DN 8", SCH 40, INCLUINDO MONTAGEM, SOLDA, TESTE SIMPLIFICADO E INSTALAÇÃO - (PESO APROXIMADO DE FLANGES/CONEXÕES: MÍNIMO = 39,00KG/UN; MÁXIMO = 117,20KG/UN) (KG)</t>
        </is>
      </c>
      <c r="B1512" s="59" t="n"/>
      <c r="C1512" s="59" t="n"/>
      <c r="D1512" s="59" t="n"/>
      <c r="E1512" s="59" t="n"/>
      <c r="F1512" s="59" t="n"/>
      <c r="G1512" s="60" t="n"/>
    </row>
    <row r="1513" ht="15" customHeight="1">
      <c r="A1513" s="24" t="inlineStr">
        <is>
          <t>COTAÇÃO / MAO DE OBRA (C/ ENCARGOS)</t>
        </is>
      </c>
      <c r="B1513" s="60" t="n"/>
      <c r="C1513" s="15" t="inlineStr">
        <is>
          <t>FONTE</t>
        </is>
      </c>
      <c r="D1513" s="15" t="inlineStr">
        <is>
          <t>UNID</t>
        </is>
      </c>
      <c r="E1513" s="15" t="inlineStr">
        <is>
          <t>COEFICIENTE</t>
        </is>
      </c>
      <c r="F1513" s="15" t="inlineStr">
        <is>
          <t>PREÇO UNITÁRIO</t>
        </is>
      </c>
      <c r="G1513" s="15" t="inlineStr">
        <is>
          <t>TOTAL</t>
        </is>
      </c>
    </row>
    <row r="1514" ht="15" customHeight="1">
      <c r="A1514" s="25" t="inlineStr">
        <is>
          <t>G0405</t>
        </is>
      </c>
      <c r="B1514" s="26" t="inlineStr">
        <is>
          <t>INSPETOR DE SOLDA N1/EV-N2-S-SNQC (CEGÁS)</t>
        </is>
      </c>
      <c r="C1514" s="25" t="inlineStr">
        <is>
          <t>SEINFRA</t>
        </is>
      </c>
      <c r="D1514" s="25" t="inlineStr">
        <is>
          <t>H</t>
        </is>
      </c>
      <c r="E1514" s="69" t="n">
        <v>0.07149999999999999</v>
      </c>
      <c r="F1514" s="72">
        <f>ROUND(M1514*FATOR, 2)</f>
        <v/>
      </c>
      <c r="G1514" s="72">
        <f>ROUND(E1514*F1514, 2)</f>
        <v/>
      </c>
      <c r="L1514" t="n">
        <v>0.07149999999999999</v>
      </c>
      <c r="M1514" t="n">
        <v>42.35</v>
      </c>
      <c r="N1514">
        <f>(M1514-F1514)</f>
        <v/>
      </c>
    </row>
    <row r="1515" ht="18" customHeight="1">
      <c r="A1515" s="2" t="inlineStr"/>
      <c r="B1515" s="2" t="inlineStr"/>
      <c r="C1515" s="2" t="inlineStr"/>
      <c r="D1515" s="2" t="inlineStr"/>
      <c r="E1515" s="29" t="inlineStr">
        <is>
          <t>TOTAL COTAÇÃO / MAO DE OBRA (C/ ENCARGOS):</t>
        </is>
      </c>
      <c r="F1515" s="60" t="n"/>
      <c r="G1515" s="73">
        <f>SUM(G1514:G1514)</f>
        <v/>
      </c>
    </row>
    <row r="1516" ht="15" customHeight="1">
      <c r="A1516" s="24" t="inlineStr">
        <is>
          <t>Equipamento Custo Horário</t>
        </is>
      </c>
      <c r="B1516" s="60" t="n"/>
      <c r="C1516" s="15" t="inlineStr">
        <is>
          <t>FONTE</t>
        </is>
      </c>
      <c r="D1516" s="15" t="inlineStr">
        <is>
          <t>UNID</t>
        </is>
      </c>
      <c r="E1516" s="15" t="inlineStr">
        <is>
          <t>COEFICIENTE</t>
        </is>
      </c>
      <c r="F1516" s="15" t="inlineStr">
        <is>
          <t>PREÇO UNITÁRIO</t>
        </is>
      </c>
      <c r="G1516" s="15" t="inlineStr">
        <is>
          <t>TOTAL</t>
        </is>
      </c>
    </row>
    <row r="1517" ht="15" customHeight="1">
      <c r="A1517" s="25" t="inlineStr">
        <is>
          <t>I0584</t>
        </is>
      </c>
      <c r="B1517" s="26" t="inlineStr">
        <is>
          <t>CAMINHÃO COMERC. EQUIP. C/GUINDASTE (CHI)</t>
        </is>
      </c>
      <c r="C1517" s="25" t="inlineStr">
        <is>
          <t>SEINFRA</t>
        </is>
      </c>
      <c r="D1517" s="25" t="inlineStr">
        <is>
          <t>H</t>
        </is>
      </c>
      <c r="E1517" s="69" t="n">
        <v>0.0043</v>
      </c>
      <c r="F1517" s="72">
        <f>'COMPOSICOES AUXILIARES'!G230</f>
        <v/>
      </c>
      <c r="G1517" s="72">
        <f>ROUND(E1517*F1517, 2)</f>
        <v/>
      </c>
      <c r="L1517" t="n">
        <v>0.0043</v>
      </c>
      <c r="M1517" t="n">
        <v>64.99120000000001</v>
      </c>
      <c r="N1517">
        <f>(M1517-F1517)</f>
        <v/>
      </c>
    </row>
    <row r="1518" ht="15" customHeight="1">
      <c r="A1518" s="25" t="inlineStr">
        <is>
          <t>I0705</t>
        </is>
      </c>
      <c r="B1518" s="26" t="inlineStr">
        <is>
          <t>CAMINHÃO COMERC. EQUIP. C/GUINDASTE (CHP)</t>
        </is>
      </c>
      <c r="C1518" s="25" t="inlineStr">
        <is>
          <t>SEINFRA</t>
        </is>
      </c>
      <c r="D1518" s="25" t="inlineStr">
        <is>
          <t>H</t>
        </is>
      </c>
      <c r="E1518" s="69" t="n">
        <v>0.031</v>
      </c>
      <c r="F1518" s="72">
        <f>'COMPOSICOES AUXILIARES'!G242</f>
        <v/>
      </c>
      <c r="G1518" s="72">
        <f>ROUND(E1518*F1518, 2)</f>
        <v/>
      </c>
      <c r="L1518" t="n">
        <v>0.031</v>
      </c>
      <c r="M1518" t="n">
        <v>172.7113</v>
      </c>
      <c r="N1518">
        <f>(M1518-F1518)</f>
        <v/>
      </c>
    </row>
    <row r="1519" ht="15" customHeight="1">
      <c r="A1519" s="25" t="inlineStr">
        <is>
          <t>I0737</t>
        </is>
      </c>
      <c r="B1519" s="26" t="inlineStr">
        <is>
          <t>ESMERILHADEIRA INDUSTRIAL (CHP)</t>
        </is>
      </c>
      <c r="C1519" s="25" t="inlineStr">
        <is>
          <t>SEINFRA</t>
        </is>
      </c>
      <c r="D1519" s="25" t="inlineStr">
        <is>
          <t>H</t>
        </is>
      </c>
      <c r="E1519" s="69" t="n">
        <v>0.0143</v>
      </c>
      <c r="F1519" s="72">
        <f>'COMPOSICOES AUXILIARES'!G548</f>
        <v/>
      </c>
      <c r="G1519" s="72">
        <f>ROUND(E1519*F1519, 2)</f>
        <v/>
      </c>
      <c r="L1519" t="n">
        <v>0.0143</v>
      </c>
      <c r="M1519" t="n">
        <v>0.3554</v>
      </c>
      <c r="N1519">
        <f>(M1519-F1519)</f>
        <v/>
      </c>
    </row>
    <row r="1520" ht="15" customHeight="1">
      <c r="A1520" s="25" t="inlineStr">
        <is>
          <t>I0628</t>
        </is>
      </c>
      <c r="B1520" s="26" t="inlineStr">
        <is>
          <t>GRUPO GERADOR 36 KVA (CHI)</t>
        </is>
      </c>
      <c r="C1520" s="25" t="inlineStr">
        <is>
          <t>SEINFRA</t>
        </is>
      </c>
      <c r="D1520" s="25" t="inlineStr">
        <is>
          <t>H</t>
        </is>
      </c>
      <c r="E1520" s="69" t="n">
        <v>0.0358</v>
      </c>
      <c r="F1520" s="72">
        <f>'COMPOSICOES AUXILIARES'!G644</f>
        <v/>
      </c>
      <c r="G1520" s="72">
        <f>ROUND(E1520*F1520, 2)</f>
        <v/>
      </c>
      <c r="L1520" t="n">
        <v>0.0358</v>
      </c>
      <c r="M1520" t="n">
        <v>29.9694</v>
      </c>
      <c r="N1520">
        <f>(M1520-F1520)</f>
        <v/>
      </c>
    </row>
    <row r="1521" ht="15" customHeight="1">
      <c r="A1521" s="25" t="inlineStr">
        <is>
          <t>I0742</t>
        </is>
      </c>
      <c r="B1521" s="26" t="inlineStr">
        <is>
          <t>GRUPO GERADOR 36 KVA (CHP)</t>
        </is>
      </c>
      <c r="C1521" s="25" t="inlineStr">
        <is>
          <t>SEINFRA</t>
        </is>
      </c>
      <c r="D1521" s="25" t="inlineStr">
        <is>
          <t>H</t>
        </is>
      </c>
      <c r="E1521" s="69" t="n">
        <v>0.0358</v>
      </c>
      <c r="F1521" s="72">
        <f>'COMPOSICOES AUXILIARES'!G656</f>
        <v/>
      </c>
      <c r="G1521" s="72">
        <f>ROUND(E1521*F1521, 2)</f>
        <v/>
      </c>
      <c r="L1521" t="n">
        <v>0.0358</v>
      </c>
      <c r="M1521" t="n">
        <v>67.74679999999999</v>
      </c>
      <c r="N1521">
        <f>(M1521-F1521)</f>
        <v/>
      </c>
    </row>
    <row r="1522" ht="15" customHeight="1">
      <c r="A1522" s="25" t="inlineStr">
        <is>
          <t>I0635</t>
        </is>
      </c>
      <c r="B1522" s="26" t="inlineStr">
        <is>
          <t>MÁQUINA DE SOLDA (CHI)</t>
        </is>
      </c>
      <c r="C1522" s="25" t="inlineStr">
        <is>
          <t>SEINFRA</t>
        </is>
      </c>
      <c r="D1522" s="25" t="inlineStr">
        <is>
          <t>H</t>
        </is>
      </c>
      <c r="E1522" s="69" t="n">
        <v>0.07149999999999999</v>
      </c>
      <c r="F1522" s="72">
        <f>'COMPOSICOES AUXILIARES'!G1033</f>
        <v/>
      </c>
      <c r="G1522" s="72">
        <f>ROUND(E1522*F1522, 2)</f>
        <v/>
      </c>
      <c r="L1522" t="n">
        <v>0.07149999999999999</v>
      </c>
      <c r="M1522" t="n">
        <v>0.0644</v>
      </c>
      <c r="N1522">
        <f>(M1522-F1522)</f>
        <v/>
      </c>
    </row>
    <row r="1523" ht="15" customHeight="1">
      <c r="A1523" s="25" t="inlineStr">
        <is>
          <t>I0749</t>
        </is>
      </c>
      <c r="B1523" s="26" t="inlineStr">
        <is>
          <t>MÁQUINA DE SOLDA (CHP)</t>
        </is>
      </c>
      <c r="C1523" s="25" t="inlineStr">
        <is>
          <t>SEINFRA</t>
        </is>
      </c>
      <c r="D1523" s="25" t="inlineStr">
        <is>
          <t>H</t>
        </is>
      </c>
      <c r="E1523" s="69" t="n">
        <v>0.07149999999999999</v>
      </c>
      <c r="F1523" s="72">
        <f>'COMPOSICOES AUXILIARES'!G1043</f>
        <v/>
      </c>
      <c r="G1523" s="72">
        <f>ROUND(E1523*F1523, 2)</f>
        <v/>
      </c>
      <c r="L1523" t="n">
        <v>0.07149999999999999</v>
      </c>
      <c r="M1523" t="n">
        <v>0.09719999999999999</v>
      </c>
      <c r="N1523">
        <f>(M1523-F1523)</f>
        <v/>
      </c>
    </row>
    <row r="1524" ht="21" customHeight="1">
      <c r="A1524" s="25" t="inlineStr">
        <is>
          <t>G0443</t>
        </is>
      </c>
      <c r="B1524" s="26" t="inlineStr">
        <is>
          <t>RETÍFICA RETA ELÉTRICA DE 650 W VELOCIDADE MÁXIMA 10000 A 28000 RPM (CHI)</t>
        </is>
      </c>
      <c r="C1524" s="25" t="inlineStr">
        <is>
          <t>SEINFRA</t>
        </is>
      </c>
      <c r="D1524" s="25" t="inlineStr">
        <is>
          <t>H</t>
        </is>
      </c>
      <c r="E1524" s="69" t="n">
        <v>0.0679</v>
      </c>
      <c r="F1524" s="72">
        <f>'COMPOSICOES AUXILIARES'!G1411</f>
        <v/>
      </c>
      <c r="G1524" s="72">
        <f>ROUND(E1524*F1524, 2)</f>
        <v/>
      </c>
      <c r="L1524" t="n">
        <v>0.0679</v>
      </c>
      <c r="M1524" t="n">
        <v>0.2158</v>
      </c>
      <c r="N1524">
        <f>(M1524-F1524)</f>
        <v/>
      </c>
    </row>
    <row r="1525" ht="21" customHeight="1">
      <c r="A1525" s="25" t="inlineStr">
        <is>
          <t>G0442</t>
        </is>
      </c>
      <c r="B1525" s="26" t="inlineStr">
        <is>
          <t>RETÍFICA RETA ELÉTRICA DE 650 W VELOCIDADE MÁXIMA 10000 A 28000 RPM (CHP)</t>
        </is>
      </c>
      <c r="C1525" s="25" t="inlineStr">
        <is>
          <t>SEINFRA</t>
        </is>
      </c>
      <c r="D1525" s="25" t="inlineStr">
        <is>
          <t>H</t>
        </is>
      </c>
      <c r="E1525" s="69" t="n">
        <v>0.0036</v>
      </c>
      <c r="F1525" s="72">
        <f>'COMPOSICOES AUXILIARES'!G1421</f>
        <v/>
      </c>
      <c r="G1525" s="72">
        <f>ROUND(E1525*F1525, 2)</f>
        <v/>
      </c>
      <c r="L1525" t="n">
        <v>0.0036</v>
      </c>
      <c r="M1525" t="n">
        <v>0.3686</v>
      </c>
      <c r="N1525">
        <f>(M1525-F1525)</f>
        <v/>
      </c>
    </row>
    <row r="1526" ht="18" customHeight="1">
      <c r="A1526" s="2" t="inlineStr"/>
      <c r="B1526" s="2" t="inlineStr"/>
      <c r="C1526" s="2" t="inlineStr"/>
      <c r="D1526" s="2" t="inlineStr"/>
      <c r="E1526" s="29" t="inlineStr">
        <is>
          <t>TOTAL Equipamento Custo Horário:</t>
        </is>
      </c>
      <c r="F1526" s="60" t="n"/>
      <c r="G1526" s="73">
        <f>SUM(G1517:G1525)</f>
        <v/>
      </c>
    </row>
    <row r="1527" ht="15" customHeight="1">
      <c r="A1527" s="24" t="inlineStr">
        <is>
          <t>Material</t>
        </is>
      </c>
      <c r="B1527" s="60" t="n"/>
      <c r="C1527" s="15" t="inlineStr">
        <is>
          <t>FONTE</t>
        </is>
      </c>
      <c r="D1527" s="15" t="inlineStr">
        <is>
          <t>UNID</t>
        </is>
      </c>
      <c r="E1527" s="15" t="inlineStr">
        <is>
          <t>COEFICIENTE</t>
        </is>
      </c>
      <c r="F1527" s="15" t="inlineStr">
        <is>
          <t>PREÇO UNITÁRIO</t>
        </is>
      </c>
      <c r="G1527" s="15" t="inlineStr">
        <is>
          <t>TOTAL</t>
        </is>
      </c>
    </row>
    <row r="1528" ht="21" customHeight="1">
      <c r="A1528" s="25" t="inlineStr">
        <is>
          <t>G0005</t>
        </is>
      </c>
      <c r="B1528" s="26" t="inlineStr">
        <is>
          <t>ACOPLADEIRA EXTERNA EM AÇO PARA SOLDA EM TUBOS EM AÇO CARBONO DN  8"</t>
        </is>
      </c>
      <c r="C1528" s="25" t="inlineStr">
        <is>
          <t>SEINFRA</t>
        </is>
      </c>
      <c r="D1528" s="25" t="inlineStr">
        <is>
          <t>UN</t>
        </is>
      </c>
      <c r="E1528" s="69" t="n">
        <v>0.0001</v>
      </c>
      <c r="F1528" s="72">
        <f>ROUND(M1528*FATOR, 2)</f>
        <v/>
      </c>
      <c r="G1528" s="72">
        <f>ROUND(E1528*F1528, 2)</f>
        <v/>
      </c>
      <c r="L1528" t="n">
        <v>0.0001</v>
      </c>
      <c r="M1528" t="n">
        <v>2207.98</v>
      </c>
      <c r="N1528">
        <f>(M1528-F1528)</f>
        <v/>
      </c>
    </row>
    <row r="1529" ht="15" customHeight="1">
      <c r="A1529" s="25" t="inlineStr">
        <is>
          <t>G0039</t>
        </is>
      </c>
      <c r="B1529" s="26" t="inlineStr">
        <is>
          <t>ARGÔNIO</t>
        </is>
      </c>
      <c r="C1529" s="25" t="inlineStr">
        <is>
          <t>SEINFRA</t>
        </is>
      </c>
      <c r="D1529" s="25" t="inlineStr">
        <is>
          <t>M3</t>
        </is>
      </c>
      <c r="E1529" s="69" t="n">
        <v>0.0253</v>
      </c>
      <c r="F1529" s="72">
        <f>ROUND(M1529*FATOR, 2)</f>
        <v/>
      </c>
      <c r="G1529" s="72">
        <f>ROUND(E1529*F1529, 2)</f>
        <v/>
      </c>
      <c r="L1529" t="n">
        <v>0.0253</v>
      </c>
      <c r="M1529" t="n">
        <v>41.15</v>
      </c>
      <c r="N1529">
        <f>(M1529-F1529)</f>
        <v/>
      </c>
    </row>
    <row r="1530" ht="15" customHeight="1">
      <c r="A1530" s="25" t="inlineStr">
        <is>
          <t>G0126</t>
        </is>
      </c>
      <c r="B1530" s="26" t="inlineStr">
        <is>
          <t>DISCO DE CORTE  DE 7" PARA TUDOS DE AÇO CARBONO</t>
        </is>
      </c>
      <c r="C1530" s="25" t="inlineStr">
        <is>
          <t>SEINFRA</t>
        </is>
      </c>
      <c r="D1530" s="25" t="inlineStr">
        <is>
          <t>UN</t>
        </is>
      </c>
      <c r="E1530" s="69" t="n">
        <v>0.0109</v>
      </c>
      <c r="F1530" s="72">
        <f>ROUND(M1530*FATOR, 2)</f>
        <v/>
      </c>
      <c r="G1530" s="72">
        <f>ROUND(E1530*F1530, 2)</f>
        <v/>
      </c>
      <c r="L1530" t="n">
        <v>0.0109</v>
      </c>
      <c r="M1530" t="n">
        <v>7.77</v>
      </c>
      <c r="N1530">
        <f>(M1530-F1530)</f>
        <v/>
      </c>
    </row>
    <row r="1531" ht="15" customHeight="1">
      <c r="A1531" s="25" t="inlineStr">
        <is>
          <t>I0967</t>
        </is>
      </c>
      <c r="B1531" s="26" t="inlineStr">
        <is>
          <t>DISCO DE DESBASTE DE 7'</t>
        </is>
      </c>
      <c r="C1531" s="25" t="inlineStr">
        <is>
          <t>SEINFRA</t>
        </is>
      </c>
      <c r="D1531" s="25" t="inlineStr">
        <is>
          <t>UN</t>
        </is>
      </c>
      <c r="E1531" s="69" t="n">
        <v>0.0109</v>
      </c>
      <c r="F1531" s="72">
        <f>ROUND(M1531*FATOR, 2)</f>
        <v/>
      </c>
      <c r="G1531" s="72">
        <f>ROUND(E1531*F1531, 2)</f>
        <v/>
      </c>
      <c r="L1531" t="n">
        <v>0.0109</v>
      </c>
      <c r="M1531" t="n">
        <v>23.78</v>
      </c>
      <c r="N1531">
        <f>(M1531-F1531)</f>
        <v/>
      </c>
    </row>
    <row r="1532" ht="15" customHeight="1">
      <c r="A1532" s="25" t="inlineStr">
        <is>
          <t>I1061</t>
        </is>
      </c>
      <c r="B1532" s="26" t="inlineStr">
        <is>
          <t>ELETRODOS</t>
        </is>
      </c>
      <c r="C1532" s="25" t="inlineStr">
        <is>
          <t>SEINFRA</t>
        </is>
      </c>
      <c r="D1532" s="25" t="inlineStr">
        <is>
          <t>KG</t>
        </is>
      </c>
      <c r="E1532" s="69" t="n">
        <v>0.0654</v>
      </c>
      <c r="F1532" s="72">
        <f>ROUND(M1532*FATOR, 2)</f>
        <v/>
      </c>
      <c r="G1532" s="72">
        <f>ROUND(E1532*F1532, 2)</f>
        <v/>
      </c>
      <c r="L1532" t="n">
        <v>0.0654</v>
      </c>
      <c r="M1532" t="n">
        <v>32.44</v>
      </c>
      <c r="N1532">
        <f>(M1532-F1532)</f>
        <v/>
      </c>
    </row>
    <row r="1533" ht="15" customHeight="1">
      <c r="A1533" s="25" t="inlineStr">
        <is>
          <t>G0128</t>
        </is>
      </c>
      <c r="B1533" s="26" t="inlineStr">
        <is>
          <t>ESCOVA DE AÇO COPO TRANÇADA 4 1/2"</t>
        </is>
      </c>
      <c r="C1533" s="25" t="inlineStr">
        <is>
          <t>SEINFRA</t>
        </is>
      </c>
      <c r="D1533" s="25" t="inlineStr">
        <is>
          <t>UN</t>
        </is>
      </c>
      <c r="E1533" s="69" t="n">
        <v>0.0109</v>
      </c>
      <c r="F1533" s="72">
        <f>ROUND(M1533*FATOR, 2)</f>
        <v/>
      </c>
      <c r="G1533" s="72">
        <f>ROUND(E1533*F1533, 2)</f>
        <v/>
      </c>
      <c r="L1533" t="n">
        <v>0.0109</v>
      </c>
      <c r="M1533" t="n">
        <v>33.15</v>
      </c>
      <c r="N1533">
        <f>(M1533-F1533)</f>
        <v/>
      </c>
    </row>
    <row r="1534" ht="15" customHeight="1">
      <c r="A1534" s="25" t="inlineStr">
        <is>
          <t>G0250</t>
        </is>
      </c>
      <c r="B1534" s="26" t="inlineStr">
        <is>
          <t>PONTA MONTADA ABRASIVA TIPO A-21</t>
        </is>
      </c>
      <c r="C1534" s="25" t="inlineStr">
        <is>
          <t>SEINFRA</t>
        </is>
      </c>
      <c r="D1534" s="25" t="inlineStr">
        <is>
          <t>UN</t>
        </is>
      </c>
      <c r="E1534" s="69" t="n">
        <v>0.0001</v>
      </c>
      <c r="F1534" s="72">
        <f>ROUND(M1534*FATOR, 2)</f>
        <v/>
      </c>
      <c r="G1534" s="72">
        <f>ROUND(E1534*F1534, 2)</f>
        <v/>
      </c>
      <c r="L1534" t="n">
        <v>0.0001</v>
      </c>
      <c r="M1534" t="n">
        <v>16.17</v>
      </c>
      <c r="N1534">
        <f>(M1534-F1534)</f>
        <v/>
      </c>
    </row>
    <row r="1535" ht="15" customHeight="1">
      <c r="A1535" s="25" t="inlineStr">
        <is>
          <t>G0404</t>
        </is>
      </c>
      <c r="B1535" s="26" t="inlineStr">
        <is>
          <t>VARETA PARA SOLDA TIG ER70-S3</t>
        </is>
      </c>
      <c r="C1535" s="25" t="inlineStr">
        <is>
          <t>SEINFRA</t>
        </is>
      </c>
      <c r="D1535" s="25" t="inlineStr">
        <is>
          <t>KG</t>
        </is>
      </c>
      <c r="E1535" s="69" t="n">
        <v>0.0109</v>
      </c>
      <c r="F1535" s="72">
        <f>ROUND(M1535*FATOR, 2)</f>
        <v/>
      </c>
      <c r="G1535" s="72">
        <f>ROUND(E1535*F1535, 2)</f>
        <v/>
      </c>
      <c r="L1535" t="n">
        <v>0.0109</v>
      </c>
      <c r="M1535" t="n">
        <v>27.27</v>
      </c>
      <c r="N1535">
        <f>(M1535-F1535)</f>
        <v/>
      </c>
    </row>
    <row r="1536" ht="15" customHeight="1">
      <c r="A1536" s="2" t="inlineStr"/>
      <c r="B1536" s="2" t="inlineStr"/>
      <c r="C1536" s="2" t="inlineStr"/>
      <c r="D1536" s="2" t="inlineStr"/>
      <c r="E1536" s="29" t="inlineStr">
        <is>
          <t>TOTAL Material:</t>
        </is>
      </c>
      <c r="F1536" s="60" t="n"/>
      <c r="G1536" s="73">
        <f>SUM(G1528:G1535)</f>
        <v/>
      </c>
    </row>
    <row r="1537" ht="15" customHeight="1">
      <c r="A1537" s="24" t="inlineStr">
        <is>
          <t>Mão de Obra</t>
        </is>
      </c>
      <c r="B1537" s="60" t="n"/>
      <c r="C1537" s="15" t="inlineStr">
        <is>
          <t>FONTE</t>
        </is>
      </c>
      <c r="D1537" s="15" t="inlineStr">
        <is>
          <t>UNID</t>
        </is>
      </c>
      <c r="E1537" s="15" t="inlineStr">
        <is>
          <t>COEFICIENTE</t>
        </is>
      </c>
      <c r="F1537" s="15" t="inlineStr">
        <is>
          <t>PREÇO UNITÁRIO</t>
        </is>
      </c>
      <c r="G1537" s="15" t="inlineStr">
        <is>
          <t>TOTAL</t>
        </is>
      </c>
    </row>
    <row r="1538" ht="15" customHeight="1">
      <c r="A1538" s="25" t="inlineStr">
        <is>
          <t>I0037</t>
        </is>
      </c>
      <c r="B1538" s="26" t="inlineStr">
        <is>
          <t>AJUDANTE</t>
        </is>
      </c>
      <c r="C1538" s="25" t="inlineStr">
        <is>
          <t>SEINFRA</t>
        </is>
      </c>
      <c r="D1538" s="25" t="inlineStr">
        <is>
          <t>H</t>
        </is>
      </c>
      <c r="E1538" s="69">
        <f>L1538*FATOR</f>
        <v/>
      </c>
      <c r="F1538" s="72" t="n">
        <v>21.1</v>
      </c>
      <c r="G1538" s="72">
        <f>ROUND(E1538*F1538, 2)</f>
        <v/>
      </c>
      <c r="L1538" t="n">
        <v>0.0228</v>
      </c>
      <c r="M1538" t="n">
        <v>21.1</v>
      </c>
      <c r="N1538">
        <f>(M1538-F1538)</f>
        <v/>
      </c>
    </row>
    <row r="1539" ht="15" customHeight="1">
      <c r="A1539" s="25" t="inlineStr">
        <is>
          <t>I2325</t>
        </is>
      </c>
      <c r="B1539" s="26" t="inlineStr">
        <is>
          <t>ESMERILHADOR</t>
        </is>
      </c>
      <c r="C1539" s="25" t="inlineStr">
        <is>
          <t>SEINFRA</t>
        </is>
      </c>
      <c r="D1539" s="25" t="inlineStr">
        <is>
          <t>H</t>
        </is>
      </c>
      <c r="E1539" s="69">
        <f>L1539*FATOR</f>
        <v/>
      </c>
      <c r="F1539" s="72" t="n">
        <v>26.86</v>
      </c>
      <c r="G1539" s="72">
        <f>ROUND(E1539*F1539, 2)</f>
        <v/>
      </c>
      <c r="L1539" t="n">
        <v>0.07149999999999999</v>
      </c>
      <c r="M1539" t="n">
        <v>26.86</v>
      </c>
      <c r="N1539">
        <f>(M1539-F1539)</f>
        <v/>
      </c>
    </row>
    <row r="1540" ht="15" customHeight="1">
      <c r="A1540" s="25" t="inlineStr">
        <is>
          <t>I1530</t>
        </is>
      </c>
      <c r="B1540" s="26" t="inlineStr">
        <is>
          <t>MONTADOR</t>
        </is>
      </c>
      <c r="C1540" s="25" t="inlineStr">
        <is>
          <t>SEINFRA</t>
        </is>
      </c>
      <c r="D1540" s="25" t="inlineStr">
        <is>
          <t>H</t>
        </is>
      </c>
      <c r="E1540" s="69">
        <f>L1540*FATOR</f>
        <v/>
      </c>
      <c r="F1540" s="72" t="n">
        <v>26.86</v>
      </c>
      <c r="G1540" s="72">
        <f>ROUND(E1540*F1540, 2)</f>
        <v/>
      </c>
      <c r="L1540" t="n">
        <v>0.057</v>
      </c>
      <c r="M1540" t="n">
        <v>26.86</v>
      </c>
      <c r="N1540">
        <f>(M1540-F1540)</f>
        <v/>
      </c>
    </row>
    <row r="1541" ht="15" customHeight="1">
      <c r="A1541" s="25" t="inlineStr">
        <is>
          <t>I2424</t>
        </is>
      </c>
      <c r="B1541" s="26" t="inlineStr">
        <is>
          <t>SOLDADOR RAIO X</t>
        </is>
      </c>
      <c r="C1541" s="25" t="inlineStr">
        <is>
          <t>SEINFRA</t>
        </is>
      </c>
      <c r="D1541" s="25" t="inlineStr">
        <is>
          <t>H</t>
        </is>
      </c>
      <c r="E1541" s="69">
        <f>L1541*FATOR</f>
        <v/>
      </c>
      <c r="F1541" s="72" t="n">
        <v>31.83</v>
      </c>
      <c r="G1541" s="72">
        <f>ROUND(E1541*F1541, 2)</f>
        <v/>
      </c>
      <c r="L1541" t="n">
        <v>0.143</v>
      </c>
      <c r="M1541" t="n">
        <v>31.83</v>
      </c>
      <c r="N1541">
        <f>(M1541-F1541)</f>
        <v/>
      </c>
    </row>
    <row r="1542" ht="15" customHeight="1">
      <c r="A1542" s="2" t="inlineStr"/>
      <c r="B1542" s="2" t="inlineStr"/>
      <c r="C1542" s="2" t="inlineStr"/>
      <c r="D1542" s="2" t="inlineStr"/>
      <c r="E1542" s="29" t="inlineStr">
        <is>
          <t>TOTAL Mão de Obra:</t>
        </is>
      </c>
      <c r="F1542" s="60" t="n"/>
      <c r="G1542" s="73">
        <f>SUM(G1538:G1541)</f>
        <v/>
      </c>
    </row>
    <row r="1543" ht="15" customHeight="1">
      <c r="A1543" s="2" t="inlineStr"/>
      <c r="B1543" s="2" t="inlineStr"/>
      <c r="C1543" s="2" t="inlineStr"/>
      <c r="D1543" s="2" t="inlineStr"/>
      <c r="E1543" s="31" t="inlineStr">
        <is>
          <t>VALOR:</t>
        </is>
      </c>
      <c r="F1543" s="60" t="n"/>
      <c r="G1543" s="61">
        <f>SUM(G1536,G1526,G1542,G1515)</f>
        <v/>
      </c>
    </row>
    <row r="1544" ht="15" customHeight="1">
      <c r="A1544" s="2" t="inlineStr"/>
      <c r="B1544" s="2" t="inlineStr"/>
      <c r="C1544" s="2" t="inlineStr"/>
      <c r="D1544" s="2" t="inlineStr"/>
      <c r="E1544" s="31" t="inlineStr">
        <is>
          <t>VALOR BDI (26.70%):</t>
        </is>
      </c>
      <c r="F1544" s="60" t="n"/>
      <c r="G1544" s="61">
        <f>ROUNDDOWN(G1543*BDI,2)</f>
        <v/>
      </c>
    </row>
    <row r="1545" ht="15" customHeight="1">
      <c r="A1545" s="2" t="inlineStr"/>
      <c r="B1545" s="2" t="inlineStr"/>
      <c r="C1545" s="2" t="inlineStr"/>
      <c r="D1545" s="2" t="inlineStr"/>
      <c r="E1545" s="31" t="inlineStr">
        <is>
          <t>VALOR COM BDI:</t>
        </is>
      </c>
      <c r="F1545" s="60" t="n"/>
      <c r="G1545" s="61">
        <f>G1544 + G1543</f>
        <v/>
      </c>
    </row>
    <row r="1546" ht="10" customHeight="1">
      <c r="A1546" s="2" t="inlineStr"/>
      <c r="B1546" s="2" t="inlineStr"/>
      <c r="C1546" s="22" t="inlineStr"/>
      <c r="E1546" s="2" t="inlineStr"/>
      <c r="F1546" s="2" t="inlineStr"/>
      <c r="G1546" s="2" t="inlineStr"/>
    </row>
    <row r="1547" ht="20" customHeight="1">
      <c r="A1547" s="23" t="inlineStr">
        <is>
          <t>4.43. C5111 SPOOL EM AÇO CARBONO DN 10", SCH 40, INCLUINDO MONTAGEM, SOLDA, TESTE SIMPLIFICADO E INSTALAÇÃO - (PESO APROXIMADO DE FLANGES/CONEXÕES: MÍNIMO = 53,40KG/UN; MÁXIMO = 190,00KG/UN) (KG)</t>
        </is>
      </c>
      <c r="B1547" s="59" t="n"/>
      <c r="C1547" s="59" t="n"/>
      <c r="D1547" s="59" t="n"/>
      <c r="E1547" s="59" t="n"/>
      <c r="F1547" s="59" t="n"/>
      <c r="G1547" s="60" t="n"/>
    </row>
    <row r="1548" ht="15" customHeight="1">
      <c r="A1548" s="24" t="inlineStr">
        <is>
          <t>COTAÇÃO / MAO DE OBRA (C/ ENCARGOS)</t>
        </is>
      </c>
      <c r="B1548" s="60" t="n"/>
      <c r="C1548" s="15" t="inlineStr">
        <is>
          <t>FONTE</t>
        </is>
      </c>
      <c r="D1548" s="15" t="inlineStr">
        <is>
          <t>UNID</t>
        </is>
      </c>
      <c r="E1548" s="15" t="inlineStr">
        <is>
          <t>COEFICIENTE</t>
        </is>
      </c>
      <c r="F1548" s="15" t="inlineStr">
        <is>
          <t>PREÇO UNITÁRIO</t>
        </is>
      </c>
      <c r="G1548" s="15" t="inlineStr">
        <is>
          <t>TOTAL</t>
        </is>
      </c>
    </row>
    <row r="1549" ht="15" customHeight="1">
      <c r="A1549" s="25" t="inlineStr">
        <is>
          <t>G0405</t>
        </is>
      </c>
      <c r="B1549" s="26" t="inlineStr">
        <is>
          <t>INSPETOR DE SOLDA N1/EV-N2-S-SNQC (CEGÁS)</t>
        </is>
      </c>
      <c r="C1549" s="25" t="inlineStr">
        <is>
          <t>SEINFRA</t>
        </is>
      </c>
      <c r="D1549" s="25" t="inlineStr">
        <is>
          <t>H</t>
        </is>
      </c>
      <c r="E1549" s="69" t="n">
        <v>0.06809999999999999</v>
      </c>
      <c r="F1549" s="72">
        <f>ROUND(M1549*FATOR, 2)</f>
        <v/>
      </c>
      <c r="G1549" s="72">
        <f>ROUND(E1549*F1549, 2)</f>
        <v/>
      </c>
      <c r="L1549" t="n">
        <v>0.06809999999999999</v>
      </c>
      <c r="M1549" t="n">
        <v>42.35</v>
      </c>
      <c r="N1549">
        <f>(M1549-F1549)</f>
        <v/>
      </c>
    </row>
    <row r="1550" ht="18" customHeight="1">
      <c r="A1550" s="2" t="inlineStr"/>
      <c r="B1550" s="2" t="inlineStr"/>
      <c r="C1550" s="2" t="inlineStr"/>
      <c r="D1550" s="2" t="inlineStr"/>
      <c r="E1550" s="29" t="inlineStr">
        <is>
          <t>TOTAL COTAÇÃO / MAO DE OBRA (C/ ENCARGOS):</t>
        </is>
      </c>
      <c r="F1550" s="60" t="n"/>
      <c r="G1550" s="73">
        <f>SUM(G1549:G1549)</f>
        <v/>
      </c>
    </row>
    <row r="1551" ht="15" customHeight="1">
      <c r="A1551" s="24" t="inlineStr">
        <is>
          <t>Equipamento Custo Horário</t>
        </is>
      </c>
      <c r="B1551" s="60" t="n"/>
      <c r="C1551" s="15" t="inlineStr">
        <is>
          <t>FONTE</t>
        </is>
      </c>
      <c r="D1551" s="15" t="inlineStr">
        <is>
          <t>UNID</t>
        </is>
      </c>
      <c r="E1551" s="15" t="inlineStr">
        <is>
          <t>COEFICIENTE</t>
        </is>
      </c>
      <c r="F1551" s="15" t="inlineStr">
        <is>
          <t>PREÇO UNITÁRIO</t>
        </is>
      </c>
      <c r="G1551" s="15" t="inlineStr">
        <is>
          <t>TOTAL</t>
        </is>
      </c>
    </row>
    <row r="1552" ht="15" customHeight="1">
      <c r="A1552" s="25" t="inlineStr">
        <is>
          <t>I0584</t>
        </is>
      </c>
      <c r="B1552" s="26" t="inlineStr">
        <is>
          <t>CAMINHÃO COMERC. EQUIP. C/GUINDASTE (CHI)</t>
        </is>
      </c>
      <c r="C1552" s="25" t="inlineStr">
        <is>
          <t>SEINFRA</t>
        </is>
      </c>
      <c r="D1552" s="25" t="inlineStr">
        <is>
          <t>H</t>
        </is>
      </c>
      <c r="E1552" s="69" t="n">
        <v>0.0026</v>
      </c>
      <c r="F1552" s="72">
        <f>'COMPOSICOES AUXILIARES'!G230</f>
        <v/>
      </c>
      <c r="G1552" s="72">
        <f>ROUND(E1552*F1552, 2)</f>
        <v/>
      </c>
      <c r="L1552" t="n">
        <v>0.0026</v>
      </c>
      <c r="M1552" t="n">
        <v>64.99120000000001</v>
      </c>
      <c r="N1552">
        <f>(M1552-F1552)</f>
        <v/>
      </c>
    </row>
    <row r="1553" ht="15" customHeight="1">
      <c r="A1553" s="25" t="inlineStr">
        <is>
          <t>I0705</t>
        </is>
      </c>
      <c r="B1553" s="26" t="inlineStr">
        <is>
          <t>CAMINHÃO COMERC. EQUIP. C/GUINDASTE (CHP)</t>
        </is>
      </c>
      <c r="C1553" s="25" t="inlineStr">
        <is>
          <t>SEINFRA</t>
        </is>
      </c>
      <c r="D1553" s="25" t="inlineStr">
        <is>
          <t>H</t>
        </is>
      </c>
      <c r="E1553" s="69" t="n">
        <v>0.0215</v>
      </c>
      <c r="F1553" s="72">
        <f>'COMPOSICOES AUXILIARES'!G242</f>
        <v/>
      </c>
      <c r="G1553" s="72">
        <f>ROUND(E1553*F1553, 2)</f>
        <v/>
      </c>
      <c r="L1553" t="n">
        <v>0.0215</v>
      </c>
      <c r="M1553" t="n">
        <v>172.7113</v>
      </c>
      <c r="N1553">
        <f>(M1553-F1553)</f>
        <v/>
      </c>
    </row>
    <row r="1554" ht="15" customHeight="1">
      <c r="A1554" s="25" t="inlineStr">
        <is>
          <t>I0737</t>
        </is>
      </c>
      <c r="B1554" s="26" t="inlineStr">
        <is>
          <t>ESMERILHADEIRA INDUSTRIAL (CHP)</t>
        </is>
      </c>
      <c r="C1554" s="25" t="inlineStr">
        <is>
          <t>SEINFRA</t>
        </is>
      </c>
      <c r="D1554" s="25" t="inlineStr">
        <is>
          <t>H</t>
        </is>
      </c>
      <c r="E1554" s="69" t="n">
        <v>0.0136</v>
      </c>
      <c r="F1554" s="72">
        <f>'COMPOSICOES AUXILIARES'!G548</f>
        <v/>
      </c>
      <c r="G1554" s="72">
        <f>ROUND(E1554*F1554, 2)</f>
        <v/>
      </c>
      <c r="L1554" t="n">
        <v>0.0136</v>
      </c>
      <c r="M1554" t="n">
        <v>0.3554</v>
      </c>
      <c r="N1554">
        <f>(M1554-F1554)</f>
        <v/>
      </c>
    </row>
    <row r="1555" ht="15" customHeight="1">
      <c r="A1555" s="25" t="inlineStr">
        <is>
          <t>I0628</t>
        </is>
      </c>
      <c r="B1555" s="26" t="inlineStr">
        <is>
          <t>GRUPO GERADOR 36 KVA (CHI)</t>
        </is>
      </c>
      <c r="C1555" s="25" t="inlineStr">
        <is>
          <t>SEINFRA</t>
        </is>
      </c>
      <c r="D1555" s="25" t="inlineStr">
        <is>
          <t>H</t>
        </is>
      </c>
      <c r="E1555" s="69" t="n">
        <v>0.034</v>
      </c>
      <c r="F1555" s="72">
        <f>'COMPOSICOES AUXILIARES'!G644</f>
        <v/>
      </c>
      <c r="G1555" s="72">
        <f>ROUND(E1555*F1555, 2)</f>
        <v/>
      </c>
      <c r="L1555" t="n">
        <v>0.034</v>
      </c>
      <c r="M1555" t="n">
        <v>29.9694</v>
      </c>
      <c r="N1555">
        <f>(M1555-F1555)</f>
        <v/>
      </c>
    </row>
    <row r="1556" ht="15" customHeight="1">
      <c r="A1556" s="25" t="inlineStr">
        <is>
          <t>I0742</t>
        </is>
      </c>
      <c r="B1556" s="26" t="inlineStr">
        <is>
          <t>GRUPO GERADOR 36 KVA (CHP)</t>
        </is>
      </c>
      <c r="C1556" s="25" t="inlineStr">
        <is>
          <t>SEINFRA</t>
        </is>
      </c>
      <c r="D1556" s="25" t="inlineStr">
        <is>
          <t>H</t>
        </is>
      </c>
      <c r="E1556" s="69" t="n">
        <v>0.034</v>
      </c>
      <c r="F1556" s="72">
        <f>'COMPOSICOES AUXILIARES'!G656</f>
        <v/>
      </c>
      <c r="G1556" s="72">
        <f>ROUND(E1556*F1556, 2)</f>
        <v/>
      </c>
      <c r="L1556" t="n">
        <v>0.034</v>
      </c>
      <c r="M1556" t="n">
        <v>67.74679999999999</v>
      </c>
      <c r="N1556">
        <f>(M1556-F1556)</f>
        <v/>
      </c>
    </row>
    <row r="1557" ht="15" customHeight="1">
      <c r="A1557" s="25" t="inlineStr">
        <is>
          <t>I0635</t>
        </is>
      </c>
      <c r="B1557" s="26" t="inlineStr">
        <is>
          <t>MÁQUINA DE SOLDA (CHI)</t>
        </is>
      </c>
      <c r="C1557" s="25" t="inlineStr">
        <is>
          <t>SEINFRA</t>
        </is>
      </c>
      <c r="D1557" s="25" t="inlineStr">
        <is>
          <t>H</t>
        </is>
      </c>
      <c r="E1557" s="69" t="n">
        <v>0.06809999999999999</v>
      </c>
      <c r="F1557" s="72">
        <f>'COMPOSICOES AUXILIARES'!G1033</f>
        <v/>
      </c>
      <c r="G1557" s="72">
        <f>ROUND(E1557*F1557, 2)</f>
        <v/>
      </c>
      <c r="L1557" t="n">
        <v>0.06809999999999999</v>
      </c>
      <c r="M1557" t="n">
        <v>0.0644</v>
      </c>
      <c r="N1557">
        <f>(M1557-F1557)</f>
        <v/>
      </c>
    </row>
    <row r="1558" ht="15" customHeight="1">
      <c r="A1558" s="25" t="inlineStr">
        <is>
          <t>I0749</t>
        </is>
      </c>
      <c r="B1558" s="26" t="inlineStr">
        <is>
          <t>MÁQUINA DE SOLDA (CHP)</t>
        </is>
      </c>
      <c r="C1558" s="25" t="inlineStr">
        <is>
          <t>SEINFRA</t>
        </is>
      </c>
      <c r="D1558" s="25" t="inlineStr">
        <is>
          <t>H</t>
        </is>
      </c>
      <c r="E1558" s="69" t="n">
        <v>0.06809999999999999</v>
      </c>
      <c r="F1558" s="72">
        <f>'COMPOSICOES AUXILIARES'!G1043</f>
        <v/>
      </c>
      <c r="G1558" s="72">
        <f>ROUND(E1558*F1558, 2)</f>
        <v/>
      </c>
      <c r="L1558" t="n">
        <v>0.06809999999999999</v>
      </c>
      <c r="M1558" t="n">
        <v>0.09719999999999999</v>
      </c>
      <c r="N1558">
        <f>(M1558-F1558)</f>
        <v/>
      </c>
    </row>
    <row r="1559" ht="21" customHeight="1">
      <c r="A1559" s="25" t="inlineStr">
        <is>
          <t>G0443</t>
        </is>
      </c>
      <c r="B1559" s="26" t="inlineStr">
        <is>
          <t>RETÍFICA RETA ELÉTRICA DE 650 W VELOCIDADE MÁXIMA 10000 A 28000 RPM (CHI)</t>
        </is>
      </c>
      <c r="C1559" s="25" t="inlineStr">
        <is>
          <t>SEINFRA</t>
        </is>
      </c>
      <c r="D1559" s="25" t="inlineStr">
        <is>
          <t>H</t>
        </is>
      </c>
      <c r="E1559" s="69" t="n">
        <v>0.0419</v>
      </c>
      <c r="F1559" s="72">
        <f>'COMPOSICOES AUXILIARES'!G1411</f>
        <v/>
      </c>
      <c r="G1559" s="72">
        <f>ROUND(E1559*F1559, 2)</f>
        <v/>
      </c>
      <c r="L1559" t="n">
        <v>0.0419</v>
      </c>
      <c r="M1559" t="n">
        <v>0.2158</v>
      </c>
      <c r="N1559">
        <f>(M1559-F1559)</f>
        <v/>
      </c>
    </row>
    <row r="1560" ht="21" customHeight="1">
      <c r="A1560" s="25" t="inlineStr">
        <is>
          <t>G0442</t>
        </is>
      </c>
      <c r="B1560" s="26" t="inlineStr">
        <is>
          <t>RETÍFICA RETA ELÉTRICA DE 650 W VELOCIDADE MÁXIMA 10000 A 28000 RPM (CHP)</t>
        </is>
      </c>
      <c r="C1560" s="25" t="inlineStr">
        <is>
          <t>SEINFRA</t>
        </is>
      </c>
      <c r="D1560" s="25" t="inlineStr">
        <is>
          <t>H</t>
        </is>
      </c>
      <c r="E1560" s="69" t="n">
        <v>0.0022</v>
      </c>
      <c r="F1560" s="72">
        <f>'COMPOSICOES AUXILIARES'!G1421</f>
        <v/>
      </c>
      <c r="G1560" s="72">
        <f>ROUND(E1560*F1560, 2)</f>
        <v/>
      </c>
      <c r="L1560" t="n">
        <v>0.0022</v>
      </c>
      <c r="M1560" t="n">
        <v>0.3686</v>
      </c>
      <c r="N1560">
        <f>(M1560-F1560)</f>
        <v/>
      </c>
    </row>
    <row r="1561" ht="18" customHeight="1">
      <c r="A1561" s="2" t="inlineStr"/>
      <c r="B1561" s="2" t="inlineStr"/>
      <c r="C1561" s="2" t="inlineStr"/>
      <c r="D1561" s="2" t="inlineStr"/>
      <c r="E1561" s="29" t="inlineStr">
        <is>
          <t>TOTAL Equipamento Custo Horário:</t>
        </is>
      </c>
      <c r="F1561" s="60" t="n"/>
      <c r="G1561" s="73">
        <f>SUM(G1552:G1560)</f>
        <v/>
      </c>
    </row>
    <row r="1562" ht="15" customHeight="1">
      <c r="A1562" s="24" t="inlineStr">
        <is>
          <t>Material</t>
        </is>
      </c>
      <c r="B1562" s="60" t="n"/>
      <c r="C1562" s="15" t="inlineStr">
        <is>
          <t>FONTE</t>
        </is>
      </c>
      <c r="D1562" s="15" t="inlineStr">
        <is>
          <t>UNID</t>
        </is>
      </c>
      <c r="E1562" s="15" t="inlineStr">
        <is>
          <t>COEFICIENTE</t>
        </is>
      </c>
      <c r="F1562" s="15" t="inlineStr">
        <is>
          <t>PREÇO UNITÁRIO</t>
        </is>
      </c>
      <c r="G1562" s="15" t="inlineStr">
        <is>
          <t>TOTAL</t>
        </is>
      </c>
    </row>
    <row r="1563" ht="21" customHeight="1">
      <c r="A1563" s="25" t="inlineStr">
        <is>
          <t>G0006</t>
        </is>
      </c>
      <c r="B1563" s="26" t="inlineStr">
        <is>
          <t>ACOPLADEIRA EXTERNA EM AÇO PARA SOLDA EM TUBOS EM AÇO CARBONO DN 10"</t>
        </is>
      </c>
      <c r="C1563" s="25" t="inlineStr">
        <is>
          <t>SEINFRA</t>
        </is>
      </c>
      <c r="D1563" s="25" t="inlineStr">
        <is>
          <t>UN</t>
        </is>
      </c>
      <c r="E1563" s="69" t="n">
        <v>0.0001</v>
      </c>
      <c r="F1563" s="72">
        <f>ROUND(M1563*FATOR, 2)</f>
        <v/>
      </c>
      <c r="G1563" s="72">
        <f>ROUND(E1563*F1563, 2)</f>
        <v/>
      </c>
      <c r="L1563" t="n">
        <v>0.0001</v>
      </c>
      <c r="M1563" t="n">
        <v>2777.6</v>
      </c>
      <c r="N1563">
        <f>(M1563-F1563)</f>
        <v/>
      </c>
    </row>
    <row r="1564" ht="15" customHeight="1">
      <c r="A1564" s="25" t="inlineStr">
        <is>
          <t>G0039</t>
        </is>
      </c>
      <c r="B1564" s="26" t="inlineStr">
        <is>
          <t>ARGÔNIO</t>
        </is>
      </c>
      <c r="C1564" s="25" t="inlineStr">
        <is>
          <t>SEINFRA</t>
        </is>
      </c>
      <c r="D1564" s="25" t="inlineStr">
        <is>
          <t>M3</t>
        </is>
      </c>
      <c r="E1564" s="69" t="n">
        <v>0.0195</v>
      </c>
      <c r="F1564" s="72">
        <f>ROUND(M1564*FATOR, 2)</f>
        <v/>
      </c>
      <c r="G1564" s="72">
        <f>ROUND(E1564*F1564, 2)</f>
        <v/>
      </c>
      <c r="L1564" t="n">
        <v>0.0195</v>
      </c>
      <c r="M1564" t="n">
        <v>41.15</v>
      </c>
      <c r="N1564">
        <f>(M1564-F1564)</f>
        <v/>
      </c>
    </row>
    <row r="1565" ht="15" customHeight="1">
      <c r="A1565" s="25" t="inlineStr">
        <is>
          <t>G0126</t>
        </is>
      </c>
      <c r="B1565" s="26" t="inlineStr">
        <is>
          <t>DISCO DE CORTE  DE 7" PARA TUDOS DE AÇO CARBONO</t>
        </is>
      </c>
      <c r="C1565" s="25" t="inlineStr">
        <is>
          <t>SEINFRA</t>
        </is>
      </c>
      <c r="D1565" s="25" t="inlineStr">
        <is>
          <t>UN</t>
        </is>
      </c>
      <c r="E1565" s="69" t="n">
        <v>0.0104</v>
      </c>
      <c r="F1565" s="72">
        <f>ROUND(M1565*FATOR, 2)</f>
        <v/>
      </c>
      <c r="G1565" s="72">
        <f>ROUND(E1565*F1565, 2)</f>
        <v/>
      </c>
      <c r="L1565" t="n">
        <v>0.0104</v>
      </c>
      <c r="M1565" t="n">
        <v>7.77</v>
      </c>
      <c r="N1565">
        <f>(M1565-F1565)</f>
        <v/>
      </c>
    </row>
    <row r="1566" ht="15" customHeight="1">
      <c r="A1566" s="25" t="inlineStr">
        <is>
          <t>I0967</t>
        </is>
      </c>
      <c r="B1566" s="26" t="inlineStr">
        <is>
          <t>DISCO DE DESBASTE DE 7'</t>
        </is>
      </c>
      <c r="C1566" s="25" t="inlineStr">
        <is>
          <t>SEINFRA</t>
        </is>
      </c>
      <c r="D1566" s="25" t="inlineStr">
        <is>
          <t>UN</t>
        </is>
      </c>
      <c r="E1566" s="69" t="n">
        <v>0.0104</v>
      </c>
      <c r="F1566" s="72">
        <f>ROUND(M1566*FATOR, 2)</f>
        <v/>
      </c>
      <c r="G1566" s="72">
        <f>ROUND(E1566*F1566, 2)</f>
        <v/>
      </c>
      <c r="L1566" t="n">
        <v>0.0104</v>
      </c>
      <c r="M1566" t="n">
        <v>23.78</v>
      </c>
      <c r="N1566">
        <f>(M1566-F1566)</f>
        <v/>
      </c>
    </row>
    <row r="1567" ht="15" customHeight="1">
      <c r="A1567" s="25" t="inlineStr">
        <is>
          <t>I1061</t>
        </is>
      </c>
      <c r="B1567" s="26" t="inlineStr">
        <is>
          <t>ELETRODOS</t>
        </is>
      </c>
      <c r="C1567" s="25" t="inlineStr">
        <is>
          <t>SEINFRA</t>
        </is>
      </c>
      <c r="D1567" s="25" t="inlineStr">
        <is>
          <t>KG</t>
        </is>
      </c>
      <c r="E1567" s="69" t="n">
        <v>0.0622</v>
      </c>
      <c r="F1567" s="72">
        <f>ROUND(M1567*FATOR, 2)</f>
        <v/>
      </c>
      <c r="G1567" s="72">
        <f>ROUND(E1567*F1567, 2)</f>
        <v/>
      </c>
      <c r="L1567" t="n">
        <v>0.0622</v>
      </c>
      <c r="M1567" t="n">
        <v>32.44</v>
      </c>
      <c r="N1567">
        <f>(M1567-F1567)</f>
        <v/>
      </c>
    </row>
    <row r="1568" ht="15" customHeight="1">
      <c r="A1568" s="25" t="inlineStr">
        <is>
          <t>G0128</t>
        </is>
      </c>
      <c r="B1568" s="26" t="inlineStr">
        <is>
          <t>ESCOVA DE AÇO COPO TRANÇADA 4 1/2"</t>
        </is>
      </c>
      <c r="C1568" s="25" t="inlineStr">
        <is>
          <t>SEINFRA</t>
        </is>
      </c>
      <c r="D1568" s="25" t="inlineStr">
        <is>
          <t>UN</t>
        </is>
      </c>
      <c r="E1568" s="69" t="n">
        <v>0.0104</v>
      </c>
      <c r="F1568" s="72">
        <f>ROUND(M1568*FATOR, 2)</f>
        <v/>
      </c>
      <c r="G1568" s="72">
        <f>ROUND(E1568*F1568, 2)</f>
        <v/>
      </c>
      <c r="L1568" t="n">
        <v>0.0104</v>
      </c>
      <c r="M1568" t="n">
        <v>33.15</v>
      </c>
      <c r="N1568">
        <f>(M1568-F1568)</f>
        <v/>
      </c>
    </row>
    <row r="1569" ht="15" customHeight="1">
      <c r="A1569" s="25" t="inlineStr">
        <is>
          <t>G0250</t>
        </is>
      </c>
      <c r="B1569" s="26" t="inlineStr">
        <is>
          <t>PONTA MONTADA ABRASIVA TIPO A-21</t>
        </is>
      </c>
      <c r="C1569" s="25" t="inlineStr">
        <is>
          <t>SEINFRA</t>
        </is>
      </c>
      <c r="D1569" s="25" t="inlineStr">
        <is>
          <t>UN</t>
        </is>
      </c>
      <c r="E1569" s="69" t="n">
        <v>0.0001</v>
      </c>
      <c r="F1569" s="72">
        <f>ROUND(M1569*FATOR, 2)</f>
        <v/>
      </c>
      <c r="G1569" s="72">
        <f>ROUND(E1569*F1569, 2)</f>
        <v/>
      </c>
      <c r="L1569" t="n">
        <v>0.0001</v>
      </c>
      <c r="M1569" t="n">
        <v>16.17</v>
      </c>
      <c r="N1569">
        <f>(M1569-F1569)</f>
        <v/>
      </c>
    </row>
    <row r="1570" ht="15" customHeight="1">
      <c r="A1570" s="25" t="inlineStr">
        <is>
          <t>G0404</t>
        </is>
      </c>
      <c r="B1570" s="26" t="inlineStr">
        <is>
          <t>VARETA PARA SOLDA TIG ER70-S3</t>
        </is>
      </c>
      <c r="C1570" s="25" t="inlineStr">
        <is>
          <t>SEINFRA</t>
        </is>
      </c>
      <c r="D1570" s="25" t="inlineStr">
        <is>
          <t>KG</t>
        </is>
      </c>
      <c r="E1570" s="69" t="n">
        <v>0.0104</v>
      </c>
      <c r="F1570" s="72">
        <f>ROUND(M1570*FATOR, 2)</f>
        <v/>
      </c>
      <c r="G1570" s="72">
        <f>ROUND(E1570*F1570, 2)</f>
        <v/>
      </c>
      <c r="L1570" t="n">
        <v>0.0104</v>
      </c>
      <c r="M1570" t="n">
        <v>27.27</v>
      </c>
      <c r="N1570">
        <f>(M1570-F1570)</f>
        <v/>
      </c>
    </row>
    <row r="1571" ht="15" customHeight="1">
      <c r="A1571" s="2" t="inlineStr"/>
      <c r="B1571" s="2" t="inlineStr"/>
      <c r="C1571" s="2" t="inlineStr"/>
      <c r="D1571" s="2" t="inlineStr"/>
      <c r="E1571" s="29" t="inlineStr">
        <is>
          <t>TOTAL Material:</t>
        </is>
      </c>
      <c r="F1571" s="60" t="n"/>
      <c r="G1571" s="73">
        <f>SUM(G1563:G1570)</f>
        <v/>
      </c>
    </row>
    <row r="1572" ht="15" customHeight="1">
      <c r="A1572" s="24" t="inlineStr">
        <is>
          <t>Mão de Obra</t>
        </is>
      </c>
      <c r="B1572" s="60" t="n"/>
      <c r="C1572" s="15" t="inlineStr">
        <is>
          <t>FONTE</t>
        </is>
      </c>
      <c r="D1572" s="15" t="inlineStr">
        <is>
          <t>UNID</t>
        </is>
      </c>
      <c r="E1572" s="15" t="inlineStr">
        <is>
          <t>COEFICIENTE</t>
        </is>
      </c>
      <c r="F1572" s="15" t="inlineStr">
        <is>
          <t>PREÇO UNITÁRIO</t>
        </is>
      </c>
      <c r="G1572" s="15" t="inlineStr">
        <is>
          <t>TOTAL</t>
        </is>
      </c>
    </row>
    <row r="1573" ht="15" customHeight="1">
      <c r="A1573" s="25" t="inlineStr">
        <is>
          <t>I0037</t>
        </is>
      </c>
      <c r="B1573" s="26" t="inlineStr">
        <is>
          <t>AJUDANTE</t>
        </is>
      </c>
      <c r="C1573" s="25" t="inlineStr">
        <is>
          <t>SEINFRA</t>
        </is>
      </c>
      <c r="D1573" s="25" t="inlineStr">
        <is>
          <t>H</t>
        </is>
      </c>
      <c r="E1573" s="69">
        <f>L1573*FATOR</f>
        <v/>
      </c>
      <c r="F1573" s="72" t="n">
        <v>21.1</v>
      </c>
      <c r="G1573" s="72">
        <f>ROUND(E1573*F1573, 2)</f>
        <v/>
      </c>
      <c r="L1573" t="n">
        <v>0.0189</v>
      </c>
      <c r="M1573" t="n">
        <v>21.1</v>
      </c>
      <c r="N1573">
        <f>(M1573-F1573)</f>
        <v/>
      </c>
    </row>
    <row r="1574" ht="15" customHeight="1">
      <c r="A1574" s="25" t="inlineStr">
        <is>
          <t>I2325</t>
        </is>
      </c>
      <c r="B1574" s="26" t="inlineStr">
        <is>
          <t>ESMERILHADOR</t>
        </is>
      </c>
      <c r="C1574" s="25" t="inlineStr">
        <is>
          <t>SEINFRA</t>
        </is>
      </c>
      <c r="D1574" s="25" t="inlineStr">
        <is>
          <t>H</t>
        </is>
      </c>
      <c r="E1574" s="69">
        <f>L1574*FATOR</f>
        <v/>
      </c>
      <c r="F1574" s="72" t="n">
        <v>26.86</v>
      </c>
      <c r="G1574" s="72">
        <f>ROUND(E1574*F1574, 2)</f>
        <v/>
      </c>
      <c r="L1574" t="n">
        <v>0.06809999999999999</v>
      </c>
      <c r="M1574" t="n">
        <v>26.86</v>
      </c>
      <c r="N1574">
        <f>(M1574-F1574)</f>
        <v/>
      </c>
    </row>
    <row r="1575" ht="15" customHeight="1">
      <c r="A1575" s="25" t="inlineStr">
        <is>
          <t>I1530</t>
        </is>
      </c>
      <c r="B1575" s="26" t="inlineStr">
        <is>
          <t>MONTADOR</t>
        </is>
      </c>
      <c r="C1575" s="25" t="inlineStr">
        <is>
          <t>SEINFRA</t>
        </is>
      </c>
      <c r="D1575" s="25" t="inlineStr">
        <is>
          <t>H</t>
        </is>
      </c>
      <c r="E1575" s="69">
        <f>L1575*FATOR</f>
        <v/>
      </c>
      <c r="F1575" s="72" t="n">
        <v>26.86</v>
      </c>
      <c r="G1575" s="72">
        <f>ROUND(E1575*F1575, 2)</f>
        <v/>
      </c>
      <c r="L1575" t="n">
        <v>0.0399</v>
      </c>
      <c r="M1575" t="n">
        <v>26.86</v>
      </c>
      <c r="N1575">
        <f>(M1575-F1575)</f>
        <v/>
      </c>
    </row>
    <row r="1576" ht="15" customHeight="1">
      <c r="A1576" s="25" t="inlineStr">
        <is>
          <t>I2424</t>
        </is>
      </c>
      <c r="B1576" s="26" t="inlineStr">
        <is>
          <t>SOLDADOR RAIO X</t>
        </is>
      </c>
      <c r="C1576" s="25" t="inlineStr">
        <is>
          <t>SEINFRA</t>
        </is>
      </c>
      <c r="D1576" s="25" t="inlineStr">
        <is>
          <t>H</t>
        </is>
      </c>
      <c r="E1576" s="69">
        <f>L1576*FATOR</f>
        <v/>
      </c>
      <c r="F1576" s="72" t="n">
        <v>31.83</v>
      </c>
      <c r="G1576" s="72">
        <f>ROUND(E1576*F1576, 2)</f>
        <v/>
      </c>
      <c r="L1576" t="n">
        <v>0.1362</v>
      </c>
      <c r="M1576" t="n">
        <v>31.83</v>
      </c>
      <c r="N1576">
        <f>(M1576-F1576)</f>
        <v/>
      </c>
    </row>
    <row r="1577" ht="15" customHeight="1">
      <c r="A1577" s="2" t="inlineStr"/>
      <c r="B1577" s="2" t="inlineStr"/>
      <c r="C1577" s="2" t="inlineStr"/>
      <c r="D1577" s="2" t="inlineStr"/>
      <c r="E1577" s="29" t="inlineStr">
        <is>
          <t>TOTAL Mão de Obra:</t>
        </is>
      </c>
      <c r="F1577" s="60" t="n"/>
      <c r="G1577" s="73">
        <f>SUM(G1573:G1576)</f>
        <v/>
      </c>
    </row>
    <row r="1578" ht="15" customHeight="1">
      <c r="A1578" s="2" t="inlineStr"/>
      <c r="B1578" s="2" t="inlineStr"/>
      <c r="C1578" s="2" t="inlineStr"/>
      <c r="D1578" s="2" t="inlineStr"/>
      <c r="E1578" s="31" t="inlineStr">
        <is>
          <t>VALOR:</t>
        </is>
      </c>
      <c r="F1578" s="60" t="n"/>
      <c r="G1578" s="61">
        <f>SUM(G1571,G1561,G1577,G1550)</f>
        <v/>
      </c>
    </row>
    <row r="1579" ht="15" customHeight="1">
      <c r="A1579" s="2" t="inlineStr"/>
      <c r="B1579" s="2" t="inlineStr"/>
      <c r="C1579" s="2" t="inlineStr"/>
      <c r="D1579" s="2" t="inlineStr"/>
      <c r="E1579" s="31" t="inlineStr">
        <is>
          <t>VALOR BDI (26.70%):</t>
        </is>
      </c>
      <c r="F1579" s="60" t="n"/>
      <c r="G1579" s="61">
        <f>ROUNDDOWN(G1578*BDI,2)</f>
        <v/>
      </c>
    </row>
    <row r="1580" ht="15" customHeight="1">
      <c r="A1580" s="2" t="inlineStr"/>
      <c r="B1580" s="2" t="inlineStr"/>
      <c r="C1580" s="2" t="inlineStr"/>
      <c r="D1580" s="2" t="inlineStr"/>
      <c r="E1580" s="31" t="inlineStr">
        <is>
          <t>VALOR COM BDI:</t>
        </is>
      </c>
      <c r="F1580" s="60" t="n"/>
      <c r="G1580" s="61">
        <f>G1579 + G1578</f>
        <v/>
      </c>
    </row>
    <row r="1581" ht="10" customHeight="1">
      <c r="A1581" s="2" t="inlineStr"/>
      <c r="B1581" s="2" t="inlineStr"/>
      <c r="C1581" s="22" t="inlineStr"/>
      <c r="E1581" s="2" t="inlineStr"/>
      <c r="F1581" s="2" t="inlineStr"/>
      <c r="G1581" s="2" t="inlineStr"/>
    </row>
    <row r="1582" ht="27" customHeight="1">
      <c r="A1582" s="23" t="inlineStr">
        <is>
          <t>4.44. CXX24 EXECUÇÃO DE CORTE A FRIO - ATÉ 3" EM AÇO CARBONO - INCLUSO EQUIPAMENTOS, MATERIAIS E MÃO DE OBRA (SINALIZAÇÃO, ESCAVAÇÃO, INERTIZAÇÃO, CORTE E SOLDAGEM DE CONEXÕES OU NIPLES) EXECUÇÃO DE RECOMPOSIÇÃO EXCETO ASFALTO (UND)</t>
        </is>
      </c>
      <c r="B1582" s="59" t="n"/>
      <c r="C1582" s="59" t="n"/>
      <c r="D1582" s="59" t="n"/>
      <c r="E1582" s="59" t="n"/>
      <c r="F1582" s="59" t="n"/>
      <c r="G1582" s="60" t="n"/>
    </row>
    <row r="1583" ht="15" customHeight="1">
      <c r="A1583" s="24" t="inlineStr">
        <is>
          <t>OUTROS</t>
        </is>
      </c>
      <c r="B1583" s="60" t="n"/>
      <c r="C1583" s="15" t="inlineStr">
        <is>
          <t>FONTE</t>
        </is>
      </c>
      <c r="D1583" s="15" t="inlineStr">
        <is>
          <t>UNID</t>
        </is>
      </c>
      <c r="E1583" s="15" t="inlineStr">
        <is>
          <t>COEFICIENTE</t>
        </is>
      </c>
      <c r="F1583" s="15" t="inlineStr">
        <is>
          <t>PREÇO UNITÁRIO</t>
        </is>
      </c>
      <c r="G1583" s="15" t="inlineStr">
        <is>
          <t>TOTAL</t>
        </is>
      </c>
    </row>
    <row r="1584" ht="46" customHeight="1">
      <c r="A1584" s="25" t="inlineStr">
        <is>
          <t>CXX24</t>
        </is>
      </c>
      <c r="B1584" s="26" t="inlineStr">
        <is>
          <t>EXECUÇÃO DE CORTE A FRIO - ATÉ 3" EM AÇO CARBONO - INCLUSO EQUIPAMENTOS, MATERIAIS E MÃO DE OBRA (SINALIZAÇÃO, ESCAVAÇÃO, INERTIZAÇÃO, CORTE E SOLDAGEM DE CONEXÕES OU NIPLES) EXECUÇÃO DE RECOMPOSIÇÃO EXCETO ASFALTO</t>
        </is>
      </c>
      <c r="C1584" s="25" t="inlineStr"/>
      <c r="D1584" s="25" t="inlineStr">
        <is>
          <t>UND</t>
        </is>
      </c>
      <c r="E1584" s="69" t="n">
        <v>1</v>
      </c>
      <c r="F1584" s="70">
        <f>ROUND(M1584*FATOR, 2)</f>
        <v/>
      </c>
      <c r="G1584" s="70">
        <f>ROUND(E1584*F1584, 2)</f>
        <v/>
      </c>
      <c r="L1584" t="n">
        <v>1</v>
      </c>
      <c r="M1584" t="n">
        <v>9186.9</v>
      </c>
      <c r="N1584">
        <f>(M1584-F1584)</f>
        <v/>
      </c>
    </row>
    <row r="1585" ht="15" customHeight="1">
      <c r="A1585" s="2" t="inlineStr"/>
      <c r="B1585" s="2" t="inlineStr"/>
      <c r="C1585" s="2" t="inlineStr"/>
      <c r="D1585" s="2" t="inlineStr"/>
      <c r="E1585" s="29" t="inlineStr">
        <is>
          <t>TOTAL OUTROS:</t>
        </is>
      </c>
      <c r="F1585" s="60" t="n"/>
      <c r="G1585" s="71">
        <f>SUM(G1584:G1584)</f>
        <v/>
      </c>
    </row>
    <row r="1586" ht="15" customHeight="1">
      <c r="A1586" s="2" t="inlineStr"/>
      <c r="B1586" s="2" t="inlineStr"/>
      <c r="C1586" s="2" t="inlineStr"/>
      <c r="D1586" s="2" t="inlineStr"/>
      <c r="E1586" s="31" t="inlineStr">
        <is>
          <t>VALOR:</t>
        </is>
      </c>
      <c r="F1586" s="60" t="n"/>
      <c r="G1586" s="61">
        <f>SUM(G1585)</f>
        <v/>
      </c>
    </row>
    <row r="1587" ht="15" customHeight="1">
      <c r="A1587" s="2" t="inlineStr"/>
      <c r="B1587" s="2" t="inlineStr"/>
      <c r="C1587" s="2" t="inlineStr"/>
      <c r="D1587" s="2" t="inlineStr"/>
      <c r="E1587" s="31" t="inlineStr">
        <is>
          <t>VALOR BDI (26.70%):</t>
        </is>
      </c>
      <c r="F1587" s="60" t="n"/>
      <c r="G1587" s="61">
        <f>ROUNDDOWN(G1586*BDI,2)</f>
        <v/>
      </c>
    </row>
    <row r="1588" ht="15" customHeight="1">
      <c r="A1588" s="2" t="inlineStr"/>
      <c r="B1588" s="2" t="inlineStr"/>
      <c r="C1588" s="2" t="inlineStr"/>
      <c r="D1588" s="2" t="inlineStr"/>
      <c r="E1588" s="31" t="inlineStr">
        <is>
          <t>VALOR COM BDI:</t>
        </is>
      </c>
      <c r="F1588" s="60" t="n"/>
      <c r="G1588" s="61">
        <f>G1587 + G1586</f>
        <v/>
      </c>
    </row>
    <row r="1589" ht="10" customHeight="1">
      <c r="A1589" s="2" t="inlineStr"/>
      <c r="B1589" s="2" t="inlineStr"/>
      <c r="C1589" s="22" t="inlineStr"/>
      <c r="E1589" s="2" t="inlineStr"/>
      <c r="F1589" s="2" t="inlineStr"/>
      <c r="G1589" s="2" t="inlineStr"/>
    </row>
    <row r="1590" ht="27" customHeight="1">
      <c r="A1590" s="23" t="inlineStr">
        <is>
          <t>4.45. CXX25 EXECUÇÃO DE CORTE A FRIO - DE 4" A 6" EM AÇO CARBONO - INCLUSO EQUIPAMENTOS, MATERIAIS E MÃO DE OBRA (SINALIZAÇÃO, ESCAVAÇÃO, INERTIZAÇÃO, CORTE E SOLDAGEM DE CONEXÕES OU NIPLES) EXECUÇÃO DE RECOMPOSIÇÃO EXCETO ASFALTO (UND)</t>
        </is>
      </c>
      <c r="B1590" s="59" t="n"/>
      <c r="C1590" s="59" t="n"/>
      <c r="D1590" s="59" t="n"/>
      <c r="E1590" s="59" t="n"/>
      <c r="F1590" s="59" t="n"/>
      <c r="G1590" s="60" t="n"/>
    </row>
    <row r="1591" ht="15" customHeight="1">
      <c r="A1591" s="24" t="inlineStr">
        <is>
          <t>OUTROS</t>
        </is>
      </c>
      <c r="B1591" s="60" t="n"/>
      <c r="C1591" s="15" t="inlineStr">
        <is>
          <t>FONTE</t>
        </is>
      </c>
      <c r="D1591" s="15" t="inlineStr">
        <is>
          <t>UNID</t>
        </is>
      </c>
      <c r="E1591" s="15" t="inlineStr">
        <is>
          <t>COEFICIENTE</t>
        </is>
      </c>
      <c r="F1591" s="15" t="inlineStr">
        <is>
          <t>PREÇO UNITÁRIO</t>
        </is>
      </c>
      <c r="G1591" s="15" t="inlineStr">
        <is>
          <t>TOTAL</t>
        </is>
      </c>
    </row>
    <row r="1592" ht="46" customHeight="1">
      <c r="A1592" s="25" t="inlineStr">
        <is>
          <t>CXX25</t>
        </is>
      </c>
      <c r="B1592" s="26" t="inlineStr">
        <is>
          <t>EXECUÇÃO DE CORTE A FRIO - DE 4" A 6" EM AÇO CARBONO - INCLUSO EQUIPAMENTOS, MATERIAIS E MÃO DE OBRA (SINALIZAÇÃO, ESCAVAÇÃO, INERTIZAÇÃO, CORTE E SOLDAGEM DE CONEXÕES OU NIPLES) EXECUÇÃO DE RECOMPOSIÇÃO EXCETO ASFALTO</t>
        </is>
      </c>
      <c r="C1592" s="25" t="inlineStr"/>
      <c r="D1592" s="25" t="inlineStr">
        <is>
          <t>UND</t>
        </is>
      </c>
      <c r="E1592" s="69" t="n">
        <v>1</v>
      </c>
      <c r="F1592" s="70">
        <f>ROUND(M1592*FATOR, 2)</f>
        <v/>
      </c>
      <c r="G1592" s="70">
        <f>ROUND(E1592*F1592, 2)</f>
        <v/>
      </c>
      <c r="L1592" t="n">
        <v>1</v>
      </c>
      <c r="M1592" t="n">
        <v>9480.33</v>
      </c>
      <c r="N1592">
        <f>(M1592-F1592)</f>
        <v/>
      </c>
    </row>
    <row r="1593" ht="15" customHeight="1">
      <c r="A1593" s="2" t="inlineStr"/>
      <c r="B1593" s="2" t="inlineStr"/>
      <c r="C1593" s="2" t="inlineStr"/>
      <c r="D1593" s="2" t="inlineStr"/>
      <c r="E1593" s="29" t="inlineStr">
        <is>
          <t>TOTAL OUTROS:</t>
        </is>
      </c>
      <c r="F1593" s="60" t="n"/>
      <c r="G1593" s="71">
        <f>SUM(G1592:G1592)</f>
        <v/>
      </c>
    </row>
    <row r="1594" ht="15" customHeight="1">
      <c r="A1594" s="2" t="inlineStr"/>
      <c r="B1594" s="2" t="inlineStr"/>
      <c r="C1594" s="2" t="inlineStr"/>
      <c r="D1594" s="2" t="inlineStr"/>
      <c r="E1594" s="31" t="inlineStr">
        <is>
          <t>VALOR:</t>
        </is>
      </c>
      <c r="F1594" s="60" t="n"/>
      <c r="G1594" s="61">
        <f>SUM(G1593)</f>
        <v/>
      </c>
    </row>
    <row r="1595" ht="15" customHeight="1">
      <c r="A1595" s="2" t="inlineStr"/>
      <c r="B1595" s="2" t="inlineStr"/>
      <c r="C1595" s="2" t="inlineStr"/>
      <c r="D1595" s="2" t="inlineStr"/>
      <c r="E1595" s="31" t="inlineStr">
        <is>
          <t>VALOR BDI (26.70%):</t>
        </is>
      </c>
      <c r="F1595" s="60" t="n"/>
      <c r="G1595" s="61">
        <f>ROUNDDOWN(G1594*BDI,2)</f>
        <v/>
      </c>
    </row>
    <row r="1596" ht="15" customHeight="1">
      <c r="A1596" s="2" t="inlineStr"/>
      <c r="B1596" s="2" t="inlineStr"/>
      <c r="C1596" s="2" t="inlineStr"/>
      <c r="D1596" s="2" t="inlineStr"/>
      <c r="E1596" s="31" t="inlineStr">
        <is>
          <t>VALOR COM BDI:</t>
        </is>
      </c>
      <c r="F1596" s="60" t="n"/>
      <c r="G1596" s="61">
        <f>G1595 + G1594</f>
        <v/>
      </c>
    </row>
    <row r="1597" ht="10" customHeight="1">
      <c r="A1597" s="2" t="inlineStr"/>
      <c r="B1597" s="2" t="inlineStr"/>
      <c r="C1597" s="22" t="inlineStr"/>
      <c r="E1597" s="2" t="inlineStr"/>
      <c r="F1597" s="2" t="inlineStr"/>
      <c r="G1597" s="2" t="inlineStr"/>
    </row>
    <row r="1598" ht="20" customHeight="1">
      <c r="A1598" s="23" t="inlineStr">
        <is>
          <t>4.46. CXX30 INSTALAÇÃO DE PONTO DE TESTE ELETROLÍTICO (UND)</t>
        </is>
      </c>
      <c r="B1598" s="59" t="n"/>
      <c r="C1598" s="59" t="n"/>
      <c r="D1598" s="59" t="n"/>
      <c r="E1598" s="59" t="n"/>
      <c r="F1598" s="59" t="n"/>
      <c r="G1598" s="60" t="n"/>
    </row>
    <row r="1599" ht="15" customHeight="1">
      <c r="A1599" s="24" t="inlineStr">
        <is>
          <t>OUTROS</t>
        </is>
      </c>
      <c r="B1599" s="60" t="n"/>
      <c r="C1599" s="15" t="inlineStr">
        <is>
          <t>FONTE</t>
        </is>
      </c>
      <c r="D1599" s="15" t="inlineStr">
        <is>
          <t>UNID</t>
        </is>
      </c>
      <c r="E1599" s="15" t="inlineStr">
        <is>
          <t>COEFICIENTE</t>
        </is>
      </c>
      <c r="F1599" s="15" t="inlineStr">
        <is>
          <t>PREÇO UNITÁRIO</t>
        </is>
      </c>
      <c r="G1599" s="15" t="inlineStr">
        <is>
          <t>TOTAL</t>
        </is>
      </c>
    </row>
    <row r="1600" ht="15" customHeight="1">
      <c r="A1600" s="25" t="inlineStr">
        <is>
          <t>CXX30</t>
        </is>
      </c>
      <c r="B1600" s="26" t="inlineStr">
        <is>
          <t>INSTALAÇÃO DE PONTO DE TESTE ELETROLÍTICO</t>
        </is>
      </c>
      <c r="C1600" s="25" t="inlineStr"/>
      <c r="D1600" s="25" t="inlineStr">
        <is>
          <t>UND</t>
        </is>
      </c>
      <c r="E1600" s="69" t="n">
        <v>1</v>
      </c>
      <c r="F1600" s="70">
        <f>ROUND(M1600*FATOR, 2)</f>
        <v/>
      </c>
      <c r="G1600" s="70">
        <f>ROUND(E1600*F1600, 2)</f>
        <v/>
      </c>
      <c r="L1600" t="n">
        <v>1</v>
      </c>
      <c r="M1600" t="n">
        <v>1089.74</v>
      </c>
      <c r="N1600">
        <f>(M1600-F1600)</f>
        <v/>
      </c>
    </row>
    <row r="1601" ht="15" customHeight="1">
      <c r="A1601" s="2" t="inlineStr"/>
      <c r="B1601" s="2" t="inlineStr"/>
      <c r="C1601" s="2" t="inlineStr"/>
      <c r="D1601" s="2" t="inlineStr"/>
      <c r="E1601" s="29" t="inlineStr">
        <is>
          <t>TOTAL OUTROS:</t>
        </is>
      </c>
      <c r="F1601" s="60" t="n"/>
      <c r="G1601" s="71">
        <f>SUM(G1600:G1600)</f>
        <v/>
      </c>
    </row>
    <row r="1602" ht="15" customHeight="1">
      <c r="A1602" s="2" t="inlineStr"/>
      <c r="B1602" s="2" t="inlineStr"/>
      <c r="C1602" s="2" t="inlineStr"/>
      <c r="D1602" s="2" t="inlineStr"/>
      <c r="E1602" s="31" t="inlineStr">
        <is>
          <t>VALOR:</t>
        </is>
      </c>
      <c r="F1602" s="60" t="n"/>
      <c r="G1602" s="61">
        <f>SUM(G1601)</f>
        <v/>
      </c>
    </row>
    <row r="1603" ht="15" customHeight="1">
      <c r="A1603" s="2" t="inlineStr"/>
      <c r="B1603" s="2" t="inlineStr"/>
      <c r="C1603" s="2" t="inlineStr"/>
      <c r="D1603" s="2" t="inlineStr"/>
      <c r="E1603" s="31" t="inlineStr">
        <is>
          <t>VALOR BDI (26.70%):</t>
        </is>
      </c>
      <c r="F1603" s="60" t="n"/>
      <c r="G1603" s="61">
        <f>ROUNDDOWN(G1602*BDI,2)</f>
        <v/>
      </c>
    </row>
    <row r="1604" ht="15" customHeight="1">
      <c r="A1604" s="2" t="inlineStr"/>
      <c r="B1604" s="2" t="inlineStr"/>
      <c r="C1604" s="2" t="inlineStr"/>
      <c r="D1604" s="2" t="inlineStr"/>
      <c r="E1604" s="31" t="inlineStr">
        <is>
          <t>VALOR COM BDI:</t>
        </is>
      </c>
      <c r="F1604" s="60" t="n"/>
      <c r="G1604" s="61">
        <f>G1603 + G1602</f>
        <v/>
      </c>
    </row>
    <row r="1605" ht="10" customHeight="1">
      <c r="A1605" s="2" t="inlineStr"/>
      <c r="B1605" s="2" t="inlineStr"/>
      <c r="C1605" s="22" t="inlineStr"/>
      <c r="E1605" s="2" t="inlineStr"/>
      <c r="F1605" s="2" t="inlineStr"/>
      <c r="G1605" s="2" t="inlineStr"/>
    </row>
    <row r="1606" ht="20" customHeight="1">
      <c r="A1606" s="23" t="inlineStr">
        <is>
          <t>5.1. CXX05 TESTE PNEUMÁTICO COM LAUDO E COMISSIONAMENTO, INERTIZAÇÃO, INTERLIGAÇÃO EM REDE GASEIFICADA COM REALIZAÇÃO DE FURO EM CARGA OU LIBERAÇÃO DE VÁLVULA DE CORTE (M)</t>
        </is>
      </c>
      <c r="B1606" s="59" t="n"/>
      <c r="C1606" s="59" t="n"/>
      <c r="D1606" s="59" t="n"/>
      <c r="E1606" s="59" t="n"/>
      <c r="F1606" s="59" t="n"/>
      <c r="G1606" s="60" t="n"/>
    </row>
    <row r="1607" ht="15" customHeight="1">
      <c r="A1607" s="24" t="inlineStr">
        <is>
          <t>OUTROS</t>
        </is>
      </c>
      <c r="B1607" s="60" t="n"/>
      <c r="C1607" s="15" t="inlineStr">
        <is>
          <t>FONTE</t>
        </is>
      </c>
      <c r="D1607" s="15" t="inlineStr">
        <is>
          <t>UNID</t>
        </is>
      </c>
      <c r="E1607" s="15" t="inlineStr">
        <is>
          <t>COEFICIENTE</t>
        </is>
      </c>
      <c r="F1607" s="15" t="inlineStr">
        <is>
          <t>PREÇO UNITÁRIO</t>
        </is>
      </c>
      <c r="G1607" s="15" t="inlineStr">
        <is>
          <t>TOTAL</t>
        </is>
      </c>
    </row>
    <row r="1608" ht="38" customHeight="1">
      <c r="A1608" s="25" t="inlineStr">
        <is>
          <t>CXX05</t>
        </is>
      </c>
      <c r="B1608" s="26" t="inlineStr">
        <is>
          <t>TESTE PNEUMÁTICO COM LAUDO E COMISSIONAMENTO, INERTIZAÇÃO, INTERLIGAÇÃO EM REDE GASEIFICADA COM REALIZAÇÃO DE FURO EM CARGA OU LIBERAÇÃO DE VÁLVULA DE CORTE</t>
        </is>
      </c>
      <c r="C1608" s="25" t="inlineStr"/>
      <c r="D1608" s="25" t="inlineStr">
        <is>
          <t>M</t>
        </is>
      </c>
      <c r="E1608" s="69" t="n">
        <v>1</v>
      </c>
      <c r="F1608" s="70">
        <f>ROUND(M1608*FATOR, 2)</f>
        <v/>
      </c>
      <c r="G1608" s="70">
        <f>ROUND(E1608*F1608, 2)</f>
        <v/>
      </c>
      <c r="L1608" t="n">
        <v>1</v>
      </c>
      <c r="M1608" t="n">
        <v>2.47</v>
      </c>
      <c r="N1608">
        <f>(M1608-F1608)</f>
        <v/>
      </c>
    </row>
    <row r="1609" ht="15" customHeight="1">
      <c r="A1609" s="2" t="inlineStr"/>
      <c r="B1609" s="2" t="inlineStr"/>
      <c r="C1609" s="2" t="inlineStr"/>
      <c r="D1609" s="2" t="inlineStr"/>
      <c r="E1609" s="29" t="inlineStr">
        <is>
          <t>TOTAL OUTROS:</t>
        </is>
      </c>
      <c r="F1609" s="60" t="n"/>
      <c r="G1609" s="71">
        <f>SUM(G1608:G1608)</f>
        <v/>
      </c>
    </row>
    <row r="1610" ht="15" customHeight="1">
      <c r="A1610" s="2" t="inlineStr"/>
      <c r="B1610" s="2" t="inlineStr"/>
      <c r="C1610" s="2" t="inlineStr"/>
      <c r="D1610" s="2" t="inlineStr"/>
      <c r="E1610" s="31" t="inlineStr">
        <is>
          <t>VALOR:</t>
        </is>
      </c>
      <c r="F1610" s="60" t="n"/>
      <c r="G1610" s="61">
        <f>SUM(G1609)</f>
        <v/>
      </c>
    </row>
    <row r="1611" ht="15" customHeight="1">
      <c r="A1611" s="2" t="inlineStr"/>
      <c r="B1611" s="2" t="inlineStr"/>
      <c r="C1611" s="2" t="inlineStr"/>
      <c r="D1611" s="2" t="inlineStr"/>
      <c r="E1611" s="31" t="inlineStr">
        <is>
          <t>VALOR BDI (26.70%):</t>
        </is>
      </c>
      <c r="F1611" s="60" t="n"/>
      <c r="G1611" s="61">
        <f>ROUNDDOWN(G1610*BDI,2)</f>
        <v/>
      </c>
    </row>
    <row r="1612" ht="15" customHeight="1">
      <c r="A1612" s="2" t="inlineStr"/>
      <c r="B1612" s="2" t="inlineStr"/>
      <c r="C1612" s="2" t="inlineStr"/>
      <c r="D1612" s="2" t="inlineStr"/>
      <c r="E1612" s="31" t="inlineStr">
        <is>
          <t>VALOR COM BDI:</t>
        </is>
      </c>
      <c r="F1612" s="60" t="n"/>
      <c r="G1612" s="61">
        <f>G1611 + G1610</f>
        <v/>
      </c>
    </row>
    <row r="1613" ht="10" customHeight="1">
      <c r="A1613" s="2" t="inlineStr"/>
      <c r="B1613" s="2" t="inlineStr"/>
      <c r="C1613" s="22" t="inlineStr"/>
      <c r="E1613" s="2" t="inlineStr"/>
      <c r="F1613" s="2" t="inlineStr"/>
      <c r="G1613" s="2" t="inlineStr"/>
    </row>
    <row r="1614" ht="20" customHeight="1">
      <c r="A1614" s="23" t="inlineStr">
        <is>
          <t>5.2. CXX28 TESTE HIDROSTÁTICO COM LAUDO E COMISSIONAMENTO, INERTIZAÇÃO, INTERLIGAÇÃO EM REDE GASEIFICADA COM LIBERAÇÃO DE VÁLVULA DE CORTE (M)</t>
        </is>
      </c>
      <c r="B1614" s="59" t="n"/>
      <c r="C1614" s="59" t="n"/>
      <c r="D1614" s="59" t="n"/>
      <c r="E1614" s="59" t="n"/>
      <c r="F1614" s="59" t="n"/>
      <c r="G1614" s="60" t="n"/>
    </row>
    <row r="1615" ht="15" customHeight="1">
      <c r="A1615" s="24" t="inlineStr">
        <is>
          <t>OUTROS</t>
        </is>
      </c>
      <c r="B1615" s="60" t="n"/>
      <c r="C1615" s="15" t="inlineStr">
        <is>
          <t>FONTE</t>
        </is>
      </c>
      <c r="D1615" s="15" t="inlineStr">
        <is>
          <t>UNID</t>
        </is>
      </c>
      <c r="E1615" s="15" t="inlineStr">
        <is>
          <t>COEFICIENTE</t>
        </is>
      </c>
      <c r="F1615" s="15" t="inlineStr">
        <is>
          <t>PREÇO UNITÁRIO</t>
        </is>
      </c>
      <c r="G1615" s="15" t="inlineStr">
        <is>
          <t>TOTAL</t>
        </is>
      </c>
    </row>
    <row r="1616" ht="29" customHeight="1">
      <c r="A1616" s="25" t="inlineStr">
        <is>
          <t>CXX28</t>
        </is>
      </c>
      <c r="B1616" s="26" t="inlineStr">
        <is>
          <t>TESTE HIDROSTÁTICO COM LAUDO E COMISSIONAMENTO, INERTIZAÇÃO, INTERLIGAÇÃO EM REDE GASEIFICADA COM LIBERAÇÃO DE VÁLVULA DE CORTE</t>
        </is>
      </c>
      <c r="C1616" s="25" t="inlineStr"/>
      <c r="D1616" s="25" t="inlineStr">
        <is>
          <t>M</t>
        </is>
      </c>
      <c r="E1616" s="69" t="n">
        <v>1</v>
      </c>
      <c r="F1616" s="70">
        <f>ROUND(M1616*FATOR, 2)</f>
        <v/>
      </c>
      <c r="G1616" s="70">
        <f>ROUND(E1616*F1616, 2)</f>
        <v/>
      </c>
      <c r="L1616" t="n">
        <v>1</v>
      </c>
      <c r="M1616" t="n">
        <v>54.87</v>
      </c>
      <c r="N1616">
        <f>(M1616-F1616)</f>
        <v/>
      </c>
    </row>
    <row r="1617" ht="15" customHeight="1">
      <c r="A1617" s="2" t="inlineStr"/>
      <c r="B1617" s="2" t="inlineStr"/>
      <c r="C1617" s="2" t="inlineStr"/>
      <c r="D1617" s="2" t="inlineStr"/>
      <c r="E1617" s="29" t="inlineStr">
        <is>
          <t>TOTAL OUTROS:</t>
        </is>
      </c>
      <c r="F1617" s="60" t="n"/>
      <c r="G1617" s="71">
        <f>SUM(G1616:G1616)</f>
        <v/>
      </c>
    </row>
    <row r="1618" ht="15" customHeight="1">
      <c r="A1618" s="2" t="inlineStr"/>
      <c r="B1618" s="2" t="inlineStr"/>
      <c r="C1618" s="2" t="inlineStr"/>
      <c r="D1618" s="2" t="inlineStr"/>
      <c r="E1618" s="31" t="inlineStr">
        <is>
          <t>VALOR:</t>
        </is>
      </c>
      <c r="F1618" s="60" t="n"/>
      <c r="G1618" s="61">
        <f>SUM(G1617)</f>
        <v/>
      </c>
    </row>
    <row r="1619" ht="15" customHeight="1">
      <c r="A1619" s="2" t="inlineStr"/>
      <c r="B1619" s="2" t="inlineStr"/>
      <c r="C1619" s="2" t="inlineStr"/>
      <c r="D1619" s="2" t="inlineStr"/>
      <c r="E1619" s="31" t="inlineStr">
        <is>
          <t>VALOR BDI (26.70%):</t>
        </is>
      </c>
      <c r="F1619" s="60" t="n"/>
      <c r="G1619" s="61">
        <f>ROUNDDOWN(G1618*BDI,2)</f>
        <v/>
      </c>
    </row>
    <row r="1620" ht="15" customHeight="1">
      <c r="A1620" s="2" t="inlineStr"/>
      <c r="B1620" s="2" t="inlineStr"/>
      <c r="C1620" s="2" t="inlineStr"/>
      <c r="D1620" s="2" t="inlineStr"/>
      <c r="E1620" s="31" t="inlineStr">
        <is>
          <t>VALOR COM BDI:</t>
        </is>
      </c>
      <c r="F1620" s="60" t="n"/>
      <c r="G1620" s="61">
        <f>G1619 + G1618</f>
        <v/>
      </c>
    </row>
    <row r="1621" ht="10" customHeight="1">
      <c r="A1621" s="2" t="inlineStr"/>
      <c r="B1621" s="2" t="inlineStr"/>
      <c r="C1621" s="22" t="inlineStr"/>
      <c r="E1621" s="2" t="inlineStr"/>
      <c r="F1621" s="2" t="inlineStr"/>
      <c r="G1621" s="2" t="inlineStr"/>
    </row>
    <row r="1622" ht="20" customHeight="1">
      <c r="A1622" s="23" t="inlineStr">
        <is>
          <t>6.1. C3447 LIMPEZA DE PISO EM ÁREA URBANIZADA (M2)</t>
        </is>
      </c>
      <c r="B1622" s="59" t="n"/>
      <c r="C1622" s="59" t="n"/>
      <c r="D1622" s="59" t="n"/>
      <c r="E1622" s="59" t="n"/>
      <c r="F1622" s="59" t="n"/>
      <c r="G1622" s="60" t="n"/>
    </row>
    <row r="1623" ht="15" customHeight="1">
      <c r="A1623" s="24" t="inlineStr">
        <is>
          <t>Mão de Obra</t>
        </is>
      </c>
      <c r="B1623" s="60" t="n"/>
      <c r="C1623" s="15" t="inlineStr">
        <is>
          <t>FONTE</t>
        </is>
      </c>
      <c r="D1623" s="15" t="inlineStr">
        <is>
          <t>UNID</t>
        </is>
      </c>
      <c r="E1623" s="15" t="inlineStr">
        <is>
          <t>COEFICIENTE</t>
        </is>
      </c>
      <c r="F1623" s="15" t="inlineStr">
        <is>
          <t>PREÇO UNITÁRIO</t>
        </is>
      </c>
      <c r="G1623" s="15" t="inlineStr">
        <is>
          <t>TOTAL</t>
        </is>
      </c>
    </row>
    <row r="1624" ht="15" customHeight="1">
      <c r="A1624" s="25" t="inlineStr">
        <is>
          <t>I2543</t>
        </is>
      </c>
      <c r="B1624" s="26" t="inlineStr">
        <is>
          <t>SERVENTE</t>
        </is>
      </c>
      <c r="C1624" s="25" t="inlineStr">
        <is>
          <t>SEINFRA</t>
        </is>
      </c>
      <c r="D1624" s="25" t="inlineStr">
        <is>
          <t>H</t>
        </is>
      </c>
      <c r="E1624" s="69">
        <f>L1624*FATOR</f>
        <v/>
      </c>
      <c r="F1624" s="72" t="n">
        <v>20.26</v>
      </c>
      <c r="G1624" s="72">
        <f>ROUND(E1624*F1624, 2)</f>
        <v/>
      </c>
      <c r="L1624" t="n">
        <v>0.075</v>
      </c>
      <c r="M1624" t="n">
        <v>20.26</v>
      </c>
      <c r="N1624">
        <f>(M1624-F1624)</f>
        <v/>
      </c>
    </row>
    <row r="1625" ht="15" customHeight="1">
      <c r="A1625" s="2" t="inlineStr"/>
      <c r="B1625" s="2" t="inlineStr"/>
      <c r="C1625" s="2" t="inlineStr"/>
      <c r="D1625" s="2" t="inlineStr"/>
      <c r="E1625" s="29" t="inlineStr">
        <is>
          <t>TOTAL Mão de Obra:</t>
        </is>
      </c>
      <c r="F1625" s="60" t="n"/>
      <c r="G1625" s="73">
        <f>SUM(G1624:G1624)</f>
        <v/>
      </c>
    </row>
    <row r="1626" ht="15" customHeight="1">
      <c r="A1626" s="2" t="inlineStr"/>
      <c r="B1626" s="2" t="inlineStr"/>
      <c r="C1626" s="2" t="inlineStr"/>
      <c r="D1626" s="2" t="inlineStr"/>
      <c r="E1626" s="31" t="inlineStr">
        <is>
          <t>VALOR:</t>
        </is>
      </c>
      <c r="F1626" s="60" t="n"/>
      <c r="G1626" s="61">
        <f>SUM(G1625)</f>
        <v/>
      </c>
    </row>
    <row r="1627" ht="15" customHeight="1">
      <c r="A1627" s="2" t="inlineStr"/>
      <c r="B1627" s="2" t="inlineStr"/>
      <c r="C1627" s="2" t="inlineStr"/>
      <c r="D1627" s="2" t="inlineStr"/>
      <c r="E1627" s="31" t="inlineStr">
        <is>
          <t>VALOR BDI (26.70%):</t>
        </is>
      </c>
      <c r="F1627" s="60" t="n"/>
      <c r="G1627" s="61">
        <f>ROUNDDOWN(G1626*BDI,2)</f>
        <v/>
      </c>
    </row>
    <row r="1628" ht="15" customHeight="1">
      <c r="A1628" s="2" t="inlineStr"/>
      <c r="B1628" s="2" t="inlineStr"/>
      <c r="C1628" s="2" t="inlineStr"/>
      <c r="D1628" s="2" t="inlineStr"/>
      <c r="E1628" s="31" t="inlineStr">
        <is>
          <t>VALOR COM BDI:</t>
        </is>
      </c>
      <c r="F1628" s="60" t="n"/>
      <c r="G1628" s="61">
        <f>G1627 + G1626</f>
        <v/>
      </c>
    </row>
    <row r="1629" ht="10" customHeight="1">
      <c r="A1629" s="2" t="inlineStr"/>
      <c r="B1629" s="2" t="inlineStr"/>
      <c r="C1629" s="22" t="inlineStr"/>
      <c r="E1629" s="2" t="inlineStr"/>
      <c r="F1629" s="2" t="inlineStr"/>
      <c r="G1629" s="2" t="inlineStr"/>
    </row>
    <row r="1630" ht="20" customHeight="1">
      <c r="A1630" s="23" t="inlineStr">
        <is>
          <t>6.2. CXX16 LEVATAMENTO TOPOGRAFICO, PROJETO DE REDE DE GASODUTO, DESNHOS EM CAD, MEMORIAIS E DOCUMENTOS TÉCNICOS (M)</t>
        </is>
      </c>
      <c r="B1630" s="59" t="n"/>
      <c r="C1630" s="59" t="n"/>
      <c r="D1630" s="59" t="n"/>
      <c r="E1630" s="59" t="n"/>
      <c r="F1630" s="59" t="n"/>
      <c r="G1630" s="60" t="n"/>
    </row>
    <row r="1631" ht="15" customHeight="1">
      <c r="A1631" s="24" t="inlineStr">
        <is>
          <t>OUTROS</t>
        </is>
      </c>
      <c r="B1631" s="60" t="n"/>
      <c r="C1631" s="15" t="inlineStr">
        <is>
          <t>FONTE</t>
        </is>
      </c>
      <c r="D1631" s="15" t="inlineStr">
        <is>
          <t>UNID</t>
        </is>
      </c>
      <c r="E1631" s="15" t="inlineStr">
        <is>
          <t>COEFICIENTE</t>
        </is>
      </c>
      <c r="F1631" s="15" t="inlineStr">
        <is>
          <t>PREÇO UNITÁRIO</t>
        </is>
      </c>
      <c r="G1631" s="15" t="inlineStr">
        <is>
          <t>TOTAL</t>
        </is>
      </c>
    </row>
    <row r="1632" ht="29" customHeight="1">
      <c r="A1632" s="25" t="inlineStr">
        <is>
          <t>CXX16</t>
        </is>
      </c>
      <c r="B1632" s="26" t="inlineStr">
        <is>
          <t>LEVATAMENTO TOPOGRAFICO, PROJETO DE REDE DE GASODUTO, DESNHOS EM CAD, MEMORIAIS E DOCUMENTOS TÉCNICOS</t>
        </is>
      </c>
      <c r="C1632" s="25" t="inlineStr"/>
      <c r="D1632" s="25" t="inlineStr">
        <is>
          <t>M</t>
        </is>
      </c>
      <c r="E1632" s="69" t="n">
        <v>1</v>
      </c>
      <c r="F1632" s="70">
        <f>ROUND(M1632*FATOR, 2)</f>
        <v/>
      </c>
      <c r="G1632" s="70">
        <f>ROUND(E1632*F1632, 2)</f>
        <v/>
      </c>
      <c r="L1632" t="n">
        <v>1</v>
      </c>
      <c r="M1632" t="n">
        <v>5.44</v>
      </c>
      <c r="N1632">
        <f>(M1632-F1632)</f>
        <v/>
      </c>
    </row>
    <row r="1633" ht="15" customHeight="1">
      <c r="A1633" s="2" t="inlineStr"/>
      <c r="B1633" s="2" t="inlineStr"/>
      <c r="C1633" s="2" t="inlineStr"/>
      <c r="D1633" s="2" t="inlineStr"/>
      <c r="E1633" s="29" t="inlineStr">
        <is>
          <t>TOTAL OUTROS:</t>
        </is>
      </c>
      <c r="F1633" s="60" t="n"/>
      <c r="G1633" s="71">
        <f>SUM(G1632:G1632)</f>
        <v/>
      </c>
    </row>
    <row r="1634" ht="15" customHeight="1">
      <c r="A1634" s="2" t="inlineStr"/>
      <c r="B1634" s="2" t="inlineStr"/>
      <c r="C1634" s="2" t="inlineStr"/>
      <c r="D1634" s="2" t="inlineStr"/>
      <c r="E1634" s="31" t="inlineStr">
        <is>
          <t>VALOR:</t>
        </is>
      </c>
      <c r="F1634" s="60" t="n"/>
      <c r="G1634" s="61">
        <f>SUM(G1633)</f>
        <v/>
      </c>
    </row>
    <row r="1635" ht="15" customHeight="1">
      <c r="A1635" s="2" t="inlineStr"/>
      <c r="B1635" s="2" t="inlineStr"/>
      <c r="C1635" s="2" t="inlineStr"/>
      <c r="D1635" s="2" t="inlineStr"/>
      <c r="E1635" s="31" t="inlineStr">
        <is>
          <t>VALOR BDI (26.70%):</t>
        </is>
      </c>
      <c r="F1635" s="60" t="n"/>
      <c r="G1635" s="61">
        <f>ROUNDDOWN(G1634*BDI,2)</f>
        <v/>
      </c>
    </row>
    <row r="1636" ht="15" customHeight="1">
      <c r="A1636" s="2" t="inlineStr"/>
      <c r="B1636" s="2" t="inlineStr"/>
      <c r="C1636" s="2" t="inlineStr"/>
      <c r="D1636" s="2" t="inlineStr"/>
      <c r="E1636" s="31" t="inlineStr">
        <is>
          <t>VALOR COM BDI:</t>
        </is>
      </c>
      <c r="F1636" s="60" t="n"/>
      <c r="G1636" s="61">
        <f>G1635 + G1634</f>
        <v/>
      </c>
    </row>
    <row r="1637" ht="10" customHeight="1">
      <c r="A1637" s="2" t="inlineStr"/>
      <c r="B1637" s="2" t="inlineStr"/>
      <c r="C1637" s="22" t="inlineStr"/>
      <c r="E1637" s="2" t="inlineStr"/>
      <c r="F1637" s="2" t="inlineStr"/>
      <c r="G1637" s="2" t="inlineStr"/>
    </row>
    <row r="1638" ht="20" customHeight="1">
      <c r="A1638" s="23" t="inlineStr">
        <is>
          <t>6.3. I0584 CAMINHÃO COMERC. EQUIP. C/GUINDASTE (CHI) (H)</t>
        </is>
      </c>
      <c r="B1638" s="59" t="n"/>
      <c r="C1638" s="59" t="n"/>
      <c r="D1638" s="59" t="n"/>
      <c r="E1638" s="59" t="n"/>
      <c r="F1638" s="59" t="n"/>
      <c r="G1638" s="60" t="n"/>
    </row>
    <row r="1639" ht="15" customHeight="1">
      <c r="A1639" s="24" t="inlineStr">
        <is>
          <t>Material</t>
        </is>
      </c>
      <c r="B1639" s="60" t="n"/>
      <c r="C1639" s="15" t="inlineStr">
        <is>
          <t>FONTE</t>
        </is>
      </c>
      <c r="D1639" s="15" t="inlineStr">
        <is>
          <t>UNID</t>
        </is>
      </c>
      <c r="E1639" s="15" t="inlineStr">
        <is>
          <t>COEFICIENTE</t>
        </is>
      </c>
      <c r="F1639" s="15" t="inlineStr">
        <is>
          <t>PREÇO UNITÁRIO</t>
        </is>
      </c>
      <c r="G1639" s="15" t="inlineStr">
        <is>
          <t>TOTAL</t>
        </is>
      </c>
    </row>
    <row r="1640" ht="21" customHeight="1">
      <c r="A1640" s="25" t="inlineStr">
        <is>
          <t>I2734</t>
        </is>
      </c>
      <c r="B1640" s="26" t="inlineStr">
        <is>
          <t>MÃO DE OBRA DE OPERAÇÃO DO CAMINHÃO COMERC. EQUIP. C/ GUINDAUTO</t>
        </is>
      </c>
      <c r="C1640" s="25" t="inlineStr">
        <is>
          <t>SEINFRA</t>
        </is>
      </c>
      <c r="D1640" s="25" t="inlineStr">
        <is>
          <t>H</t>
        </is>
      </c>
      <c r="E1640" s="69" t="n">
        <v>1</v>
      </c>
      <c r="F1640" s="72">
        <f>ROUND(M1640*FATOR, 2)</f>
        <v/>
      </c>
      <c r="G1640" s="72">
        <f>ROUND(E1640*F1640, 2)</f>
        <v/>
      </c>
      <c r="L1640" t="n">
        <v>1</v>
      </c>
      <c r="M1640" t="n">
        <v>27.46</v>
      </c>
      <c r="N1640">
        <f>(M1640-F1640)</f>
        <v/>
      </c>
    </row>
    <row r="1641" ht="15" customHeight="1">
      <c r="A1641" s="25" t="inlineStr">
        <is>
          <t>I2701</t>
        </is>
      </c>
      <c r="B1641" s="26" t="inlineStr">
        <is>
          <t>DEPRECIAÇÃO</t>
        </is>
      </c>
      <c r="C1641" s="25" t="inlineStr">
        <is>
          <t>SEINFRA</t>
        </is>
      </c>
      <c r="D1641" s="25" t="inlineStr">
        <is>
          <t>H</t>
        </is>
      </c>
      <c r="E1641" s="69" t="n">
        <v>26.5707</v>
      </c>
      <c r="F1641" s="72">
        <f>ROUND(M1641*FATOR, 2)</f>
        <v/>
      </c>
      <c r="G1641" s="72">
        <f>ROUND(E1641*F1641, 2)</f>
        <v/>
      </c>
      <c r="L1641" t="n">
        <v>26.5707</v>
      </c>
      <c r="M1641" t="n">
        <v>1</v>
      </c>
      <c r="N1641">
        <f>(M1641-F1641)</f>
        <v/>
      </c>
    </row>
    <row r="1642" ht="15" customHeight="1">
      <c r="A1642" s="25" t="inlineStr">
        <is>
          <t>I2702</t>
        </is>
      </c>
      <c r="B1642" s="26" t="inlineStr">
        <is>
          <t>JUROS</t>
        </is>
      </c>
      <c r="C1642" s="25" t="inlineStr">
        <is>
          <t>SEINFRA</t>
        </is>
      </c>
      <c r="D1642" s="25" t="inlineStr">
        <is>
          <t>H</t>
        </is>
      </c>
      <c r="E1642" s="69" t="n">
        <v>10.9604</v>
      </c>
      <c r="F1642" s="72">
        <f>ROUND(M1642*FATOR, 2)</f>
        <v/>
      </c>
      <c r="G1642" s="72">
        <f>ROUND(E1642*F1642, 2)</f>
        <v/>
      </c>
      <c r="L1642" t="n">
        <v>10.9604</v>
      </c>
      <c r="M1642" t="n">
        <v>1</v>
      </c>
      <c r="N1642">
        <f>(M1642-F1642)</f>
        <v/>
      </c>
    </row>
    <row r="1643" ht="15" customHeight="1">
      <c r="A1643" s="2" t="inlineStr"/>
      <c r="B1643" s="2" t="inlineStr"/>
      <c r="C1643" s="2" t="inlineStr"/>
      <c r="D1643" s="2" t="inlineStr"/>
      <c r="E1643" s="29" t="inlineStr">
        <is>
          <t>TOTAL Material:</t>
        </is>
      </c>
      <c r="F1643" s="60" t="n"/>
      <c r="G1643" s="73">
        <f>SUM(G1640:G1642)</f>
        <v/>
      </c>
    </row>
    <row r="1644" ht="15" customHeight="1">
      <c r="A1644" s="2" t="inlineStr"/>
      <c r="B1644" s="2" t="inlineStr"/>
      <c r="C1644" s="2" t="inlineStr"/>
      <c r="D1644" s="2" t="inlineStr"/>
      <c r="E1644" s="31" t="inlineStr">
        <is>
          <t>VALOR:</t>
        </is>
      </c>
      <c r="F1644" s="60" t="n"/>
      <c r="G1644" s="61">
        <f>SUM(G1643)</f>
        <v/>
      </c>
    </row>
    <row r="1645" ht="15" customHeight="1">
      <c r="A1645" s="2" t="inlineStr"/>
      <c r="B1645" s="2" t="inlineStr"/>
      <c r="C1645" s="2" t="inlineStr"/>
      <c r="D1645" s="2" t="inlineStr"/>
      <c r="E1645" s="31" t="inlineStr">
        <is>
          <t>VALOR BDI (26.70%):</t>
        </is>
      </c>
      <c r="F1645" s="60" t="n"/>
      <c r="G1645" s="61">
        <f>ROUNDDOWN(G1644*BDI,2)</f>
        <v/>
      </c>
    </row>
    <row r="1646" ht="15" customHeight="1">
      <c r="A1646" s="2" t="inlineStr"/>
      <c r="B1646" s="2" t="inlineStr"/>
      <c r="C1646" s="2" t="inlineStr"/>
      <c r="D1646" s="2" t="inlineStr"/>
      <c r="E1646" s="31" t="inlineStr">
        <is>
          <t>VALOR COM BDI:</t>
        </is>
      </c>
      <c r="F1646" s="60" t="n"/>
      <c r="G1646" s="61">
        <f>G1645 + G1644</f>
        <v/>
      </c>
    </row>
    <row r="1647" ht="10" customHeight="1">
      <c r="A1647" s="2" t="inlineStr"/>
      <c r="B1647" s="2" t="inlineStr"/>
      <c r="C1647" s="22" t="inlineStr"/>
      <c r="E1647" s="2" t="inlineStr"/>
      <c r="F1647" s="2" t="inlineStr"/>
      <c r="G1647" s="2" t="inlineStr"/>
    </row>
    <row r="1648" ht="20" customHeight="1">
      <c r="A1648" s="23" t="inlineStr">
        <is>
          <t>6.4. I0705 CAMINHÃO COMERC. EQUIP. C/GUINDASTE (CHP) (H)</t>
        </is>
      </c>
      <c r="B1648" s="59" t="n"/>
      <c r="C1648" s="59" t="n"/>
      <c r="D1648" s="59" t="n"/>
      <c r="E1648" s="59" t="n"/>
      <c r="F1648" s="59" t="n"/>
      <c r="G1648" s="60" t="n"/>
    </row>
    <row r="1649" ht="15" customHeight="1">
      <c r="A1649" s="24" t="inlineStr">
        <is>
          <t>Material</t>
        </is>
      </c>
      <c r="B1649" s="60" t="n"/>
      <c r="C1649" s="15" t="inlineStr">
        <is>
          <t>FONTE</t>
        </is>
      </c>
      <c r="D1649" s="15" t="inlineStr">
        <is>
          <t>UNID</t>
        </is>
      </c>
      <c r="E1649" s="15" t="inlineStr">
        <is>
          <t>COEFICIENTE</t>
        </is>
      </c>
      <c r="F1649" s="15" t="inlineStr">
        <is>
          <t>PREÇO UNITÁRIO</t>
        </is>
      </c>
      <c r="G1649" s="15" t="inlineStr">
        <is>
          <t>TOTAL</t>
        </is>
      </c>
    </row>
    <row r="1650" ht="21" customHeight="1">
      <c r="A1650" s="25" t="inlineStr">
        <is>
          <t>I2734</t>
        </is>
      </c>
      <c r="B1650" s="26" t="inlineStr">
        <is>
          <t>MÃO DE OBRA DE OPERAÇÃO DO CAMINHÃO COMERC. EQUIP. C/ GUINDAUTO</t>
        </is>
      </c>
      <c r="C1650" s="25" t="inlineStr">
        <is>
          <t>SEINFRA</t>
        </is>
      </c>
      <c r="D1650" s="25" t="inlineStr">
        <is>
          <t>H</t>
        </is>
      </c>
      <c r="E1650" s="69" t="n">
        <v>1</v>
      </c>
      <c r="F1650" s="72">
        <f>ROUND(M1650*FATOR, 2)</f>
        <v/>
      </c>
      <c r="G1650" s="72">
        <f>ROUND(E1650*F1650, 2)</f>
        <v/>
      </c>
      <c r="L1650" t="n">
        <v>1</v>
      </c>
      <c r="M1650" t="n">
        <v>27.46</v>
      </c>
      <c r="N1650">
        <f>(M1650-F1650)</f>
        <v/>
      </c>
    </row>
    <row r="1651" ht="21" customHeight="1">
      <c r="A1651" s="25" t="inlineStr">
        <is>
          <t>I2733</t>
        </is>
      </c>
      <c r="B1651" s="26" t="inlineStr">
        <is>
          <t>MATERIAL DE OPERAÇÃO DO CAMINHÃO COMERC. EQUIP. C/ GUINDAUTO</t>
        </is>
      </c>
      <c r="C1651" s="25" t="inlineStr">
        <is>
          <t>SEINFRA</t>
        </is>
      </c>
      <c r="D1651" s="25" t="inlineStr">
        <is>
          <t>H</t>
        </is>
      </c>
      <c r="E1651" s="69" t="n">
        <v>1</v>
      </c>
      <c r="F1651" s="72">
        <f>ROUND(M1651*FATOR, 2)</f>
        <v/>
      </c>
      <c r="G1651" s="72">
        <f>ROUND(E1651*F1651, 2)</f>
        <v/>
      </c>
      <c r="L1651" t="n">
        <v>1</v>
      </c>
      <c r="M1651" t="n">
        <v>67.864</v>
      </c>
      <c r="N1651">
        <f>(M1651-F1651)</f>
        <v/>
      </c>
    </row>
    <row r="1652" ht="15" customHeight="1">
      <c r="A1652" s="25" t="inlineStr">
        <is>
          <t>I2701</t>
        </is>
      </c>
      <c r="B1652" s="26" t="inlineStr">
        <is>
          <t>DEPRECIAÇÃO</t>
        </is>
      </c>
      <c r="C1652" s="25" t="inlineStr">
        <is>
          <t>SEINFRA</t>
        </is>
      </c>
      <c r="D1652" s="25" t="inlineStr">
        <is>
          <t>H</t>
        </is>
      </c>
      <c r="E1652" s="69" t="n">
        <v>26.5707</v>
      </c>
      <c r="F1652" s="72">
        <f>ROUND(M1652*FATOR, 2)</f>
        <v/>
      </c>
      <c r="G1652" s="72">
        <f>ROUND(E1652*F1652, 2)</f>
        <v/>
      </c>
      <c r="L1652" t="n">
        <v>26.5707</v>
      </c>
      <c r="M1652" t="n">
        <v>1</v>
      </c>
      <c r="N1652">
        <f>(M1652-F1652)</f>
        <v/>
      </c>
    </row>
    <row r="1653" ht="15" customHeight="1">
      <c r="A1653" s="25" t="inlineStr">
        <is>
          <t>I2702</t>
        </is>
      </c>
      <c r="B1653" s="26" t="inlineStr">
        <is>
          <t>JUROS</t>
        </is>
      </c>
      <c r="C1653" s="25" t="inlineStr">
        <is>
          <t>SEINFRA</t>
        </is>
      </c>
      <c r="D1653" s="25" t="inlineStr">
        <is>
          <t>H</t>
        </is>
      </c>
      <c r="E1653" s="69" t="n">
        <v>10.9604</v>
      </c>
      <c r="F1653" s="72">
        <f>ROUND(M1653*FATOR, 2)</f>
        <v/>
      </c>
      <c r="G1653" s="72">
        <f>ROUND(E1653*F1653, 2)</f>
        <v/>
      </c>
      <c r="L1653" t="n">
        <v>10.9604</v>
      </c>
      <c r="M1653" t="n">
        <v>1</v>
      </c>
      <c r="N1653">
        <f>(M1653-F1653)</f>
        <v/>
      </c>
    </row>
    <row r="1654" ht="15" customHeight="1">
      <c r="A1654" s="25" t="inlineStr">
        <is>
          <t>I2703</t>
        </is>
      </c>
      <c r="B1654" s="26" t="inlineStr">
        <is>
          <t>MANUTENÇÃO</t>
        </is>
      </c>
      <c r="C1654" s="25" t="inlineStr">
        <is>
          <t>SEINFRA</t>
        </is>
      </c>
      <c r="D1654" s="25" t="inlineStr">
        <is>
          <t>H</t>
        </is>
      </c>
      <c r="E1654" s="69" t="n">
        <v>39.8561</v>
      </c>
      <c r="F1654" s="72">
        <f>ROUND(M1654*FATOR, 2)</f>
        <v/>
      </c>
      <c r="G1654" s="72">
        <f>ROUND(E1654*F1654, 2)</f>
        <v/>
      </c>
      <c r="L1654" t="n">
        <v>39.8561</v>
      </c>
      <c r="M1654" t="n">
        <v>1</v>
      </c>
      <c r="N1654">
        <f>(M1654-F1654)</f>
        <v/>
      </c>
    </row>
    <row r="1655" ht="15" customHeight="1">
      <c r="A1655" s="2" t="inlineStr"/>
      <c r="B1655" s="2" t="inlineStr"/>
      <c r="C1655" s="2" t="inlineStr"/>
      <c r="D1655" s="2" t="inlineStr"/>
      <c r="E1655" s="29" t="inlineStr">
        <is>
          <t>TOTAL Material:</t>
        </is>
      </c>
      <c r="F1655" s="60" t="n"/>
      <c r="G1655" s="73">
        <f>SUM(G1650:G1654)</f>
        <v/>
      </c>
    </row>
    <row r="1656" ht="15" customHeight="1">
      <c r="A1656" s="2" t="inlineStr"/>
      <c r="B1656" s="2" t="inlineStr"/>
      <c r="C1656" s="2" t="inlineStr"/>
      <c r="D1656" s="2" t="inlineStr"/>
      <c r="E1656" s="31" t="inlineStr">
        <is>
          <t>VALOR:</t>
        </is>
      </c>
      <c r="F1656" s="60" t="n"/>
      <c r="G1656" s="61">
        <f>SUM(G1655)</f>
        <v/>
      </c>
    </row>
    <row r="1657" ht="15" customHeight="1">
      <c r="A1657" s="2" t="inlineStr"/>
      <c r="B1657" s="2" t="inlineStr"/>
      <c r="C1657" s="2" t="inlineStr"/>
      <c r="D1657" s="2" t="inlineStr"/>
      <c r="E1657" s="31" t="inlineStr">
        <is>
          <t>VALOR BDI (26.70%):</t>
        </is>
      </c>
      <c r="F1657" s="60" t="n"/>
      <c r="G1657" s="61">
        <f>ROUNDDOWN(G1656*BDI,2)</f>
        <v/>
      </c>
    </row>
    <row r="1658" ht="15" customHeight="1">
      <c r="A1658" s="2" t="inlineStr"/>
      <c r="B1658" s="2" t="inlineStr"/>
      <c r="C1658" s="2" t="inlineStr"/>
      <c r="D1658" s="2" t="inlineStr"/>
      <c r="E1658" s="31" t="inlineStr">
        <is>
          <t>VALOR COM BDI:</t>
        </is>
      </c>
      <c r="F1658" s="60" t="n"/>
      <c r="G1658" s="61">
        <f>G1657 + G1656</f>
        <v/>
      </c>
    </row>
    <row r="1659" ht="10" customHeight="1">
      <c r="A1659" s="2" t="inlineStr"/>
      <c r="B1659" s="2" t="inlineStr"/>
      <c r="C1659" s="22" t="inlineStr"/>
      <c r="E1659" s="2" t="inlineStr"/>
      <c r="F1659" s="2" t="inlineStr"/>
      <c r="G1659" s="2" t="inlineStr"/>
    </row>
    <row r="1660" ht="20" customHeight="1">
      <c r="A1660" s="23" t="inlineStr">
        <is>
          <t>6.5. I0635 MÁQUINA DE SOLDA (CHI) (H)</t>
        </is>
      </c>
      <c r="B1660" s="59" t="n"/>
      <c r="C1660" s="59" t="n"/>
      <c r="D1660" s="59" t="n"/>
      <c r="E1660" s="59" t="n"/>
      <c r="F1660" s="59" t="n"/>
      <c r="G1660" s="60" t="n"/>
    </row>
    <row r="1661" ht="15" customHeight="1">
      <c r="A1661" s="24" t="inlineStr">
        <is>
          <t>Material</t>
        </is>
      </c>
      <c r="B1661" s="60" t="n"/>
      <c r="C1661" s="15" t="inlineStr">
        <is>
          <t>FONTE</t>
        </is>
      </c>
      <c r="D1661" s="15" t="inlineStr">
        <is>
          <t>UNID</t>
        </is>
      </c>
      <c r="E1661" s="15" t="inlineStr">
        <is>
          <t>COEFICIENTE</t>
        </is>
      </c>
      <c r="F1661" s="15" t="inlineStr">
        <is>
          <t>PREÇO UNITÁRIO</t>
        </is>
      </c>
      <c r="G1661" s="15" t="inlineStr">
        <is>
          <t>TOTAL</t>
        </is>
      </c>
    </row>
    <row r="1662" ht="15" customHeight="1">
      <c r="A1662" s="25" t="inlineStr">
        <is>
          <t>I2701</t>
        </is>
      </c>
      <c r="B1662" s="26" t="inlineStr">
        <is>
          <t>DEPRECIAÇÃO</t>
        </is>
      </c>
      <c r="C1662" s="25" t="inlineStr">
        <is>
          <t>SEINFRA</t>
        </is>
      </c>
      <c r="D1662" s="25" t="inlineStr">
        <is>
          <t>H</t>
        </is>
      </c>
      <c r="E1662" s="69" t="n">
        <v>0.0526</v>
      </c>
      <c r="F1662" s="72">
        <f>ROUND(M1662*FATOR, 2)</f>
        <v/>
      </c>
      <c r="G1662" s="72">
        <f>ROUND(E1662*F1662, 2)</f>
        <v/>
      </c>
      <c r="L1662" t="n">
        <v>0.0526</v>
      </c>
      <c r="M1662" t="n">
        <v>1</v>
      </c>
      <c r="N1662">
        <f>(M1662-F1662)</f>
        <v/>
      </c>
    </row>
    <row r="1663" ht="15" customHeight="1">
      <c r="A1663" s="25" t="inlineStr">
        <is>
          <t>I2702</t>
        </is>
      </c>
      <c r="B1663" s="26" t="inlineStr">
        <is>
          <t>JUROS</t>
        </is>
      </c>
      <c r="C1663" s="25" t="inlineStr">
        <is>
          <t>SEINFRA</t>
        </is>
      </c>
      <c r="D1663" s="25" t="inlineStr">
        <is>
          <t>H</t>
        </is>
      </c>
      <c r="E1663" s="69" t="n">
        <v>0.0118</v>
      </c>
      <c r="F1663" s="72">
        <f>ROUND(M1663*FATOR, 2)</f>
        <v/>
      </c>
      <c r="G1663" s="72">
        <f>ROUND(E1663*F1663, 2)</f>
        <v/>
      </c>
      <c r="L1663" t="n">
        <v>0.0118</v>
      </c>
      <c r="M1663" t="n">
        <v>1</v>
      </c>
      <c r="N1663">
        <f>(M1663-F1663)</f>
        <v/>
      </c>
    </row>
    <row r="1664" ht="15" customHeight="1">
      <c r="A1664" s="2" t="inlineStr"/>
      <c r="B1664" s="2" t="inlineStr"/>
      <c r="C1664" s="2" t="inlineStr"/>
      <c r="D1664" s="2" t="inlineStr"/>
      <c r="E1664" s="29" t="inlineStr">
        <is>
          <t>TOTAL Material:</t>
        </is>
      </c>
      <c r="F1664" s="60" t="n"/>
      <c r="G1664" s="73">
        <f>SUM(G1662:G1663)</f>
        <v/>
      </c>
    </row>
    <row r="1665" ht="15" customHeight="1">
      <c r="A1665" s="2" t="inlineStr"/>
      <c r="B1665" s="2" t="inlineStr"/>
      <c r="C1665" s="2" t="inlineStr"/>
      <c r="D1665" s="2" t="inlineStr"/>
      <c r="E1665" s="31" t="inlineStr">
        <is>
          <t>VALOR:</t>
        </is>
      </c>
      <c r="F1665" s="60" t="n"/>
      <c r="G1665" s="61">
        <f>SUM(G1664)</f>
        <v/>
      </c>
    </row>
    <row r="1666" ht="15" customHeight="1">
      <c r="A1666" s="2" t="inlineStr"/>
      <c r="B1666" s="2" t="inlineStr"/>
      <c r="C1666" s="2" t="inlineStr"/>
      <c r="D1666" s="2" t="inlineStr"/>
      <c r="E1666" s="31" t="inlineStr">
        <is>
          <t>VALOR BDI (26.70%):</t>
        </is>
      </c>
      <c r="F1666" s="60" t="n"/>
      <c r="G1666" s="61">
        <f>ROUNDDOWN(G1665*BDI,2)</f>
        <v/>
      </c>
    </row>
    <row r="1667" ht="15" customHeight="1">
      <c r="A1667" s="2" t="inlineStr"/>
      <c r="B1667" s="2" t="inlineStr"/>
      <c r="C1667" s="2" t="inlineStr"/>
      <c r="D1667" s="2" t="inlineStr"/>
      <c r="E1667" s="31" t="inlineStr">
        <is>
          <t>VALOR COM BDI:</t>
        </is>
      </c>
      <c r="F1667" s="60" t="n"/>
      <c r="G1667" s="61">
        <f>G1666 + G1665</f>
        <v/>
      </c>
    </row>
    <row r="1668" ht="10" customHeight="1">
      <c r="A1668" s="2" t="inlineStr"/>
      <c r="B1668" s="2" t="inlineStr"/>
      <c r="C1668" s="22" t="inlineStr"/>
      <c r="E1668" s="2" t="inlineStr"/>
      <c r="F1668" s="2" t="inlineStr"/>
      <c r="G1668" s="2" t="inlineStr"/>
    </row>
    <row r="1669" ht="20" customHeight="1">
      <c r="A1669" s="23" t="inlineStr">
        <is>
          <t>6.6. I0749 MÁQUINA DE SOLDA (CHP) (H)</t>
        </is>
      </c>
      <c r="B1669" s="59" t="n"/>
      <c r="C1669" s="59" t="n"/>
      <c r="D1669" s="59" t="n"/>
      <c r="E1669" s="59" t="n"/>
      <c r="F1669" s="59" t="n"/>
      <c r="G1669" s="60" t="n"/>
    </row>
    <row r="1670" ht="15" customHeight="1">
      <c r="A1670" s="24" t="inlineStr">
        <is>
          <t>Material</t>
        </is>
      </c>
      <c r="B1670" s="60" t="n"/>
      <c r="C1670" s="15" t="inlineStr">
        <is>
          <t>FONTE</t>
        </is>
      </c>
      <c r="D1670" s="15" t="inlineStr">
        <is>
          <t>UNID</t>
        </is>
      </c>
      <c r="E1670" s="15" t="inlineStr">
        <is>
          <t>COEFICIENTE</t>
        </is>
      </c>
      <c r="F1670" s="15" t="inlineStr">
        <is>
          <t>PREÇO UNITÁRIO</t>
        </is>
      </c>
      <c r="G1670" s="15" t="inlineStr">
        <is>
          <t>TOTAL</t>
        </is>
      </c>
    </row>
    <row r="1671" ht="15" customHeight="1">
      <c r="A1671" s="25" t="inlineStr">
        <is>
          <t>I2701</t>
        </is>
      </c>
      <c r="B1671" s="26" t="inlineStr">
        <is>
          <t>DEPRECIAÇÃO</t>
        </is>
      </c>
      <c r="C1671" s="25" t="inlineStr">
        <is>
          <t>SEINFRA</t>
        </is>
      </c>
      <c r="D1671" s="25" t="inlineStr">
        <is>
          <t>H</t>
        </is>
      </c>
      <c r="E1671" s="69" t="n">
        <v>0.0526</v>
      </c>
      <c r="F1671" s="72">
        <f>ROUND(M1671*FATOR, 2)</f>
        <v/>
      </c>
      <c r="G1671" s="72">
        <f>ROUND(E1671*F1671, 2)</f>
        <v/>
      </c>
      <c r="L1671" t="n">
        <v>0.0526</v>
      </c>
      <c r="M1671" t="n">
        <v>1</v>
      </c>
      <c r="N1671">
        <f>(M1671-F1671)</f>
        <v/>
      </c>
    </row>
    <row r="1672" ht="15" customHeight="1">
      <c r="A1672" s="25" t="inlineStr">
        <is>
          <t>I2702</t>
        </is>
      </c>
      <c r="B1672" s="26" t="inlineStr">
        <is>
          <t>JUROS</t>
        </is>
      </c>
      <c r="C1672" s="25" t="inlineStr">
        <is>
          <t>SEINFRA</t>
        </is>
      </c>
      <c r="D1672" s="25" t="inlineStr">
        <is>
          <t>H</t>
        </is>
      </c>
      <c r="E1672" s="69" t="n">
        <v>0.0118</v>
      </c>
      <c r="F1672" s="72">
        <f>ROUND(M1672*FATOR, 2)</f>
        <v/>
      </c>
      <c r="G1672" s="72">
        <f>ROUND(E1672*F1672, 2)</f>
        <v/>
      </c>
      <c r="L1672" t="n">
        <v>0.0118</v>
      </c>
      <c r="M1672" t="n">
        <v>1</v>
      </c>
      <c r="N1672">
        <f>(M1672-F1672)</f>
        <v/>
      </c>
    </row>
    <row r="1673" ht="15" customHeight="1">
      <c r="A1673" s="25" t="inlineStr">
        <is>
          <t>I2703</t>
        </is>
      </c>
      <c r="B1673" s="26" t="inlineStr">
        <is>
          <t>MANUTENÇÃO</t>
        </is>
      </c>
      <c r="C1673" s="25" t="inlineStr">
        <is>
          <t>SEINFRA</t>
        </is>
      </c>
      <c r="D1673" s="25" t="inlineStr">
        <is>
          <t>H</t>
        </is>
      </c>
      <c r="E1673" s="69" t="n">
        <v>0.0328</v>
      </c>
      <c r="F1673" s="72">
        <f>ROUND(M1673*FATOR, 2)</f>
        <v/>
      </c>
      <c r="G1673" s="72">
        <f>ROUND(E1673*F1673, 2)</f>
        <v/>
      </c>
      <c r="L1673" t="n">
        <v>0.0328</v>
      </c>
      <c r="M1673" t="n">
        <v>1</v>
      </c>
      <c r="N1673">
        <f>(M1673-F1673)</f>
        <v/>
      </c>
    </row>
    <row r="1674" ht="15" customHeight="1">
      <c r="A1674" s="2" t="inlineStr"/>
      <c r="B1674" s="2" t="inlineStr"/>
      <c r="C1674" s="2" t="inlineStr"/>
      <c r="D1674" s="2" t="inlineStr"/>
      <c r="E1674" s="29" t="inlineStr">
        <is>
          <t>TOTAL Material:</t>
        </is>
      </c>
      <c r="F1674" s="60" t="n"/>
      <c r="G1674" s="73">
        <f>SUM(G1671:G1673)</f>
        <v/>
      </c>
    </row>
    <row r="1675" ht="15" customHeight="1">
      <c r="A1675" s="2" t="inlineStr"/>
      <c r="B1675" s="2" t="inlineStr"/>
      <c r="C1675" s="2" t="inlineStr"/>
      <c r="D1675" s="2" t="inlineStr"/>
      <c r="E1675" s="31" t="inlineStr">
        <is>
          <t>VALOR:</t>
        </is>
      </c>
      <c r="F1675" s="60" t="n"/>
      <c r="G1675" s="61">
        <f>SUM(G1674)</f>
        <v/>
      </c>
    </row>
    <row r="1676" ht="15" customHeight="1">
      <c r="A1676" s="2" t="inlineStr"/>
      <c r="B1676" s="2" t="inlineStr"/>
      <c r="C1676" s="2" t="inlineStr"/>
      <c r="D1676" s="2" t="inlineStr"/>
      <c r="E1676" s="31" t="inlineStr">
        <is>
          <t>VALOR BDI (26.70%):</t>
        </is>
      </c>
      <c r="F1676" s="60" t="n"/>
      <c r="G1676" s="61">
        <f>ROUNDDOWN(G1675*BDI,2)</f>
        <v/>
      </c>
    </row>
    <row r="1677" ht="15" customHeight="1">
      <c r="A1677" s="2" t="inlineStr"/>
      <c r="B1677" s="2" t="inlineStr"/>
      <c r="C1677" s="2" t="inlineStr"/>
      <c r="D1677" s="2" t="inlineStr"/>
      <c r="E1677" s="31" t="inlineStr">
        <is>
          <t>VALOR COM BDI:</t>
        </is>
      </c>
      <c r="F1677" s="60" t="n"/>
      <c r="G1677" s="61">
        <f>G1676 + G1675</f>
        <v/>
      </c>
    </row>
    <row r="1678" ht="10" customHeight="1">
      <c r="A1678" s="2" t="inlineStr"/>
      <c r="B1678" s="2" t="inlineStr"/>
      <c r="C1678" s="22" t="inlineStr"/>
      <c r="E1678" s="2" t="inlineStr"/>
      <c r="F1678" s="2" t="inlineStr"/>
      <c r="G1678" s="2" t="inlineStr"/>
    </row>
    <row r="1679" ht="20" customHeight="1">
      <c r="A1679" s="23" t="inlineStr">
        <is>
          <t>6.7. I9382 GRUPO GERADOR - 11 KW - 13 / 14 KVA (CHI) (H)</t>
        </is>
      </c>
      <c r="B1679" s="59" t="n"/>
      <c r="C1679" s="59" t="n"/>
      <c r="D1679" s="59" t="n"/>
      <c r="E1679" s="59" t="n"/>
      <c r="F1679" s="59" t="n"/>
      <c r="G1679" s="60" t="n"/>
    </row>
    <row r="1680" ht="15" customHeight="1">
      <c r="A1680" s="24" t="inlineStr">
        <is>
          <t>Equipamento Custo Horário</t>
        </is>
      </c>
      <c r="B1680" s="60" t="n"/>
      <c r="C1680" s="15" t="inlineStr">
        <is>
          <t>FONTE</t>
        </is>
      </c>
      <c r="D1680" s="15" t="inlineStr">
        <is>
          <t>UNID</t>
        </is>
      </c>
      <c r="E1680" s="15" t="inlineStr">
        <is>
          <t>COEFICIENTE</t>
        </is>
      </c>
      <c r="F1680" s="15" t="inlineStr">
        <is>
          <t>PREÇO UNITÁRIO</t>
        </is>
      </c>
      <c r="G1680" s="15" t="inlineStr">
        <is>
          <t>TOTAL</t>
        </is>
      </c>
    </row>
    <row r="1681" ht="15" customHeight="1">
      <c r="A1681" s="25" t="inlineStr">
        <is>
          <t>I9382</t>
        </is>
      </c>
      <c r="B1681" s="26" t="inlineStr">
        <is>
          <t>GRUPO GERADOR - 11 KW - 13 / 14 KVA (CHI)</t>
        </is>
      </c>
      <c r="C1681" s="25" t="inlineStr">
        <is>
          <t>SEINFRA</t>
        </is>
      </c>
      <c r="D1681" s="25" t="inlineStr">
        <is>
          <t>H</t>
        </is>
      </c>
      <c r="E1681" s="69" t="n">
        <v>1</v>
      </c>
      <c r="F1681" s="72">
        <f>ROUND(M1681*FATOR, 2)</f>
        <v/>
      </c>
      <c r="G1681" s="72">
        <f>ROUND(E1681*F1681, 2)</f>
        <v/>
      </c>
      <c r="L1681" t="n">
        <v>1</v>
      </c>
      <c r="M1681" t="n">
        <v>3.25</v>
      </c>
      <c r="N1681">
        <f>(M1681-F1681)</f>
        <v/>
      </c>
    </row>
    <row r="1682" ht="18" customHeight="1">
      <c r="A1682" s="2" t="inlineStr"/>
      <c r="B1682" s="2" t="inlineStr"/>
      <c r="C1682" s="2" t="inlineStr"/>
      <c r="D1682" s="2" t="inlineStr"/>
      <c r="E1682" s="29" t="inlineStr">
        <is>
          <t>TOTAL Equipamento Custo Horário:</t>
        </is>
      </c>
      <c r="F1682" s="60" t="n"/>
      <c r="G1682" s="73">
        <f>SUM(G1681:G1681)</f>
        <v/>
      </c>
    </row>
    <row r="1683" ht="15" customHeight="1">
      <c r="A1683" s="2" t="inlineStr"/>
      <c r="B1683" s="2" t="inlineStr"/>
      <c r="C1683" s="2" t="inlineStr"/>
      <c r="D1683" s="2" t="inlineStr"/>
      <c r="E1683" s="31" t="inlineStr">
        <is>
          <t>VALOR:</t>
        </is>
      </c>
      <c r="F1683" s="60" t="n"/>
      <c r="G1683" s="61">
        <f>SUM(G1682)</f>
        <v/>
      </c>
    </row>
    <row r="1684" ht="15" customHeight="1">
      <c r="A1684" s="2" t="inlineStr"/>
      <c r="B1684" s="2" t="inlineStr"/>
      <c r="C1684" s="2" t="inlineStr"/>
      <c r="D1684" s="2" t="inlineStr"/>
      <c r="E1684" s="31" t="inlineStr">
        <is>
          <t>VALOR BDI (26.70%):</t>
        </is>
      </c>
      <c r="F1684" s="60" t="n"/>
      <c r="G1684" s="61">
        <f>ROUNDDOWN(G1683*BDI,2)</f>
        <v/>
      </c>
    </row>
    <row r="1685" ht="15" customHeight="1">
      <c r="A1685" s="2" t="inlineStr"/>
      <c r="B1685" s="2" t="inlineStr"/>
      <c r="C1685" s="2" t="inlineStr"/>
      <c r="D1685" s="2" t="inlineStr"/>
      <c r="E1685" s="31" t="inlineStr">
        <is>
          <t>VALOR COM BDI:</t>
        </is>
      </c>
      <c r="F1685" s="60" t="n"/>
      <c r="G1685" s="61">
        <f>G1684 + G1683</f>
        <v/>
      </c>
    </row>
    <row r="1686" ht="10" customHeight="1">
      <c r="A1686" s="2" t="inlineStr"/>
      <c r="B1686" s="2" t="inlineStr"/>
      <c r="C1686" s="22" t="inlineStr"/>
      <c r="E1686" s="2" t="inlineStr"/>
      <c r="F1686" s="2" t="inlineStr"/>
      <c r="G1686" s="2" t="inlineStr"/>
    </row>
    <row r="1687" ht="20" customHeight="1">
      <c r="A1687" s="23" t="inlineStr">
        <is>
          <t>6.8. I9381 GRUPO GERADOR - 11 KW - 13 / 14 KVA (CHP) (H)</t>
        </is>
      </c>
      <c r="B1687" s="59" t="n"/>
      <c r="C1687" s="59" t="n"/>
      <c r="D1687" s="59" t="n"/>
      <c r="E1687" s="59" t="n"/>
      <c r="F1687" s="59" t="n"/>
      <c r="G1687" s="60" t="n"/>
    </row>
    <row r="1688" ht="15" customHeight="1">
      <c r="A1688" s="24" t="inlineStr">
        <is>
          <t>Material</t>
        </is>
      </c>
      <c r="B1688" s="60" t="n"/>
      <c r="C1688" s="15" t="inlineStr">
        <is>
          <t>FONTE</t>
        </is>
      </c>
      <c r="D1688" s="15" t="inlineStr">
        <is>
          <t>UNID</t>
        </is>
      </c>
      <c r="E1688" s="15" t="inlineStr">
        <is>
          <t>COEFICIENTE</t>
        </is>
      </c>
      <c r="F1688" s="15" t="inlineStr">
        <is>
          <t>PREÇO UNITÁRIO</t>
        </is>
      </c>
      <c r="G1688" s="15" t="inlineStr">
        <is>
          <t>TOTAL</t>
        </is>
      </c>
    </row>
    <row r="1689" ht="21" customHeight="1">
      <c r="A1689" s="25" t="inlineStr">
        <is>
          <t>I9383</t>
        </is>
      </c>
      <c r="B1689" s="26" t="inlineStr">
        <is>
          <t>MATERIAL DE OPERAÇÃO GRUPO GERADOR - 11 KW - 13 / 14 KVA</t>
        </is>
      </c>
      <c r="C1689" s="25" t="inlineStr">
        <is>
          <t>SEINFRA</t>
        </is>
      </c>
      <c r="D1689" s="25" t="inlineStr">
        <is>
          <t>H</t>
        </is>
      </c>
      <c r="E1689" s="69" t="n">
        <v>1</v>
      </c>
      <c r="F1689" s="72">
        <f>ROUND(M1689*FATOR, 2)</f>
        <v/>
      </c>
      <c r="G1689" s="72">
        <f>ROUND(E1689*F1689, 2)</f>
        <v/>
      </c>
      <c r="L1689" t="n">
        <v>1</v>
      </c>
      <c r="M1689" t="n">
        <v>11.2275</v>
      </c>
      <c r="N1689">
        <f>(M1689-F1689)</f>
        <v/>
      </c>
    </row>
    <row r="1690" ht="15" customHeight="1">
      <c r="A1690" s="25" t="inlineStr">
        <is>
          <t>I2701</t>
        </is>
      </c>
      <c r="B1690" s="26" t="inlineStr">
        <is>
          <t>DEPRECIAÇÃO</t>
        </is>
      </c>
      <c r="C1690" s="25" t="inlineStr">
        <is>
          <t>SEINFRA</t>
        </is>
      </c>
      <c r="D1690" s="25" t="inlineStr">
        <is>
          <t>H</t>
        </is>
      </c>
      <c r="E1690" s="69" t="n">
        <v>2.4211</v>
      </c>
      <c r="F1690" s="72">
        <f>ROUND(M1690*FATOR, 2)</f>
        <v/>
      </c>
      <c r="G1690" s="72">
        <f>ROUND(E1690*F1690, 2)</f>
        <v/>
      </c>
      <c r="L1690" t="n">
        <v>2.4211</v>
      </c>
      <c r="M1690" t="n">
        <v>1</v>
      </c>
      <c r="N1690">
        <f>(M1690-F1690)</f>
        <v/>
      </c>
    </row>
    <row r="1691" ht="15" customHeight="1">
      <c r="A1691" s="25" t="inlineStr">
        <is>
          <t>I2702</t>
        </is>
      </c>
      <c r="B1691" s="26" t="inlineStr">
        <is>
          <t>JUROS</t>
        </is>
      </c>
      <c r="C1691" s="25" t="inlineStr">
        <is>
          <t>SEINFRA</t>
        </is>
      </c>
      <c r="D1691" s="25" t="inlineStr">
        <is>
          <t>H</t>
        </is>
      </c>
      <c r="E1691" s="69" t="n">
        <v>0.8300999999999999</v>
      </c>
      <c r="F1691" s="72">
        <f>ROUND(M1691*FATOR, 2)</f>
        <v/>
      </c>
      <c r="G1691" s="72">
        <f>ROUND(E1691*F1691, 2)</f>
        <v/>
      </c>
      <c r="L1691" t="n">
        <v>0.8300999999999999</v>
      </c>
      <c r="M1691" t="n">
        <v>1</v>
      </c>
      <c r="N1691">
        <f>(M1691-F1691)</f>
        <v/>
      </c>
    </row>
    <row r="1692" ht="15" customHeight="1">
      <c r="A1692" s="25" t="inlineStr">
        <is>
          <t>I2703</t>
        </is>
      </c>
      <c r="B1692" s="26" t="inlineStr">
        <is>
          <t>MANUTENÇÃO</t>
        </is>
      </c>
      <c r="C1692" s="25" t="inlineStr">
        <is>
          <t>SEINFRA</t>
        </is>
      </c>
      <c r="D1692" s="25" t="inlineStr">
        <is>
          <t>H</t>
        </is>
      </c>
      <c r="E1692" s="69" t="n">
        <v>1.7293</v>
      </c>
      <c r="F1692" s="72">
        <f>ROUND(M1692*FATOR, 2)</f>
        <v/>
      </c>
      <c r="G1692" s="72">
        <f>ROUND(E1692*F1692, 2)</f>
        <v/>
      </c>
      <c r="L1692" t="n">
        <v>1.7293</v>
      </c>
      <c r="M1692" t="n">
        <v>1</v>
      </c>
      <c r="N1692">
        <f>(M1692-F1692)</f>
        <v/>
      </c>
    </row>
    <row r="1693" ht="15" customHeight="1">
      <c r="A1693" s="2" t="inlineStr"/>
      <c r="B1693" s="2" t="inlineStr"/>
      <c r="C1693" s="2" t="inlineStr"/>
      <c r="D1693" s="2" t="inlineStr"/>
      <c r="E1693" s="29" t="inlineStr">
        <is>
          <t>TOTAL Material:</t>
        </is>
      </c>
      <c r="F1693" s="60" t="n"/>
      <c r="G1693" s="73">
        <f>SUM(G1689:G1692)</f>
        <v/>
      </c>
    </row>
    <row r="1694" ht="15" customHeight="1">
      <c r="A1694" s="2" t="inlineStr"/>
      <c r="B1694" s="2" t="inlineStr"/>
      <c r="C1694" s="2" t="inlineStr"/>
      <c r="D1694" s="2" t="inlineStr"/>
      <c r="E1694" s="31" t="inlineStr">
        <is>
          <t>VALOR:</t>
        </is>
      </c>
      <c r="F1694" s="60" t="n"/>
      <c r="G1694" s="61">
        <f>SUM(G1693)</f>
        <v/>
      </c>
    </row>
    <row r="1695" ht="15" customHeight="1">
      <c r="A1695" s="2" t="inlineStr"/>
      <c r="B1695" s="2" t="inlineStr"/>
      <c r="C1695" s="2" t="inlineStr"/>
      <c r="D1695" s="2" t="inlineStr"/>
      <c r="E1695" s="31" t="inlineStr">
        <is>
          <t>VALOR BDI (26.70%):</t>
        </is>
      </c>
      <c r="F1695" s="60" t="n"/>
      <c r="G1695" s="61">
        <f>ROUNDDOWN(G1694*BDI,2)</f>
        <v/>
      </c>
    </row>
    <row r="1696" ht="15" customHeight="1">
      <c r="A1696" s="2" t="inlineStr"/>
      <c r="B1696" s="2" t="inlineStr"/>
      <c r="C1696" s="2" t="inlineStr"/>
      <c r="D1696" s="2" t="inlineStr"/>
      <c r="E1696" s="31" t="inlineStr">
        <is>
          <t>VALOR COM BDI:</t>
        </is>
      </c>
      <c r="F1696" s="60" t="n"/>
      <c r="G1696" s="61">
        <f>G1695 + G1694</f>
        <v/>
      </c>
    </row>
    <row r="1697" ht="10" customHeight="1">
      <c r="A1697" s="2" t="inlineStr"/>
      <c r="B1697" s="2" t="inlineStr"/>
      <c r="C1697" s="22" t="inlineStr"/>
      <c r="E1697" s="2" t="inlineStr"/>
      <c r="F1697" s="2" t="inlineStr"/>
      <c r="G1697" s="2" t="inlineStr"/>
    </row>
    <row r="1698" ht="20" customHeight="1">
      <c r="A1698" s="23" t="inlineStr">
        <is>
          <t>6.9. I2312 ELETRICISTA (H)</t>
        </is>
      </c>
      <c r="B1698" s="59" t="n"/>
      <c r="C1698" s="59" t="n"/>
      <c r="D1698" s="59" t="n"/>
      <c r="E1698" s="59" t="n"/>
      <c r="F1698" s="59" t="n"/>
      <c r="G1698" s="60" t="n"/>
    </row>
    <row r="1699" ht="15" customHeight="1">
      <c r="A1699" s="24" t="inlineStr">
        <is>
          <t>Mão de Obra</t>
        </is>
      </c>
      <c r="B1699" s="60" t="n"/>
      <c r="C1699" s="15" t="inlineStr">
        <is>
          <t>FONTE</t>
        </is>
      </c>
      <c r="D1699" s="15" t="inlineStr">
        <is>
          <t>UNID</t>
        </is>
      </c>
      <c r="E1699" s="15" t="inlineStr">
        <is>
          <t>COEFICIENTE</t>
        </is>
      </c>
      <c r="F1699" s="15" t="inlineStr">
        <is>
          <t>PREÇO UNITÁRIO</t>
        </is>
      </c>
      <c r="G1699" s="15" t="inlineStr">
        <is>
          <t>TOTAL</t>
        </is>
      </c>
    </row>
    <row r="1700" ht="15" customHeight="1">
      <c r="A1700" s="25" t="inlineStr">
        <is>
          <t>I2312</t>
        </is>
      </c>
      <c r="B1700" s="26" t="inlineStr">
        <is>
          <t>ELETRICISTA</t>
        </is>
      </c>
      <c r="C1700" s="25" t="inlineStr">
        <is>
          <t>SEINFRA</t>
        </is>
      </c>
      <c r="D1700" s="25" t="inlineStr">
        <is>
          <t>H</t>
        </is>
      </c>
      <c r="E1700" s="69">
        <f>L1700*FATOR</f>
        <v/>
      </c>
      <c r="F1700" s="72" t="n">
        <v>26.85</v>
      </c>
      <c r="G1700" s="72">
        <f>ROUND(E1700*F1700, 2)</f>
        <v/>
      </c>
      <c r="L1700" t="n">
        <v>1</v>
      </c>
      <c r="M1700" t="n">
        <v>26.85</v>
      </c>
      <c r="N1700">
        <f>(M1700-F1700)</f>
        <v/>
      </c>
    </row>
    <row r="1701" ht="15" customHeight="1">
      <c r="A1701" s="2" t="inlineStr"/>
      <c r="B1701" s="2" t="inlineStr"/>
      <c r="C1701" s="2" t="inlineStr"/>
      <c r="D1701" s="2" t="inlineStr"/>
      <c r="E1701" s="29" t="inlineStr">
        <is>
          <t>TOTAL Mão de Obra:</t>
        </is>
      </c>
      <c r="F1701" s="60" t="n"/>
      <c r="G1701" s="73">
        <f>SUM(G1700:G1700)</f>
        <v/>
      </c>
    </row>
    <row r="1702" ht="15" customHeight="1">
      <c r="A1702" s="2" t="inlineStr"/>
      <c r="B1702" s="2" t="inlineStr"/>
      <c r="C1702" s="2" t="inlineStr"/>
      <c r="D1702" s="2" t="inlineStr"/>
      <c r="E1702" s="31" t="inlineStr">
        <is>
          <t>VALOR:</t>
        </is>
      </c>
      <c r="F1702" s="60" t="n"/>
      <c r="G1702" s="61">
        <f>SUM(G1701)</f>
        <v/>
      </c>
    </row>
    <row r="1703" ht="15" customHeight="1">
      <c r="A1703" s="2" t="inlineStr"/>
      <c r="B1703" s="2" t="inlineStr"/>
      <c r="C1703" s="2" t="inlineStr"/>
      <c r="D1703" s="2" t="inlineStr"/>
      <c r="E1703" s="31" t="inlineStr">
        <is>
          <t>VALOR BDI (26.70%):</t>
        </is>
      </c>
      <c r="F1703" s="60" t="n"/>
      <c r="G1703" s="61">
        <f>ROUNDDOWN(G1702*BDI,2)</f>
        <v/>
      </c>
    </row>
    <row r="1704" ht="15" customHeight="1">
      <c r="A1704" s="2" t="inlineStr"/>
      <c r="B1704" s="2" t="inlineStr"/>
      <c r="C1704" s="2" t="inlineStr"/>
      <c r="D1704" s="2" t="inlineStr"/>
      <c r="E1704" s="31" t="inlineStr">
        <is>
          <t>VALOR COM BDI:</t>
        </is>
      </c>
      <c r="F1704" s="60" t="n"/>
      <c r="G1704" s="61">
        <f>G1703 + G1702</f>
        <v/>
      </c>
    </row>
    <row r="1705" ht="10" customHeight="1">
      <c r="A1705" s="2" t="inlineStr"/>
      <c r="B1705" s="2" t="inlineStr"/>
      <c r="C1705" s="22" t="inlineStr"/>
      <c r="E1705" s="2" t="inlineStr"/>
      <c r="F1705" s="2" t="inlineStr"/>
      <c r="G1705" s="2" t="inlineStr"/>
    </row>
    <row r="1706" ht="20" customHeight="1">
      <c r="A1706" s="23" t="inlineStr">
        <is>
          <t>6.10. I1530 MONTADOR (H)</t>
        </is>
      </c>
      <c r="B1706" s="59" t="n"/>
      <c r="C1706" s="59" t="n"/>
      <c r="D1706" s="59" t="n"/>
      <c r="E1706" s="59" t="n"/>
      <c r="F1706" s="59" t="n"/>
      <c r="G1706" s="60" t="n"/>
    </row>
    <row r="1707" ht="15" customHeight="1">
      <c r="A1707" s="24" t="inlineStr">
        <is>
          <t>Mão de Obra</t>
        </is>
      </c>
      <c r="B1707" s="60" t="n"/>
      <c r="C1707" s="15" t="inlineStr">
        <is>
          <t>FONTE</t>
        </is>
      </c>
      <c r="D1707" s="15" t="inlineStr">
        <is>
          <t>UNID</t>
        </is>
      </c>
      <c r="E1707" s="15" t="inlineStr">
        <is>
          <t>COEFICIENTE</t>
        </is>
      </c>
      <c r="F1707" s="15" t="inlineStr">
        <is>
          <t>PREÇO UNITÁRIO</t>
        </is>
      </c>
      <c r="G1707" s="15" t="inlineStr">
        <is>
          <t>TOTAL</t>
        </is>
      </c>
    </row>
    <row r="1708" ht="15" customHeight="1">
      <c r="A1708" s="25" t="inlineStr">
        <is>
          <t>I1530</t>
        </is>
      </c>
      <c r="B1708" s="26" t="inlineStr">
        <is>
          <t>MONTADOR</t>
        </is>
      </c>
      <c r="C1708" s="25" t="inlineStr">
        <is>
          <t>SEINFRA</t>
        </is>
      </c>
      <c r="D1708" s="25" t="inlineStr">
        <is>
          <t>H</t>
        </is>
      </c>
      <c r="E1708" s="69">
        <f>L1708*FATOR</f>
        <v/>
      </c>
      <c r="F1708" s="72" t="n">
        <v>26.86</v>
      </c>
      <c r="G1708" s="72">
        <f>ROUND(E1708*F1708, 2)</f>
        <v/>
      </c>
      <c r="L1708" t="n">
        <v>1</v>
      </c>
      <c r="M1708" t="n">
        <v>26.86</v>
      </c>
      <c r="N1708">
        <f>(M1708-F1708)</f>
        <v/>
      </c>
    </row>
    <row r="1709" ht="15" customHeight="1">
      <c r="A1709" s="2" t="inlineStr"/>
      <c r="B1709" s="2" t="inlineStr"/>
      <c r="C1709" s="2" t="inlineStr"/>
      <c r="D1709" s="2" t="inlineStr"/>
      <c r="E1709" s="29" t="inlineStr">
        <is>
          <t>TOTAL Mão de Obra:</t>
        </is>
      </c>
      <c r="F1709" s="60" t="n"/>
      <c r="G1709" s="73">
        <f>SUM(G1708:G1708)</f>
        <v/>
      </c>
    </row>
    <row r="1710" ht="15" customHeight="1">
      <c r="A1710" s="2" t="inlineStr"/>
      <c r="B1710" s="2" t="inlineStr"/>
      <c r="C1710" s="2" t="inlineStr"/>
      <c r="D1710" s="2" t="inlineStr"/>
      <c r="E1710" s="31" t="inlineStr">
        <is>
          <t>VALOR:</t>
        </is>
      </c>
      <c r="F1710" s="60" t="n"/>
      <c r="G1710" s="61">
        <f>SUM(G1709)</f>
        <v/>
      </c>
    </row>
    <row r="1711" ht="15" customHeight="1">
      <c r="A1711" s="2" t="inlineStr"/>
      <c r="B1711" s="2" t="inlineStr"/>
      <c r="C1711" s="2" t="inlineStr"/>
      <c r="D1711" s="2" t="inlineStr"/>
      <c r="E1711" s="31" t="inlineStr">
        <is>
          <t>VALOR BDI (26.70%):</t>
        </is>
      </c>
      <c r="F1711" s="60" t="n"/>
      <c r="G1711" s="61">
        <f>ROUNDDOWN(G1710*BDI,2)</f>
        <v/>
      </c>
    </row>
    <row r="1712" ht="15" customHeight="1">
      <c r="A1712" s="2" t="inlineStr"/>
      <c r="B1712" s="2" t="inlineStr"/>
      <c r="C1712" s="2" t="inlineStr"/>
      <c r="D1712" s="2" t="inlineStr"/>
      <c r="E1712" s="31" t="inlineStr">
        <is>
          <t>VALOR COM BDI:</t>
        </is>
      </c>
      <c r="F1712" s="60" t="n"/>
      <c r="G1712" s="61">
        <f>G1711 + G1710</f>
        <v/>
      </c>
    </row>
    <row r="1713" ht="10" customHeight="1">
      <c r="A1713" s="2" t="inlineStr"/>
      <c r="B1713" s="2" t="inlineStr"/>
      <c r="C1713" s="22" t="inlineStr"/>
      <c r="E1713" s="2" t="inlineStr"/>
      <c r="F1713" s="2" t="inlineStr"/>
      <c r="G1713" s="2" t="inlineStr"/>
    </row>
    <row r="1714" ht="20" customHeight="1">
      <c r="A1714" s="23" t="inlineStr">
        <is>
          <t>6.11. I0037 AJUDANTE (H)</t>
        </is>
      </c>
      <c r="B1714" s="59" t="n"/>
      <c r="C1714" s="59" t="n"/>
      <c r="D1714" s="59" t="n"/>
      <c r="E1714" s="59" t="n"/>
      <c r="F1714" s="59" t="n"/>
      <c r="G1714" s="60" t="n"/>
    </row>
    <row r="1715" ht="15" customHeight="1">
      <c r="A1715" s="24" t="inlineStr">
        <is>
          <t>Mão de Obra</t>
        </is>
      </c>
      <c r="B1715" s="60" t="n"/>
      <c r="C1715" s="15" t="inlineStr">
        <is>
          <t>FONTE</t>
        </is>
      </c>
      <c r="D1715" s="15" t="inlineStr">
        <is>
          <t>UNID</t>
        </is>
      </c>
      <c r="E1715" s="15" t="inlineStr">
        <is>
          <t>COEFICIENTE</t>
        </is>
      </c>
      <c r="F1715" s="15" t="inlineStr">
        <is>
          <t>PREÇO UNITÁRIO</t>
        </is>
      </c>
      <c r="G1715" s="15" t="inlineStr">
        <is>
          <t>TOTAL</t>
        </is>
      </c>
    </row>
    <row r="1716" ht="15" customHeight="1">
      <c r="A1716" s="25" t="inlineStr">
        <is>
          <t>I0037</t>
        </is>
      </c>
      <c r="B1716" s="26" t="inlineStr">
        <is>
          <t>AJUDANTE</t>
        </is>
      </c>
      <c r="C1716" s="25" t="inlineStr">
        <is>
          <t>SEINFRA</t>
        </is>
      </c>
      <c r="D1716" s="25" t="inlineStr">
        <is>
          <t>H</t>
        </is>
      </c>
      <c r="E1716" s="69">
        <f>L1716*FATOR</f>
        <v/>
      </c>
      <c r="F1716" s="72" t="n">
        <v>21.1</v>
      </c>
      <c r="G1716" s="72">
        <f>ROUND(E1716*F1716, 2)</f>
        <v/>
      </c>
      <c r="L1716" t="n">
        <v>1</v>
      </c>
      <c r="M1716" t="n">
        <v>21.1</v>
      </c>
      <c r="N1716">
        <f>(M1716-F1716)</f>
        <v/>
      </c>
    </row>
    <row r="1717" ht="15" customHeight="1">
      <c r="A1717" s="2" t="inlineStr"/>
      <c r="B1717" s="2" t="inlineStr"/>
      <c r="C1717" s="2" t="inlineStr"/>
      <c r="D1717" s="2" t="inlineStr"/>
      <c r="E1717" s="29" t="inlineStr">
        <is>
          <t>TOTAL Mão de Obra:</t>
        </is>
      </c>
      <c r="F1717" s="60" t="n"/>
      <c r="G1717" s="73">
        <f>SUM(G1716:G1716)</f>
        <v/>
      </c>
    </row>
    <row r="1718" ht="15" customHeight="1">
      <c r="A1718" s="2" t="inlineStr"/>
      <c r="B1718" s="2" t="inlineStr"/>
      <c r="C1718" s="2" t="inlineStr"/>
      <c r="D1718" s="2" t="inlineStr"/>
      <c r="E1718" s="31" t="inlineStr">
        <is>
          <t>VALOR:</t>
        </is>
      </c>
      <c r="F1718" s="60" t="n"/>
      <c r="G1718" s="61">
        <f>SUM(G1717)</f>
        <v/>
      </c>
    </row>
    <row r="1719" ht="15" customHeight="1">
      <c r="A1719" s="2" t="inlineStr"/>
      <c r="B1719" s="2" t="inlineStr"/>
      <c r="C1719" s="2" t="inlineStr"/>
      <c r="D1719" s="2" t="inlineStr"/>
      <c r="E1719" s="31" t="inlineStr">
        <is>
          <t>VALOR BDI (26.70%):</t>
        </is>
      </c>
      <c r="F1719" s="60" t="n"/>
      <c r="G1719" s="61">
        <f>ROUNDDOWN(G1718*BDI,2)</f>
        <v/>
      </c>
    </row>
    <row r="1720" ht="15" customHeight="1">
      <c r="A1720" s="2" t="inlineStr"/>
      <c r="B1720" s="2" t="inlineStr"/>
      <c r="C1720" s="2" t="inlineStr"/>
      <c r="D1720" s="2" t="inlineStr"/>
      <c r="E1720" s="31" t="inlineStr">
        <is>
          <t>VALOR COM BDI:</t>
        </is>
      </c>
      <c r="F1720" s="60" t="n"/>
      <c r="G1720" s="61">
        <f>G1719 + G1718</f>
        <v/>
      </c>
    </row>
    <row r="1721" ht="10" customHeight="1">
      <c r="A1721" s="2" t="inlineStr"/>
      <c r="B1721" s="2" t="inlineStr"/>
      <c r="C1721" s="22" t="inlineStr"/>
      <c r="E1721" s="2" t="inlineStr"/>
      <c r="F1721" s="2" t="inlineStr"/>
      <c r="G1721" s="2" t="inlineStr"/>
    </row>
    <row r="1722" ht="20" customHeight="1">
      <c r="A1722" s="23" t="inlineStr">
        <is>
          <t>6.12. I1061 ELETRODOS (KG)</t>
        </is>
      </c>
      <c r="B1722" s="59" t="n"/>
      <c r="C1722" s="59" t="n"/>
      <c r="D1722" s="59" t="n"/>
      <c r="E1722" s="59" t="n"/>
      <c r="F1722" s="59" t="n"/>
      <c r="G1722" s="60" t="n"/>
    </row>
    <row r="1723" ht="15" customHeight="1">
      <c r="A1723" s="24" t="inlineStr">
        <is>
          <t>Material</t>
        </is>
      </c>
      <c r="B1723" s="60" t="n"/>
      <c r="C1723" s="15" t="inlineStr">
        <is>
          <t>FONTE</t>
        </is>
      </c>
      <c r="D1723" s="15" t="inlineStr">
        <is>
          <t>UNID</t>
        </is>
      </c>
      <c r="E1723" s="15" t="inlineStr">
        <is>
          <t>COEFICIENTE</t>
        </is>
      </c>
      <c r="F1723" s="15" t="inlineStr">
        <is>
          <t>PREÇO UNITÁRIO</t>
        </is>
      </c>
      <c r="G1723" s="15" t="inlineStr">
        <is>
          <t>TOTAL</t>
        </is>
      </c>
    </row>
    <row r="1724" ht="15" customHeight="1">
      <c r="A1724" s="25" t="inlineStr">
        <is>
          <t>I1061</t>
        </is>
      </c>
      <c r="B1724" s="26" t="inlineStr">
        <is>
          <t>ELETRODOS</t>
        </is>
      </c>
      <c r="C1724" s="25" t="inlineStr">
        <is>
          <t>SEINFRA</t>
        </is>
      </c>
      <c r="D1724" s="25" t="inlineStr">
        <is>
          <t>KG</t>
        </is>
      </c>
      <c r="E1724" s="69" t="n">
        <v>1</v>
      </c>
      <c r="F1724" s="72">
        <f>ROUND(M1724*FATOR, 2)</f>
        <v/>
      </c>
      <c r="G1724" s="72">
        <f>ROUND(E1724*F1724, 2)</f>
        <v/>
      </c>
      <c r="L1724" t="n">
        <v>1</v>
      </c>
      <c r="M1724" t="n">
        <v>32.44</v>
      </c>
      <c r="N1724">
        <f>(M1724-F1724)</f>
        <v/>
      </c>
    </row>
    <row r="1725" ht="15" customHeight="1">
      <c r="A1725" s="2" t="inlineStr"/>
      <c r="B1725" s="2" t="inlineStr"/>
      <c r="C1725" s="2" t="inlineStr"/>
      <c r="D1725" s="2" t="inlineStr"/>
      <c r="E1725" s="29" t="inlineStr">
        <is>
          <t>TOTAL Material:</t>
        </is>
      </c>
      <c r="F1725" s="60" t="n"/>
      <c r="G1725" s="73">
        <f>SUM(G1724:G1724)</f>
        <v/>
      </c>
    </row>
    <row r="1726" ht="15" customHeight="1">
      <c r="A1726" s="2" t="inlineStr"/>
      <c r="B1726" s="2" t="inlineStr"/>
      <c r="C1726" s="2" t="inlineStr"/>
      <c r="D1726" s="2" t="inlineStr"/>
      <c r="E1726" s="31" t="inlineStr">
        <is>
          <t>VALOR:</t>
        </is>
      </c>
      <c r="F1726" s="60" t="n"/>
      <c r="G1726" s="61">
        <f>SUM(G1725)</f>
        <v/>
      </c>
    </row>
    <row r="1727" ht="15" customHeight="1">
      <c r="A1727" s="2" t="inlineStr"/>
      <c r="B1727" s="2" t="inlineStr"/>
      <c r="C1727" s="2" t="inlineStr"/>
      <c r="D1727" s="2" t="inlineStr"/>
      <c r="E1727" s="31" t="inlineStr">
        <is>
          <t>VALOR BDI (26.70%):</t>
        </is>
      </c>
      <c r="F1727" s="60" t="n"/>
      <c r="G1727" s="61">
        <f>ROUNDDOWN(G1726*BDI,2)</f>
        <v/>
      </c>
    </row>
    <row r="1728" ht="15" customHeight="1">
      <c r="A1728" s="2" t="inlineStr"/>
      <c r="B1728" s="2" t="inlineStr"/>
      <c r="C1728" s="2" t="inlineStr"/>
      <c r="D1728" s="2" t="inlineStr"/>
      <c r="E1728" s="31" t="inlineStr">
        <is>
          <t>VALOR COM BDI:</t>
        </is>
      </c>
      <c r="F1728" s="60" t="n"/>
      <c r="G1728" s="61">
        <f>G1727 + G1726</f>
        <v/>
      </c>
    </row>
    <row r="1729" ht="10" customHeight="1">
      <c r="A1729" s="2" t="inlineStr"/>
      <c r="B1729" s="2" t="inlineStr"/>
      <c r="C1729" s="22" t="inlineStr"/>
      <c r="E1729" s="2" t="inlineStr"/>
      <c r="F1729" s="2" t="inlineStr"/>
      <c r="G1729" s="2" t="inlineStr"/>
    </row>
    <row r="1730" ht="20" customHeight="1">
      <c r="A1730" s="23" t="inlineStr">
        <is>
          <t>6.13. I2424 SOLDADOR RAIO X (H)</t>
        </is>
      </c>
      <c r="B1730" s="59" t="n"/>
      <c r="C1730" s="59" t="n"/>
      <c r="D1730" s="59" t="n"/>
      <c r="E1730" s="59" t="n"/>
      <c r="F1730" s="59" t="n"/>
      <c r="G1730" s="60" t="n"/>
    </row>
    <row r="1731" ht="15" customHeight="1">
      <c r="A1731" s="24" t="inlineStr">
        <is>
          <t>Mão de Obra</t>
        </is>
      </c>
      <c r="B1731" s="60" t="n"/>
      <c r="C1731" s="15" t="inlineStr">
        <is>
          <t>FONTE</t>
        </is>
      </c>
      <c r="D1731" s="15" t="inlineStr">
        <is>
          <t>UNID</t>
        </is>
      </c>
      <c r="E1731" s="15" t="inlineStr">
        <is>
          <t>COEFICIENTE</t>
        </is>
      </c>
      <c r="F1731" s="15" t="inlineStr">
        <is>
          <t>PREÇO UNITÁRIO</t>
        </is>
      </c>
      <c r="G1731" s="15" t="inlineStr">
        <is>
          <t>TOTAL</t>
        </is>
      </c>
    </row>
    <row r="1732" ht="15" customHeight="1">
      <c r="A1732" s="25" t="inlineStr">
        <is>
          <t>I2424</t>
        </is>
      </c>
      <c r="B1732" s="26" t="inlineStr">
        <is>
          <t>SOLDADOR RAIO X</t>
        </is>
      </c>
      <c r="C1732" s="25" t="inlineStr">
        <is>
          <t>SEINFRA</t>
        </is>
      </c>
      <c r="D1732" s="25" t="inlineStr">
        <is>
          <t>H</t>
        </is>
      </c>
      <c r="E1732" s="69">
        <f>L1732*FATOR</f>
        <v/>
      </c>
      <c r="F1732" s="72" t="n">
        <v>31.83</v>
      </c>
      <c r="G1732" s="72">
        <f>ROUND(E1732*F1732, 2)</f>
        <v/>
      </c>
      <c r="L1732" t="n">
        <v>1</v>
      </c>
      <c r="M1732" t="n">
        <v>31.83</v>
      </c>
      <c r="N1732">
        <f>(M1732-F1732)</f>
        <v/>
      </c>
    </row>
    <row r="1733" ht="15" customHeight="1">
      <c r="A1733" s="2" t="inlineStr"/>
      <c r="B1733" s="2" t="inlineStr"/>
      <c r="C1733" s="2" t="inlineStr"/>
      <c r="D1733" s="2" t="inlineStr"/>
      <c r="E1733" s="29" t="inlineStr">
        <is>
          <t>TOTAL Mão de Obra:</t>
        </is>
      </c>
      <c r="F1733" s="60" t="n"/>
      <c r="G1733" s="73">
        <f>SUM(G1732:G1732)</f>
        <v/>
      </c>
    </row>
    <row r="1734" ht="15" customHeight="1">
      <c r="A1734" s="2" t="inlineStr"/>
      <c r="B1734" s="2" t="inlineStr"/>
      <c r="C1734" s="2" t="inlineStr"/>
      <c r="D1734" s="2" t="inlineStr"/>
      <c r="E1734" s="31" t="inlineStr">
        <is>
          <t>VALOR:</t>
        </is>
      </c>
      <c r="F1734" s="60" t="n"/>
      <c r="G1734" s="61">
        <f>SUM(G1733)</f>
        <v/>
      </c>
    </row>
    <row r="1735" ht="15" customHeight="1">
      <c r="A1735" s="2" t="inlineStr"/>
      <c r="B1735" s="2" t="inlineStr"/>
      <c r="C1735" s="2" t="inlineStr"/>
      <c r="D1735" s="2" t="inlineStr"/>
      <c r="E1735" s="31" t="inlineStr">
        <is>
          <t>VALOR BDI (26.70%):</t>
        </is>
      </c>
      <c r="F1735" s="60" t="n"/>
      <c r="G1735" s="61">
        <f>ROUNDDOWN(G1734*BDI,2)</f>
        <v/>
      </c>
    </row>
    <row r="1736" ht="15" customHeight="1">
      <c r="A1736" s="2" t="inlineStr"/>
      <c r="B1736" s="2" t="inlineStr"/>
      <c r="C1736" s="2" t="inlineStr"/>
      <c r="D1736" s="2" t="inlineStr"/>
      <c r="E1736" s="31" t="inlineStr">
        <is>
          <t>VALOR COM BDI:</t>
        </is>
      </c>
      <c r="F1736" s="60" t="n"/>
      <c r="G1736" s="61">
        <f>G1735 + G1734</f>
        <v/>
      </c>
    </row>
    <row r="1737" ht="10" customHeight="1">
      <c r="A1737" s="2" t="inlineStr"/>
      <c r="B1737" s="2" t="inlineStr"/>
      <c r="C1737" s="22" t="inlineStr"/>
      <c r="E1737" s="2" t="inlineStr"/>
      <c r="F1737" s="2" t="inlineStr"/>
      <c r="G1737" s="2" t="inlineStr"/>
    </row>
    <row r="1738" ht="20" customHeight="1">
      <c r="A1738" s="23" t="inlineStr">
        <is>
          <t>6.14. I1858 SERRALHEIRO (H)</t>
        </is>
      </c>
      <c r="B1738" s="59" t="n"/>
      <c r="C1738" s="59" t="n"/>
      <c r="D1738" s="59" t="n"/>
      <c r="E1738" s="59" t="n"/>
      <c r="F1738" s="59" t="n"/>
      <c r="G1738" s="60" t="n"/>
    </row>
    <row r="1739" ht="15" customHeight="1">
      <c r="A1739" s="24" t="inlineStr">
        <is>
          <t>Mão de Obra</t>
        </is>
      </c>
      <c r="B1739" s="60" t="n"/>
      <c r="C1739" s="15" t="inlineStr">
        <is>
          <t>FONTE</t>
        </is>
      </c>
      <c r="D1739" s="15" t="inlineStr">
        <is>
          <t>UNID</t>
        </is>
      </c>
      <c r="E1739" s="15" t="inlineStr">
        <is>
          <t>COEFICIENTE</t>
        </is>
      </c>
      <c r="F1739" s="15" t="inlineStr">
        <is>
          <t>PREÇO UNITÁRIO</t>
        </is>
      </c>
      <c r="G1739" s="15" t="inlineStr">
        <is>
          <t>TOTAL</t>
        </is>
      </c>
    </row>
    <row r="1740" ht="15" customHeight="1">
      <c r="A1740" s="25" t="inlineStr">
        <is>
          <t>I1858</t>
        </is>
      </c>
      <c r="B1740" s="26" t="inlineStr">
        <is>
          <t>SERRALHEIRO</t>
        </is>
      </c>
      <c r="C1740" s="25" t="inlineStr">
        <is>
          <t>SEINFRA</t>
        </is>
      </c>
      <c r="D1740" s="25" t="inlineStr">
        <is>
          <t>H</t>
        </is>
      </c>
      <c r="E1740" s="69">
        <f>L1740*FATOR</f>
        <v/>
      </c>
      <c r="F1740" s="72" t="n">
        <v>26.86</v>
      </c>
      <c r="G1740" s="72">
        <f>ROUND(E1740*F1740, 2)</f>
        <v/>
      </c>
      <c r="L1740" t="n">
        <v>1</v>
      </c>
      <c r="M1740" t="n">
        <v>26.86</v>
      </c>
      <c r="N1740">
        <f>(M1740-F1740)</f>
        <v/>
      </c>
    </row>
    <row r="1741" ht="15" customHeight="1">
      <c r="A1741" s="2" t="inlineStr"/>
      <c r="B1741" s="2" t="inlineStr"/>
      <c r="C1741" s="2" t="inlineStr"/>
      <c r="D1741" s="2" t="inlineStr"/>
      <c r="E1741" s="29" t="inlineStr">
        <is>
          <t>TOTAL Mão de Obra:</t>
        </is>
      </c>
      <c r="F1741" s="60" t="n"/>
      <c r="G1741" s="73">
        <f>SUM(G1740:G1740)</f>
        <v/>
      </c>
    </row>
    <row r="1742" ht="15" customHeight="1">
      <c r="A1742" s="2" t="inlineStr"/>
      <c r="B1742" s="2" t="inlineStr"/>
      <c r="C1742" s="2" t="inlineStr"/>
      <c r="D1742" s="2" t="inlineStr"/>
      <c r="E1742" s="31" t="inlineStr">
        <is>
          <t>VALOR:</t>
        </is>
      </c>
      <c r="F1742" s="60" t="n"/>
      <c r="G1742" s="61">
        <f>SUM(G1741)</f>
        <v/>
      </c>
    </row>
    <row r="1743" ht="15" customHeight="1">
      <c r="A1743" s="2" t="inlineStr"/>
      <c r="B1743" s="2" t="inlineStr"/>
      <c r="C1743" s="2" t="inlineStr"/>
      <c r="D1743" s="2" t="inlineStr"/>
      <c r="E1743" s="31" t="inlineStr">
        <is>
          <t>VALOR BDI (26.70%):</t>
        </is>
      </c>
      <c r="F1743" s="60" t="n"/>
      <c r="G1743" s="61">
        <f>ROUNDDOWN(G1742*BDI,2)</f>
        <v/>
      </c>
    </row>
    <row r="1744" ht="15" customHeight="1">
      <c r="A1744" s="2" t="inlineStr"/>
      <c r="B1744" s="2" t="inlineStr"/>
      <c r="C1744" s="2" t="inlineStr"/>
      <c r="D1744" s="2" t="inlineStr"/>
      <c r="E1744" s="31" t="inlineStr">
        <is>
          <t>VALOR COM BDI:</t>
        </is>
      </c>
      <c r="F1744" s="60" t="n"/>
      <c r="G1744" s="61">
        <f>G1743 + G1742</f>
        <v/>
      </c>
    </row>
    <row r="1745" ht="10" customHeight="1">
      <c r="A1745" s="2" t="inlineStr"/>
      <c r="B1745" s="2" t="inlineStr"/>
      <c r="C1745" s="22" t="inlineStr"/>
      <c r="E1745" s="2" t="inlineStr"/>
      <c r="F1745" s="2" t="inlineStr"/>
      <c r="G1745" s="2" t="inlineStr"/>
    </row>
    <row r="1746" ht="20" customHeight="1">
      <c r="A1746" s="23" t="inlineStr">
        <is>
          <t>6.15. G0467 INSPETOR DE LÍQUIDO PENETRANTE N LP-N2-G-SNQC/END (CEGÁS) (H)</t>
        </is>
      </c>
      <c r="B1746" s="59" t="n"/>
      <c r="C1746" s="59" t="n"/>
      <c r="D1746" s="59" t="n"/>
      <c r="E1746" s="59" t="n"/>
      <c r="F1746" s="59" t="n"/>
      <c r="G1746" s="60" t="n"/>
    </row>
    <row r="1747" ht="15" customHeight="1">
      <c r="A1747" s="24" t="inlineStr">
        <is>
          <t>COTAÇÃO / MAO DE OBRA (C/ ENCARGOS)</t>
        </is>
      </c>
      <c r="B1747" s="60" t="n"/>
      <c r="C1747" s="15" t="inlineStr">
        <is>
          <t>FONTE</t>
        </is>
      </c>
      <c r="D1747" s="15" t="inlineStr">
        <is>
          <t>UNID</t>
        </is>
      </c>
      <c r="E1747" s="15" t="inlineStr">
        <is>
          <t>COEFICIENTE</t>
        </is>
      </c>
      <c r="F1747" s="15" t="inlineStr">
        <is>
          <t>PREÇO UNITÁRIO</t>
        </is>
      </c>
      <c r="G1747" s="15" t="inlineStr">
        <is>
          <t>TOTAL</t>
        </is>
      </c>
    </row>
    <row r="1748" ht="21" customHeight="1">
      <c r="A1748" s="25" t="inlineStr">
        <is>
          <t>G0467</t>
        </is>
      </c>
      <c r="B1748" s="26" t="inlineStr">
        <is>
          <t>INSPETOR DE LÍQUIDO PENETRANTE N LP-N2-G-SNQC/END (CEGÁS)</t>
        </is>
      </c>
      <c r="C1748" s="25" t="inlineStr">
        <is>
          <t>SEINFRA</t>
        </is>
      </c>
      <c r="D1748" s="25" t="inlineStr">
        <is>
          <t>H</t>
        </is>
      </c>
      <c r="E1748" s="69" t="n">
        <v>1</v>
      </c>
      <c r="F1748" s="72">
        <f>ROUND(M1748*FATOR, 2)</f>
        <v/>
      </c>
      <c r="G1748" s="72">
        <f>ROUND(E1748*F1748, 2)</f>
        <v/>
      </c>
      <c r="L1748" t="n">
        <v>1</v>
      </c>
      <c r="M1748" t="n">
        <v>42.35</v>
      </c>
      <c r="N1748">
        <f>(M1748-F1748)</f>
        <v/>
      </c>
    </row>
    <row r="1749" ht="18" customHeight="1">
      <c r="A1749" s="2" t="inlineStr"/>
      <c r="B1749" s="2" t="inlineStr"/>
      <c r="C1749" s="2" t="inlineStr"/>
      <c r="D1749" s="2" t="inlineStr"/>
      <c r="E1749" s="29" t="inlineStr">
        <is>
          <t>TOTAL COTAÇÃO / MAO DE OBRA (C/ ENCARGOS):</t>
        </is>
      </c>
      <c r="F1749" s="60" t="n"/>
      <c r="G1749" s="73">
        <f>SUM(G1748:G1748)</f>
        <v/>
      </c>
    </row>
    <row r="1750" ht="15" customHeight="1">
      <c r="A1750" s="2" t="inlineStr"/>
      <c r="B1750" s="2" t="inlineStr"/>
      <c r="C1750" s="2" t="inlineStr"/>
      <c r="D1750" s="2" t="inlineStr"/>
      <c r="E1750" s="31" t="inlineStr">
        <is>
          <t>VALOR:</t>
        </is>
      </c>
      <c r="F1750" s="60" t="n"/>
      <c r="G1750" s="61">
        <f>SUM(G1749)</f>
        <v/>
      </c>
    </row>
    <row r="1751" ht="15" customHeight="1">
      <c r="A1751" s="2" t="inlineStr"/>
      <c r="B1751" s="2" t="inlineStr"/>
      <c r="C1751" s="2" t="inlineStr"/>
      <c r="D1751" s="2" t="inlineStr"/>
      <c r="E1751" s="31" t="inlineStr">
        <is>
          <t>VALOR BDI (26.70%):</t>
        </is>
      </c>
      <c r="F1751" s="60" t="n"/>
      <c r="G1751" s="61">
        <f>ROUNDDOWN(G1750*BDI,2)</f>
        <v/>
      </c>
    </row>
    <row r="1752" ht="15" customHeight="1">
      <c r="A1752" s="2" t="inlineStr"/>
      <c r="B1752" s="2" t="inlineStr"/>
      <c r="C1752" s="2" t="inlineStr"/>
      <c r="D1752" s="2" t="inlineStr"/>
      <c r="E1752" s="31" t="inlineStr">
        <is>
          <t>VALOR COM BDI:</t>
        </is>
      </c>
      <c r="F1752" s="60" t="n"/>
      <c r="G1752" s="61">
        <f>G1751 + G1750</f>
        <v/>
      </c>
    </row>
    <row r="1753" ht="10" customHeight="1">
      <c r="A1753" s="2" t="inlineStr"/>
      <c r="B1753" s="2" t="inlineStr"/>
      <c r="C1753" s="22" t="inlineStr"/>
      <c r="E1753" s="2" t="inlineStr"/>
      <c r="F1753" s="2" t="inlineStr"/>
      <c r="G1753" s="2" t="inlineStr"/>
    </row>
    <row r="1754" ht="20" customHeight="1">
      <c r="A1754" s="23" t="inlineStr">
        <is>
          <t>6.16. G0405 INSPETOR DE SOLDA N1/EV-N2-S-SNQC (CEGÁS) (H)</t>
        </is>
      </c>
      <c r="B1754" s="59" t="n"/>
      <c r="C1754" s="59" t="n"/>
      <c r="D1754" s="59" t="n"/>
      <c r="E1754" s="59" t="n"/>
      <c r="F1754" s="59" t="n"/>
      <c r="G1754" s="60" t="n"/>
    </row>
    <row r="1755" ht="15" customHeight="1">
      <c r="A1755" s="24" t="inlineStr">
        <is>
          <t>COTAÇÃO / MAO DE OBRA (C/ ENCARGOS)</t>
        </is>
      </c>
      <c r="B1755" s="60" t="n"/>
      <c r="C1755" s="15" t="inlineStr">
        <is>
          <t>FONTE</t>
        </is>
      </c>
      <c r="D1755" s="15" t="inlineStr">
        <is>
          <t>UNID</t>
        </is>
      </c>
      <c r="E1755" s="15" t="inlineStr">
        <is>
          <t>COEFICIENTE</t>
        </is>
      </c>
      <c r="F1755" s="15" t="inlineStr">
        <is>
          <t>PREÇO UNITÁRIO</t>
        </is>
      </c>
      <c r="G1755" s="15" t="inlineStr">
        <is>
          <t>TOTAL</t>
        </is>
      </c>
    </row>
    <row r="1756" ht="15" customHeight="1">
      <c r="A1756" s="25" t="inlineStr">
        <is>
          <t>G0405</t>
        </is>
      </c>
      <c r="B1756" s="26" t="inlineStr">
        <is>
          <t>INSPETOR DE SOLDA N1/EV-N2-S-SNQC (CEGÁS)</t>
        </is>
      </c>
      <c r="C1756" s="25" t="inlineStr">
        <is>
          <t>SEINFRA</t>
        </is>
      </c>
      <c r="D1756" s="25" t="inlineStr">
        <is>
          <t>H</t>
        </is>
      </c>
      <c r="E1756" s="69" t="n">
        <v>1</v>
      </c>
      <c r="F1756" s="72">
        <f>ROUND(M1756*FATOR, 2)</f>
        <v/>
      </c>
      <c r="G1756" s="72">
        <f>ROUND(E1756*F1756, 2)</f>
        <v/>
      </c>
      <c r="L1756" t="n">
        <v>1</v>
      </c>
      <c r="M1756" t="n">
        <v>42.35</v>
      </c>
      <c r="N1756">
        <f>(M1756-F1756)</f>
        <v/>
      </c>
    </row>
    <row r="1757" ht="18" customHeight="1">
      <c r="A1757" s="2" t="inlineStr"/>
      <c r="B1757" s="2" t="inlineStr"/>
      <c r="C1757" s="2" t="inlineStr"/>
      <c r="D1757" s="2" t="inlineStr"/>
      <c r="E1757" s="29" t="inlineStr">
        <is>
          <t>TOTAL COTAÇÃO / MAO DE OBRA (C/ ENCARGOS):</t>
        </is>
      </c>
      <c r="F1757" s="60" t="n"/>
      <c r="G1757" s="73">
        <f>SUM(G1756:G1756)</f>
        <v/>
      </c>
    </row>
    <row r="1758" ht="15" customHeight="1">
      <c r="A1758" s="2" t="inlineStr"/>
      <c r="B1758" s="2" t="inlineStr"/>
      <c r="C1758" s="2" t="inlineStr"/>
      <c r="D1758" s="2" t="inlineStr"/>
      <c r="E1758" s="31" t="inlineStr">
        <is>
          <t>VALOR:</t>
        </is>
      </c>
      <c r="F1758" s="60" t="n"/>
      <c r="G1758" s="61">
        <f>SUM(G1757)</f>
        <v/>
      </c>
    </row>
    <row r="1759" ht="15" customHeight="1">
      <c r="A1759" s="2" t="inlineStr"/>
      <c r="B1759" s="2" t="inlineStr"/>
      <c r="C1759" s="2" t="inlineStr"/>
      <c r="D1759" s="2" t="inlineStr"/>
      <c r="E1759" s="31" t="inlineStr">
        <is>
          <t>VALOR BDI (26.70%):</t>
        </is>
      </c>
      <c r="F1759" s="60" t="n"/>
      <c r="G1759" s="61">
        <f>ROUNDDOWN(G1758*BDI,2)</f>
        <v/>
      </c>
    </row>
    <row r="1760" ht="15" customHeight="1">
      <c r="A1760" s="2" t="inlineStr"/>
      <c r="B1760" s="2" t="inlineStr"/>
      <c r="C1760" s="2" t="inlineStr"/>
      <c r="D1760" s="2" t="inlineStr"/>
      <c r="E1760" s="31" t="inlineStr">
        <is>
          <t>VALOR COM BDI:</t>
        </is>
      </c>
      <c r="F1760" s="60" t="n"/>
      <c r="G1760" s="61">
        <f>G1759 + G1758</f>
        <v/>
      </c>
    </row>
    <row r="1761" ht="10" customHeight="1">
      <c r="A1761" s="2" t="inlineStr"/>
      <c r="B1761" s="2" t="inlineStr"/>
      <c r="C1761" s="22" t="inlineStr"/>
      <c r="E1761" s="2" t="inlineStr"/>
      <c r="F1761" s="2" t="inlineStr"/>
      <c r="G1761" s="2" t="inlineStr"/>
    </row>
    <row r="1762" ht="20" customHeight="1">
      <c r="A1762" s="23" t="inlineStr">
        <is>
          <t>6.17. G0407 INSPETOR DE ULTRA-SOM US-N2-S2.1-SNQC/END (CEGÁS) (H)</t>
        </is>
      </c>
      <c r="B1762" s="59" t="n"/>
      <c r="C1762" s="59" t="n"/>
      <c r="D1762" s="59" t="n"/>
      <c r="E1762" s="59" t="n"/>
      <c r="F1762" s="59" t="n"/>
      <c r="G1762" s="60" t="n"/>
    </row>
    <row r="1763" ht="15" customHeight="1">
      <c r="A1763" s="24" t="inlineStr">
        <is>
          <t>COTAÇÃO / MAO DE OBRA (C/ ENCARGOS)</t>
        </is>
      </c>
      <c r="B1763" s="60" t="n"/>
      <c r="C1763" s="15" t="inlineStr">
        <is>
          <t>FONTE</t>
        </is>
      </c>
      <c r="D1763" s="15" t="inlineStr">
        <is>
          <t>UNID</t>
        </is>
      </c>
      <c r="E1763" s="15" t="inlineStr">
        <is>
          <t>COEFICIENTE</t>
        </is>
      </c>
      <c r="F1763" s="15" t="inlineStr">
        <is>
          <t>PREÇO UNITÁRIO</t>
        </is>
      </c>
      <c r="G1763" s="15" t="inlineStr">
        <is>
          <t>TOTAL</t>
        </is>
      </c>
    </row>
    <row r="1764" ht="15" customHeight="1">
      <c r="A1764" s="25" t="inlineStr">
        <is>
          <t>G0407</t>
        </is>
      </c>
      <c r="B1764" s="26" t="inlineStr">
        <is>
          <t>INSPETOR DE ULTRA-SOM US-N2-S2.1-SNQC/END (CEGÁS)</t>
        </is>
      </c>
      <c r="C1764" s="25" t="inlineStr">
        <is>
          <t>SEINFRA</t>
        </is>
      </c>
      <c r="D1764" s="25" t="inlineStr">
        <is>
          <t>H</t>
        </is>
      </c>
      <c r="E1764" s="69" t="n">
        <v>1</v>
      </c>
      <c r="F1764" s="72">
        <f>ROUND(M1764*FATOR, 2)</f>
        <v/>
      </c>
      <c r="G1764" s="72">
        <f>ROUND(E1764*F1764, 2)</f>
        <v/>
      </c>
      <c r="L1764" t="n">
        <v>1</v>
      </c>
      <c r="M1764" t="n">
        <v>115.48</v>
      </c>
      <c r="N1764">
        <f>(M1764-F1764)</f>
        <v/>
      </c>
    </row>
    <row r="1765" ht="18" customHeight="1">
      <c r="A1765" s="2" t="inlineStr"/>
      <c r="B1765" s="2" t="inlineStr"/>
      <c r="C1765" s="2" t="inlineStr"/>
      <c r="D1765" s="2" t="inlineStr"/>
      <c r="E1765" s="29" t="inlineStr">
        <is>
          <t>TOTAL COTAÇÃO / MAO DE OBRA (C/ ENCARGOS):</t>
        </is>
      </c>
      <c r="F1765" s="60" t="n"/>
      <c r="G1765" s="73">
        <f>SUM(G1764:G1764)</f>
        <v/>
      </c>
    </row>
    <row r="1766" ht="15" customHeight="1">
      <c r="A1766" s="2" t="inlineStr"/>
      <c r="B1766" s="2" t="inlineStr"/>
      <c r="C1766" s="2" t="inlineStr"/>
      <c r="D1766" s="2" t="inlineStr"/>
      <c r="E1766" s="31" t="inlineStr">
        <is>
          <t>VALOR:</t>
        </is>
      </c>
      <c r="F1766" s="60" t="n"/>
      <c r="G1766" s="61">
        <f>SUM(G1765)</f>
        <v/>
      </c>
    </row>
    <row r="1767" ht="15" customHeight="1">
      <c r="A1767" s="2" t="inlineStr"/>
      <c r="B1767" s="2" t="inlineStr"/>
      <c r="C1767" s="2" t="inlineStr"/>
      <c r="D1767" s="2" t="inlineStr"/>
      <c r="E1767" s="31" t="inlineStr">
        <is>
          <t>VALOR BDI (26.70%):</t>
        </is>
      </c>
      <c r="F1767" s="60" t="n"/>
      <c r="G1767" s="61">
        <f>ROUNDDOWN(G1766*BDI,2)</f>
        <v/>
      </c>
    </row>
    <row r="1768" ht="15" customHeight="1">
      <c r="A1768" s="2" t="inlineStr"/>
      <c r="B1768" s="2" t="inlineStr"/>
      <c r="C1768" s="2" t="inlineStr"/>
      <c r="D1768" s="2" t="inlineStr"/>
      <c r="E1768" s="31" t="inlineStr">
        <is>
          <t>VALOR COM BDI:</t>
        </is>
      </c>
      <c r="F1768" s="60" t="n"/>
      <c r="G1768" s="61">
        <f>G1767 + G1766</f>
        <v/>
      </c>
    </row>
    <row r="1769" ht="10" customHeight="1">
      <c r="A1769" s="2" t="inlineStr"/>
      <c r="B1769" s="2" t="inlineStr"/>
      <c r="C1769" s="22" t="inlineStr"/>
      <c r="E1769" s="2" t="inlineStr"/>
      <c r="F1769" s="2" t="inlineStr"/>
      <c r="G1769" s="2" t="inlineStr"/>
    </row>
    <row r="1770" ht="20" customHeight="1">
      <c r="A1770" s="23" t="inlineStr">
        <is>
          <t>6.18. G0466 SOLDADOR DE PEAD C/ 30% DE PERICULOSIDADE INCLUSO (CEGÁS) (H)</t>
        </is>
      </c>
      <c r="B1770" s="59" t="n"/>
      <c r="C1770" s="59" t="n"/>
      <c r="D1770" s="59" t="n"/>
      <c r="E1770" s="59" t="n"/>
      <c r="F1770" s="59" t="n"/>
      <c r="G1770" s="60" t="n"/>
    </row>
    <row r="1771" ht="15" customHeight="1">
      <c r="A1771" s="24" t="inlineStr">
        <is>
          <t>COTAÇÃO / MAO DE OBRA (C/ ENCARGOS)</t>
        </is>
      </c>
      <c r="B1771" s="60" t="n"/>
      <c r="C1771" s="15" t="inlineStr">
        <is>
          <t>FONTE</t>
        </is>
      </c>
      <c r="D1771" s="15" t="inlineStr">
        <is>
          <t>UNID</t>
        </is>
      </c>
      <c r="E1771" s="15" t="inlineStr">
        <is>
          <t>COEFICIENTE</t>
        </is>
      </c>
      <c r="F1771" s="15" t="inlineStr">
        <is>
          <t>PREÇO UNITÁRIO</t>
        </is>
      </c>
      <c r="G1771" s="15" t="inlineStr">
        <is>
          <t>TOTAL</t>
        </is>
      </c>
    </row>
    <row r="1772" ht="21" customHeight="1">
      <c r="A1772" s="25" t="inlineStr">
        <is>
          <t>G0466</t>
        </is>
      </c>
      <c r="B1772" s="26" t="inlineStr">
        <is>
          <t>SOLDADOR DE PEAD C/ 30% DE PERICULOSIDADE INCLUSO (CEGÁS)</t>
        </is>
      </c>
      <c r="C1772" s="25" t="inlineStr">
        <is>
          <t>SEINFRA</t>
        </is>
      </c>
      <c r="D1772" s="25" t="inlineStr">
        <is>
          <t>H</t>
        </is>
      </c>
      <c r="E1772" s="69" t="n">
        <v>1</v>
      </c>
      <c r="F1772" s="72">
        <f>ROUND(M1772*FATOR, 2)</f>
        <v/>
      </c>
      <c r="G1772" s="72">
        <f>ROUND(E1772*F1772, 2)</f>
        <v/>
      </c>
      <c r="L1772" t="n">
        <v>1</v>
      </c>
      <c r="M1772" t="n">
        <v>30.85</v>
      </c>
      <c r="N1772">
        <f>(M1772-F1772)</f>
        <v/>
      </c>
    </row>
    <row r="1773" ht="18" customHeight="1">
      <c r="A1773" s="2" t="inlineStr"/>
      <c r="B1773" s="2" t="inlineStr"/>
      <c r="C1773" s="2" t="inlineStr"/>
      <c r="D1773" s="2" t="inlineStr"/>
      <c r="E1773" s="29" t="inlineStr">
        <is>
          <t>TOTAL COTAÇÃO / MAO DE OBRA (C/ ENCARGOS):</t>
        </is>
      </c>
      <c r="F1773" s="60" t="n"/>
      <c r="G1773" s="73">
        <f>SUM(G1772:G1772)</f>
        <v/>
      </c>
    </row>
    <row r="1774" ht="15" customHeight="1">
      <c r="A1774" s="2" t="inlineStr"/>
      <c r="B1774" s="2" t="inlineStr"/>
      <c r="C1774" s="2" t="inlineStr"/>
      <c r="D1774" s="2" t="inlineStr"/>
      <c r="E1774" s="31" t="inlineStr">
        <is>
          <t>VALOR:</t>
        </is>
      </c>
      <c r="F1774" s="60" t="n"/>
      <c r="G1774" s="61">
        <f>SUM(G1773)</f>
        <v/>
      </c>
    </row>
    <row r="1775" ht="15" customHeight="1">
      <c r="A1775" s="2" t="inlineStr"/>
      <c r="B1775" s="2" t="inlineStr"/>
      <c r="C1775" s="2" t="inlineStr"/>
      <c r="D1775" s="2" t="inlineStr"/>
      <c r="E1775" s="31" t="inlineStr">
        <is>
          <t>VALOR BDI (26.70%):</t>
        </is>
      </c>
      <c r="F1775" s="60" t="n"/>
      <c r="G1775" s="61">
        <f>ROUNDDOWN(G1774*BDI,2)</f>
        <v/>
      </c>
    </row>
    <row r="1776" ht="15" customHeight="1">
      <c r="A1776" s="2" t="inlineStr"/>
      <c r="B1776" s="2" t="inlineStr"/>
      <c r="C1776" s="2" t="inlineStr"/>
      <c r="D1776" s="2" t="inlineStr"/>
      <c r="E1776" s="31" t="inlineStr">
        <is>
          <t>VALOR COM BDI:</t>
        </is>
      </c>
      <c r="F1776" s="60" t="n"/>
      <c r="G1776" s="61">
        <f>G1775 + G1774</f>
        <v/>
      </c>
    </row>
    <row r="1777" ht="10" customHeight="1">
      <c r="A1777" s="2" t="inlineStr"/>
      <c r="B1777" s="2" t="inlineStr"/>
      <c r="C1777" s="22" t="inlineStr"/>
      <c r="E1777" s="2" t="inlineStr"/>
      <c r="F1777" s="2" t="inlineStr"/>
      <c r="G1777" s="2" t="inlineStr"/>
    </row>
    <row r="1778" ht="20" customHeight="1">
      <c r="A1778" s="23" t="inlineStr">
        <is>
          <t>6.19. G0465 SUPERVISOR PEAD C/ 30% DE PERICULOSIDADE INCLUSO (CEGÁS) (H)</t>
        </is>
      </c>
      <c r="B1778" s="59" t="n"/>
      <c r="C1778" s="59" t="n"/>
      <c r="D1778" s="59" t="n"/>
      <c r="E1778" s="59" t="n"/>
      <c r="F1778" s="59" t="n"/>
      <c r="G1778" s="60" t="n"/>
    </row>
    <row r="1779" ht="15" customHeight="1">
      <c r="A1779" s="24" t="inlineStr">
        <is>
          <t>COTAÇÃO / MAO DE OBRA (C/ ENCARGOS)</t>
        </is>
      </c>
      <c r="B1779" s="60" t="n"/>
      <c r="C1779" s="15" t="inlineStr">
        <is>
          <t>FONTE</t>
        </is>
      </c>
      <c r="D1779" s="15" t="inlineStr">
        <is>
          <t>UNID</t>
        </is>
      </c>
      <c r="E1779" s="15" t="inlineStr">
        <is>
          <t>COEFICIENTE</t>
        </is>
      </c>
      <c r="F1779" s="15" t="inlineStr">
        <is>
          <t>PREÇO UNITÁRIO</t>
        </is>
      </c>
      <c r="G1779" s="15" t="inlineStr">
        <is>
          <t>TOTAL</t>
        </is>
      </c>
    </row>
    <row r="1780" ht="21" customHeight="1">
      <c r="A1780" s="25" t="inlineStr">
        <is>
          <t>G0465</t>
        </is>
      </c>
      <c r="B1780" s="26" t="inlineStr">
        <is>
          <t>SUPERVISOR PEAD C/ 30% DE PERICULOSIDADE INCLUSO (CEGÁS)</t>
        </is>
      </c>
      <c r="C1780" s="25" t="inlineStr">
        <is>
          <t>SEINFRA</t>
        </is>
      </c>
      <c r="D1780" s="25" t="inlineStr">
        <is>
          <t>H</t>
        </is>
      </c>
      <c r="E1780" s="69" t="n">
        <v>1</v>
      </c>
      <c r="F1780" s="72">
        <f>ROUND(M1780*FATOR, 2)</f>
        <v/>
      </c>
      <c r="G1780" s="72">
        <f>ROUND(E1780*F1780, 2)</f>
        <v/>
      </c>
      <c r="L1780" t="n">
        <v>1</v>
      </c>
      <c r="M1780" t="n">
        <v>38.53</v>
      </c>
      <c r="N1780">
        <f>(M1780-F1780)</f>
        <v/>
      </c>
    </row>
    <row r="1781" ht="18" customHeight="1">
      <c r="A1781" s="2" t="inlineStr"/>
      <c r="B1781" s="2" t="inlineStr"/>
      <c r="C1781" s="2" t="inlineStr"/>
      <c r="D1781" s="2" t="inlineStr"/>
      <c r="E1781" s="29" t="inlineStr">
        <is>
          <t>TOTAL COTAÇÃO / MAO DE OBRA (C/ ENCARGOS):</t>
        </is>
      </c>
      <c r="F1781" s="60" t="n"/>
      <c r="G1781" s="73">
        <f>SUM(G1780:G1780)</f>
        <v/>
      </c>
    </row>
    <row r="1782" ht="15" customHeight="1">
      <c r="A1782" s="2" t="inlineStr"/>
      <c r="B1782" s="2" t="inlineStr"/>
      <c r="C1782" s="2" t="inlineStr"/>
      <c r="D1782" s="2" t="inlineStr"/>
      <c r="E1782" s="31" t="inlineStr">
        <is>
          <t>VALOR:</t>
        </is>
      </c>
      <c r="F1782" s="60" t="n"/>
      <c r="G1782" s="61">
        <f>SUM(G1781)</f>
        <v/>
      </c>
    </row>
    <row r="1783" ht="15" customHeight="1">
      <c r="A1783" s="2" t="inlineStr"/>
      <c r="B1783" s="2" t="inlineStr"/>
      <c r="C1783" s="2" t="inlineStr"/>
      <c r="D1783" s="2" t="inlineStr"/>
      <c r="E1783" s="31" t="inlineStr">
        <is>
          <t>VALOR BDI (26.70%):</t>
        </is>
      </c>
      <c r="F1783" s="60" t="n"/>
      <c r="G1783" s="61">
        <f>ROUNDDOWN(G1782*BDI,2)</f>
        <v/>
      </c>
    </row>
    <row r="1784" ht="15" customHeight="1">
      <c r="A1784" s="2" t="inlineStr"/>
      <c r="B1784" s="2" t="inlineStr"/>
      <c r="C1784" s="2" t="inlineStr"/>
      <c r="D1784" s="2" t="inlineStr"/>
      <c r="E1784" s="31" t="inlineStr">
        <is>
          <t>VALOR COM BDI:</t>
        </is>
      </c>
      <c r="F1784" s="60" t="n"/>
      <c r="G1784" s="61">
        <f>G1783 + G1782</f>
        <v/>
      </c>
    </row>
    <row r="1785" ht="10" customHeight="1">
      <c r="A1785" s="2" t="inlineStr"/>
      <c r="B1785" s="2" t="inlineStr"/>
      <c r="C1785" s="22" t="inlineStr"/>
      <c r="E1785" s="2" t="inlineStr"/>
      <c r="F1785" s="2" t="inlineStr"/>
      <c r="G1785" s="2" t="inlineStr"/>
    </row>
    <row r="1786" ht="20" customHeight="1">
      <c r="A1786" s="23" t="inlineStr">
        <is>
          <t>6.20. CXX29 MOBILIZAÇÃO DE EMERGÊNCIA (UND)</t>
        </is>
      </c>
      <c r="B1786" s="59" t="n"/>
      <c r="C1786" s="59" t="n"/>
      <c r="D1786" s="59" t="n"/>
      <c r="E1786" s="59" t="n"/>
      <c r="F1786" s="59" t="n"/>
      <c r="G1786" s="60" t="n"/>
    </row>
    <row r="1787" ht="15" customHeight="1">
      <c r="A1787" s="24" t="inlineStr">
        <is>
          <t>OUTROS</t>
        </is>
      </c>
      <c r="B1787" s="60" t="n"/>
      <c r="C1787" s="15" t="inlineStr">
        <is>
          <t>FONTE</t>
        </is>
      </c>
      <c r="D1787" s="15" t="inlineStr">
        <is>
          <t>UNID</t>
        </is>
      </c>
      <c r="E1787" s="15" t="inlineStr">
        <is>
          <t>COEFICIENTE</t>
        </is>
      </c>
      <c r="F1787" s="15" t="inlineStr">
        <is>
          <t>PREÇO UNITÁRIO</t>
        </is>
      </c>
      <c r="G1787" s="15" t="inlineStr">
        <is>
          <t>TOTAL</t>
        </is>
      </c>
    </row>
    <row r="1788" ht="15" customHeight="1">
      <c r="A1788" s="25" t="inlineStr">
        <is>
          <t>CXX29</t>
        </is>
      </c>
      <c r="B1788" s="26" t="inlineStr">
        <is>
          <t>MOBILIZAÇÃO DE EMERGÊNCIA</t>
        </is>
      </c>
      <c r="C1788" s="25" t="inlineStr"/>
      <c r="D1788" s="25" t="inlineStr">
        <is>
          <t>UND</t>
        </is>
      </c>
      <c r="E1788" s="69" t="n">
        <v>1</v>
      </c>
      <c r="F1788" s="70">
        <f>ROUND(M1788*FATOR, 2)</f>
        <v/>
      </c>
      <c r="G1788" s="70">
        <f>ROUND(E1788*F1788, 2)</f>
        <v/>
      </c>
      <c r="L1788" t="n">
        <v>1</v>
      </c>
      <c r="M1788" t="n">
        <v>2056.94</v>
      </c>
      <c r="N1788">
        <f>(M1788-F1788)</f>
        <v/>
      </c>
    </row>
    <row r="1789" ht="15" customHeight="1">
      <c r="A1789" s="2" t="inlineStr"/>
      <c r="B1789" s="2" t="inlineStr"/>
      <c r="C1789" s="2" t="inlineStr"/>
      <c r="D1789" s="2" t="inlineStr"/>
      <c r="E1789" s="29" t="inlineStr">
        <is>
          <t>TOTAL OUTROS:</t>
        </is>
      </c>
      <c r="F1789" s="60" t="n"/>
      <c r="G1789" s="71">
        <f>SUM(G1788:G1788)</f>
        <v/>
      </c>
    </row>
    <row r="1790" ht="15" customHeight="1">
      <c r="A1790" s="2" t="inlineStr"/>
      <c r="B1790" s="2" t="inlineStr"/>
      <c r="C1790" s="2" t="inlineStr"/>
      <c r="D1790" s="2" t="inlineStr"/>
      <c r="E1790" s="31" t="inlineStr">
        <is>
          <t>VALOR:</t>
        </is>
      </c>
      <c r="F1790" s="60" t="n"/>
      <c r="G1790" s="61">
        <f>SUM(G1789)</f>
        <v/>
      </c>
    </row>
    <row r="1791" ht="15" customHeight="1">
      <c r="A1791" s="2" t="inlineStr"/>
      <c r="B1791" s="2" t="inlineStr"/>
      <c r="C1791" s="2" t="inlineStr"/>
      <c r="D1791" s="2" t="inlineStr"/>
      <c r="E1791" s="31" t="inlineStr">
        <is>
          <t>VALOR BDI (26.70%):</t>
        </is>
      </c>
      <c r="F1791" s="60" t="n"/>
      <c r="G1791" s="61">
        <f>ROUNDDOWN(G1790*BDI,2)</f>
        <v/>
      </c>
    </row>
    <row r="1792" ht="15" customHeight="1">
      <c r="A1792" s="2" t="inlineStr"/>
      <c r="B1792" s="2" t="inlineStr"/>
      <c r="C1792" s="2" t="inlineStr"/>
      <c r="D1792" s="2" t="inlineStr"/>
      <c r="E1792" s="31" t="inlineStr">
        <is>
          <t>VALOR COM BDI:</t>
        </is>
      </c>
      <c r="F1792" s="60" t="n"/>
      <c r="G1792" s="61">
        <f>G1791 + G1790</f>
        <v/>
      </c>
    </row>
    <row r="1793" ht="10" customHeight="1">
      <c r="A1793" s="2" t="inlineStr"/>
      <c r="B1793" s="2" t="inlineStr"/>
      <c r="C1793" s="22" t="inlineStr"/>
      <c r="E1793" s="2" t="inlineStr"/>
      <c r="F1793" s="2" t="inlineStr"/>
      <c r="G1793" s="2" t="inlineStr"/>
    </row>
    <row r="1794" ht="20" customHeight="1">
      <c r="A1794" s="23" t="inlineStr">
        <is>
          <t>6.21. I2168 TUBO AÇO GALVANIZADO DE 25MM (1") (M)</t>
        </is>
      </c>
      <c r="B1794" s="59" t="n"/>
      <c r="C1794" s="59" t="n"/>
      <c r="D1794" s="59" t="n"/>
      <c r="E1794" s="59" t="n"/>
      <c r="F1794" s="59" t="n"/>
      <c r="G1794" s="60" t="n"/>
    </row>
    <row r="1795" ht="15" customHeight="1">
      <c r="A1795" s="24" t="inlineStr">
        <is>
          <t>Material</t>
        </is>
      </c>
      <c r="B1795" s="60" t="n"/>
      <c r="C1795" s="15" t="inlineStr">
        <is>
          <t>FONTE</t>
        </is>
      </c>
      <c r="D1795" s="15" t="inlineStr">
        <is>
          <t>UNID</t>
        </is>
      </c>
      <c r="E1795" s="15" t="inlineStr">
        <is>
          <t>COEFICIENTE</t>
        </is>
      </c>
      <c r="F1795" s="15" t="inlineStr">
        <is>
          <t>PREÇO UNITÁRIO</t>
        </is>
      </c>
      <c r="G1795" s="15" t="inlineStr">
        <is>
          <t>TOTAL</t>
        </is>
      </c>
    </row>
    <row r="1796" ht="15" customHeight="1">
      <c r="A1796" s="25" t="inlineStr">
        <is>
          <t>I2168</t>
        </is>
      </c>
      <c r="B1796" s="26" t="inlineStr">
        <is>
          <t>TUBO AÇO GALVANIZADO DE 25MM (1")</t>
        </is>
      </c>
      <c r="C1796" s="25" t="inlineStr">
        <is>
          <t>SEINFRA</t>
        </is>
      </c>
      <c r="D1796" s="25" t="inlineStr">
        <is>
          <t>M</t>
        </is>
      </c>
      <c r="E1796" s="69" t="n">
        <v>1</v>
      </c>
      <c r="F1796" s="72">
        <f>ROUND(M1796*FATOR, 2)</f>
        <v/>
      </c>
      <c r="G1796" s="72">
        <f>ROUND(E1796*F1796, 2)</f>
        <v/>
      </c>
      <c r="L1796" t="n">
        <v>1</v>
      </c>
      <c r="M1796" t="n">
        <v>34.49</v>
      </c>
      <c r="N1796">
        <f>(M1796-F1796)</f>
        <v/>
      </c>
    </row>
    <row r="1797" ht="15" customHeight="1">
      <c r="A1797" s="2" t="inlineStr"/>
      <c r="B1797" s="2" t="inlineStr"/>
      <c r="C1797" s="2" t="inlineStr"/>
      <c r="D1797" s="2" t="inlineStr"/>
      <c r="E1797" s="29" t="inlineStr">
        <is>
          <t>TOTAL Material:</t>
        </is>
      </c>
      <c r="F1797" s="60" t="n"/>
      <c r="G1797" s="73">
        <f>SUM(G1796:G1796)</f>
        <v/>
      </c>
    </row>
    <row r="1798" ht="15" customHeight="1">
      <c r="A1798" s="2" t="inlineStr"/>
      <c r="B1798" s="2" t="inlineStr"/>
      <c r="C1798" s="2" t="inlineStr"/>
      <c r="D1798" s="2" t="inlineStr"/>
      <c r="E1798" s="31" t="inlineStr">
        <is>
          <t>VALOR:</t>
        </is>
      </c>
      <c r="F1798" s="60" t="n"/>
      <c r="G1798" s="61">
        <f>SUM(G1797)</f>
        <v/>
      </c>
    </row>
    <row r="1799" ht="15" customHeight="1">
      <c r="A1799" s="2" t="inlineStr"/>
      <c r="B1799" s="2" t="inlineStr"/>
      <c r="C1799" s="2" t="inlineStr"/>
      <c r="D1799" s="2" t="inlineStr"/>
      <c r="E1799" s="31" t="inlineStr">
        <is>
          <t>VALOR BDI (26.70%):</t>
        </is>
      </c>
      <c r="F1799" s="60" t="n"/>
      <c r="G1799" s="61">
        <f>ROUNDDOWN(G1798*BDI,2)</f>
        <v/>
      </c>
    </row>
    <row r="1800" ht="15" customHeight="1">
      <c r="A1800" s="2" t="inlineStr"/>
      <c r="B1800" s="2" t="inlineStr"/>
      <c r="C1800" s="2" t="inlineStr"/>
      <c r="D1800" s="2" t="inlineStr"/>
      <c r="E1800" s="31" t="inlineStr">
        <is>
          <t>VALOR COM BDI:</t>
        </is>
      </c>
      <c r="F1800" s="60" t="n"/>
      <c r="G1800" s="61">
        <f>G1799 + G1798</f>
        <v/>
      </c>
    </row>
    <row r="1801" ht="10" customHeight="1">
      <c r="A1801" s="2" t="inlineStr"/>
      <c r="B1801" s="2" t="inlineStr"/>
      <c r="C1801" s="22" t="inlineStr"/>
      <c r="E1801" s="2" t="inlineStr"/>
      <c r="F1801" s="2" t="inlineStr"/>
      <c r="G1801" s="2" t="inlineStr"/>
    </row>
    <row r="1802" ht="20" customHeight="1">
      <c r="A1802" s="23" t="inlineStr">
        <is>
          <t>6.22. I2170 TUBO AÇO GALVANIZADO DE 40MM (1 1/2') (M)</t>
        </is>
      </c>
      <c r="B1802" s="59" t="n"/>
      <c r="C1802" s="59" t="n"/>
      <c r="D1802" s="59" t="n"/>
      <c r="E1802" s="59" t="n"/>
      <c r="F1802" s="59" t="n"/>
      <c r="G1802" s="60" t="n"/>
    </row>
    <row r="1803" ht="15" customHeight="1">
      <c r="A1803" s="24" t="inlineStr">
        <is>
          <t>Material</t>
        </is>
      </c>
      <c r="B1803" s="60" t="n"/>
      <c r="C1803" s="15" t="inlineStr">
        <is>
          <t>FONTE</t>
        </is>
      </c>
      <c r="D1803" s="15" t="inlineStr">
        <is>
          <t>UNID</t>
        </is>
      </c>
      <c r="E1803" s="15" t="inlineStr">
        <is>
          <t>COEFICIENTE</t>
        </is>
      </c>
      <c r="F1803" s="15" t="inlineStr">
        <is>
          <t>PREÇO UNITÁRIO</t>
        </is>
      </c>
      <c r="G1803" s="15" t="inlineStr">
        <is>
          <t>TOTAL</t>
        </is>
      </c>
    </row>
    <row r="1804" ht="15" customHeight="1">
      <c r="A1804" s="25" t="inlineStr">
        <is>
          <t>I2170</t>
        </is>
      </c>
      <c r="B1804" s="26" t="inlineStr">
        <is>
          <t>TUBO AÇO GALVANIZADO DE 40MM (1 1/2')</t>
        </is>
      </c>
      <c r="C1804" s="25" t="inlineStr">
        <is>
          <t>SEINFRA</t>
        </is>
      </c>
      <c r="D1804" s="25" t="inlineStr">
        <is>
          <t>M</t>
        </is>
      </c>
      <c r="E1804" s="69" t="n">
        <v>1</v>
      </c>
      <c r="F1804" s="72">
        <f>ROUND(M1804*FATOR, 2)</f>
        <v/>
      </c>
      <c r="G1804" s="72">
        <f>ROUND(E1804*F1804, 2)</f>
        <v/>
      </c>
      <c r="L1804" t="n">
        <v>1</v>
      </c>
      <c r="M1804" t="n">
        <v>50.53</v>
      </c>
      <c r="N1804">
        <f>(M1804-F1804)</f>
        <v/>
      </c>
    </row>
    <row r="1805" ht="15" customHeight="1">
      <c r="A1805" s="2" t="inlineStr"/>
      <c r="B1805" s="2" t="inlineStr"/>
      <c r="C1805" s="2" t="inlineStr"/>
      <c r="D1805" s="2" t="inlineStr"/>
      <c r="E1805" s="29" t="inlineStr">
        <is>
          <t>TOTAL Material:</t>
        </is>
      </c>
      <c r="F1805" s="60" t="n"/>
      <c r="G1805" s="73">
        <f>SUM(G1804:G1804)</f>
        <v/>
      </c>
    </row>
    <row r="1806" ht="15" customHeight="1">
      <c r="A1806" s="2" t="inlineStr"/>
      <c r="B1806" s="2" t="inlineStr"/>
      <c r="C1806" s="2" t="inlineStr"/>
      <c r="D1806" s="2" t="inlineStr"/>
      <c r="E1806" s="31" t="inlineStr">
        <is>
          <t>VALOR:</t>
        </is>
      </c>
      <c r="F1806" s="60" t="n"/>
      <c r="G1806" s="61">
        <f>SUM(G1805)</f>
        <v/>
      </c>
    </row>
    <row r="1807" ht="15" customHeight="1">
      <c r="A1807" s="2" t="inlineStr"/>
      <c r="B1807" s="2" t="inlineStr"/>
      <c r="C1807" s="2" t="inlineStr"/>
      <c r="D1807" s="2" t="inlineStr"/>
      <c r="E1807" s="31" t="inlineStr">
        <is>
          <t>VALOR BDI (26.70%):</t>
        </is>
      </c>
      <c r="F1807" s="60" t="n"/>
      <c r="G1807" s="61">
        <f>ROUNDDOWN(G1806*BDI,2)</f>
        <v/>
      </c>
    </row>
    <row r="1808" ht="15" customHeight="1">
      <c r="A1808" s="2" t="inlineStr"/>
      <c r="B1808" s="2" t="inlineStr"/>
      <c r="C1808" s="2" t="inlineStr"/>
      <c r="D1808" s="2" t="inlineStr"/>
      <c r="E1808" s="31" t="inlineStr">
        <is>
          <t>VALOR COM BDI:</t>
        </is>
      </c>
      <c r="F1808" s="60" t="n"/>
      <c r="G1808" s="61">
        <f>G1807 + G1806</f>
        <v/>
      </c>
    </row>
    <row r="1809" ht="10" customHeight="1">
      <c r="A1809" s="2" t="inlineStr"/>
      <c r="B1809" s="2" t="inlineStr"/>
      <c r="C1809" s="22" t="inlineStr"/>
      <c r="E1809" s="2" t="inlineStr"/>
      <c r="F1809" s="2" t="inlineStr"/>
      <c r="G1809" s="2" t="inlineStr"/>
    </row>
    <row r="1810" ht="20" customHeight="1">
      <c r="A1810" s="23" t="inlineStr">
        <is>
          <t>6.23. I1945 TE AÇO GALVANIZADO DE 1 1/2' (UN)</t>
        </is>
      </c>
      <c r="B1810" s="59" t="n"/>
      <c r="C1810" s="59" t="n"/>
      <c r="D1810" s="59" t="n"/>
      <c r="E1810" s="59" t="n"/>
      <c r="F1810" s="59" t="n"/>
      <c r="G1810" s="60" t="n"/>
    </row>
    <row r="1811" ht="15" customHeight="1">
      <c r="A1811" s="24" t="inlineStr">
        <is>
          <t>Material</t>
        </is>
      </c>
      <c r="B1811" s="60" t="n"/>
      <c r="C1811" s="15" t="inlineStr">
        <is>
          <t>FONTE</t>
        </is>
      </c>
      <c r="D1811" s="15" t="inlineStr">
        <is>
          <t>UNID</t>
        </is>
      </c>
      <c r="E1811" s="15" t="inlineStr">
        <is>
          <t>COEFICIENTE</t>
        </is>
      </c>
      <c r="F1811" s="15" t="inlineStr">
        <is>
          <t>PREÇO UNITÁRIO</t>
        </is>
      </c>
      <c r="G1811" s="15" t="inlineStr">
        <is>
          <t>TOTAL</t>
        </is>
      </c>
    </row>
    <row r="1812" ht="15" customHeight="1">
      <c r="A1812" s="25" t="inlineStr">
        <is>
          <t>I1945</t>
        </is>
      </c>
      <c r="B1812" s="26" t="inlineStr">
        <is>
          <t>TE AÇO GALVANIZADO DE 1 1/2'</t>
        </is>
      </c>
      <c r="C1812" s="25" t="inlineStr">
        <is>
          <t>SEINFRA</t>
        </is>
      </c>
      <c r="D1812" s="25" t="inlineStr">
        <is>
          <t>UN</t>
        </is>
      </c>
      <c r="E1812" s="69" t="n">
        <v>1</v>
      </c>
      <c r="F1812" s="72">
        <f>ROUND(M1812*FATOR, 2)</f>
        <v/>
      </c>
      <c r="G1812" s="72">
        <f>ROUND(E1812*F1812, 2)</f>
        <v/>
      </c>
      <c r="L1812" t="n">
        <v>1</v>
      </c>
      <c r="M1812" t="n">
        <v>46.75</v>
      </c>
      <c r="N1812">
        <f>(M1812-F1812)</f>
        <v/>
      </c>
    </row>
    <row r="1813" ht="15" customHeight="1">
      <c r="A1813" s="2" t="inlineStr"/>
      <c r="B1813" s="2" t="inlineStr"/>
      <c r="C1813" s="2" t="inlineStr"/>
      <c r="D1813" s="2" t="inlineStr"/>
      <c r="E1813" s="29" t="inlineStr">
        <is>
          <t>TOTAL Material:</t>
        </is>
      </c>
      <c r="F1813" s="60" t="n"/>
      <c r="G1813" s="73">
        <f>SUM(G1812:G1812)</f>
        <v/>
      </c>
    </row>
    <row r="1814" ht="15" customHeight="1">
      <c r="A1814" s="2" t="inlineStr"/>
      <c r="B1814" s="2" t="inlineStr"/>
      <c r="C1814" s="2" t="inlineStr"/>
      <c r="D1814" s="2" t="inlineStr"/>
      <c r="E1814" s="31" t="inlineStr">
        <is>
          <t>VALOR:</t>
        </is>
      </c>
      <c r="F1814" s="60" t="n"/>
      <c r="G1814" s="61">
        <f>SUM(G1813)</f>
        <v/>
      </c>
    </row>
    <row r="1815" ht="15" customHeight="1">
      <c r="A1815" s="2" t="inlineStr"/>
      <c r="B1815" s="2" t="inlineStr"/>
      <c r="C1815" s="2" t="inlineStr"/>
      <c r="D1815" s="2" t="inlineStr"/>
      <c r="E1815" s="31" t="inlineStr">
        <is>
          <t>VALOR BDI (26.70%):</t>
        </is>
      </c>
      <c r="F1815" s="60" t="n"/>
      <c r="G1815" s="61">
        <f>ROUNDDOWN(G1814*BDI,2)</f>
        <v/>
      </c>
    </row>
    <row r="1816" ht="15" customHeight="1">
      <c r="A1816" s="2" t="inlineStr"/>
      <c r="B1816" s="2" t="inlineStr"/>
      <c r="C1816" s="2" t="inlineStr"/>
      <c r="D1816" s="2" t="inlineStr"/>
      <c r="E1816" s="31" t="inlineStr">
        <is>
          <t>VALOR COM BDI:</t>
        </is>
      </c>
      <c r="F1816" s="60" t="n"/>
      <c r="G1816" s="61">
        <f>G1815 + G1814</f>
        <v/>
      </c>
    </row>
    <row r="1817" ht="10" customHeight="1">
      <c r="A1817" s="2" t="inlineStr"/>
      <c r="B1817" s="2" t="inlineStr"/>
      <c r="C1817" s="22" t="inlineStr"/>
      <c r="E1817" s="2" t="inlineStr"/>
      <c r="F1817" s="2" t="inlineStr"/>
      <c r="G1817" s="2" t="inlineStr"/>
    </row>
    <row r="1818" ht="20" customHeight="1">
      <c r="A1818" s="23" t="inlineStr">
        <is>
          <t>6.24. I0895 CRUZETA AÇO GALVANIZADO 1 1/4'' (UN)</t>
        </is>
      </c>
      <c r="B1818" s="59" t="n"/>
      <c r="C1818" s="59" t="n"/>
      <c r="D1818" s="59" t="n"/>
      <c r="E1818" s="59" t="n"/>
      <c r="F1818" s="59" t="n"/>
      <c r="G1818" s="60" t="n"/>
    </row>
    <row r="1819" ht="15" customHeight="1">
      <c r="A1819" s="24" t="inlineStr">
        <is>
          <t>Material</t>
        </is>
      </c>
      <c r="B1819" s="60" t="n"/>
      <c r="C1819" s="15" t="inlineStr">
        <is>
          <t>FONTE</t>
        </is>
      </c>
      <c r="D1819" s="15" t="inlineStr">
        <is>
          <t>UNID</t>
        </is>
      </c>
      <c r="E1819" s="15" t="inlineStr">
        <is>
          <t>COEFICIENTE</t>
        </is>
      </c>
      <c r="F1819" s="15" t="inlineStr">
        <is>
          <t>PREÇO UNITÁRIO</t>
        </is>
      </c>
      <c r="G1819" s="15" t="inlineStr">
        <is>
          <t>TOTAL</t>
        </is>
      </c>
    </row>
    <row r="1820" ht="15" customHeight="1">
      <c r="A1820" s="25" t="inlineStr">
        <is>
          <t>I0895</t>
        </is>
      </c>
      <c r="B1820" s="26" t="inlineStr">
        <is>
          <t>CRUZETA AÇO GALVANIZADO 1 1/4''</t>
        </is>
      </c>
      <c r="C1820" s="25" t="inlineStr">
        <is>
          <t>SEINFRA</t>
        </is>
      </c>
      <c r="D1820" s="25" t="inlineStr">
        <is>
          <t>UN</t>
        </is>
      </c>
      <c r="E1820" s="69" t="n">
        <v>1</v>
      </c>
      <c r="F1820" s="72">
        <f>ROUND(M1820*FATOR, 2)</f>
        <v/>
      </c>
      <c r="G1820" s="72">
        <f>ROUND(E1820*F1820, 2)</f>
        <v/>
      </c>
      <c r="L1820" t="n">
        <v>1</v>
      </c>
      <c r="M1820" t="n">
        <v>67.06</v>
      </c>
      <c r="N1820">
        <f>(M1820-F1820)</f>
        <v/>
      </c>
    </row>
    <row r="1821" ht="15" customHeight="1">
      <c r="A1821" s="2" t="inlineStr"/>
      <c r="B1821" s="2" t="inlineStr"/>
      <c r="C1821" s="2" t="inlineStr"/>
      <c r="D1821" s="2" t="inlineStr"/>
      <c r="E1821" s="29" t="inlineStr">
        <is>
          <t>TOTAL Material:</t>
        </is>
      </c>
      <c r="F1821" s="60" t="n"/>
      <c r="G1821" s="73">
        <f>SUM(G1820:G1820)</f>
        <v/>
      </c>
    </row>
    <row r="1822" ht="15" customHeight="1">
      <c r="A1822" s="2" t="inlineStr"/>
      <c r="B1822" s="2" t="inlineStr"/>
      <c r="C1822" s="2" t="inlineStr"/>
      <c r="D1822" s="2" t="inlineStr"/>
      <c r="E1822" s="31" t="inlineStr">
        <is>
          <t>VALOR:</t>
        </is>
      </c>
      <c r="F1822" s="60" t="n"/>
      <c r="G1822" s="61">
        <f>SUM(G1821)</f>
        <v/>
      </c>
    </row>
    <row r="1823" ht="15" customHeight="1">
      <c r="A1823" s="2" t="inlineStr"/>
      <c r="B1823" s="2" t="inlineStr"/>
      <c r="C1823" s="2" t="inlineStr"/>
      <c r="D1823" s="2" t="inlineStr"/>
      <c r="E1823" s="31" t="inlineStr">
        <is>
          <t>VALOR BDI (26.70%):</t>
        </is>
      </c>
      <c r="F1823" s="60" t="n"/>
      <c r="G1823" s="61">
        <f>ROUNDDOWN(G1822*BDI,2)</f>
        <v/>
      </c>
    </row>
    <row r="1824" ht="15" customHeight="1">
      <c r="A1824" s="2" t="inlineStr"/>
      <c r="B1824" s="2" t="inlineStr"/>
      <c r="C1824" s="2" t="inlineStr"/>
      <c r="D1824" s="2" t="inlineStr"/>
      <c r="E1824" s="31" t="inlineStr">
        <is>
          <t>VALOR COM BDI:</t>
        </is>
      </c>
      <c r="F1824" s="60" t="n"/>
      <c r="G1824" s="61">
        <f>G1823 + G1822</f>
        <v/>
      </c>
    </row>
    <row r="1825" ht="10" customHeight="1">
      <c r="A1825" s="2" t="inlineStr"/>
      <c r="B1825" s="2" t="inlineStr"/>
      <c r="C1825" s="22" t="inlineStr"/>
      <c r="E1825" s="2" t="inlineStr"/>
      <c r="F1825" s="2" t="inlineStr"/>
      <c r="G1825" s="2" t="inlineStr"/>
    </row>
    <row r="1826" ht="20" customHeight="1">
      <c r="A1826" s="23" t="inlineStr">
        <is>
          <t>6.25. C0098 APLICAÇÃO DE ADESIVO ESTRUTURAL BASE EPOXI (KG)</t>
        </is>
      </c>
      <c r="B1826" s="59" t="n"/>
      <c r="C1826" s="59" t="n"/>
      <c r="D1826" s="59" t="n"/>
      <c r="E1826" s="59" t="n"/>
      <c r="F1826" s="59" t="n"/>
      <c r="G1826" s="60" t="n"/>
    </row>
    <row r="1827" ht="15" customHeight="1">
      <c r="A1827" s="24" t="inlineStr">
        <is>
          <t>Material</t>
        </is>
      </c>
      <c r="B1827" s="60" t="n"/>
      <c r="C1827" s="15" t="inlineStr">
        <is>
          <t>FONTE</t>
        </is>
      </c>
      <c r="D1827" s="15" t="inlineStr">
        <is>
          <t>UNID</t>
        </is>
      </c>
      <c r="E1827" s="15" t="inlineStr">
        <is>
          <t>COEFICIENTE</t>
        </is>
      </c>
      <c r="F1827" s="15" t="inlineStr">
        <is>
          <t>PREÇO UNITÁRIO</t>
        </is>
      </c>
      <c r="G1827" s="15" t="inlineStr">
        <is>
          <t>TOTAL</t>
        </is>
      </c>
    </row>
    <row r="1828" ht="15" customHeight="1">
      <c r="A1828" s="25" t="inlineStr">
        <is>
          <t>I2422</t>
        </is>
      </c>
      <c r="B1828" s="26" t="inlineStr">
        <is>
          <t>SIKADUR 32</t>
        </is>
      </c>
      <c r="C1828" s="25" t="inlineStr">
        <is>
          <t>SEINFRA</t>
        </is>
      </c>
      <c r="D1828" s="25" t="inlineStr">
        <is>
          <t>KG</t>
        </is>
      </c>
      <c r="E1828" s="69" t="n">
        <v>1</v>
      </c>
      <c r="F1828" s="72">
        <f>ROUND(M1828*FATOR, 2)</f>
        <v/>
      </c>
      <c r="G1828" s="72">
        <f>ROUND(E1828*F1828, 2)</f>
        <v/>
      </c>
      <c r="L1828" t="n">
        <v>1</v>
      </c>
      <c r="M1828" t="n">
        <v>114.24</v>
      </c>
      <c r="N1828">
        <f>(M1828-F1828)</f>
        <v/>
      </c>
    </row>
    <row r="1829" ht="15" customHeight="1">
      <c r="A1829" s="2" t="inlineStr"/>
      <c r="B1829" s="2" t="inlineStr"/>
      <c r="C1829" s="2" t="inlineStr"/>
      <c r="D1829" s="2" t="inlineStr"/>
      <c r="E1829" s="29" t="inlineStr">
        <is>
          <t>TOTAL Material:</t>
        </is>
      </c>
      <c r="F1829" s="60" t="n"/>
      <c r="G1829" s="73">
        <f>SUM(G1828:G1828)</f>
        <v/>
      </c>
    </row>
    <row r="1830" ht="15" customHeight="1">
      <c r="A1830" s="24" t="inlineStr">
        <is>
          <t>Mão de Obra</t>
        </is>
      </c>
      <c r="B1830" s="60" t="n"/>
      <c r="C1830" s="15" t="inlineStr">
        <is>
          <t>FONTE</t>
        </is>
      </c>
      <c r="D1830" s="15" t="inlineStr">
        <is>
          <t>UNID</t>
        </is>
      </c>
      <c r="E1830" s="15" t="inlineStr">
        <is>
          <t>COEFICIENTE</t>
        </is>
      </c>
      <c r="F1830" s="15" t="inlineStr">
        <is>
          <t>PREÇO UNITÁRIO</t>
        </is>
      </c>
      <c r="G1830" s="15" t="inlineStr">
        <is>
          <t>TOTAL</t>
        </is>
      </c>
    </row>
    <row r="1831" ht="15" customHeight="1">
      <c r="A1831" s="25" t="inlineStr">
        <is>
          <t>I2391</t>
        </is>
      </c>
      <c r="B1831" s="26" t="inlineStr">
        <is>
          <t>PEDREIRO</t>
        </is>
      </c>
      <c r="C1831" s="25" t="inlineStr">
        <is>
          <t>SEINFRA</t>
        </is>
      </c>
      <c r="D1831" s="25" t="inlineStr">
        <is>
          <t>H</t>
        </is>
      </c>
      <c r="E1831" s="69">
        <f>L1831*FATOR</f>
        <v/>
      </c>
      <c r="F1831" s="72" t="n">
        <v>26.86</v>
      </c>
      <c r="G1831" s="72">
        <f>ROUND(E1831*F1831, 2)</f>
        <v/>
      </c>
      <c r="L1831" t="n">
        <v>0.8</v>
      </c>
      <c r="M1831" t="n">
        <v>26.86</v>
      </c>
      <c r="N1831">
        <f>(M1831-F1831)</f>
        <v/>
      </c>
    </row>
    <row r="1832" ht="15" customHeight="1">
      <c r="A1832" s="2" t="inlineStr"/>
      <c r="B1832" s="2" t="inlineStr"/>
      <c r="C1832" s="2" t="inlineStr"/>
      <c r="D1832" s="2" t="inlineStr"/>
      <c r="E1832" s="29" t="inlineStr">
        <is>
          <t>TOTAL Mão de Obra:</t>
        </is>
      </c>
      <c r="F1832" s="60" t="n"/>
      <c r="G1832" s="73">
        <f>SUM(G1831:G1831)</f>
        <v/>
      </c>
    </row>
    <row r="1833" ht="15" customHeight="1">
      <c r="A1833" s="2" t="inlineStr"/>
      <c r="B1833" s="2" t="inlineStr"/>
      <c r="C1833" s="2" t="inlineStr"/>
      <c r="D1833" s="2" t="inlineStr"/>
      <c r="E1833" s="31" t="inlineStr">
        <is>
          <t>VALOR:</t>
        </is>
      </c>
      <c r="F1833" s="60" t="n"/>
      <c r="G1833" s="61">
        <f>SUM(G1829,G1832)</f>
        <v/>
      </c>
    </row>
    <row r="1834" ht="15" customHeight="1">
      <c r="A1834" s="2" t="inlineStr"/>
      <c r="B1834" s="2" t="inlineStr"/>
      <c r="C1834" s="2" t="inlineStr"/>
      <c r="D1834" s="2" t="inlineStr"/>
      <c r="E1834" s="31" t="inlineStr">
        <is>
          <t>VALOR BDI (26.70%):</t>
        </is>
      </c>
      <c r="F1834" s="60" t="n"/>
      <c r="G1834" s="61">
        <f>ROUNDDOWN(G1833*BDI,2)</f>
        <v/>
      </c>
    </row>
    <row r="1835" ht="15" customHeight="1">
      <c r="A1835" s="2" t="inlineStr"/>
      <c r="B1835" s="2" t="inlineStr"/>
      <c r="C1835" s="2" t="inlineStr"/>
      <c r="D1835" s="2" t="inlineStr"/>
      <c r="E1835" s="31" t="inlineStr">
        <is>
          <t>VALOR COM BDI:</t>
        </is>
      </c>
      <c r="F1835" s="60" t="n"/>
      <c r="G1835" s="61">
        <f>G1834 + G1833</f>
        <v/>
      </c>
    </row>
    <row r="1836" ht="10" customHeight="1">
      <c r="A1836" s="2" t="inlineStr"/>
      <c r="B1836" s="2" t="inlineStr"/>
      <c r="C1836" s="22" t="inlineStr"/>
      <c r="E1836" s="2" t="inlineStr"/>
      <c r="F1836" s="2" t="inlineStr"/>
      <c r="G1836" s="2" t="inlineStr"/>
    </row>
    <row r="1837" ht="20" customHeight="1">
      <c r="A1837" s="23" t="inlineStr">
        <is>
          <t>6.26. G0228 NITROGÊNIO (M3)</t>
        </is>
      </c>
      <c r="B1837" s="59" t="n"/>
      <c r="C1837" s="59" t="n"/>
      <c r="D1837" s="59" t="n"/>
      <c r="E1837" s="59" t="n"/>
      <c r="F1837" s="59" t="n"/>
      <c r="G1837" s="60" t="n"/>
    </row>
    <row r="1838" ht="15" customHeight="1">
      <c r="A1838" s="24" t="inlineStr">
        <is>
          <t>Material</t>
        </is>
      </c>
      <c r="B1838" s="60" t="n"/>
      <c r="C1838" s="15" t="inlineStr">
        <is>
          <t>FONTE</t>
        </is>
      </c>
      <c r="D1838" s="15" t="inlineStr">
        <is>
          <t>UNID</t>
        </is>
      </c>
      <c r="E1838" s="15" t="inlineStr">
        <is>
          <t>COEFICIENTE</t>
        </is>
      </c>
      <c r="F1838" s="15" t="inlineStr">
        <is>
          <t>PREÇO UNITÁRIO</t>
        </is>
      </c>
      <c r="G1838" s="15" t="inlineStr">
        <is>
          <t>TOTAL</t>
        </is>
      </c>
    </row>
    <row r="1839" ht="15" customHeight="1">
      <c r="A1839" s="25" t="inlineStr">
        <is>
          <t>G0228</t>
        </is>
      </c>
      <c r="B1839" s="26" t="inlineStr">
        <is>
          <t>NITROGÊNIO</t>
        </is>
      </c>
      <c r="C1839" s="25" t="inlineStr">
        <is>
          <t>SEINFRA</t>
        </is>
      </c>
      <c r="D1839" s="25" t="inlineStr">
        <is>
          <t>M3</t>
        </is>
      </c>
      <c r="E1839" s="69" t="n">
        <v>1</v>
      </c>
      <c r="F1839" s="72">
        <f>ROUND(M1839*FATOR, 2)</f>
        <v/>
      </c>
      <c r="G1839" s="72">
        <f>ROUND(E1839*F1839, 2)</f>
        <v/>
      </c>
      <c r="L1839" t="n">
        <v>1</v>
      </c>
      <c r="M1839" t="n">
        <v>34.3</v>
      </c>
      <c r="N1839">
        <f>(M1839-F1839)</f>
        <v/>
      </c>
    </row>
    <row r="1840" ht="15" customHeight="1">
      <c r="A1840" s="2" t="inlineStr"/>
      <c r="B1840" s="2" t="inlineStr"/>
      <c r="C1840" s="2" t="inlineStr"/>
      <c r="D1840" s="2" t="inlineStr"/>
      <c r="E1840" s="29" t="inlineStr">
        <is>
          <t>TOTAL Material:</t>
        </is>
      </c>
      <c r="F1840" s="60" t="n"/>
      <c r="G1840" s="73">
        <f>SUM(G1839:G1839)</f>
        <v/>
      </c>
    </row>
    <row r="1841" ht="15" customHeight="1">
      <c r="A1841" s="2" t="inlineStr"/>
      <c r="B1841" s="2" t="inlineStr"/>
      <c r="C1841" s="2" t="inlineStr"/>
      <c r="D1841" s="2" t="inlineStr"/>
      <c r="E1841" s="31" t="inlineStr">
        <is>
          <t>VALOR:</t>
        </is>
      </c>
      <c r="F1841" s="60" t="n"/>
      <c r="G1841" s="61">
        <f>SUM(G1840)</f>
        <v/>
      </c>
    </row>
    <row r="1842" ht="15" customHeight="1">
      <c r="A1842" s="2" t="inlineStr"/>
      <c r="B1842" s="2" t="inlineStr"/>
      <c r="C1842" s="2" t="inlineStr"/>
      <c r="D1842" s="2" t="inlineStr"/>
      <c r="E1842" s="31" t="inlineStr">
        <is>
          <t>VALOR BDI (26.70%):</t>
        </is>
      </c>
      <c r="F1842" s="60" t="n"/>
      <c r="G1842" s="61">
        <f>ROUNDDOWN(G1841*BDI,2)</f>
        <v/>
      </c>
    </row>
    <row r="1843" ht="15" customHeight="1">
      <c r="A1843" s="2" t="inlineStr"/>
      <c r="B1843" s="2" t="inlineStr"/>
      <c r="C1843" s="2" t="inlineStr"/>
      <c r="D1843" s="2" t="inlineStr"/>
      <c r="E1843" s="31" t="inlineStr">
        <is>
          <t>VALOR COM BDI:</t>
        </is>
      </c>
      <c r="F1843" s="60" t="n"/>
      <c r="G1843" s="61">
        <f>G1842 + G1841</f>
        <v/>
      </c>
    </row>
    <row r="1844" ht="10" customHeight="1">
      <c r="A1844" s="2" t="inlineStr"/>
      <c r="B1844" s="2" t="inlineStr"/>
      <c r="C1844" s="22" t="inlineStr"/>
      <c r="E1844" s="2" t="inlineStr"/>
      <c r="F1844" s="2" t="inlineStr"/>
      <c r="G1844" s="2" t="inlineStr"/>
    </row>
    <row r="1845" ht="20" customHeight="1">
      <c r="A1845" s="23" t="inlineStr">
        <is>
          <t>6.27. C1879 PERFIL METÁLICO ' I ', PRÉ-PINTADO C/ H=200mm (M)</t>
        </is>
      </c>
      <c r="B1845" s="59" t="n"/>
      <c r="C1845" s="59" t="n"/>
      <c r="D1845" s="59" t="n"/>
      <c r="E1845" s="59" t="n"/>
      <c r="F1845" s="59" t="n"/>
      <c r="G1845" s="60" t="n"/>
    </row>
    <row r="1846" ht="15" customHeight="1">
      <c r="A1846" s="24" t="inlineStr">
        <is>
          <t>Equipamento Custo Horário</t>
        </is>
      </c>
      <c r="B1846" s="60" t="n"/>
      <c r="C1846" s="15" t="inlineStr">
        <is>
          <t>FONTE</t>
        </is>
      </c>
      <c r="D1846" s="15" t="inlineStr">
        <is>
          <t>UNID</t>
        </is>
      </c>
      <c r="E1846" s="15" t="inlineStr">
        <is>
          <t>COEFICIENTE</t>
        </is>
      </c>
      <c r="F1846" s="15" t="inlineStr">
        <is>
          <t>PREÇO UNITÁRIO</t>
        </is>
      </c>
      <c r="G1846" s="15" t="inlineStr">
        <is>
          <t>TOTAL</t>
        </is>
      </c>
    </row>
    <row r="1847" ht="15" customHeight="1">
      <c r="A1847" s="25" t="inlineStr">
        <is>
          <t>I0751</t>
        </is>
      </c>
      <c r="B1847" s="26" t="inlineStr">
        <is>
          <t>MÁQUINA P/JATEAMENTO (CHP)</t>
        </is>
      </c>
      <c r="C1847" s="25" t="inlineStr">
        <is>
          <t>SEINFRA</t>
        </is>
      </c>
      <c r="D1847" s="25" t="inlineStr">
        <is>
          <t>H</t>
        </is>
      </c>
      <c r="E1847" s="69" t="n">
        <v>0.5</v>
      </c>
      <c r="F1847" s="72">
        <f>'COMPOSICOES AUXILIARES'!G1074</f>
        <v/>
      </c>
      <c r="G1847" s="72">
        <f>ROUND(E1847*F1847, 2)</f>
        <v/>
      </c>
      <c r="L1847" t="n">
        <v>0.5</v>
      </c>
      <c r="M1847" t="n">
        <v>46.7792</v>
      </c>
      <c r="N1847">
        <f>(M1847-F1847)</f>
        <v/>
      </c>
    </row>
    <row r="1848" ht="18" customHeight="1">
      <c r="A1848" s="2" t="inlineStr"/>
      <c r="B1848" s="2" t="inlineStr"/>
      <c r="C1848" s="2" t="inlineStr"/>
      <c r="D1848" s="2" t="inlineStr"/>
      <c r="E1848" s="29" t="inlineStr">
        <is>
          <t>TOTAL Equipamento Custo Horário:</t>
        </is>
      </c>
      <c r="F1848" s="60" t="n"/>
      <c r="G1848" s="73">
        <f>SUM(G1847:G1847)</f>
        <v/>
      </c>
    </row>
    <row r="1849" ht="15" customHeight="1">
      <c r="A1849" s="24" t="inlineStr">
        <is>
          <t>Material</t>
        </is>
      </c>
      <c r="B1849" s="60" t="n"/>
      <c r="C1849" s="15" t="inlineStr">
        <is>
          <t>FONTE</t>
        </is>
      </c>
      <c r="D1849" s="15" t="inlineStr">
        <is>
          <t>UNID</t>
        </is>
      </c>
      <c r="E1849" s="15" t="inlineStr">
        <is>
          <t>COEFICIENTE</t>
        </is>
      </c>
      <c r="F1849" s="15" t="inlineStr">
        <is>
          <t>PREÇO UNITÁRIO</t>
        </is>
      </c>
      <c r="G1849" s="15" t="inlineStr">
        <is>
          <t>TOTAL</t>
        </is>
      </c>
    </row>
    <row r="1850" ht="15" customHeight="1">
      <c r="A1850" s="25" t="inlineStr">
        <is>
          <t>I1632</t>
        </is>
      </c>
      <c r="B1850" s="26" t="inlineStr">
        <is>
          <t>PERFIL METÁLICO ' I ',  H=200MM (30,50KG/M)</t>
        </is>
      </c>
      <c r="C1850" s="25" t="inlineStr">
        <is>
          <t>SEINFRA</t>
        </is>
      </c>
      <c r="D1850" s="25" t="inlineStr">
        <is>
          <t>M</t>
        </is>
      </c>
      <c r="E1850" s="69" t="n">
        <v>1</v>
      </c>
      <c r="F1850" s="72">
        <f>ROUND(M1850*FATOR, 2)</f>
        <v/>
      </c>
      <c r="G1850" s="72">
        <f>ROUND(E1850*F1850, 2)</f>
        <v/>
      </c>
      <c r="L1850" t="n">
        <v>1</v>
      </c>
      <c r="M1850" t="n">
        <v>396.5</v>
      </c>
      <c r="N1850">
        <f>(M1850-F1850)</f>
        <v/>
      </c>
    </row>
    <row r="1851" ht="15" customHeight="1">
      <c r="A1851" s="25" t="inlineStr">
        <is>
          <t>I1735</t>
        </is>
      </c>
      <c r="B1851" s="26" t="inlineStr">
        <is>
          <t>PRIMER A BASE DE EPOXI</t>
        </is>
      </c>
      <c r="C1851" s="25" t="inlineStr">
        <is>
          <t>SEINFRA</t>
        </is>
      </c>
      <c r="D1851" s="25" t="inlineStr">
        <is>
          <t>L</t>
        </is>
      </c>
      <c r="E1851" s="69" t="n">
        <v>0.3</v>
      </c>
      <c r="F1851" s="72">
        <f>ROUND(M1851*FATOR, 2)</f>
        <v/>
      </c>
      <c r="G1851" s="72">
        <f>ROUND(E1851*F1851, 2)</f>
        <v/>
      </c>
      <c r="L1851" t="n">
        <v>0.3</v>
      </c>
      <c r="M1851" t="n">
        <v>53.03</v>
      </c>
      <c r="N1851">
        <f>(M1851-F1851)</f>
        <v/>
      </c>
    </row>
    <row r="1852" ht="15" customHeight="1">
      <c r="A1852" s="2" t="inlineStr"/>
      <c r="B1852" s="2" t="inlineStr"/>
      <c r="C1852" s="2" t="inlineStr"/>
      <c r="D1852" s="2" t="inlineStr"/>
      <c r="E1852" s="29" t="inlineStr">
        <is>
          <t>TOTAL Material:</t>
        </is>
      </c>
      <c r="F1852" s="60" t="n"/>
      <c r="G1852" s="73">
        <f>SUM(G1850:G1851)</f>
        <v/>
      </c>
    </row>
    <row r="1853" ht="15" customHeight="1">
      <c r="A1853" s="24" t="inlineStr">
        <is>
          <t>Mão de Obra</t>
        </is>
      </c>
      <c r="B1853" s="60" t="n"/>
      <c r="C1853" s="15" t="inlineStr">
        <is>
          <t>FONTE</t>
        </is>
      </c>
      <c r="D1853" s="15" t="inlineStr">
        <is>
          <t>UNID</t>
        </is>
      </c>
      <c r="E1853" s="15" t="inlineStr">
        <is>
          <t>COEFICIENTE</t>
        </is>
      </c>
      <c r="F1853" s="15" t="inlineStr">
        <is>
          <t>PREÇO UNITÁRIO</t>
        </is>
      </c>
      <c r="G1853" s="15" t="inlineStr">
        <is>
          <t>TOTAL</t>
        </is>
      </c>
    </row>
    <row r="1854" ht="15" customHeight="1">
      <c r="A1854" s="25" t="inlineStr">
        <is>
          <t>I0037</t>
        </is>
      </c>
      <c r="B1854" s="26" t="inlineStr">
        <is>
          <t>AJUDANTE</t>
        </is>
      </c>
      <c r="C1854" s="25" t="inlineStr">
        <is>
          <t>SEINFRA</t>
        </is>
      </c>
      <c r="D1854" s="25" t="inlineStr">
        <is>
          <t>H</t>
        </is>
      </c>
      <c r="E1854" s="69">
        <f>L1854*FATOR</f>
        <v/>
      </c>
      <c r="F1854" s="72" t="n">
        <v>21.1</v>
      </c>
      <c r="G1854" s="72">
        <f>ROUND(E1854*F1854, 2)</f>
        <v/>
      </c>
      <c r="L1854" t="n">
        <v>1.5</v>
      </c>
      <c r="M1854" t="n">
        <v>21.1</v>
      </c>
      <c r="N1854">
        <f>(M1854-F1854)</f>
        <v/>
      </c>
    </row>
    <row r="1855" ht="15" customHeight="1">
      <c r="A1855" s="25" t="inlineStr">
        <is>
          <t>I1278</t>
        </is>
      </c>
      <c r="B1855" s="26" t="inlineStr">
        <is>
          <t>JATISTA</t>
        </is>
      </c>
      <c r="C1855" s="25" t="inlineStr">
        <is>
          <t>SEINFRA</t>
        </is>
      </c>
      <c r="D1855" s="25" t="inlineStr">
        <is>
          <t>H</t>
        </is>
      </c>
      <c r="E1855" s="69">
        <f>L1855*FATOR</f>
        <v/>
      </c>
      <c r="F1855" s="72" t="n">
        <v>26.86</v>
      </c>
      <c r="G1855" s="72">
        <f>ROUND(E1855*F1855, 2)</f>
        <v/>
      </c>
      <c r="L1855" t="n">
        <v>0.5</v>
      </c>
      <c r="M1855" t="n">
        <v>26.86</v>
      </c>
      <c r="N1855">
        <f>(M1855-F1855)</f>
        <v/>
      </c>
    </row>
    <row r="1856" ht="15" customHeight="1">
      <c r="A1856" s="25" t="inlineStr">
        <is>
          <t>I1530</t>
        </is>
      </c>
      <c r="B1856" s="26" t="inlineStr">
        <is>
          <t>MONTADOR</t>
        </is>
      </c>
      <c r="C1856" s="25" t="inlineStr">
        <is>
          <t>SEINFRA</t>
        </is>
      </c>
      <c r="D1856" s="25" t="inlineStr">
        <is>
          <t>H</t>
        </is>
      </c>
      <c r="E1856" s="69">
        <f>L1856*FATOR</f>
        <v/>
      </c>
      <c r="F1856" s="72" t="n">
        <v>26.86</v>
      </c>
      <c r="G1856" s="72">
        <f>ROUND(E1856*F1856, 2)</f>
        <v/>
      </c>
      <c r="L1856" t="n">
        <v>1.5</v>
      </c>
      <c r="M1856" t="n">
        <v>26.86</v>
      </c>
      <c r="N1856">
        <f>(M1856-F1856)</f>
        <v/>
      </c>
    </row>
    <row r="1857" ht="15" customHeight="1">
      <c r="A1857" s="2" t="inlineStr"/>
      <c r="B1857" s="2" t="inlineStr"/>
      <c r="C1857" s="2" t="inlineStr"/>
      <c r="D1857" s="2" t="inlineStr"/>
      <c r="E1857" s="29" t="inlineStr">
        <is>
          <t>TOTAL Mão de Obra:</t>
        </is>
      </c>
      <c r="F1857" s="60" t="n"/>
      <c r="G1857" s="73">
        <f>SUM(G1854:G1856)</f>
        <v/>
      </c>
    </row>
    <row r="1858" ht="15" customHeight="1">
      <c r="A1858" s="2" t="inlineStr"/>
      <c r="B1858" s="2" t="inlineStr"/>
      <c r="C1858" s="2" t="inlineStr"/>
      <c r="D1858" s="2" t="inlineStr"/>
      <c r="E1858" s="31" t="inlineStr">
        <is>
          <t>VALOR:</t>
        </is>
      </c>
      <c r="F1858" s="60" t="n"/>
      <c r="G1858" s="61">
        <f>SUM(G1852,G1848,G1857)</f>
        <v/>
      </c>
    </row>
    <row r="1859" ht="15" customHeight="1">
      <c r="A1859" s="2" t="inlineStr"/>
      <c r="B1859" s="2" t="inlineStr"/>
      <c r="C1859" s="2" t="inlineStr"/>
      <c r="D1859" s="2" t="inlineStr"/>
      <c r="E1859" s="31" t="inlineStr">
        <is>
          <t>VALOR BDI (26.70%):</t>
        </is>
      </c>
      <c r="F1859" s="60" t="n"/>
      <c r="G1859" s="61">
        <f>ROUNDDOWN(G1858*BDI,2)</f>
        <v/>
      </c>
    </row>
    <row r="1860" ht="15" customHeight="1">
      <c r="A1860" s="2" t="inlineStr"/>
      <c r="B1860" s="2" t="inlineStr"/>
      <c r="C1860" s="2" t="inlineStr"/>
      <c r="D1860" s="2" t="inlineStr"/>
      <c r="E1860" s="31" t="inlineStr">
        <is>
          <t>VALOR COM BDI:</t>
        </is>
      </c>
      <c r="F1860" s="60" t="n"/>
      <c r="G1860" s="61">
        <f>G1859 + G1858</f>
        <v/>
      </c>
    </row>
    <row r="1861" ht="10" customHeight="1">
      <c r="A1861" s="2" t="inlineStr"/>
      <c r="B1861" s="2" t="inlineStr"/>
      <c r="C1861" s="22" t="inlineStr"/>
      <c r="E1861" s="2" t="inlineStr"/>
      <c r="F1861" s="2" t="inlineStr"/>
      <c r="G1861" s="2" t="inlineStr"/>
    </row>
    <row r="1862" ht="20" customHeight="1">
      <c r="A1862" s="23" t="inlineStr">
        <is>
          <t>6.28. C1878 PERFIL METÁLICO  ' I ', PRÉ-PINTADO C/ H=300mm (M)</t>
        </is>
      </c>
      <c r="B1862" s="59" t="n"/>
      <c r="C1862" s="59" t="n"/>
      <c r="D1862" s="59" t="n"/>
      <c r="E1862" s="59" t="n"/>
      <c r="F1862" s="59" t="n"/>
      <c r="G1862" s="60" t="n"/>
    </row>
    <row r="1863" ht="15" customHeight="1">
      <c r="A1863" s="24" t="inlineStr">
        <is>
          <t>Equipamento Custo Horário</t>
        </is>
      </c>
      <c r="B1863" s="60" t="n"/>
      <c r="C1863" s="15" t="inlineStr">
        <is>
          <t>FONTE</t>
        </is>
      </c>
      <c r="D1863" s="15" t="inlineStr">
        <is>
          <t>UNID</t>
        </is>
      </c>
      <c r="E1863" s="15" t="inlineStr">
        <is>
          <t>COEFICIENTE</t>
        </is>
      </c>
      <c r="F1863" s="15" t="inlineStr">
        <is>
          <t>PREÇO UNITÁRIO</t>
        </is>
      </c>
      <c r="G1863" s="15" t="inlineStr">
        <is>
          <t>TOTAL</t>
        </is>
      </c>
    </row>
    <row r="1864" ht="15" customHeight="1">
      <c r="A1864" s="25" t="inlineStr">
        <is>
          <t>I0751</t>
        </is>
      </c>
      <c r="B1864" s="26" t="inlineStr">
        <is>
          <t>MÁQUINA P/JATEAMENTO (CHP)</t>
        </is>
      </c>
      <c r="C1864" s="25" t="inlineStr">
        <is>
          <t>SEINFRA</t>
        </is>
      </c>
      <c r="D1864" s="25" t="inlineStr">
        <is>
          <t>H</t>
        </is>
      </c>
      <c r="E1864" s="69" t="n">
        <v>0.5</v>
      </c>
      <c r="F1864" s="72">
        <f>'COMPOSICOES AUXILIARES'!G1074</f>
        <v/>
      </c>
      <c r="G1864" s="72">
        <f>ROUND(E1864*F1864, 2)</f>
        <v/>
      </c>
      <c r="L1864" t="n">
        <v>0.5</v>
      </c>
      <c r="M1864" t="n">
        <v>46.7792</v>
      </c>
      <c r="N1864">
        <f>(M1864-F1864)</f>
        <v/>
      </c>
    </row>
    <row r="1865" ht="18" customHeight="1">
      <c r="A1865" s="2" t="inlineStr"/>
      <c r="B1865" s="2" t="inlineStr"/>
      <c r="C1865" s="2" t="inlineStr"/>
      <c r="D1865" s="2" t="inlineStr"/>
      <c r="E1865" s="29" t="inlineStr">
        <is>
          <t>TOTAL Equipamento Custo Horário:</t>
        </is>
      </c>
      <c r="F1865" s="60" t="n"/>
      <c r="G1865" s="73">
        <f>SUM(G1864:G1864)</f>
        <v/>
      </c>
    </row>
    <row r="1866" ht="15" customHeight="1">
      <c r="A1866" s="24" t="inlineStr">
        <is>
          <t>Material</t>
        </is>
      </c>
      <c r="B1866" s="60" t="n"/>
      <c r="C1866" s="15" t="inlineStr">
        <is>
          <t>FONTE</t>
        </is>
      </c>
      <c r="D1866" s="15" t="inlineStr">
        <is>
          <t>UNID</t>
        </is>
      </c>
      <c r="E1866" s="15" t="inlineStr">
        <is>
          <t>COEFICIENTE</t>
        </is>
      </c>
      <c r="F1866" s="15" t="inlineStr">
        <is>
          <t>PREÇO UNITÁRIO</t>
        </is>
      </c>
      <c r="G1866" s="15" t="inlineStr">
        <is>
          <t>TOTAL</t>
        </is>
      </c>
    </row>
    <row r="1867" ht="15" customHeight="1">
      <c r="A1867" s="25" t="inlineStr">
        <is>
          <t>I1629</t>
        </is>
      </c>
      <c r="B1867" s="26" t="inlineStr">
        <is>
          <t>PERFIL METÁLICO ' I ' , H=300MM (66,97KG/M)</t>
        </is>
      </c>
      <c r="C1867" s="25" t="inlineStr">
        <is>
          <t>SEINFRA</t>
        </is>
      </c>
      <c r="D1867" s="25" t="inlineStr">
        <is>
          <t>M</t>
        </is>
      </c>
      <c r="E1867" s="69" t="n">
        <v>1</v>
      </c>
      <c r="F1867" s="72">
        <f>ROUND(M1867*FATOR, 2)</f>
        <v/>
      </c>
      <c r="G1867" s="72">
        <f>ROUND(E1867*F1867, 2)</f>
        <v/>
      </c>
      <c r="L1867" t="n">
        <v>1</v>
      </c>
      <c r="M1867" t="n">
        <v>870.61</v>
      </c>
      <c r="N1867">
        <f>(M1867-F1867)</f>
        <v/>
      </c>
    </row>
    <row r="1868" ht="15" customHeight="1">
      <c r="A1868" s="25" t="inlineStr">
        <is>
          <t>I1735</t>
        </is>
      </c>
      <c r="B1868" s="26" t="inlineStr">
        <is>
          <t>PRIMER A BASE DE EPOXI</t>
        </is>
      </c>
      <c r="C1868" s="25" t="inlineStr">
        <is>
          <t>SEINFRA</t>
        </is>
      </c>
      <c r="D1868" s="25" t="inlineStr">
        <is>
          <t>L</t>
        </is>
      </c>
      <c r="E1868" s="69" t="n">
        <v>0.3</v>
      </c>
      <c r="F1868" s="72">
        <f>ROUND(M1868*FATOR, 2)</f>
        <v/>
      </c>
      <c r="G1868" s="72">
        <f>ROUND(E1868*F1868, 2)</f>
        <v/>
      </c>
      <c r="L1868" t="n">
        <v>0.3</v>
      </c>
      <c r="M1868" t="n">
        <v>53.03</v>
      </c>
      <c r="N1868">
        <f>(M1868-F1868)</f>
        <v/>
      </c>
    </row>
    <row r="1869" ht="15" customHeight="1">
      <c r="A1869" s="2" t="inlineStr"/>
      <c r="B1869" s="2" t="inlineStr"/>
      <c r="C1869" s="2" t="inlineStr"/>
      <c r="D1869" s="2" t="inlineStr"/>
      <c r="E1869" s="29" t="inlineStr">
        <is>
          <t>TOTAL Material:</t>
        </is>
      </c>
      <c r="F1869" s="60" t="n"/>
      <c r="G1869" s="73">
        <f>SUM(G1867:G1868)</f>
        <v/>
      </c>
    </row>
    <row r="1870" ht="15" customHeight="1">
      <c r="A1870" s="24" t="inlineStr">
        <is>
          <t>Mão de Obra</t>
        </is>
      </c>
      <c r="B1870" s="60" t="n"/>
      <c r="C1870" s="15" t="inlineStr">
        <is>
          <t>FONTE</t>
        </is>
      </c>
      <c r="D1870" s="15" t="inlineStr">
        <is>
          <t>UNID</t>
        </is>
      </c>
      <c r="E1870" s="15" t="inlineStr">
        <is>
          <t>COEFICIENTE</t>
        </is>
      </c>
      <c r="F1870" s="15" t="inlineStr">
        <is>
          <t>PREÇO UNITÁRIO</t>
        </is>
      </c>
      <c r="G1870" s="15" t="inlineStr">
        <is>
          <t>TOTAL</t>
        </is>
      </c>
    </row>
    <row r="1871" ht="15" customHeight="1">
      <c r="A1871" s="25" t="inlineStr">
        <is>
          <t>I0037</t>
        </is>
      </c>
      <c r="B1871" s="26" t="inlineStr">
        <is>
          <t>AJUDANTE</t>
        </is>
      </c>
      <c r="C1871" s="25" t="inlineStr">
        <is>
          <t>SEINFRA</t>
        </is>
      </c>
      <c r="D1871" s="25" t="inlineStr">
        <is>
          <t>H</t>
        </is>
      </c>
      <c r="E1871" s="69">
        <f>L1871*FATOR</f>
        <v/>
      </c>
      <c r="F1871" s="72" t="n">
        <v>21.1</v>
      </c>
      <c r="G1871" s="72">
        <f>ROUND(E1871*F1871, 2)</f>
        <v/>
      </c>
      <c r="L1871" t="n">
        <v>1.5</v>
      </c>
      <c r="M1871" t="n">
        <v>21.1</v>
      </c>
      <c r="N1871">
        <f>(M1871-F1871)</f>
        <v/>
      </c>
    </row>
    <row r="1872" ht="15" customHeight="1">
      <c r="A1872" s="25" t="inlineStr">
        <is>
          <t>I1278</t>
        </is>
      </c>
      <c r="B1872" s="26" t="inlineStr">
        <is>
          <t>JATISTA</t>
        </is>
      </c>
      <c r="C1872" s="25" t="inlineStr">
        <is>
          <t>SEINFRA</t>
        </is>
      </c>
      <c r="D1872" s="25" t="inlineStr">
        <is>
          <t>H</t>
        </is>
      </c>
      <c r="E1872" s="69">
        <f>L1872*FATOR</f>
        <v/>
      </c>
      <c r="F1872" s="72" t="n">
        <v>26.86</v>
      </c>
      <c r="G1872" s="72">
        <f>ROUND(E1872*F1872, 2)</f>
        <v/>
      </c>
      <c r="L1872" t="n">
        <v>0.5</v>
      </c>
      <c r="M1872" t="n">
        <v>26.86</v>
      </c>
      <c r="N1872">
        <f>(M1872-F1872)</f>
        <v/>
      </c>
    </row>
    <row r="1873" ht="15" customHeight="1">
      <c r="A1873" s="25" t="inlineStr">
        <is>
          <t>I1530</t>
        </is>
      </c>
      <c r="B1873" s="26" t="inlineStr">
        <is>
          <t>MONTADOR</t>
        </is>
      </c>
      <c r="C1873" s="25" t="inlineStr">
        <is>
          <t>SEINFRA</t>
        </is>
      </c>
      <c r="D1873" s="25" t="inlineStr">
        <is>
          <t>H</t>
        </is>
      </c>
      <c r="E1873" s="69">
        <f>L1873*FATOR</f>
        <v/>
      </c>
      <c r="F1873" s="72" t="n">
        <v>26.86</v>
      </c>
      <c r="G1873" s="72">
        <f>ROUND(E1873*F1873, 2)</f>
        <v/>
      </c>
      <c r="L1873" t="n">
        <v>1.5</v>
      </c>
      <c r="M1873" t="n">
        <v>26.86</v>
      </c>
      <c r="N1873">
        <f>(M1873-F1873)</f>
        <v/>
      </c>
    </row>
    <row r="1874" ht="15" customHeight="1">
      <c r="A1874" s="2" t="inlineStr"/>
      <c r="B1874" s="2" t="inlineStr"/>
      <c r="C1874" s="2" t="inlineStr"/>
      <c r="D1874" s="2" t="inlineStr"/>
      <c r="E1874" s="29" t="inlineStr">
        <is>
          <t>TOTAL Mão de Obra:</t>
        </is>
      </c>
      <c r="F1874" s="60" t="n"/>
      <c r="G1874" s="73">
        <f>SUM(G1871:G1873)</f>
        <v/>
      </c>
    </row>
    <row r="1875" ht="15" customHeight="1">
      <c r="A1875" s="2" t="inlineStr"/>
      <c r="B1875" s="2" t="inlineStr"/>
      <c r="C1875" s="2" t="inlineStr"/>
      <c r="D1875" s="2" t="inlineStr"/>
      <c r="E1875" s="31" t="inlineStr">
        <is>
          <t>VALOR:</t>
        </is>
      </c>
      <c r="F1875" s="60" t="n"/>
      <c r="G1875" s="61">
        <f>SUM(G1869,G1865,G1874)</f>
        <v/>
      </c>
    </row>
    <row r="1876" ht="15" customHeight="1">
      <c r="A1876" s="2" t="inlineStr"/>
      <c r="B1876" s="2" t="inlineStr"/>
      <c r="C1876" s="2" t="inlineStr"/>
      <c r="D1876" s="2" t="inlineStr"/>
      <c r="E1876" s="31" t="inlineStr">
        <is>
          <t>VALOR BDI (26.70%):</t>
        </is>
      </c>
      <c r="F1876" s="60" t="n"/>
      <c r="G1876" s="61">
        <f>ROUNDDOWN(G1875*BDI,2)</f>
        <v/>
      </c>
    </row>
    <row r="1877" ht="15" customHeight="1">
      <c r="A1877" s="2" t="inlineStr"/>
      <c r="B1877" s="2" t="inlineStr"/>
      <c r="C1877" s="2" t="inlineStr"/>
      <c r="D1877" s="2" t="inlineStr"/>
      <c r="E1877" s="31" t="inlineStr">
        <is>
          <t>VALOR COM BDI:</t>
        </is>
      </c>
      <c r="F1877" s="60" t="n"/>
      <c r="G1877" s="61">
        <f>G1876 + G1875</f>
        <v/>
      </c>
    </row>
    <row r="1878" ht="10" customHeight="1">
      <c r="A1878" s="2" t="inlineStr"/>
      <c r="B1878" s="2" t="inlineStr"/>
      <c r="C1878" s="22" t="inlineStr"/>
      <c r="E1878" s="2" t="inlineStr"/>
      <c r="F1878" s="2" t="inlineStr"/>
      <c r="G1878" s="2" t="inlineStr"/>
    </row>
    <row r="1879" ht="20" customHeight="1">
      <c r="A1879" s="23" t="inlineStr">
        <is>
          <t>6.29. C2452 TELHA TIPO ONDULINE EM ESTRUTURA METÁLICA (M2)</t>
        </is>
      </c>
      <c r="B1879" s="59" t="n"/>
      <c r="C1879" s="59" t="n"/>
      <c r="D1879" s="59" t="n"/>
      <c r="E1879" s="59" t="n"/>
      <c r="F1879" s="59" t="n"/>
      <c r="G1879" s="60" t="n"/>
    </row>
    <row r="1880" ht="15" customHeight="1">
      <c r="A1880" s="24" t="inlineStr">
        <is>
          <t>Material</t>
        </is>
      </c>
      <c r="B1880" s="60" t="n"/>
      <c r="C1880" s="15" t="inlineStr">
        <is>
          <t>FONTE</t>
        </is>
      </c>
      <c r="D1880" s="15" t="inlineStr">
        <is>
          <t>UNID</t>
        </is>
      </c>
      <c r="E1880" s="15" t="inlineStr">
        <is>
          <t>COEFICIENTE</t>
        </is>
      </c>
      <c r="F1880" s="15" t="inlineStr">
        <is>
          <t>PREÇO UNITÁRIO</t>
        </is>
      </c>
      <c r="G1880" s="15" t="inlineStr">
        <is>
          <t>TOTAL</t>
        </is>
      </c>
    </row>
    <row r="1881" ht="15" customHeight="1">
      <c r="A1881" s="25" t="inlineStr">
        <is>
          <t>I1186</t>
        </is>
      </c>
      <c r="B1881" s="26" t="inlineStr">
        <is>
          <t>FIXADOR DE ABAS C/ ANILHA DE PVC</t>
        </is>
      </c>
      <c r="C1881" s="25" t="inlineStr">
        <is>
          <t>SEINFRA</t>
        </is>
      </c>
      <c r="D1881" s="25" t="inlineStr">
        <is>
          <t>UN</t>
        </is>
      </c>
      <c r="E1881" s="69" t="n">
        <v>10</v>
      </c>
      <c r="F1881" s="72">
        <f>ROUND(M1881*FATOR, 2)</f>
        <v/>
      </c>
      <c r="G1881" s="72">
        <f>ROUND(E1881*F1881, 2)</f>
        <v/>
      </c>
      <c r="L1881" t="n">
        <v>10</v>
      </c>
      <c r="M1881" t="n">
        <v>3.73</v>
      </c>
      <c r="N1881">
        <f>(M1881-F1881)</f>
        <v/>
      </c>
    </row>
    <row r="1882" ht="15" customHeight="1">
      <c r="A1882" s="25" t="inlineStr">
        <is>
          <t>I2063</t>
        </is>
      </c>
      <c r="B1882" s="26" t="inlineStr">
        <is>
          <t>TELHA TIPO ONDULINE</t>
        </is>
      </c>
      <c r="C1882" s="25" t="inlineStr">
        <is>
          <t>SEINFRA</t>
        </is>
      </c>
      <c r="D1882" s="25" t="inlineStr">
        <is>
          <t>M2</t>
        </is>
      </c>
      <c r="E1882" s="69" t="n">
        <v>1.15</v>
      </c>
      <c r="F1882" s="72">
        <f>ROUND(M1882*FATOR, 2)</f>
        <v/>
      </c>
      <c r="G1882" s="72">
        <f>ROUND(E1882*F1882, 2)</f>
        <v/>
      </c>
      <c r="L1882" t="n">
        <v>1.15</v>
      </c>
      <c r="M1882" t="n">
        <v>31.37</v>
      </c>
      <c r="N1882">
        <f>(M1882-F1882)</f>
        <v/>
      </c>
    </row>
    <row r="1883" ht="15" customHeight="1">
      <c r="A1883" s="2" t="inlineStr"/>
      <c r="B1883" s="2" t="inlineStr"/>
      <c r="C1883" s="2" t="inlineStr"/>
      <c r="D1883" s="2" t="inlineStr"/>
      <c r="E1883" s="29" t="inlineStr">
        <is>
          <t>TOTAL Material:</t>
        </is>
      </c>
      <c r="F1883" s="60" t="n"/>
      <c r="G1883" s="73">
        <f>SUM(G1881:G1882)</f>
        <v/>
      </c>
    </row>
    <row r="1884" ht="15" customHeight="1">
      <c r="A1884" s="24" t="inlineStr">
        <is>
          <t>Mão de Obra</t>
        </is>
      </c>
      <c r="B1884" s="60" t="n"/>
      <c r="C1884" s="15" t="inlineStr">
        <is>
          <t>FONTE</t>
        </is>
      </c>
      <c r="D1884" s="15" t="inlineStr">
        <is>
          <t>UNID</t>
        </is>
      </c>
      <c r="E1884" s="15" t="inlineStr">
        <is>
          <t>COEFICIENTE</t>
        </is>
      </c>
      <c r="F1884" s="15" t="inlineStr">
        <is>
          <t>PREÇO UNITÁRIO</t>
        </is>
      </c>
      <c r="G1884" s="15" t="inlineStr">
        <is>
          <t>TOTAL</t>
        </is>
      </c>
    </row>
    <row r="1885" ht="15" customHeight="1">
      <c r="A1885" s="25" t="inlineStr">
        <is>
          <t>I0047</t>
        </is>
      </c>
      <c r="B1885" s="26" t="inlineStr">
        <is>
          <t>AJUDANTE DE TELHADISTA</t>
        </is>
      </c>
      <c r="C1885" s="25" t="inlineStr">
        <is>
          <t>SEINFRA</t>
        </is>
      </c>
      <c r="D1885" s="25" t="inlineStr">
        <is>
          <t>H</t>
        </is>
      </c>
      <c r="E1885" s="69">
        <f>L1885*FATOR</f>
        <v/>
      </c>
      <c r="F1885" s="72" t="n">
        <v>21.1</v>
      </c>
      <c r="G1885" s="72">
        <f>ROUND(E1885*F1885, 2)</f>
        <v/>
      </c>
      <c r="L1885" t="n">
        <v>0.25</v>
      </c>
      <c r="M1885" t="n">
        <v>21.1</v>
      </c>
      <c r="N1885">
        <f>(M1885-F1885)</f>
        <v/>
      </c>
    </row>
    <row r="1886" ht="15" customHeight="1">
      <c r="A1886" s="25" t="inlineStr">
        <is>
          <t>I2070</t>
        </is>
      </c>
      <c r="B1886" s="26" t="inlineStr">
        <is>
          <t>TELHADISTA</t>
        </is>
      </c>
      <c r="C1886" s="25" t="inlineStr">
        <is>
          <t>SEINFRA</t>
        </is>
      </c>
      <c r="D1886" s="25" t="inlineStr">
        <is>
          <t>H</t>
        </is>
      </c>
      <c r="E1886" s="69">
        <f>L1886*FATOR</f>
        <v/>
      </c>
      <c r="F1886" s="72" t="n">
        <v>26.86</v>
      </c>
      <c r="G1886" s="72">
        <f>ROUND(E1886*F1886, 2)</f>
        <v/>
      </c>
      <c r="L1886" t="n">
        <v>0.25</v>
      </c>
      <c r="M1886" t="n">
        <v>26.86</v>
      </c>
      <c r="N1886">
        <f>(M1886-F1886)</f>
        <v/>
      </c>
    </row>
    <row r="1887" ht="15" customHeight="1">
      <c r="A1887" s="2" t="inlineStr"/>
      <c r="B1887" s="2" t="inlineStr"/>
      <c r="C1887" s="2" t="inlineStr"/>
      <c r="D1887" s="2" t="inlineStr"/>
      <c r="E1887" s="29" t="inlineStr">
        <is>
          <t>TOTAL Mão de Obra:</t>
        </is>
      </c>
      <c r="F1887" s="60" t="n"/>
      <c r="G1887" s="73">
        <f>SUM(G1885:G1886)</f>
        <v/>
      </c>
    </row>
    <row r="1888" ht="15" customHeight="1">
      <c r="A1888" s="2" t="inlineStr"/>
      <c r="B1888" s="2" t="inlineStr"/>
      <c r="C1888" s="2" t="inlineStr"/>
      <c r="D1888" s="2" t="inlineStr"/>
      <c r="E1888" s="31" t="inlineStr">
        <is>
          <t>VALOR:</t>
        </is>
      </c>
      <c r="F1888" s="60" t="n"/>
      <c r="G1888" s="61">
        <f>SUM(G1883,G1887)</f>
        <v/>
      </c>
    </row>
    <row r="1889" ht="15" customHeight="1">
      <c r="A1889" s="2" t="inlineStr"/>
      <c r="B1889" s="2" t="inlineStr"/>
      <c r="C1889" s="2" t="inlineStr"/>
      <c r="D1889" s="2" t="inlineStr"/>
      <c r="E1889" s="31" t="inlineStr">
        <is>
          <t>VALOR BDI (26.70%):</t>
        </is>
      </c>
      <c r="F1889" s="60" t="n"/>
      <c r="G1889" s="61">
        <f>ROUNDDOWN(G1888*BDI,2)</f>
        <v/>
      </c>
    </row>
    <row r="1890" ht="15" customHeight="1">
      <c r="A1890" s="2" t="inlineStr"/>
      <c r="B1890" s="2" t="inlineStr"/>
      <c r="C1890" s="2" t="inlineStr"/>
      <c r="D1890" s="2" t="inlineStr"/>
      <c r="E1890" s="31" t="inlineStr">
        <is>
          <t>VALOR COM BDI:</t>
        </is>
      </c>
      <c r="F1890" s="60" t="n"/>
      <c r="G1890" s="61">
        <f>G1889 + G1888</f>
        <v/>
      </c>
    </row>
    <row r="1891" ht="10" customHeight="1">
      <c r="A1891" s="2" t="inlineStr"/>
      <c r="B1891" s="2" t="inlineStr"/>
      <c r="C1891" s="22" t="inlineStr"/>
      <c r="E1891" s="2" t="inlineStr"/>
      <c r="F1891" s="2" t="inlineStr"/>
      <c r="G1891" s="2" t="inlineStr"/>
    </row>
    <row r="1892" ht="20" customHeight="1">
      <c r="A1892" s="23" t="inlineStr">
        <is>
          <t>6.30. C1324 ESTRUTURA DE ALUMÍNIO EM DUAS ÁGUAS VÃO DE 20m (M2)</t>
        </is>
      </c>
      <c r="B1892" s="59" t="n"/>
      <c r="C1892" s="59" t="n"/>
      <c r="D1892" s="59" t="n"/>
      <c r="E1892" s="59" t="n"/>
      <c r="F1892" s="59" t="n"/>
      <c r="G1892" s="60" t="n"/>
    </row>
    <row r="1893" ht="15" customHeight="1">
      <c r="A1893" s="24" t="inlineStr">
        <is>
          <t>Material</t>
        </is>
      </c>
      <c r="B1893" s="60" t="n"/>
      <c r="C1893" s="15" t="inlineStr">
        <is>
          <t>FONTE</t>
        </is>
      </c>
      <c r="D1893" s="15" t="inlineStr">
        <is>
          <t>UNID</t>
        </is>
      </c>
      <c r="E1893" s="15" t="inlineStr">
        <is>
          <t>COEFICIENTE</t>
        </is>
      </c>
      <c r="F1893" s="15" t="inlineStr">
        <is>
          <t>PREÇO UNITÁRIO</t>
        </is>
      </c>
      <c r="G1893" s="15" t="inlineStr">
        <is>
          <t>TOTAL</t>
        </is>
      </c>
    </row>
    <row r="1894" ht="15" customHeight="1">
      <c r="A1894" s="25" t="inlineStr">
        <is>
          <t>I0050</t>
        </is>
      </c>
      <c r="B1894" s="26" t="inlineStr">
        <is>
          <t>ALUMINIO ESTRUTURAL USINADO PARA ESTRUTURA</t>
        </is>
      </c>
      <c r="C1894" s="25" t="inlineStr">
        <is>
          <t>SEINFRA</t>
        </is>
      </c>
      <c r="D1894" s="25" t="inlineStr">
        <is>
          <t>KG</t>
        </is>
      </c>
      <c r="E1894" s="69" t="n">
        <v>3.8</v>
      </c>
      <c r="F1894" s="72">
        <f>ROUND(M1894*FATOR, 2)</f>
        <v/>
      </c>
      <c r="G1894" s="72">
        <f>ROUND(E1894*F1894, 2)</f>
        <v/>
      </c>
      <c r="L1894" t="n">
        <v>3.8</v>
      </c>
      <c r="M1894" t="n">
        <v>32.63</v>
      </c>
      <c r="N1894">
        <f>(M1894-F1894)</f>
        <v/>
      </c>
    </row>
    <row r="1895" ht="15" customHeight="1">
      <c r="A1895" s="2" t="inlineStr"/>
      <c r="B1895" s="2" t="inlineStr"/>
      <c r="C1895" s="2" t="inlineStr"/>
      <c r="D1895" s="2" t="inlineStr"/>
      <c r="E1895" s="29" t="inlineStr">
        <is>
          <t>TOTAL Material:</t>
        </is>
      </c>
      <c r="F1895" s="60" t="n"/>
      <c r="G1895" s="73">
        <f>SUM(G1894:G1894)</f>
        <v/>
      </c>
    </row>
    <row r="1896" ht="15" customHeight="1">
      <c r="A1896" s="24" t="inlineStr">
        <is>
          <t>Mão de Obra</t>
        </is>
      </c>
      <c r="B1896" s="60" t="n"/>
      <c r="C1896" s="15" t="inlineStr">
        <is>
          <t>FONTE</t>
        </is>
      </c>
      <c r="D1896" s="15" t="inlineStr">
        <is>
          <t>UNID</t>
        </is>
      </c>
      <c r="E1896" s="15" t="inlineStr">
        <is>
          <t>COEFICIENTE</t>
        </is>
      </c>
      <c r="F1896" s="15" t="inlineStr">
        <is>
          <t>PREÇO UNITÁRIO</t>
        </is>
      </c>
      <c r="G1896" s="15" t="inlineStr">
        <is>
          <t>TOTAL</t>
        </is>
      </c>
    </row>
    <row r="1897" ht="15" customHeight="1">
      <c r="A1897" s="25" t="inlineStr">
        <is>
          <t>I1530</t>
        </is>
      </c>
      <c r="B1897" s="26" t="inlineStr">
        <is>
          <t>MONTADOR</t>
        </is>
      </c>
      <c r="C1897" s="25" t="inlineStr">
        <is>
          <t>SEINFRA</t>
        </is>
      </c>
      <c r="D1897" s="25" t="inlineStr">
        <is>
          <t>H</t>
        </is>
      </c>
      <c r="E1897" s="69">
        <f>L1897*FATOR</f>
        <v/>
      </c>
      <c r="F1897" s="72" t="n">
        <v>26.86</v>
      </c>
      <c r="G1897" s="72">
        <f>ROUND(E1897*F1897, 2)</f>
        <v/>
      </c>
      <c r="L1897" t="n">
        <v>5</v>
      </c>
      <c r="M1897" t="n">
        <v>26.86</v>
      </c>
      <c r="N1897">
        <f>(M1897-F1897)</f>
        <v/>
      </c>
    </row>
    <row r="1898" ht="15" customHeight="1">
      <c r="A1898" s="2" t="inlineStr"/>
      <c r="B1898" s="2" t="inlineStr"/>
      <c r="C1898" s="2" t="inlineStr"/>
      <c r="D1898" s="2" t="inlineStr"/>
      <c r="E1898" s="29" t="inlineStr">
        <is>
          <t>TOTAL Mão de Obra:</t>
        </is>
      </c>
      <c r="F1898" s="60" t="n"/>
      <c r="G1898" s="73">
        <f>SUM(G1897:G1897)</f>
        <v/>
      </c>
    </row>
    <row r="1899" ht="15" customHeight="1">
      <c r="A1899" s="2" t="inlineStr"/>
      <c r="B1899" s="2" t="inlineStr"/>
      <c r="C1899" s="2" t="inlineStr"/>
      <c r="D1899" s="2" t="inlineStr"/>
      <c r="E1899" s="31" t="inlineStr">
        <is>
          <t>VALOR:</t>
        </is>
      </c>
      <c r="F1899" s="60" t="n"/>
      <c r="G1899" s="61">
        <f>SUM(G1895,G1898)</f>
        <v/>
      </c>
    </row>
    <row r="1900" ht="15" customHeight="1">
      <c r="A1900" s="2" t="inlineStr"/>
      <c r="B1900" s="2" t="inlineStr"/>
      <c r="C1900" s="2" t="inlineStr"/>
      <c r="D1900" s="2" t="inlineStr"/>
      <c r="E1900" s="31" t="inlineStr">
        <is>
          <t>VALOR BDI (26.70%):</t>
        </is>
      </c>
      <c r="F1900" s="60" t="n"/>
      <c r="G1900" s="61">
        <f>ROUNDDOWN(G1899*BDI,2)</f>
        <v/>
      </c>
    </row>
    <row r="1901" ht="15" customHeight="1">
      <c r="A1901" s="2" t="inlineStr"/>
      <c r="B1901" s="2" t="inlineStr"/>
      <c r="C1901" s="2" t="inlineStr"/>
      <c r="D1901" s="2" t="inlineStr"/>
      <c r="E1901" s="31" t="inlineStr">
        <is>
          <t>VALOR COM BDI:</t>
        </is>
      </c>
      <c r="F1901" s="60" t="n"/>
      <c r="G1901" s="61">
        <f>G1900 + G1899</f>
        <v/>
      </c>
    </row>
    <row r="1902" ht="10" customHeight="1">
      <c r="A1902" s="2" t="inlineStr"/>
      <c r="B1902" s="2" t="inlineStr"/>
      <c r="C1902" s="22" t="inlineStr"/>
      <c r="E1902" s="2" t="inlineStr"/>
      <c r="F1902" s="2" t="inlineStr"/>
      <c r="G1902" s="2" t="inlineStr"/>
    </row>
    <row r="1903" ht="20" customHeight="1">
      <c r="A1903" s="23" t="inlineStr">
        <is>
          <t>6.31. C4765 ATERRAMENTO COMPLETO C/ HASTE COPPERWELD 5/8"X 2.40M (UN)</t>
        </is>
      </c>
      <c r="B1903" s="59" t="n"/>
      <c r="C1903" s="59" t="n"/>
      <c r="D1903" s="59" t="n"/>
      <c r="E1903" s="59" t="n"/>
      <c r="F1903" s="59" t="n"/>
      <c r="G1903" s="60" t="n"/>
    </row>
    <row r="1904" ht="15" customHeight="1">
      <c r="A1904" s="24" t="inlineStr">
        <is>
          <t>Material</t>
        </is>
      </c>
      <c r="B1904" s="60" t="n"/>
      <c r="C1904" s="15" t="inlineStr">
        <is>
          <t>FONTE</t>
        </is>
      </c>
      <c r="D1904" s="15" t="inlineStr">
        <is>
          <t>UNID</t>
        </is>
      </c>
      <c r="E1904" s="15" t="inlineStr">
        <is>
          <t>COEFICIENTE</t>
        </is>
      </c>
      <c r="F1904" s="15" t="inlineStr">
        <is>
          <t>PREÇO UNITÁRIO</t>
        </is>
      </c>
      <c r="G1904" s="15" t="inlineStr">
        <is>
          <t>TOTAL</t>
        </is>
      </c>
    </row>
    <row r="1905" ht="15" customHeight="1">
      <c r="A1905" s="25" t="inlineStr">
        <is>
          <t>I0339</t>
        </is>
      </c>
      <c r="B1905" s="26" t="inlineStr">
        <is>
          <t>CABO COBRE NU 35MM2</t>
        </is>
      </c>
      <c r="C1905" s="25" t="inlineStr">
        <is>
          <t>SEINFRA</t>
        </is>
      </c>
      <c r="D1905" s="25" t="inlineStr">
        <is>
          <t>M</t>
        </is>
      </c>
      <c r="E1905" s="69" t="n">
        <v>3</v>
      </c>
      <c r="F1905" s="72">
        <f>ROUND(M1905*FATOR, 2)</f>
        <v/>
      </c>
      <c r="G1905" s="72">
        <f>ROUND(E1905*F1905, 2)</f>
        <v/>
      </c>
      <c r="L1905" t="n">
        <v>3</v>
      </c>
      <c r="M1905" t="n">
        <v>34.91</v>
      </c>
      <c r="N1905">
        <f>(M1905-F1905)</f>
        <v/>
      </c>
    </row>
    <row r="1906" ht="15" customHeight="1">
      <c r="A1906" s="25" t="inlineStr">
        <is>
          <t>I0421</t>
        </is>
      </c>
      <c r="B1906" s="26" t="inlineStr">
        <is>
          <t>CAIXA INSPEÇÃO DO TERRA</t>
        </is>
      </c>
      <c r="C1906" s="25" t="inlineStr">
        <is>
          <t>SEINFRA</t>
        </is>
      </c>
      <c r="D1906" s="25" t="inlineStr">
        <is>
          <t>UN</t>
        </is>
      </c>
      <c r="E1906" s="69" t="n">
        <v>1</v>
      </c>
      <c r="F1906" s="72">
        <f>ROUND(M1906*FATOR, 2)</f>
        <v/>
      </c>
      <c r="G1906" s="72">
        <f>ROUND(E1906*F1906, 2)</f>
        <v/>
      </c>
      <c r="L1906" t="n">
        <v>1</v>
      </c>
      <c r="M1906" t="n">
        <v>65.87</v>
      </c>
      <c r="N1906">
        <f>(M1906-F1906)</f>
        <v/>
      </c>
    </row>
    <row r="1907" ht="15" customHeight="1">
      <c r="A1907" s="25" t="inlineStr">
        <is>
          <t>I0841</t>
        </is>
      </c>
      <c r="B1907" s="26" t="inlineStr">
        <is>
          <t>CONECTOR PARA HASTE TERRA</t>
        </is>
      </c>
      <c r="C1907" s="25" t="inlineStr">
        <is>
          <t>SEINFRA</t>
        </is>
      </c>
      <c r="D1907" s="25" t="inlineStr">
        <is>
          <t>UN</t>
        </is>
      </c>
      <c r="E1907" s="69" t="n">
        <v>1</v>
      </c>
      <c r="F1907" s="72">
        <f>ROUND(M1907*FATOR, 2)</f>
        <v/>
      </c>
      <c r="G1907" s="72">
        <f>ROUND(E1907*F1907, 2)</f>
        <v/>
      </c>
      <c r="L1907" t="n">
        <v>1</v>
      </c>
      <c r="M1907" t="n">
        <v>2.83</v>
      </c>
      <c r="N1907">
        <f>(M1907-F1907)</f>
        <v/>
      </c>
    </row>
    <row r="1908" ht="15" customHeight="1">
      <c r="A1908" s="25" t="inlineStr">
        <is>
          <t>I2352</t>
        </is>
      </c>
      <c r="B1908" s="26" t="inlineStr">
        <is>
          <t>HASTE DE ATERRAMENTO COPERWELD 5/8" x 2.40M</t>
        </is>
      </c>
      <c r="C1908" s="25" t="inlineStr">
        <is>
          <t>SEINFRA</t>
        </is>
      </c>
      <c r="D1908" s="25" t="inlineStr">
        <is>
          <t>UN</t>
        </is>
      </c>
      <c r="E1908" s="69" t="n">
        <v>1</v>
      </c>
      <c r="F1908" s="72">
        <f>ROUND(M1908*FATOR, 2)</f>
        <v/>
      </c>
      <c r="G1908" s="72">
        <f>ROUND(E1908*F1908, 2)</f>
        <v/>
      </c>
      <c r="L1908" t="n">
        <v>1</v>
      </c>
      <c r="M1908" t="n">
        <v>53.28</v>
      </c>
      <c r="N1908">
        <f>(M1908-F1908)</f>
        <v/>
      </c>
    </row>
    <row r="1909" ht="15" customHeight="1">
      <c r="A1909" s="2" t="inlineStr"/>
      <c r="B1909" s="2" t="inlineStr"/>
      <c r="C1909" s="2" t="inlineStr"/>
      <c r="D1909" s="2" t="inlineStr"/>
      <c r="E1909" s="29" t="inlineStr">
        <is>
          <t>TOTAL Material:</t>
        </is>
      </c>
      <c r="F1909" s="60" t="n"/>
      <c r="G1909" s="73">
        <f>SUM(G1905:G1908)</f>
        <v/>
      </c>
    </row>
    <row r="1910" ht="15" customHeight="1">
      <c r="A1910" s="24" t="inlineStr">
        <is>
          <t>Mão de Obra</t>
        </is>
      </c>
      <c r="B1910" s="60" t="n"/>
      <c r="C1910" s="15" t="inlineStr">
        <is>
          <t>FONTE</t>
        </is>
      </c>
      <c r="D1910" s="15" t="inlineStr">
        <is>
          <t>UNID</t>
        </is>
      </c>
      <c r="E1910" s="15" t="inlineStr">
        <is>
          <t>COEFICIENTE</t>
        </is>
      </c>
      <c r="F1910" s="15" t="inlineStr">
        <is>
          <t>PREÇO UNITÁRIO</t>
        </is>
      </c>
      <c r="G1910" s="15" t="inlineStr">
        <is>
          <t>TOTAL</t>
        </is>
      </c>
    </row>
    <row r="1911" ht="15" customHeight="1">
      <c r="A1911" s="25" t="inlineStr">
        <is>
          <t>I0042</t>
        </is>
      </c>
      <c r="B1911" s="26" t="inlineStr">
        <is>
          <t>AJUDANTE DE ELETRICISTA</t>
        </is>
      </c>
      <c r="C1911" s="25" t="inlineStr">
        <is>
          <t>SEINFRA</t>
        </is>
      </c>
      <c r="D1911" s="25" t="inlineStr">
        <is>
          <t>H</t>
        </is>
      </c>
      <c r="E1911" s="69">
        <f>L1911*FATOR</f>
        <v/>
      </c>
      <c r="F1911" s="72" t="n">
        <v>21.1</v>
      </c>
      <c r="G1911" s="72">
        <f>ROUND(E1911*F1911, 2)</f>
        <v/>
      </c>
      <c r="L1911" t="n">
        <v>3.5</v>
      </c>
      <c r="M1911" t="n">
        <v>21.1</v>
      </c>
      <c r="N1911">
        <f>(M1911-F1911)</f>
        <v/>
      </c>
    </row>
    <row r="1912" ht="15" customHeight="1">
      <c r="A1912" s="25" t="inlineStr">
        <is>
          <t>I2312</t>
        </is>
      </c>
      <c r="B1912" s="26" t="inlineStr">
        <is>
          <t>ELETRICISTA</t>
        </is>
      </c>
      <c r="C1912" s="25" t="inlineStr">
        <is>
          <t>SEINFRA</t>
        </is>
      </c>
      <c r="D1912" s="25" t="inlineStr">
        <is>
          <t>H</t>
        </is>
      </c>
      <c r="E1912" s="69">
        <f>L1912*FATOR</f>
        <v/>
      </c>
      <c r="F1912" s="72" t="n">
        <v>26.85</v>
      </c>
      <c r="G1912" s="72">
        <f>ROUND(E1912*F1912, 2)</f>
        <v/>
      </c>
      <c r="L1912" t="n">
        <v>1.5</v>
      </c>
      <c r="M1912" t="n">
        <v>26.85</v>
      </c>
      <c r="N1912">
        <f>(M1912-F1912)</f>
        <v/>
      </c>
    </row>
    <row r="1913" ht="15" customHeight="1">
      <c r="A1913" s="2" t="inlineStr"/>
      <c r="B1913" s="2" t="inlineStr"/>
      <c r="C1913" s="2" t="inlineStr"/>
      <c r="D1913" s="2" t="inlineStr"/>
      <c r="E1913" s="29" t="inlineStr">
        <is>
          <t>TOTAL Mão de Obra:</t>
        </is>
      </c>
      <c r="F1913" s="60" t="n"/>
      <c r="G1913" s="73">
        <f>SUM(G1911:G1912)</f>
        <v/>
      </c>
    </row>
    <row r="1914" ht="15" customHeight="1">
      <c r="A1914" s="2" t="inlineStr"/>
      <c r="B1914" s="2" t="inlineStr"/>
      <c r="C1914" s="2" t="inlineStr"/>
      <c r="D1914" s="2" t="inlineStr"/>
      <c r="E1914" s="31" t="inlineStr">
        <is>
          <t>VALOR:</t>
        </is>
      </c>
      <c r="F1914" s="60" t="n"/>
      <c r="G1914" s="61">
        <f>SUM(G1909,G1913)</f>
        <v/>
      </c>
    </row>
    <row r="1915" ht="15" customHeight="1">
      <c r="A1915" s="2" t="inlineStr"/>
      <c r="B1915" s="2" t="inlineStr"/>
      <c r="C1915" s="2" t="inlineStr"/>
      <c r="D1915" s="2" t="inlineStr"/>
      <c r="E1915" s="31" t="inlineStr">
        <is>
          <t>VALOR BDI (26.70%):</t>
        </is>
      </c>
      <c r="F1915" s="60" t="n"/>
      <c r="G1915" s="61">
        <f>ROUNDDOWN(G1914*BDI,2)</f>
        <v/>
      </c>
    </row>
    <row r="1916" ht="15" customHeight="1">
      <c r="A1916" s="2" t="inlineStr"/>
      <c r="B1916" s="2" t="inlineStr"/>
      <c r="C1916" s="2" t="inlineStr"/>
      <c r="D1916" s="2" t="inlineStr"/>
      <c r="E1916" s="31" t="inlineStr">
        <is>
          <t>VALOR COM BDI:</t>
        </is>
      </c>
      <c r="F1916" s="60" t="n"/>
      <c r="G1916" s="61">
        <f>G1915 + G1914</f>
        <v/>
      </c>
    </row>
  </sheetData>
  <mergeCells count="1109">
    <mergeCell ref="E376:F376"/>
    <mergeCell ref="E1254:F1254"/>
    <mergeCell ref="E974:F974"/>
    <mergeCell ref="A15:B15"/>
    <mergeCell ref="C313:D313"/>
    <mergeCell ref="A549:B549"/>
    <mergeCell ref="A262:G262"/>
    <mergeCell ref="A620:B620"/>
    <mergeCell ref="E897:F897"/>
    <mergeCell ref="A476:B476"/>
    <mergeCell ref="C1546:D1546"/>
    <mergeCell ref="E1633:F1633"/>
    <mergeCell ref="E234:F234"/>
    <mergeCell ref="E1869:F1869"/>
    <mergeCell ref="E1353:F1353"/>
    <mergeCell ref="A1234:G1234"/>
    <mergeCell ref="E8:F8"/>
    <mergeCell ref="E834:F834"/>
    <mergeCell ref="A315:B315"/>
    <mergeCell ref="A1203:B1203"/>
    <mergeCell ref="E1132:F1132"/>
    <mergeCell ref="E244:F244"/>
    <mergeCell ref="A1590:G1590"/>
    <mergeCell ref="E1368:F1368"/>
    <mergeCell ref="E442:F442"/>
    <mergeCell ref="A649:B649"/>
    <mergeCell ref="C1045:D1045"/>
    <mergeCell ref="E1635:F1635"/>
    <mergeCell ref="C1597:D1597"/>
    <mergeCell ref="E1355:F1355"/>
    <mergeCell ref="A1826:G1826"/>
    <mergeCell ref="E1835:F1835"/>
    <mergeCell ref="E727:F727"/>
    <mergeCell ref="A865:B865"/>
    <mergeCell ref="C1134:D1134"/>
    <mergeCell ref="A30:G30"/>
    <mergeCell ref="E137:F137"/>
    <mergeCell ref="E963:F963"/>
    <mergeCell ref="E1330:F1330"/>
    <mergeCell ref="E1628:F1628"/>
    <mergeCell ref="E1895:F1895"/>
    <mergeCell ref="E544:F544"/>
    <mergeCell ref="E811:F811"/>
    <mergeCell ref="E1693:F1693"/>
    <mergeCell ref="A438:B438"/>
    <mergeCell ref="E471:F471"/>
    <mergeCell ref="E1717:F1717"/>
    <mergeCell ref="E148:F148"/>
    <mergeCell ref="E1655:F1655"/>
    <mergeCell ref="E446:F446"/>
    <mergeCell ref="A723:B723"/>
    <mergeCell ref="E1223:F1223"/>
    <mergeCell ref="A204:B204"/>
    <mergeCell ref="E1701:F1701"/>
    <mergeCell ref="A1328:B1328"/>
    <mergeCell ref="A269:B269"/>
    <mergeCell ref="A1679:G1679"/>
    <mergeCell ref="E689:F689"/>
    <mergeCell ref="E1396:F1396"/>
    <mergeCell ref="A1661:B1661"/>
    <mergeCell ref="E168:F168"/>
    <mergeCell ref="A1849:B1849"/>
    <mergeCell ref="A35:B35"/>
    <mergeCell ref="A1259:B1259"/>
    <mergeCell ref="A504:B504"/>
    <mergeCell ref="E1759:F1759"/>
    <mergeCell ref="A802:B802"/>
    <mergeCell ref="E827:F827"/>
    <mergeCell ref="E1775:F1775"/>
    <mergeCell ref="C547:D547"/>
    <mergeCell ref="A593:B593"/>
    <mergeCell ref="C326:D326"/>
    <mergeCell ref="A857:G857"/>
    <mergeCell ref="E1348:F1348"/>
    <mergeCell ref="A657:G657"/>
    <mergeCell ref="E1790:F1790"/>
    <mergeCell ref="E1646:F1646"/>
    <mergeCell ref="C1777:D1777"/>
    <mergeCell ref="A1837:G1837"/>
    <mergeCell ref="A1082:G1082"/>
    <mergeCell ref="A1903:G1903"/>
    <mergeCell ref="E361:F361"/>
    <mergeCell ref="E1491:F1491"/>
    <mergeCell ref="E117:F117"/>
    <mergeCell ref="E1285:F1285"/>
    <mergeCell ref="A1763:B1763"/>
    <mergeCell ref="E1612:F1612"/>
    <mergeCell ref="E1783:F1783"/>
    <mergeCell ref="E524:F524"/>
    <mergeCell ref="E1472:F1472"/>
    <mergeCell ref="E822:F822"/>
    <mergeCell ref="E993:F993"/>
    <mergeCell ref="E1841:F1841"/>
    <mergeCell ref="A339:B339"/>
    <mergeCell ref="E1300:F1300"/>
    <mergeCell ref="A1171:G1171"/>
    <mergeCell ref="A1442:G1442"/>
    <mergeCell ref="E48:F48"/>
    <mergeCell ref="E588:F588"/>
    <mergeCell ref="E759:F759"/>
    <mergeCell ref="E1536:F1536"/>
    <mergeCell ref="E1585:F1585"/>
    <mergeCell ref="E1712:F1712"/>
    <mergeCell ref="A153:B153"/>
    <mergeCell ref="E653:F653"/>
    <mergeCell ref="E1883:F1883"/>
    <mergeCell ref="E1293:F1293"/>
    <mergeCell ref="A718:B718"/>
    <mergeCell ref="A873:G873"/>
    <mergeCell ref="E1280:F1280"/>
    <mergeCell ref="A557:B557"/>
    <mergeCell ref="E590:F590"/>
    <mergeCell ref="E1643:F1643"/>
    <mergeCell ref="E888:F888"/>
    <mergeCell ref="A1537:B1537"/>
    <mergeCell ref="A1242:G1242"/>
    <mergeCell ref="A192:B192"/>
    <mergeCell ref="A1046:G1046"/>
    <mergeCell ref="A731:G731"/>
    <mergeCell ref="A1140:B1140"/>
    <mergeCell ref="C1311:D1311"/>
    <mergeCell ref="A1316:B1316"/>
    <mergeCell ref="A1376:B1376"/>
    <mergeCell ref="E1580:F1580"/>
    <mergeCell ref="A1:G1"/>
    <mergeCell ref="E379:F379"/>
    <mergeCell ref="E677:F677"/>
    <mergeCell ref="A129:B129"/>
    <mergeCell ref="E748:F748"/>
    <mergeCell ref="E1674:F1674"/>
    <mergeCell ref="C1745:D1745"/>
    <mergeCell ref="A1313:B1313"/>
    <mergeCell ref="E1369:F1369"/>
    <mergeCell ref="E110:F110"/>
    <mergeCell ref="E552:F552"/>
    <mergeCell ref="C679:D679"/>
    <mergeCell ref="E1269:F1269"/>
    <mergeCell ref="E1440:F1440"/>
    <mergeCell ref="C606:D606"/>
    <mergeCell ref="E535:F535"/>
    <mergeCell ref="E1676:F1676"/>
    <mergeCell ref="E473:F473"/>
    <mergeCell ref="E1725:F1725"/>
    <mergeCell ref="A1606:G1606"/>
    <mergeCell ref="A645:G645"/>
    <mergeCell ref="E174:F174"/>
    <mergeCell ref="A481:B481"/>
    <mergeCell ref="E472:F472"/>
    <mergeCell ref="E743:F743"/>
    <mergeCell ref="A1372:G1372"/>
    <mergeCell ref="E537:F537"/>
    <mergeCell ref="E1727:F1727"/>
    <mergeCell ref="E18:F18"/>
    <mergeCell ref="A352:B352"/>
    <mergeCell ref="E1264:F1264"/>
    <mergeCell ref="A739:B739"/>
    <mergeCell ref="A1863:B1863"/>
    <mergeCell ref="C555:D555"/>
    <mergeCell ref="C1233:D1233"/>
    <mergeCell ref="E1295:F1295"/>
    <mergeCell ref="A576:B576"/>
    <mergeCell ref="A1331:B1331"/>
    <mergeCell ref="E92:F92"/>
    <mergeCell ref="A370:B370"/>
    <mergeCell ref="C1629:D1629"/>
    <mergeCell ref="C1825:D1825"/>
    <mergeCell ref="A668:B668"/>
    <mergeCell ref="A1845:G1845"/>
    <mergeCell ref="A78:B78"/>
    <mergeCell ref="E1816:F1816"/>
    <mergeCell ref="C29:D29"/>
    <mergeCell ref="A1746:G1746"/>
    <mergeCell ref="E1791:F1791"/>
    <mergeCell ref="C563:D563"/>
    <mergeCell ref="A1631:B1631"/>
    <mergeCell ref="A1827:B1827"/>
    <mergeCell ref="A437:G437"/>
    <mergeCell ref="E311:F311"/>
    <mergeCell ref="A564:G564"/>
    <mergeCell ref="E354:F354"/>
    <mergeCell ref="A807:B807"/>
    <mergeCell ref="C1891:D1891"/>
    <mergeCell ref="C365:D365"/>
    <mergeCell ref="E6:F6"/>
    <mergeCell ref="E832:F832"/>
    <mergeCell ref="E77:F77"/>
    <mergeCell ref="E1720:F1720"/>
    <mergeCell ref="E108:F108"/>
    <mergeCell ref="E1130:F1130"/>
    <mergeCell ref="E369:F369"/>
    <mergeCell ref="E611:F611"/>
    <mergeCell ref="E1664:F1664"/>
    <mergeCell ref="E89:F89"/>
    <mergeCell ref="E393:F393"/>
    <mergeCell ref="E527:F527"/>
    <mergeCell ref="E598:F598"/>
    <mergeCell ref="E654:F654"/>
    <mergeCell ref="E1822:F1822"/>
    <mergeCell ref="A1893:B1893"/>
    <mergeCell ref="A1258:G1258"/>
    <mergeCell ref="E162:F162"/>
    <mergeCell ref="E1601:F1601"/>
    <mergeCell ref="A4:B4"/>
    <mergeCell ref="E1728:F1728"/>
    <mergeCell ref="E1588:F1588"/>
    <mergeCell ref="C1511:D1511"/>
    <mergeCell ref="E685:F685"/>
    <mergeCell ref="A525:B525"/>
    <mergeCell ref="E1288:F1288"/>
    <mergeCell ref="E258:F258"/>
    <mergeCell ref="A220:B220"/>
    <mergeCell ref="A858:B858"/>
    <mergeCell ref="A1795:B1795"/>
    <mergeCell ref="A607:G607"/>
    <mergeCell ref="E543:F543"/>
    <mergeCell ref="A1319:B1319"/>
    <mergeCell ref="A1614:G1614"/>
    <mergeCell ref="A60:B60"/>
    <mergeCell ref="E195:F195"/>
    <mergeCell ref="E1077:F1077"/>
    <mergeCell ref="E322:F322"/>
    <mergeCell ref="A358:B358"/>
    <mergeCell ref="E1270:F1270"/>
    <mergeCell ref="A1274:G1274"/>
    <mergeCell ref="C1441:D1441"/>
    <mergeCell ref="C1621:D1621"/>
    <mergeCell ref="E309:F309"/>
    <mergeCell ref="A815:G815"/>
    <mergeCell ref="E1677:F1677"/>
    <mergeCell ref="A1846:B1846"/>
    <mergeCell ref="C958:D958"/>
    <mergeCell ref="E545:F545"/>
    <mergeCell ref="E1604:F1604"/>
    <mergeCell ref="E17:F17"/>
    <mergeCell ref="A152:G152"/>
    <mergeCell ref="E259:F259"/>
    <mergeCell ref="E843:F843"/>
    <mergeCell ref="A1492:B1492"/>
    <mergeCell ref="E253:F253"/>
    <mergeCell ref="E1079:F1079"/>
    <mergeCell ref="E324:F324"/>
    <mergeCell ref="E495:F495"/>
    <mergeCell ref="E1272:F1272"/>
    <mergeCell ref="A658:B658"/>
    <mergeCell ref="E240:F240"/>
    <mergeCell ref="E853:F853"/>
    <mergeCell ref="E1237:F1237"/>
    <mergeCell ref="E538:F538"/>
    <mergeCell ref="E1370:F1370"/>
    <mergeCell ref="E780:F780"/>
    <mergeCell ref="E1619:F1619"/>
    <mergeCell ref="E1741:F1741"/>
    <mergeCell ref="C261:D261"/>
    <mergeCell ref="E19:F19"/>
    <mergeCell ref="E1078:F1078"/>
    <mergeCell ref="E1507:F1507"/>
    <mergeCell ref="E991:F991"/>
    <mergeCell ref="E1768:F1768"/>
    <mergeCell ref="E546:F546"/>
    <mergeCell ref="A447:B447"/>
    <mergeCell ref="E480:F480"/>
    <mergeCell ref="A385:B385"/>
    <mergeCell ref="E1743:F1743"/>
    <mergeCell ref="A1047:B1047"/>
    <mergeCell ref="E1080:F1080"/>
    <mergeCell ref="A86:B86"/>
    <mergeCell ref="A1161:B1161"/>
    <mergeCell ref="A1397:B1397"/>
    <mergeCell ref="C571:D571"/>
    <mergeCell ref="A1866:B1866"/>
    <mergeCell ref="A940:B940"/>
    <mergeCell ref="E1899:F1899"/>
    <mergeCell ref="A878:B878"/>
    <mergeCell ref="C52:D52"/>
    <mergeCell ref="E869:F869"/>
    <mergeCell ref="A1327:G1327"/>
    <mergeCell ref="A572:G572"/>
    <mergeCell ref="A1334:B1334"/>
    <mergeCell ref="A573:B573"/>
    <mergeCell ref="A373:B373"/>
    <mergeCell ref="A1411:B1411"/>
    <mergeCell ref="E871:F871"/>
    <mergeCell ref="A503:G503"/>
    <mergeCell ref="E1169:F1169"/>
    <mergeCell ref="C1678:D1678"/>
    <mergeCell ref="E37:F37"/>
    <mergeCell ref="E208:F208"/>
    <mergeCell ref="A686:B686"/>
    <mergeCell ref="A592:G592"/>
    <mergeCell ref="C1659:D1659"/>
    <mergeCell ref="E1696:F1696"/>
    <mergeCell ref="A673:B673"/>
    <mergeCell ref="E1131:F1131"/>
    <mergeCell ref="A1266:G1266"/>
    <mergeCell ref="E109:F109"/>
    <mergeCell ref="E764:F764"/>
    <mergeCell ref="E1202:F1202"/>
    <mergeCell ref="E729:F729"/>
    <mergeCell ref="E1367:F1367"/>
    <mergeCell ref="E1438:F1438"/>
    <mergeCell ref="C210:D210"/>
    <mergeCell ref="E272:F272"/>
    <mergeCell ref="E1665:F1665"/>
    <mergeCell ref="E1736:F1736"/>
    <mergeCell ref="A1862:G1862"/>
    <mergeCell ref="E1901:F1901"/>
    <mergeCell ref="E1456:F1456"/>
    <mergeCell ref="A140:G140"/>
    <mergeCell ref="E1133:F1133"/>
    <mergeCell ref="E1375:F1375"/>
    <mergeCell ref="A760:B760"/>
    <mergeCell ref="E676:F676"/>
    <mergeCell ref="E1431:F1431"/>
    <mergeCell ref="A1779:B1779"/>
    <mergeCell ref="E470:F470"/>
    <mergeCell ref="A241:B241"/>
    <mergeCell ref="E1222:F1222"/>
    <mergeCell ref="E768:F768"/>
    <mergeCell ref="E1667:F1667"/>
    <mergeCell ref="A355:B355"/>
    <mergeCell ref="E1262:F1262"/>
    <mergeCell ref="A475:G475"/>
    <mergeCell ref="E63:F63"/>
    <mergeCell ref="A99:B99"/>
    <mergeCell ref="E770:F770"/>
    <mergeCell ref="A397:B397"/>
    <mergeCell ref="E1718:F1718"/>
    <mergeCell ref="E1889:F1889"/>
    <mergeCell ref="A1283:B1283"/>
    <mergeCell ref="C1861:D1861"/>
    <mergeCell ref="A1562:B1562"/>
    <mergeCell ref="A163:B163"/>
    <mergeCell ref="A294:B294"/>
    <mergeCell ref="E559:F559"/>
    <mergeCell ref="A694:G694"/>
    <mergeCell ref="E1749:F1749"/>
    <mergeCell ref="C350:D350"/>
    <mergeCell ref="E1683:F1683"/>
    <mergeCell ref="A828:B828"/>
    <mergeCell ref="A908:G908"/>
    <mergeCell ref="E27:F27"/>
    <mergeCell ref="E325:F325"/>
    <mergeCell ref="C119:D119"/>
    <mergeCell ref="E567:F567"/>
    <mergeCell ref="E1322:F1322"/>
    <mergeCell ref="A1342:G1342"/>
    <mergeCell ref="E561:F561"/>
    <mergeCell ref="E1509:F1509"/>
    <mergeCell ref="E116:F116"/>
    <mergeCell ref="E1620:F1620"/>
    <mergeCell ref="A1706:G1706"/>
    <mergeCell ref="E414:F414"/>
    <mergeCell ref="E1751:F1751"/>
    <mergeCell ref="E1807:F1807"/>
    <mergeCell ref="E1813:F1813"/>
    <mergeCell ref="E91:F91"/>
    <mergeCell ref="E1843:F1843"/>
    <mergeCell ref="E1315:F1315"/>
    <mergeCell ref="E85:F85"/>
    <mergeCell ref="E560:F560"/>
    <mergeCell ref="E498:F498"/>
    <mergeCell ref="E1386:F1386"/>
    <mergeCell ref="E183:F183"/>
    <mergeCell ref="E625:F625"/>
    <mergeCell ref="A661:B661"/>
    <mergeCell ref="E1586:F1586"/>
    <mergeCell ref="E1744:F1744"/>
    <mergeCell ref="C1793:D1793"/>
    <mergeCell ref="E1815:F1815"/>
    <mergeCell ref="E1609:F1609"/>
    <mergeCell ref="E198:F198"/>
    <mergeCell ref="E391:F391"/>
    <mergeCell ref="E562:F562"/>
    <mergeCell ref="C1844:D1844"/>
    <mergeCell ref="E1602:F1602"/>
    <mergeCell ref="A521:B521"/>
    <mergeCell ref="A1177:B1177"/>
    <mergeCell ref="C539:D539"/>
    <mergeCell ref="E1617:F1617"/>
    <mergeCell ref="E416:F416"/>
    <mergeCell ref="A816:B816"/>
    <mergeCell ref="E343:F343"/>
    <mergeCell ref="A1114:B1114"/>
    <mergeCell ref="E701:F701"/>
    <mergeCell ref="E38:F38"/>
    <mergeCell ref="E209:F209"/>
    <mergeCell ref="E147:F147"/>
    <mergeCell ref="C218:D218"/>
    <mergeCell ref="A1226:G1226"/>
    <mergeCell ref="E274:F274"/>
    <mergeCell ref="A1408:B1408"/>
    <mergeCell ref="C814:D814"/>
    <mergeCell ref="A1513:B1513"/>
    <mergeCell ref="A1811:B1811"/>
    <mergeCell ref="A46:B46"/>
    <mergeCell ref="E432:F432"/>
    <mergeCell ref="A282:B282"/>
    <mergeCell ref="E801:F801"/>
    <mergeCell ref="A1630:G1630"/>
    <mergeCell ref="E40:F40"/>
    <mergeCell ref="C751:D751"/>
    <mergeCell ref="E338:F338"/>
    <mergeCell ref="E640:F640"/>
    <mergeCell ref="E186:F186"/>
    <mergeCell ref="A468:B468"/>
    <mergeCell ref="E275:F275"/>
    <mergeCell ref="E1595:F1595"/>
    <mergeCell ref="E707:F707"/>
    <mergeCell ref="A1582:G1582"/>
    <mergeCell ref="E1238:F1238"/>
    <mergeCell ref="E1061:F1061"/>
    <mergeCell ref="A120:G120"/>
    <mergeCell ref="A3:G3"/>
    <mergeCell ref="A301:G301"/>
    <mergeCell ref="C656:D656"/>
    <mergeCell ref="A765:B765"/>
    <mergeCell ref="A898:B898"/>
    <mergeCell ref="C66:D66"/>
    <mergeCell ref="A1432:B1432"/>
    <mergeCell ref="A1512:G1512"/>
    <mergeCell ref="A344:B344"/>
    <mergeCell ref="A229:B229"/>
    <mergeCell ref="A400:B400"/>
    <mergeCell ref="E631:F631"/>
    <mergeCell ref="A1870:B1870"/>
    <mergeCell ref="A1648:G1648"/>
    <mergeCell ref="E587:F587"/>
    <mergeCell ref="A219:G219"/>
    <mergeCell ref="A166:B166"/>
    <mergeCell ref="A608:B608"/>
    <mergeCell ref="E956:F956"/>
    <mergeCell ref="C1801:D1801"/>
    <mergeCell ref="A995:G995"/>
    <mergeCell ref="E1857:F1857"/>
    <mergeCell ref="E1167:F1167"/>
    <mergeCell ref="C1265:D1265"/>
    <mergeCell ref="E135:F135"/>
    <mergeCell ref="A1722:G1722"/>
    <mergeCell ref="A459:G459"/>
    <mergeCell ref="E132:F132"/>
    <mergeCell ref="E1325:F1325"/>
    <mergeCell ref="A781:B781"/>
    <mergeCell ref="E697:F697"/>
    <mergeCell ref="E868:F868"/>
    <mergeCell ref="E1694:F1694"/>
    <mergeCell ref="E691:F691"/>
    <mergeCell ref="E107:F107"/>
    <mergeCell ref="E491:F491"/>
    <mergeCell ref="E1750:F1750"/>
    <mergeCell ref="E789:F789"/>
    <mergeCell ref="E1231:F1231"/>
    <mergeCell ref="A1267:B1267"/>
    <mergeCell ref="E1859:F1859"/>
    <mergeCell ref="E435:F435"/>
    <mergeCell ref="E1858:F1858"/>
    <mergeCell ref="E726:F726"/>
    <mergeCell ref="E1752:F1752"/>
    <mergeCell ref="E791:F791"/>
    <mergeCell ref="A1358:B1358"/>
    <mergeCell ref="E59:F59"/>
    <mergeCell ref="E1860:F1860"/>
    <mergeCell ref="C21:D21"/>
    <mergeCell ref="A1583:B1583"/>
    <mergeCell ref="A695:B695"/>
    <mergeCell ref="A113:B113"/>
    <mergeCell ref="C1341:D1341"/>
    <mergeCell ref="A1819:B1819"/>
    <mergeCell ref="C380:D380"/>
    <mergeCell ref="A1422:B1422"/>
    <mergeCell ref="A1135:G1135"/>
    <mergeCell ref="A23:B23"/>
    <mergeCell ref="A290:B290"/>
    <mergeCell ref="E1307:F1307"/>
    <mergeCell ref="A1343:B1343"/>
    <mergeCell ref="A1669:G1669"/>
    <mergeCell ref="C1785:D1785"/>
    <mergeCell ref="E346:F346"/>
    <mergeCell ref="A1730:G1730"/>
    <mergeCell ref="E1480:F1480"/>
    <mergeCell ref="E1578:F1578"/>
    <mergeCell ref="E348:F348"/>
    <mergeCell ref="E575:F575"/>
    <mergeCell ref="E690:F690"/>
    <mergeCell ref="A1598:G1598"/>
    <mergeCell ref="E1765:F1765"/>
    <mergeCell ref="A1794:G1794"/>
    <mergeCell ref="E1246:F1246"/>
    <mergeCell ref="E214:F214"/>
    <mergeCell ref="E1544:F1544"/>
    <mergeCell ref="E285:F285"/>
    <mergeCell ref="E456:F456"/>
    <mergeCell ref="E1338:F1338"/>
    <mergeCell ref="E583:F583"/>
    <mergeCell ref="E1805:F1805"/>
    <mergeCell ref="E1636:F1636"/>
    <mergeCell ref="C1878:D1878"/>
    <mergeCell ref="E1829:F1829"/>
    <mergeCell ref="E648:F648"/>
    <mergeCell ref="E1865:F1865"/>
    <mergeCell ref="A250:B250"/>
    <mergeCell ref="E1402:F1402"/>
    <mergeCell ref="A492:B492"/>
    <mergeCell ref="E1834:F1834"/>
    <mergeCell ref="A237:B237"/>
    <mergeCell ref="E372:F372"/>
    <mergeCell ref="C1605:D1605"/>
    <mergeCell ref="C1356:D1356"/>
    <mergeCell ref="E293:F293"/>
    <mergeCell ref="A1896:B1896"/>
    <mergeCell ref="A837:B837"/>
    <mergeCell ref="A423:B423"/>
    <mergeCell ref="E138:F138"/>
    <mergeCell ref="E722:F722"/>
    <mergeCell ref="A1227:B1227"/>
    <mergeCell ref="C1371:D1371"/>
    <mergeCell ref="A914:B914"/>
    <mergeCell ref="A1298:B1298"/>
    <mergeCell ref="E672:F672"/>
    <mergeCell ref="A189:B189"/>
    <mergeCell ref="A540:G540"/>
    <mergeCell ref="E9:F9"/>
    <mergeCell ref="A396:G396"/>
    <mergeCell ref="A1235:B1235"/>
    <mergeCell ref="A1527:B1527"/>
    <mergeCell ref="C474:D474"/>
    <mergeCell ref="E232:F232"/>
    <mergeCell ref="E603:F603"/>
    <mergeCell ref="C772:D772"/>
    <mergeCell ref="E530:F530"/>
    <mergeCell ref="E870:F870"/>
    <mergeCell ref="E1168:F1168"/>
    <mergeCell ref="A1446:B1446"/>
    <mergeCell ref="E1733:F1733"/>
    <mergeCell ref="E207:F207"/>
    <mergeCell ref="E717:F717"/>
    <mergeCell ref="E636:F636"/>
    <mergeCell ref="A263:B263"/>
    <mergeCell ref="E296:F296"/>
    <mergeCell ref="E467:F467"/>
    <mergeCell ref="E738:F738"/>
    <mergeCell ref="E728:F728"/>
    <mergeCell ref="A1387:B1387"/>
    <mergeCell ref="E1760:F1760"/>
    <mergeCell ref="E1026:F1026"/>
    <mergeCell ref="C1697:D1697"/>
    <mergeCell ref="E1626:F1626"/>
    <mergeCell ref="E1526:F1526"/>
    <mergeCell ref="A556:G556"/>
    <mergeCell ref="E1824:F1824"/>
    <mergeCell ref="A121:B121"/>
    <mergeCell ref="E792:F792"/>
    <mergeCell ref="E273:F273"/>
    <mergeCell ref="E1221:F1221"/>
    <mergeCell ref="A1364:B1364"/>
    <mergeCell ref="A786:B786"/>
    <mergeCell ref="A31:B31"/>
    <mergeCell ref="A42:G42"/>
    <mergeCell ref="A1649:B1649"/>
    <mergeCell ref="E1875:F1875"/>
    <mergeCell ref="A565:B565"/>
    <mergeCell ref="C627:D627"/>
    <mergeCell ref="E652:F652"/>
    <mergeCell ref="A188:G188"/>
    <mergeCell ref="A1301:B1301"/>
    <mergeCell ref="E62:F62"/>
    <mergeCell ref="A53:G53"/>
    <mergeCell ref="A1250:G1250"/>
    <mergeCell ref="A632:B632"/>
    <mergeCell ref="E347:F347"/>
    <mergeCell ref="A996:B996"/>
    <mergeCell ref="A629:B629"/>
    <mergeCell ref="A1884:B1884"/>
    <mergeCell ref="C187:D187"/>
    <mergeCell ref="A861:B861"/>
    <mergeCell ref="E64:F64"/>
    <mergeCell ref="E362:F362"/>
    <mergeCell ref="A1346:B1346"/>
    <mergeCell ref="E51:F51"/>
    <mergeCell ref="E660:F660"/>
    <mergeCell ref="C591:D591"/>
    <mergeCell ref="E349:F349"/>
    <mergeCell ref="A1715:B1715"/>
    <mergeCell ref="E1473:F1473"/>
    <mergeCell ref="E1644:F1644"/>
    <mergeCell ref="C1296:D1296"/>
    <mergeCell ref="E128:F128"/>
    <mergeCell ref="C93:D93"/>
    <mergeCell ref="E954:F954"/>
    <mergeCell ref="E426:F426"/>
    <mergeCell ref="E1247:F1247"/>
    <mergeCell ref="E364:F364"/>
    <mergeCell ref="E1041:F1041"/>
    <mergeCell ref="E1352:F1352"/>
    <mergeCell ref="E1339:F1339"/>
    <mergeCell ref="E413:F413"/>
    <mergeCell ref="E1410:F1410"/>
    <mergeCell ref="C1581:D1581"/>
    <mergeCell ref="E1781:F1781"/>
    <mergeCell ref="E1404:F1404"/>
    <mergeCell ref="E65:F65"/>
    <mergeCell ref="E1702:F1702"/>
    <mergeCell ref="E363:F363"/>
    <mergeCell ref="E747:F747"/>
    <mergeCell ref="E1773:F1773"/>
    <mergeCell ref="E1354:F1354"/>
    <mergeCell ref="A1838:B1838"/>
    <mergeCell ref="E284:F284"/>
    <mergeCell ref="E1176:F1176"/>
    <mergeCell ref="E222:F222"/>
    <mergeCell ref="E1645:F1645"/>
    <mergeCell ref="E520:F520"/>
    <mergeCell ref="E1710:F1710"/>
    <mergeCell ref="E678:F678"/>
    <mergeCell ref="E286:F286"/>
    <mergeCell ref="E457:F457"/>
    <mergeCell ref="E1405:F1405"/>
    <mergeCell ref="A1443:B1443"/>
    <mergeCell ref="A1548:B1548"/>
    <mergeCell ref="A366:G366"/>
    <mergeCell ref="A951:B951"/>
    <mergeCell ref="C709:D709"/>
    <mergeCell ref="A774:B774"/>
    <mergeCell ref="A68:B68"/>
    <mergeCell ref="A1904:B1904"/>
    <mergeCell ref="C1249:D1249"/>
    <mergeCell ref="E246:F246"/>
    <mergeCell ref="A381:G381"/>
    <mergeCell ref="C111:D111"/>
    <mergeCell ref="E377:F377"/>
    <mergeCell ref="E233:F233"/>
    <mergeCell ref="E675:F675"/>
    <mergeCell ref="A711:B711"/>
    <mergeCell ref="E1501:F1501"/>
    <mergeCell ref="A1599:B1599"/>
    <mergeCell ref="E1799:F1799"/>
    <mergeCell ref="E298:F298"/>
    <mergeCell ref="E602:F602"/>
    <mergeCell ref="E1240:F1240"/>
    <mergeCell ref="A1251:B1251"/>
    <mergeCell ref="C1476:D1476"/>
    <mergeCell ref="A319:B319"/>
    <mergeCell ref="A203:G203"/>
    <mergeCell ref="C248:D248"/>
    <mergeCell ref="E667:F667"/>
    <mergeCell ref="E1593:F1593"/>
    <mergeCell ref="A1738:G1738"/>
    <mergeCell ref="C235:D235"/>
    <mergeCell ref="E175:F175"/>
    <mergeCell ref="E297:F297"/>
    <mergeCell ref="E1294:F1294"/>
    <mergeCell ref="E1323:F1323"/>
    <mergeCell ref="A1747:B1747"/>
    <mergeCell ref="E604:F604"/>
    <mergeCell ref="E831:F831"/>
    <mergeCell ref="E247:F247"/>
    <mergeCell ref="E1657:F1657"/>
    <mergeCell ref="E14:F14"/>
    <mergeCell ref="E185:F185"/>
    <mergeCell ref="E312:F312"/>
    <mergeCell ref="E1309:F1309"/>
    <mergeCell ref="E1776:F1776"/>
    <mergeCell ref="E1874:F1874"/>
    <mergeCell ref="E299:F299"/>
    <mergeCell ref="E1594:F1594"/>
    <mergeCell ref="E833:F833"/>
    <mergeCell ref="E1840:F1840"/>
    <mergeCell ref="E1634:F1634"/>
    <mergeCell ref="E1050:F1050"/>
    <mergeCell ref="E1596:F1596"/>
    <mergeCell ref="C693:D693"/>
    <mergeCell ref="E864:F864"/>
    <mergeCell ref="A145:B145"/>
    <mergeCell ref="E1571:F1571"/>
    <mergeCell ref="A1027:B1027"/>
    <mergeCell ref="A443:B443"/>
    <mergeCell ref="A94:G94"/>
    <mergeCell ref="C139:D139"/>
    <mergeCell ref="E201:F201"/>
    <mergeCell ref="E90:F90"/>
    <mergeCell ref="A1723:B1723"/>
    <mergeCell ref="A548:G548"/>
    <mergeCell ref="E655:F655"/>
    <mergeCell ref="A964:B964"/>
    <mergeCell ref="C793:D793"/>
    <mergeCell ref="E551:F551"/>
    <mergeCell ref="E1360:F1360"/>
    <mergeCell ref="A1467:B1467"/>
    <mergeCell ref="C1225:D1225"/>
    <mergeCell ref="A1622:G1622"/>
    <mergeCell ref="E399:F399"/>
    <mergeCell ref="C1729:D1729"/>
    <mergeCell ref="E1789:F1789"/>
    <mergeCell ref="E1474:F1474"/>
    <mergeCell ref="E1278:F1278"/>
    <mergeCell ref="E1545:F1545"/>
    <mergeCell ref="E955:F955"/>
    <mergeCell ref="E1126:F1126"/>
    <mergeCell ref="E1253:F1253"/>
    <mergeCell ref="A1289:B1289"/>
    <mergeCell ref="A418:G418"/>
    <mergeCell ref="E25:F25"/>
    <mergeCell ref="E463:F463"/>
    <mergeCell ref="E1345:F1345"/>
    <mergeCell ref="C1647:D1647"/>
    <mergeCell ref="E454:F454"/>
    <mergeCell ref="E1774:F1774"/>
    <mergeCell ref="E957:F957"/>
    <mergeCell ref="E984:F984"/>
    <mergeCell ref="A584:B584"/>
    <mergeCell ref="E1255:F1255"/>
    <mergeCell ref="E394:F394"/>
    <mergeCell ref="C907:D907"/>
    <mergeCell ref="C1589:D1589"/>
    <mergeCell ref="E1711:F1711"/>
    <mergeCell ref="A795:B795"/>
    <mergeCell ref="E1363:F1363"/>
    <mergeCell ref="A844:B844"/>
    <mergeCell ref="A496:B496"/>
    <mergeCell ref="E1726:F1726"/>
    <mergeCell ref="A1477:G1477"/>
    <mergeCell ref="A1680:B1680"/>
    <mergeCell ref="C417:D417"/>
    <mergeCell ref="A1607:B1607"/>
    <mergeCell ref="E1742:F1742"/>
    <mergeCell ref="A1762:G1762"/>
    <mergeCell ref="A367:B367"/>
    <mergeCell ref="A1088:B1088"/>
    <mergeCell ref="A427:B427"/>
    <mergeCell ref="E20:F20"/>
    <mergeCell ref="A211:G211"/>
    <mergeCell ref="E318:F318"/>
    <mergeCell ref="A67:G67"/>
    <mergeCell ref="A680:G680"/>
    <mergeCell ref="A1551:B1551"/>
    <mergeCell ref="A419:B419"/>
    <mergeCell ref="E554:F554"/>
    <mergeCell ref="A133:B133"/>
    <mergeCell ref="E177:F177"/>
    <mergeCell ref="A794:G794"/>
    <mergeCell ref="E1758:F1758"/>
    <mergeCell ref="C1081:D1081"/>
    <mergeCell ref="E1800:F1800"/>
    <mergeCell ref="C1836:D1836"/>
    <mergeCell ref="E904:F904"/>
    <mergeCell ref="E149:F149"/>
    <mergeCell ref="E176:F176"/>
    <mergeCell ref="E1808:F1808"/>
    <mergeCell ref="E1913:F1913"/>
    <mergeCell ref="E854:F854"/>
    <mergeCell ref="E605:F605"/>
    <mergeCell ref="A1083:B1083"/>
    <mergeCell ref="E1658:F1658"/>
    <mergeCell ref="E1900:F1900"/>
    <mergeCell ref="E257:F257"/>
    <mergeCell ref="E191:F191"/>
    <mergeCell ref="E1139:F1139"/>
    <mergeCell ref="E384:F384"/>
    <mergeCell ref="C178:D178"/>
    <mergeCell ref="E1310:F1310"/>
    <mergeCell ref="E378:F378"/>
    <mergeCell ref="E1437:F1437"/>
    <mergeCell ref="E536:F536"/>
    <mergeCell ref="E1666:F1666"/>
    <mergeCell ref="C1902:D1902"/>
    <mergeCell ref="E905:F905"/>
    <mergeCell ref="C872:D872"/>
    <mergeCell ref="E144:F144"/>
    <mergeCell ref="E1337:F1337"/>
    <mergeCell ref="E1439:F1439"/>
    <mergeCell ref="E1610:F1610"/>
    <mergeCell ref="E1877:F1877"/>
    <mergeCell ref="A351:G351"/>
    <mergeCell ref="A874:B874"/>
    <mergeCell ref="A1172:B1172"/>
    <mergeCell ref="C730:D730"/>
    <mergeCell ref="A382:B382"/>
    <mergeCell ref="C1737:D1737"/>
    <mergeCell ref="A509:B509"/>
    <mergeCell ref="A1457:B1457"/>
    <mergeCell ref="A1699:B1699"/>
    <mergeCell ref="A732:B732"/>
    <mergeCell ref="C994:D994"/>
    <mergeCell ref="E1261:F1261"/>
    <mergeCell ref="C1668:D1668"/>
    <mergeCell ref="E1217:F1217"/>
    <mergeCell ref="A1786:G1786"/>
    <mergeCell ref="E1515:F1515"/>
    <mergeCell ref="E1782:F1782"/>
    <mergeCell ref="C1241:D1241"/>
    <mergeCell ref="E1303:F1303"/>
    <mergeCell ref="E1757:F1757"/>
    <mergeCell ref="A1687:G1687"/>
    <mergeCell ref="E852:F852"/>
    <mergeCell ref="E231:F231"/>
    <mergeCell ref="E206:F206"/>
    <mergeCell ref="E1561:F1561"/>
    <mergeCell ref="E529:F529"/>
    <mergeCell ref="E771:F771"/>
    <mergeCell ref="C10:D10"/>
    <mergeCell ref="E1797:F1797"/>
    <mergeCell ref="E1579:F1579"/>
    <mergeCell ref="E1784:F1784"/>
    <mergeCell ref="E1256:F1256"/>
    <mergeCell ref="E1603:F1603"/>
    <mergeCell ref="E28:F28"/>
    <mergeCell ref="E1292:F1292"/>
    <mergeCell ref="C835:D835"/>
    <mergeCell ref="E1734:F1734"/>
    <mergeCell ref="A1361:B1361"/>
    <mergeCell ref="E1888:F1888"/>
    <mergeCell ref="E1000:F1000"/>
    <mergeCell ref="E245:F245"/>
    <mergeCell ref="E1071:F1071"/>
    <mergeCell ref="E1271:F1271"/>
    <mergeCell ref="A698:B698"/>
    <mergeCell ref="E310:F310"/>
    <mergeCell ref="A1127:B1127"/>
    <mergeCell ref="A95:B95"/>
    <mergeCell ref="E1890:F1890"/>
    <mergeCell ref="A464:B464"/>
    <mergeCell ref="A331:B331"/>
    <mergeCell ref="C1686:D1686"/>
    <mergeCell ref="A141:B141"/>
    <mergeCell ref="C1406:D1406"/>
    <mergeCell ref="A985:B985"/>
    <mergeCell ref="A1623:B1623"/>
    <mergeCell ref="A277:G277"/>
    <mergeCell ref="A752:G752"/>
    <mergeCell ref="A1407:G1407"/>
    <mergeCell ref="E626:F626"/>
    <mergeCell ref="A1688:B1688"/>
    <mergeCell ref="C395:D395"/>
    <mergeCell ref="A960:B960"/>
    <mergeCell ref="E1508:F1508"/>
    <mergeCell ref="A849:B849"/>
    <mergeCell ref="A1778:G1778"/>
    <mergeCell ref="A1547:G1547"/>
    <mergeCell ref="E199:F199"/>
    <mergeCell ref="E1318:F1318"/>
    <mergeCell ref="E392:F392"/>
    <mergeCell ref="A1770:G1770"/>
    <mergeCell ref="E1445:F1445"/>
    <mergeCell ref="A1481:B1481"/>
    <mergeCell ref="E217:F217"/>
    <mergeCell ref="E855:F855"/>
    <mergeCell ref="A1910:B1910"/>
    <mergeCell ref="E1224:F1224"/>
    <mergeCell ref="E913:F913"/>
    <mergeCell ref="E323:F323"/>
    <mergeCell ref="E499:F499"/>
    <mergeCell ref="E1618:F1618"/>
    <mergeCell ref="A1638:G1638"/>
    <mergeCell ref="E415:F415"/>
    <mergeCell ref="E1916:F1916"/>
    <mergeCell ref="A22:G22"/>
    <mergeCell ref="E906:F906"/>
    <mergeCell ref="E387:F387"/>
    <mergeCell ref="A1478:B1478"/>
    <mergeCell ref="E623:F623"/>
    <mergeCell ref="E1682:F1682"/>
    <mergeCell ref="A753:B753"/>
    <mergeCell ref="A54:B54"/>
    <mergeCell ref="A1051:B1051"/>
    <mergeCell ref="A1349:B1349"/>
    <mergeCell ref="A212:B212"/>
    <mergeCell ref="A1038:B1038"/>
    <mergeCell ref="C41:D41"/>
    <mergeCell ref="A388:B388"/>
    <mergeCell ref="A1572:B1572"/>
    <mergeCell ref="E939:F939"/>
    <mergeCell ref="A11:G11"/>
    <mergeCell ref="A1714:G1714"/>
    <mergeCell ref="E1821:F1821"/>
    <mergeCell ref="C276:D276"/>
    <mergeCell ref="E34:F34"/>
    <mergeCell ref="E860:F860"/>
    <mergeCell ref="C1273:D1273"/>
    <mergeCell ref="A306:B306"/>
    <mergeCell ref="E568:F568"/>
    <mergeCell ref="A532:G532"/>
    <mergeCell ref="E810:F810"/>
    <mergeCell ref="E1587:F1587"/>
    <mergeCell ref="E1832:F1832"/>
    <mergeCell ref="E49:F49"/>
    <mergeCell ref="A278:B278"/>
    <mergeCell ref="E1239:F1239"/>
    <mergeCell ref="A1275:B1275"/>
    <mergeCell ref="E1823:F1823"/>
    <mergeCell ref="A1802:G1802"/>
    <mergeCell ref="E1475:F1475"/>
    <mergeCell ref="E1160:F1160"/>
    <mergeCell ref="E1798:F1798"/>
    <mergeCell ref="E570:F570"/>
    <mergeCell ref="C1809:D1809"/>
    <mergeCell ref="E641:F641"/>
    <mergeCell ref="E812:F812"/>
    <mergeCell ref="A975:B975"/>
    <mergeCell ref="E1887:F1887"/>
    <mergeCell ref="C1613:D1613"/>
    <mergeCell ref="E1542:F1542"/>
    <mergeCell ref="E1675:F1675"/>
    <mergeCell ref="E1735:F1735"/>
    <mergeCell ref="E1852:F1852"/>
    <mergeCell ref="E136:F136"/>
    <mergeCell ref="E1333:F1333"/>
    <mergeCell ref="E1656:F1656"/>
    <mergeCell ref="E434:F434"/>
    <mergeCell ref="E1898:F1898"/>
    <mergeCell ref="E115:F115"/>
    <mergeCell ref="A179:G179"/>
    <mergeCell ref="A637:B637"/>
    <mergeCell ref="E1308:F1308"/>
    <mergeCell ref="E903:F903"/>
    <mergeCell ref="A1754:G1754"/>
    <mergeCell ref="C288:D288"/>
    <mergeCell ref="A1502:B1502"/>
    <mergeCell ref="A327:G327"/>
    <mergeCell ref="A169:B169"/>
    <mergeCell ref="C1257:D1257"/>
    <mergeCell ref="A1787:B1787"/>
    <mergeCell ref="E692:F692"/>
    <mergeCell ref="A1591:B1591"/>
    <mergeCell ref="E990:F990"/>
    <mergeCell ref="A1001:B1001"/>
    <mergeCell ref="C1170:D1170"/>
    <mergeCell ref="E200:F200"/>
    <mergeCell ref="C436:D436"/>
    <mergeCell ref="E1324:F1324"/>
    <mergeCell ref="A1286:B1286"/>
    <mergeCell ref="E433:F433"/>
    <mergeCell ref="E1044:F1044"/>
    <mergeCell ref="C1753:D1753"/>
    <mergeCell ref="A1879:G1879"/>
    <mergeCell ref="E992:F992"/>
    <mergeCell ref="C202:D202"/>
    <mergeCell ref="E848:F848"/>
    <mergeCell ref="E1150:F1150"/>
    <mergeCell ref="C1326:D1326"/>
    <mergeCell ref="E500:F500"/>
    <mergeCell ref="E1277:F1277"/>
    <mergeCell ref="C1817:D1817"/>
    <mergeCell ref="E1684:F1684"/>
    <mergeCell ref="A1853:B1853"/>
    <mergeCell ref="C856:D856"/>
    <mergeCell ref="E785:F785"/>
    <mergeCell ref="E1611:F1611"/>
    <mergeCell ref="A823:B823"/>
    <mergeCell ref="E1909:F1909"/>
    <mergeCell ref="A302:B302"/>
    <mergeCell ref="E1263:F1263"/>
    <mergeCell ref="C502:D502"/>
    <mergeCell ref="E260:F260"/>
    <mergeCell ref="A628:G628"/>
    <mergeCell ref="E624:F624"/>
    <mergeCell ref="E1577:F1577"/>
    <mergeCell ref="E1229:F1229"/>
    <mergeCell ref="E26:F26"/>
    <mergeCell ref="A681:B681"/>
    <mergeCell ref="A1707:B1707"/>
    <mergeCell ref="E124:F124"/>
    <mergeCell ref="E1685:F1685"/>
    <mergeCell ref="A460:B460"/>
    <mergeCell ref="A180:B180"/>
    <mergeCell ref="A889:B889"/>
    <mergeCell ref="A773:G773"/>
    <mergeCell ref="A612:B612"/>
    <mergeCell ref="E1087:F1087"/>
    <mergeCell ref="A1357:G1357"/>
    <mergeCell ref="A1771:B1771"/>
    <mergeCell ref="A1880:B1880"/>
    <mergeCell ref="E184:F184"/>
    <mergeCell ref="E1543:F1543"/>
    <mergeCell ref="A1810:G1810"/>
    <mergeCell ref="C1637:D1637"/>
    <mergeCell ref="E1806:F1806"/>
    <mergeCell ref="E1466:F1466"/>
    <mergeCell ref="E749:F749"/>
    <mergeCell ref="E50:F50"/>
    <mergeCell ref="E705:F705"/>
    <mergeCell ref="A328:B328"/>
    <mergeCell ref="A599:B599"/>
    <mergeCell ref="E1245:F1245"/>
    <mergeCell ref="E357:F357"/>
    <mergeCell ref="C151:D151"/>
    <mergeCell ref="C1281:D1281"/>
    <mergeCell ref="E455:F455"/>
    <mergeCell ref="E1232:F1232"/>
    <mergeCell ref="E1403:F1403"/>
    <mergeCell ref="A1639:B1639"/>
    <mergeCell ref="E1709:F1709"/>
    <mergeCell ref="E642:F642"/>
    <mergeCell ref="E813:F813"/>
    <mergeCell ref="E1695:F1695"/>
    <mergeCell ref="E769:F769"/>
    <mergeCell ref="E1766:F1766"/>
    <mergeCell ref="A1892:G1892"/>
    <mergeCell ref="E150:F150"/>
    <mergeCell ref="E39:F39"/>
    <mergeCell ref="E215:F215"/>
    <mergeCell ref="E408:F408"/>
    <mergeCell ref="A289:G289"/>
    <mergeCell ref="C644:D644"/>
    <mergeCell ref="E706:F706"/>
    <mergeCell ref="E877:F877"/>
    <mergeCell ref="A1670:B1670"/>
    <mergeCell ref="E1703:F1703"/>
    <mergeCell ref="E1113:F1113"/>
    <mergeCell ref="E103:F103"/>
    <mergeCell ref="E619:F619"/>
    <mergeCell ref="A1698:G1698"/>
    <mergeCell ref="A1072:B1072"/>
    <mergeCell ref="A1243:B1243"/>
    <mergeCell ref="E1914:F1914"/>
    <mergeCell ref="A409:B409"/>
    <mergeCell ref="A702:B702"/>
    <mergeCell ref="E118:F118"/>
    <mergeCell ref="C531:D531"/>
    <mergeCell ref="A12:B12"/>
    <mergeCell ref="A1136:B1136"/>
    <mergeCell ref="A104:B104"/>
    <mergeCell ref="A1739:B1739"/>
    <mergeCell ref="E1842:F1842"/>
    <mergeCell ref="C1761:D1761"/>
    <mergeCell ref="A533:B533"/>
    <mergeCell ref="E1792:F1792"/>
    <mergeCell ref="E589:F589"/>
    <mergeCell ref="A1660:G1660"/>
    <mergeCell ref="A1803:B1803"/>
    <mergeCell ref="A744:B744"/>
    <mergeCell ref="E508:F508"/>
    <mergeCell ref="E228:F228"/>
    <mergeCell ref="A236:G236"/>
    <mergeCell ref="A1830:B1830"/>
    <mergeCell ref="C1721:D1721"/>
    <mergeCell ref="E7:F7"/>
    <mergeCell ref="A43:B43"/>
    <mergeCell ref="E330:F330"/>
    <mergeCell ref="E305:F305"/>
    <mergeCell ref="E268:F268"/>
    <mergeCell ref="E501:F501"/>
    <mergeCell ref="A1282:G1282"/>
    <mergeCell ref="E1625:F1625"/>
    <mergeCell ref="E553:F553"/>
    <mergeCell ref="E528:F528"/>
    <mergeCell ref="E1166:F1166"/>
    <mergeCell ref="A1297:G1297"/>
    <mergeCell ref="E1550:F1550"/>
    <mergeCell ref="A1304:B1304"/>
    <mergeCell ref="E1848:F1848"/>
    <mergeCell ref="E1627:F1627"/>
    <mergeCell ref="A1818:G1818"/>
    <mergeCell ref="E1037:F1037"/>
    <mergeCell ref="E1814:F1814"/>
    <mergeCell ref="E1230:F1230"/>
    <mergeCell ref="E98:F98"/>
    <mergeCell ref="A1062:B1062"/>
    <mergeCell ref="E165:F165"/>
    <mergeCell ref="A909:B909"/>
    <mergeCell ref="A112:G112"/>
    <mergeCell ref="A1151:B1151"/>
    <mergeCell ref="E790:F790"/>
    <mergeCell ref="E569:F569"/>
    <mergeCell ref="A249:G249"/>
    <mergeCell ref="A196:B196"/>
    <mergeCell ref="A1218:B1218"/>
    <mergeCell ref="A314:G314"/>
    <mergeCell ref="A1516:B1516"/>
    <mergeCell ref="A1731:B1731"/>
    <mergeCell ref="A710:G710"/>
    <mergeCell ref="A223:B223"/>
    <mergeCell ref="E643:F643"/>
    <mergeCell ref="C2:D2"/>
    <mergeCell ref="C1705:D1705"/>
    <mergeCell ref="E708:F708"/>
    <mergeCell ref="E1876:F1876"/>
    <mergeCell ref="C300:D300"/>
    <mergeCell ref="E950:F950"/>
    <mergeCell ref="A1312:G1312"/>
    <mergeCell ref="E1767:F1767"/>
    <mergeCell ref="E422:F422"/>
    <mergeCell ref="E806:F806"/>
    <mergeCell ref="E1248:F1248"/>
    <mergeCell ref="C458:D458"/>
    <mergeCell ref="E45:F45"/>
    <mergeCell ref="E216:F216"/>
    <mergeCell ref="A254:B254"/>
    <mergeCell ref="E287:F287"/>
    <mergeCell ref="E1042:F1042"/>
    <mergeCell ref="E281:F281"/>
    <mergeCell ref="E1340:F1340"/>
    <mergeCell ref="E1704:F1704"/>
    <mergeCell ref="E750:F750"/>
    <mergeCell ref="A836:G836"/>
    <mergeCell ref="C1713:D1713"/>
    <mergeCell ref="C1769:D1769"/>
    <mergeCell ref="E1421:F1421"/>
    <mergeCell ref="A125:B125"/>
    <mergeCell ref="E1915:F1915"/>
    <mergeCell ref="E1719:F1719"/>
    <mergeCell ref="A1755:B1755"/>
    <mergeCell ref="E1833:F1833"/>
    <mergeCell ref="A541:B541"/>
    <mergeCell ref="A646:B646"/>
    <mergeCell ref="E1043:F1043"/>
    <mergeCell ref="E1510:F1510"/>
    <mergeCell ref="E1279:F1279"/>
    <mergeCell ref="A959:G959"/>
    <mergeCell ref="A1373:B1373"/>
    <mergeCell ref="A1615:B1615"/>
  </mergeCells>
  <pageMargins left="0" right="0" top="0" bottom="0" header="0" footer="0"/>
  <pageSetup orientation="portrait" scale="85"/>
</worksheet>
</file>

<file path=xl/worksheets/sheet5.xml><?xml version="1.0" encoding="utf-8"?>
<worksheet xmlns="http://schemas.openxmlformats.org/spreadsheetml/2006/main">
  <sheetPr>
    <outlinePr summaryBelow="0"/>
    <pageSetUpPr/>
  </sheetPr>
  <dimension ref="A1:G121"/>
  <sheetViews>
    <sheetView workbookViewId="0">
      <selection activeCell="A1" sqref="A1"/>
    </sheetView>
  </sheetViews>
  <sheetFormatPr baseColWidth="8" defaultRowHeight="15"/>
  <cols>
    <col width="10.333333" customWidth="1" min="1" max="1"/>
    <col width="48.833332" customWidth="1" min="2" max="2"/>
    <col width="12.5" customWidth="1" min="3" max="3"/>
    <col width="6.1666665" customWidth="1" min="4" max="4"/>
    <col width="12.5" customWidth="1" min="5" max="5"/>
    <col width="12.5" customWidth="1" min="6" max="6"/>
    <col width="12.5" customWidth="1" min="7" max="7"/>
  </cols>
  <sheetData>
    <row r="1" ht="96" customHeight="1">
      <c r="A1" s="1" t="inlineStr"/>
      <c r="B1" s="58" t="n"/>
      <c r="C1" s="58" t="n"/>
      <c r="D1" s="58" t="n"/>
      <c r="E1" s="58" t="n"/>
      <c r="F1" s="58" t="n"/>
      <c r="G1" s="58" t="n"/>
    </row>
    <row r="2" ht="10" customHeight="1">
      <c r="A2" s="2" t="inlineStr"/>
      <c r="B2" s="2" t="inlineStr"/>
      <c r="C2" s="22" t="inlineStr"/>
      <c r="E2" s="2" t="inlineStr"/>
      <c r="F2" s="2" t="inlineStr"/>
      <c r="G2" s="2" t="inlineStr"/>
    </row>
    <row r="3" ht="20" customHeight="1">
      <c r="A3" s="23" t="inlineStr">
        <is>
          <t>CXX15 CONTROLE DE QUALIDADE, ADMINISTRAÇÃO LOCAL E ESTRUTURA ADMINISTRATIVA PARA EXECUÇÃO DE OBRAS DE MELHORIA DE GASODUTOS E ESTAÇÕES (UND)</t>
        </is>
      </c>
      <c r="B3" s="59" t="n"/>
      <c r="C3" s="59" t="n"/>
      <c r="D3" s="59" t="n"/>
      <c r="E3" s="59" t="n"/>
      <c r="F3" s="59" t="n"/>
      <c r="G3" s="60" t="n"/>
    </row>
    <row r="4" ht="15" customHeight="1">
      <c r="A4" s="24" t="inlineStr">
        <is>
          <t>OUTROS</t>
        </is>
      </c>
      <c r="B4" s="60" t="n"/>
      <c r="C4" s="15" t="inlineStr">
        <is>
          <t>FONTE</t>
        </is>
      </c>
      <c r="D4" s="15" t="inlineStr">
        <is>
          <t>UNID</t>
        </is>
      </c>
      <c r="E4" s="15" t="inlineStr">
        <is>
          <t>COEFICIENTE</t>
        </is>
      </c>
      <c r="F4" s="15" t="inlineStr">
        <is>
          <t>PREÇO UNITÁRIO</t>
        </is>
      </c>
      <c r="G4" s="15" t="inlineStr">
        <is>
          <t>TOTAL</t>
        </is>
      </c>
    </row>
    <row r="5" ht="29" customHeight="1">
      <c r="A5" s="25" t="inlineStr">
        <is>
          <t>CXX15</t>
        </is>
      </c>
      <c r="B5" s="26" t="inlineStr">
        <is>
          <t>CONTROLE DE QUALIDADE, ADMINISTRAÇÃO LOCAL E ESTRUTURA ADMINISTRATIVA PARA EXECUÇÃO DE OBRAS DE MELHORIA DE GASODUTOS E ESTAÇÕES</t>
        </is>
      </c>
      <c r="C5" s="25" t="inlineStr"/>
      <c r="D5" s="25" t="inlineStr">
        <is>
          <t>UND</t>
        </is>
      </c>
      <c r="E5" s="69" t="n">
        <v>1</v>
      </c>
      <c r="F5" s="70" t="n">
        <v>9864.92</v>
      </c>
      <c r="G5" s="70" t="n">
        <v>9864.92</v>
      </c>
    </row>
    <row r="6" ht="15" customHeight="1">
      <c r="A6" s="2" t="inlineStr"/>
      <c r="B6" s="2" t="inlineStr"/>
      <c r="C6" s="2" t="inlineStr"/>
      <c r="D6" s="2" t="inlineStr"/>
      <c r="E6" s="29" t="inlineStr">
        <is>
          <t>TOTAL OUTROS:</t>
        </is>
      </c>
      <c r="F6" s="60" t="n"/>
      <c r="G6" s="71" t="n">
        <v>9864.92</v>
      </c>
    </row>
    <row r="7" ht="15" customHeight="1">
      <c r="A7" s="2" t="inlineStr"/>
      <c r="B7" s="2" t="inlineStr"/>
      <c r="C7" s="2" t="inlineStr"/>
      <c r="D7" s="2" t="inlineStr"/>
      <c r="E7" s="31" t="inlineStr">
        <is>
          <t>VALOR:</t>
        </is>
      </c>
      <c r="F7" s="60" t="n"/>
      <c r="G7" s="61" t="n">
        <v>9864.92</v>
      </c>
    </row>
    <row r="8" ht="15" customHeight="1">
      <c r="A8" s="2" t="inlineStr"/>
      <c r="B8" s="2" t="inlineStr"/>
      <c r="C8" s="2" t="inlineStr"/>
      <c r="D8" s="2" t="inlineStr"/>
      <c r="E8" s="31" t="inlineStr">
        <is>
          <t>VALOR BDI (26.70%):</t>
        </is>
      </c>
      <c r="F8" s="60" t="n"/>
      <c r="G8" s="61" t="n">
        <v>2633.93</v>
      </c>
    </row>
    <row r="9" ht="15" customHeight="1">
      <c r="A9" s="2" t="inlineStr"/>
      <c r="B9" s="2" t="inlineStr"/>
      <c r="C9" s="2" t="inlineStr"/>
      <c r="D9" s="2" t="inlineStr"/>
      <c r="E9" s="31" t="inlineStr">
        <is>
          <t>VALOR COM BDI:</t>
        </is>
      </c>
      <c r="F9" s="60" t="n"/>
      <c r="G9" s="61" t="n">
        <v>12498.85</v>
      </c>
    </row>
    <row r="10" ht="10" customHeight="1">
      <c r="A10" s="2" t="inlineStr"/>
      <c r="B10" s="2" t="inlineStr"/>
      <c r="C10" s="22" t="inlineStr"/>
      <c r="E10" s="2" t="inlineStr"/>
      <c r="F10" s="2" t="inlineStr"/>
      <c r="G10" s="2" t="inlineStr"/>
    </row>
    <row r="11" ht="27" customHeight="1">
      <c r="A11" s="23" t="inlineStr">
        <is>
          <t>CXX21 RELOCAÇÃO DE VALVULA DE PEAD - INCLUSO DEMOLIÇÃO DO PAVIMENTO, ESCAVAÇÃO, PINÇAMENTO, LANÇAMENTO DA REDE , INSTALAÇÃO DE VALVULA DE CORTE, SOLDAGEM DAS CONEXÕES, REATERRO E RECOMPOSIÇÃO (EXCETO ASFALTO) - INCLUSO TODOS OS INSUMOS, EQUIPAMENTOS E MÃO-DE-OBRA (UND)</t>
        </is>
      </c>
      <c r="B11" s="59" t="n"/>
      <c r="C11" s="59" t="n"/>
      <c r="D11" s="59" t="n"/>
      <c r="E11" s="59" t="n"/>
      <c r="F11" s="59" t="n"/>
      <c r="G11" s="60" t="n"/>
    </row>
    <row r="12" ht="15" customHeight="1">
      <c r="A12" s="24" t="inlineStr">
        <is>
          <t>OUTROS</t>
        </is>
      </c>
      <c r="B12" s="60" t="n"/>
      <c r="C12" s="15" t="inlineStr">
        <is>
          <t>FONTE</t>
        </is>
      </c>
      <c r="D12" s="15" t="inlineStr">
        <is>
          <t>UNID</t>
        </is>
      </c>
      <c r="E12" s="15" t="inlineStr">
        <is>
          <t>COEFICIENTE</t>
        </is>
      </c>
      <c r="F12" s="15" t="inlineStr">
        <is>
          <t>PREÇO UNITÁRIO</t>
        </is>
      </c>
      <c r="G12" s="15" t="inlineStr">
        <is>
          <t>TOTAL</t>
        </is>
      </c>
    </row>
    <row r="13" ht="55" customHeight="1">
      <c r="A13" s="25" t="inlineStr">
        <is>
          <t>CXX21</t>
        </is>
      </c>
      <c r="B13" s="26" t="inlineStr">
        <is>
          <t>RELOCAÇÃO DE VALVULA DE PEAD - INCLUSO DEMOLIÇÃO DO PAVIMENTO, ESCAVAÇÃO, PINÇAMENTO, LANÇAMENTO DA REDE , INSTALAÇÃO DE VALVULA DE CORTE, SOLDAGEM DAS CONEXÕES, REATERRO E RECOMPOSIÇÃO (EXCETO ASFALTO) - INCLUSO TODOS OS INSUMOS, EQUIPAMENTOS E MÃO-DE-OBRA</t>
        </is>
      </c>
      <c r="C13" s="25" t="inlineStr"/>
      <c r="D13" s="25" t="inlineStr">
        <is>
          <t>UND</t>
        </is>
      </c>
      <c r="E13" s="69" t="n">
        <v>1</v>
      </c>
      <c r="F13" s="70" t="n">
        <v>9145.469999999999</v>
      </c>
      <c r="G13" s="70" t="n">
        <v>9145.469999999999</v>
      </c>
    </row>
    <row r="14" ht="15" customHeight="1">
      <c r="A14" s="2" t="inlineStr"/>
      <c r="B14" s="2" t="inlineStr"/>
      <c r="C14" s="2" t="inlineStr"/>
      <c r="D14" s="2" t="inlineStr"/>
      <c r="E14" s="29" t="inlineStr">
        <is>
          <t>TOTAL OUTROS:</t>
        </is>
      </c>
      <c r="F14" s="60" t="n"/>
      <c r="G14" s="71" t="n">
        <v>9145.469999999999</v>
      </c>
    </row>
    <row r="15" ht="15" customHeight="1">
      <c r="A15" s="2" t="inlineStr"/>
      <c r="B15" s="2" t="inlineStr"/>
      <c r="C15" s="2" t="inlineStr"/>
      <c r="D15" s="2" t="inlineStr"/>
      <c r="E15" s="31" t="inlineStr">
        <is>
          <t>VALOR:</t>
        </is>
      </c>
      <c r="F15" s="60" t="n"/>
      <c r="G15" s="61" t="n">
        <v>9145.469999999999</v>
      </c>
    </row>
    <row r="16" ht="15" customHeight="1">
      <c r="A16" s="2" t="inlineStr"/>
      <c r="B16" s="2" t="inlineStr"/>
      <c r="C16" s="2" t="inlineStr"/>
      <c r="D16" s="2" t="inlineStr"/>
      <c r="E16" s="31" t="inlineStr">
        <is>
          <t>VALOR BDI (26.70%):</t>
        </is>
      </c>
      <c r="F16" s="60" t="n"/>
      <c r="G16" s="61" t="n">
        <v>2441.84</v>
      </c>
    </row>
    <row r="17" ht="15" customHeight="1">
      <c r="A17" s="2" t="inlineStr"/>
      <c r="B17" s="2" t="inlineStr"/>
      <c r="C17" s="2" t="inlineStr"/>
      <c r="D17" s="2" t="inlineStr"/>
      <c r="E17" s="31" t="inlineStr">
        <is>
          <t>VALOR COM BDI:</t>
        </is>
      </c>
      <c r="F17" s="60" t="n"/>
      <c r="G17" s="61" t="n">
        <v>11587.31</v>
      </c>
    </row>
    <row r="18" ht="10" customHeight="1">
      <c r="A18" s="2" t="inlineStr"/>
      <c r="B18" s="2" t="inlineStr"/>
      <c r="C18" s="22" t="inlineStr"/>
      <c r="E18" s="2" t="inlineStr"/>
      <c r="F18" s="2" t="inlineStr"/>
      <c r="G18" s="2" t="inlineStr"/>
    </row>
    <row r="19" ht="36" customHeight="1">
      <c r="A19" s="23" t="inlineStr">
        <is>
          <t>CXX01 DESFILE, SOLDAGEM, INSTALAÇÃO DE CONEXÕES, VÁLVULAS, ACESSÓRIOS E NIPLES COM ABERTURA E FECHAMENTO DE TIE-IN COM DISTÂNCIA DE ATÉ 2 METROS ENTRE PEÇAS E ACABAMENTO AO NÍVEL DO PISO PRONTO PARA REDE DE PEAD DN 63 e 90 mm, EM REDE DE GASODUTO - INCLUSO RETIRADA DE MATERIAL, CONEXÕES, MONTAGEM, INSTALAÇÃO e RECOMPOSIÇÃO (EXCETO ASFALTO) - PELO MÉTODO DESTRUTIVO OU FURO DIRECIONAL, INCLUSO BOTA FORA (M)</t>
        </is>
      </c>
      <c r="B19" s="59" t="n"/>
      <c r="C19" s="59" t="n"/>
      <c r="D19" s="59" t="n"/>
      <c r="E19" s="59" t="n"/>
      <c r="F19" s="59" t="n"/>
      <c r="G19" s="60" t="n"/>
    </row>
    <row r="20" ht="15" customHeight="1">
      <c r="A20" s="24" t="inlineStr">
        <is>
          <t>OUTROS</t>
        </is>
      </c>
      <c r="B20" s="60" t="n"/>
      <c r="C20" s="15" t="inlineStr">
        <is>
          <t>FONTE</t>
        </is>
      </c>
      <c r="D20" s="15" t="inlineStr">
        <is>
          <t>UNID</t>
        </is>
      </c>
      <c r="E20" s="15" t="inlineStr">
        <is>
          <t>COEFICIENTE</t>
        </is>
      </c>
      <c r="F20" s="15" t="inlineStr">
        <is>
          <t>PREÇO UNITÁRIO</t>
        </is>
      </c>
      <c r="G20" s="15" t="inlineStr">
        <is>
          <t>TOTAL</t>
        </is>
      </c>
    </row>
    <row r="21" ht="72" customHeight="1">
      <c r="A21" s="25" t="inlineStr">
        <is>
          <t>CXX01</t>
        </is>
      </c>
      <c r="B21" s="26" t="inlineStr">
        <is>
          <t>DESFILE, SOLDAGEM, INSTALAÇÃO DE CONEXÕES, VÁLVULAS, ACESSÓRIOS E NIPLES COM ABERTURA E FECHAMENTO DE TIE-IN COM DISTÂNCIA DE ATÉ 2 METROS ENTRE PEÇAS E ACABAMENTO AO NÍVEL DO PISO PRONTO PARA REDE DE PEAD DN 63 e 90 mm, EM REDE DE GASODUTO - INCLUSO RETIRADA DE MATERIAL, CONEXÕES, MONTAGEM, INSTALAÇÃO e RECOMPOSIÇÃO (EXCETO ASFALTO) - PELO MÉTODO DESTRUTIVO OU FURO DIRECIONAL, INCLUSO BOTA FORA</t>
        </is>
      </c>
      <c r="C21" s="25" t="inlineStr"/>
      <c r="D21" s="25" t="inlineStr">
        <is>
          <t>M</t>
        </is>
      </c>
      <c r="E21" s="69" t="n">
        <v>1</v>
      </c>
      <c r="F21" s="70" t="n">
        <v>144.9</v>
      </c>
      <c r="G21" s="70" t="n">
        <v>144.9</v>
      </c>
    </row>
    <row r="22" ht="15" customHeight="1">
      <c r="A22" s="2" t="inlineStr"/>
      <c r="B22" s="2" t="inlineStr"/>
      <c r="C22" s="2" t="inlineStr"/>
      <c r="D22" s="2" t="inlineStr"/>
      <c r="E22" s="29" t="inlineStr">
        <is>
          <t>TOTAL OUTROS:</t>
        </is>
      </c>
      <c r="F22" s="60" t="n"/>
      <c r="G22" s="71" t="n">
        <v>144.9</v>
      </c>
    </row>
    <row r="23" ht="15" customHeight="1">
      <c r="A23" s="2" t="inlineStr"/>
      <c r="B23" s="2" t="inlineStr"/>
      <c r="C23" s="2" t="inlineStr"/>
      <c r="D23" s="2" t="inlineStr"/>
      <c r="E23" s="31" t="inlineStr">
        <is>
          <t>VALOR:</t>
        </is>
      </c>
      <c r="F23" s="60" t="n"/>
      <c r="G23" s="61" t="n">
        <v>144.9</v>
      </c>
    </row>
    <row r="24" ht="15" customHeight="1">
      <c r="A24" s="2" t="inlineStr"/>
      <c r="B24" s="2" t="inlineStr"/>
      <c r="C24" s="2" t="inlineStr"/>
      <c r="D24" s="2" t="inlineStr"/>
      <c r="E24" s="31" t="inlineStr">
        <is>
          <t>VALOR BDI (26.70%):</t>
        </is>
      </c>
      <c r="F24" s="60" t="n"/>
      <c r="G24" s="61" t="n">
        <v>38.69</v>
      </c>
    </row>
    <row r="25" ht="15" customHeight="1">
      <c r="A25" s="2" t="inlineStr"/>
      <c r="B25" s="2" t="inlineStr"/>
      <c r="C25" s="2" t="inlineStr"/>
      <c r="D25" s="2" t="inlineStr"/>
      <c r="E25" s="31" t="inlineStr">
        <is>
          <t>VALOR COM BDI:</t>
        </is>
      </c>
      <c r="F25" s="60" t="n"/>
      <c r="G25" s="61" t="n">
        <v>183.59</v>
      </c>
    </row>
    <row r="26" ht="10" customHeight="1">
      <c r="A26" s="2" t="inlineStr"/>
      <c r="B26" s="2" t="inlineStr"/>
      <c r="C26" s="22" t="inlineStr"/>
      <c r="E26" s="2" t="inlineStr"/>
      <c r="F26" s="2" t="inlineStr"/>
      <c r="G26" s="2" t="inlineStr"/>
    </row>
    <row r="27" ht="36" customHeight="1">
      <c r="A27" s="23" t="inlineStr">
        <is>
          <t>CXX07 DESFILE, SOLDAGEM, INSTALAÇÃO DE CONEXÕES, VÁLVULAS, ACESSÓRIOS E NIPLES COM ABERTURA E FECHAMENTO DE TIE-IN COM DISTÂNCIA DE ATÉ 2 METROS ENTRE PEÇAS E ACABAMENTO AO NÍVEL DO PISO PRONTO PARA REDE DE PEAD DN 110 mm, EM REDE DE GASODUTO - INCLUSO RETIRADA DE MATERIAL, CONEXÕES, MONTAGEM, INSTALAÇÃO e RECOMPOSIÇÃO (EXCETO ASFALTO) - PELO MÉTODO DESTRUTIVO OU FURO DIRECIONAL, INCLUSO BOTA FORA (M)</t>
        </is>
      </c>
      <c r="B27" s="59" t="n"/>
      <c r="C27" s="59" t="n"/>
      <c r="D27" s="59" t="n"/>
      <c r="E27" s="59" t="n"/>
      <c r="F27" s="59" t="n"/>
      <c r="G27" s="60" t="n"/>
    </row>
    <row r="28" ht="15" customHeight="1">
      <c r="A28" s="24" t="inlineStr">
        <is>
          <t>OUTROS</t>
        </is>
      </c>
      <c r="B28" s="60" t="n"/>
      <c r="C28" s="15" t="inlineStr">
        <is>
          <t>FONTE</t>
        </is>
      </c>
      <c r="D28" s="15" t="inlineStr">
        <is>
          <t>UNID</t>
        </is>
      </c>
      <c r="E28" s="15" t="inlineStr">
        <is>
          <t>COEFICIENTE</t>
        </is>
      </c>
      <c r="F28" s="15" t="inlineStr">
        <is>
          <t>PREÇO UNITÁRIO</t>
        </is>
      </c>
      <c r="G28" s="15" t="inlineStr">
        <is>
          <t>TOTAL</t>
        </is>
      </c>
    </row>
    <row r="29" ht="72" customHeight="1">
      <c r="A29" s="25" t="inlineStr">
        <is>
          <t>CXX07</t>
        </is>
      </c>
      <c r="B29" s="26" t="inlineStr">
        <is>
          <t>DESFILE, SOLDAGEM, INSTALAÇÃO DE CONEXÕES, VÁLVULAS, ACESSÓRIOS E NIPLES COM ABERTURA E FECHAMENTO DE TIE-IN COM DISTÂNCIA DE ATÉ 2 METROS ENTRE PEÇAS E ACABAMENTO AO NÍVEL DO PISO PRONTO PARA REDE DE PEAD DN 110 mm, EM REDE DE GASODUTO - INCLUSO RETIRADA DE MATERIAL, CONEXÕES, MONTAGEM, INSTALAÇÃO e RECOMPOSIÇÃO (EXCETO ASFALTO) - PELO MÉTODO DESTRUTIVO OU FURO DIRECIONAL, INCLUSO BOTA FORA</t>
        </is>
      </c>
      <c r="C29" s="25" t="inlineStr"/>
      <c r="D29" s="25" t="inlineStr">
        <is>
          <t>M</t>
        </is>
      </c>
      <c r="E29" s="69" t="n">
        <v>1</v>
      </c>
      <c r="F29" s="70" t="n">
        <v>154.84</v>
      </c>
      <c r="G29" s="70" t="n">
        <v>154.84</v>
      </c>
    </row>
    <row r="30" ht="15" customHeight="1">
      <c r="A30" s="2" t="inlineStr"/>
      <c r="B30" s="2" t="inlineStr"/>
      <c r="C30" s="2" t="inlineStr"/>
      <c r="D30" s="2" t="inlineStr"/>
      <c r="E30" s="29" t="inlineStr">
        <is>
          <t>TOTAL OUTROS:</t>
        </is>
      </c>
      <c r="F30" s="60" t="n"/>
      <c r="G30" s="71" t="n">
        <v>154.84</v>
      </c>
    </row>
    <row r="31" ht="15" customHeight="1">
      <c r="A31" s="2" t="inlineStr"/>
      <c r="B31" s="2" t="inlineStr"/>
      <c r="C31" s="2" t="inlineStr"/>
      <c r="D31" s="2" t="inlineStr"/>
      <c r="E31" s="31" t="inlineStr">
        <is>
          <t>VALOR:</t>
        </is>
      </c>
      <c r="F31" s="60" t="n"/>
      <c r="G31" s="61" t="n">
        <v>154.84</v>
      </c>
    </row>
    <row r="32" ht="15" customHeight="1">
      <c r="A32" s="2" t="inlineStr"/>
      <c r="B32" s="2" t="inlineStr"/>
      <c r="C32" s="2" t="inlineStr"/>
      <c r="D32" s="2" t="inlineStr"/>
      <c r="E32" s="31" t="inlineStr">
        <is>
          <t>VALOR BDI (26.70%):</t>
        </is>
      </c>
      <c r="F32" s="60" t="n"/>
      <c r="G32" s="61" t="n">
        <v>41.34</v>
      </c>
    </row>
    <row r="33" ht="15" customHeight="1">
      <c r="A33" s="2" t="inlineStr"/>
      <c r="B33" s="2" t="inlineStr"/>
      <c r="C33" s="2" t="inlineStr"/>
      <c r="D33" s="2" t="inlineStr"/>
      <c r="E33" s="31" t="inlineStr">
        <is>
          <t>VALOR COM BDI:</t>
        </is>
      </c>
      <c r="F33" s="60" t="n"/>
      <c r="G33" s="61" t="n">
        <v>196.18</v>
      </c>
    </row>
    <row r="34" ht="10" customHeight="1">
      <c r="A34" s="2" t="inlineStr"/>
      <c r="B34" s="2" t="inlineStr"/>
      <c r="C34" s="22" t="inlineStr"/>
      <c r="E34" s="2" t="inlineStr"/>
      <c r="F34" s="2" t="inlineStr"/>
      <c r="G34" s="2" t="inlineStr"/>
    </row>
    <row r="35" ht="36" customHeight="1">
      <c r="A35" s="23" t="inlineStr">
        <is>
          <t>CXX11 DESFILE, SOLDAGEM, INSTALAÇÃO DE CONEXÕES, VÁLVULAS, ACESSÓRIOS E NIPLES COM ABERTURA E FECHAMENTO DE TIE-IN COM DISTÂNCIA DE ATÉ 2 METROS ENTRE PEÇAS E ACABAMENTO AO NÍVEL DO PISO PRONTO PARA REDE DE PEAD DN 32 mm, EM REDE DE GASODUTO - INCLUSO RETIRADA DE MATERIAL, CONEXÕES, MONTAGEM, INSTALAÇÃO e RECOMPOSIÇÃO (EXCETO ASFALTO) - PELO MÉTODO DESTRUTIVO OU FURO DIRECIONAL, INCLUSO BOTA FORA (M)</t>
        </is>
      </c>
      <c r="B35" s="59" t="n"/>
      <c r="C35" s="59" t="n"/>
      <c r="D35" s="59" t="n"/>
      <c r="E35" s="59" t="n"/>
      <c r="F35" s="59" t="n"/>
      <c r="G35" s="60" t="n"/>
    </row>
    <row r="36" ht="15" customHeight="1">
      <c r="A36" s="24" t="inlineStr">
        <is>
          <t>OUTROS</t>
        </is>
      </c>
      <c r="B36" s="60" t="n"/>
      <c r="C36" s="15" t="inlineStr">
        <is>
          <t>FONTE</t>
        </is>
      </c>
      <c r="D36" s="15" t="inlineStr">
        <is>
          <t>UNID</t>
        </is>
      </c>
      <c r="E36" s="15" t="inlineStr">
        <is>
          <t>COEFICIENTE</t>
        </is>
      </c>
      <c r="F36" s="15" t="inlineStr">
        <is>
          <t>PREÇO UNITÁRIO</t>
        </is>
      </c>
      <c r="G36" s="15" t="inlineStr">
        <is>
          <t>TOTAL</t>
        </is>
      </c>
    </row>
    <row r="37" ht="72" customHeight="1">
      <c r="A37" s="25" t="inlineStr">
        <is>
          <t>CXX11</t>
        </is>
      </c>
      <c r="B37" s="26" t="inlineStr">
        <is>
          <t>DESFILE, SOLDAGEM, INSTALAÇÃO DE CONEXÕES, VÁLVULAS, ACESSÓRIOS E NIPLES COM ABERTURA E FECHAMENTO DE TIE-IN COM DISTÂNCIA DE ATÉ 2 METROS ENTRE PEÇAS E ACABAMENTO AO NÍVEL DO PISO PRONTO PARA REDE DE PEAD DN 32 mm, EM REDE DE GASODUTO - INCLUSO RETIRADA DE MATERIAL, CONEXÕES, MONTAGEM, INSTALAÇÃO e RECOMPOSIÇÃO (EXCETO ASFALTO) - PELO MÉTODO DESTRUTIVO OU FURO DIRECIONAL, INCLUSO BOTA FORA</t>
        </is>
      </c>
      <c r="C37" s="25" t="inlineStr"/>
      <c r="D37" s="25" t="inlineStr">
        <is>
          <t>M</t>
        </is>
      </c>
      <c r="E37" s="69" t="n">
        <v>1</v>
      </c>
      <c r="F37" s="70" t="n">
        <v>123.17</v>
      </c>
      <c r="G37" s="70" t="n">
        <v>123.17</v>
      </c>
    </row>
    <row r="38" ht="15" customHeight="1">
      <c r="A38" s="2" t="inlineStr"/>
      <c r="B38" s="2" t="inlineStr"/>
      <c r="C38" s="2" t="inlineStr"/>
      <c r="D38" s="2" t="inlineStr"/>
      <c r="E38" s="29" t="inlineStr">
        <is>
          <t>TOTAL OUTROS:</t>
        </is>
      </c>
      <c r="F38" s="60" t="n"/>
      <c r="G38" s="71" t="n">
        <v>123.17</v>
      </c>
    </row>
    <row r="39" ht="15" customHeight="1">
      <c r="A39" s="2" t="inlineStr"/>
      <c r="B39" s="2" t="inlineStr"/>
      <c r="C39" s="2" t="inlineStr"/>
      <c r="D39" s="2" t="inlineStr"/>
      <c r="E39" s="31" t="inlineStr">
        <is>
          <t>VALOR:</t>
        </is>
      </c>
      <c r="F39" s="60" t="n"/>
      <c r="G39" s="61" t="n">
        <v>123.17</v>
      </c>
    </row>
    <row r="40" ht="15" customHeight="1">
      <c r="A40" s="2" t="inlineStr"/>
      <c r="B40" s="2" t="inlineStr"/>
      <c r="C40" s="2" t="inlineStr"/>
      <c r="D40" s="2" t="inlineStr"/>
      <c r="E40" s="31" t="inlineStr">
        <is>
          <t>VALOR BDI (26.70%):</t>
        </is>
      </c>
      <c r="F40" s="60" t="n"/>
      <c r="G40" s="61" t="n">
        <v>32.89</v>
      </c>
    </row>
    <row r="41" ht="15" customHeight="1">
      <c r="A41" s="2" t="inlineStr"/>
      <c r="B41" s="2" t="inlineStr"/>
      <c r="C41" s="2" t="inlineStr"/>
      <c r="D41" s="2" t="inlineStr"/>
      <c r="E41" s="31" t="inlineStr">
        <is>
          <t>VALOR COM BDI:</t>
        </is>
      </c>
      <c r="F41" s="60" t="n"/>
      <c r="G41" s="61" t="n">
        <v>156.06</v>
      </c>
    </row>
    <row r="42" ht="10" customHeight="1">
      <c r="A42" s="2" t="inlineStr"/>
      <c r="B42" s="2" t="inlineStr"/>
      <c r="C42" s="22" t="inlineStr"/>
      <c r="E42" s="2" t="inlineStr"/>
      <c r="F42" s="2" t="inlineStr"/>
      <c r="G42" s="2" t="inlineStr"/>
    </row>
    <row r="43" ht="20" customHeight="1">
      <c r="A43" s="23" t="inlineStr">
        <is>
          <t>CXX02 CAIXA DE VÁLVULAS COM BLOQUEIO MANUAL E VENT´S, TAMPA DE FERRO FUNDIDO, FUNDO E BORDA DE CONCRETO - FORNECIMENTO E INSTALAÇÃO (UND)</t>
        </is>
      </c>
      <c r="B43" s="59" t="n"/>
      <c r="C43" s="59" t="n"/>
      <c r="D43" s="59" t="n"/>
      <c r="E43" s="59" t="n"/>
      <c r="F43" s="59" t="n"/>
      <c r="G43" s="60" t="n"/>
    </row>
    <row r="44" ht="15" customHeight="1">
      <c r="A44" s="24" t="inlineStr">
        <is>
          <t>OUTROS</t>
        </is>
      </c>
      <c r="B44" s="60" t="n"/>
      <c r="C44" s="15" t="inlineStr">
        <is>
          <t>FONTE</t>
        </is>
      </c>
      <c r="D44" s="15" t="inlineStr">
        <is>
          <t>UNID</t>
        </is>
      </c>
      <c r="E44" s="15" t="inlineStr">
        <is>
          <t>COEFICIENTE</t>
        </is>
      </c>
      <c r="F44" s="15" t="inlineStr">
        <is>
          <t>PREÇO UNITÁRIO</t>
        </is>
      </c>
      <c r="G44" s="15" t="inlineStr">
        <is>
          <t>TOTAL</t>
        </is>
      </c>
    </row>
    <row r="45" ht="29" customHeight="1">
      <c r="A45" s="25" t="inlineStr">
        <is>
          <t>CXX02</t>
        </is>
      </c>
      <c r="B45" s="26" t="inlineStr">
        <is>
          <t>CAIXA DE VÁLVULAS COM BLOQUEIO MANUAL E VENT´S, TAMPA DE FERRO FUNDIDO, FUNDO E BORDA DE CONCRETO - FORNECIMENTO E INSTALAÇÃO</t>
        </is>
      </c>
      <c r="C45" s="25" t="inlineStr"/>
      <c r="D45" s="25" t="inlineStr">
        <is>
          <t>UND</t>
        </is>
      </c>
      <c r="E45" s="69" t="n">
        <v>1</v>
      </c>
      <c r="F45" s="70" t="n">
        <v>7661.76</v>
      </c>
      <c r="G45" s="70" t="n">
        <v>7661.76</v>
      </c>
    </row>
    <row r="46" ht="15" customHeight="1">
      <c r="A46" s="2" t="inlineStr"/>
      <c r="B46" s="2" t="inlineStr"/>
      <c r="C46" s="2" t="inlineStr"/>
      <c r="D46" s="2" t="inlineStr"/>
      <c r="E46" s="29" t="inlineStr">
        <is>
          <t>TOTAL OUTROS:</t>
        </is>
      </c>
      <c r="F46" s="60" t="n"/>
      <c r="G46" s="71" t="n">
        <v>7661.76</v>
      </c>
    </row>
    <row r="47" ht="15" customHeight="1">
      <c r="A47" s="2" t="inlineStr"/>
      <c r="B47" s="2" t="inlineStr"/>
      <c r="C47" s="2" t="inlineStr"/>
      <c r="D47" s="2" t="inlineStr"/>
      <c r="E47" s="31" t="inlineStr">
        <is>
          <t>VALOR:</t>
        </is>
      </c>
      <c r="F47" s="60" t="n"/>
      <c r="G47" s="61" t="n">
        <v>7661.76</v>
      </c>
    </row>
    <row r="48" ht="15" customHeight="1">
      <c r="A48" s="2" t="inlineStr"/>
      <c r="B48" s="2" t="inlineStr"/>
      <c r="C48" s="2" t="inlineStr"/>
      <c r="D48" s="2" t="inlineStr"/>
      <c r="E48" s="31" t="inlineStr">
        <is>
          <t>VALOR BDI (26.70%):</t>
        </is>
      </c>
      <c r="F48" s="60" t="n"/>
      <c r="G48" s="61" t="n">
        <v>2045.69</v>
      </c>
    </row>
    <row r="49" ht="15" customHeight="1">
      <c r="A49" s="2" t="inlineStr"/>
      <c r="B49" s="2" t="inlineStr"/>
      <c r="C49" s="2" t="inlineStr"/>
      <c r="D49" s="2" t="inlineStr"/>
      <c r="E49" s="31" t="inlineStr">
        <is>
          <t>VALOR COM BDI:</t>
        </is>
      </c>
      <c r="F49" s="60" t="n"/>
      <c r="G49" s="61" t="n">
        <v>9707.450000000001</v>
      </c>
    </row>
    <row r="50" ht="10" customHeight="1">
      <c r="A50" s="2" t="inlineStr"/>
      <c r="B50" s="2" t="inlineStr"/>
      <c r="C50" s="22" t="inlineStr"/>
      <c r="E50" s="2" t="inlineStr"/>
      <c r="F50" s="2" t="inlineStr"/>
      <c r="G50" s="2" t="inlineStr"/>
    </row>
    <row r="51" ht="20" customHeight="1">
      <c r="A51" s="23" t="inlineStr">
        <is>
          <t>CXX22 EXECUÇÃO DE SERVIÇO DE SOLDAGEM EM CAMPO OU PIPE SHOP EM TUBOS E CONEXÕES DE AÇO CARBONO DE DN ATE 4" (UND)</t>
        </is>
      </c>
      <c r="B51" s="59" t="n"/>
      <c r="C51" s="59" t="n"/>
      <c r="D51" s="59" t="n"/>
      <c r="E51" s="59" t="n"/>
      <c r="F51" s="59" t="n"/>
      <c r="G51" s="60" t="n"/>
    </row>
    <row r="52" ht="15" customHeight="1">
      <c r="A52" s="24" t="inlineStr">
        <is>
          <t>OUTROS</t>
        </is>
      </c>
      <c r="B52" s="60" t="n"/>
      <c r="C52" s="15" t="inlineStr">
        <is>
          <t>FONTE</t>
        </is>
      </c>
      <c r="D52" s="15" t="inlineStr">
        <is>
          <t>UNID</t>
        </is>
      </c>
      <c r="E52" s="15" t="inlineStr">
        <is>
          <t>COEFICIENTE</t>
        </is>
      </c>
      <c r="F52" s="15" t="inlineStr">
        <is>
          <t>PREÇO UNITÁRIO</t>
        </is>
      </c>
      <c r="G52" s="15" t="inlineStr">
        <is>
          <t>TOTAL</t>
        </is>
      </c>
    </row>
    <row r="53" ht="21" customHeight="1">
      <c r="A53" s="25" t="inlineStr">
        <is>
          <t>CXX22</t>
        </is>
      </c>
      <c r="B53" s="26" t="inlineStr">
        <is>
          <t>EXECUÇÃO DE SERVIÇO DE SOLDAGEM EM CAMPO OU PIPE SHOP EM TUBOS E CONEXÕES DE AÇO CARBONO DE DN ATE 4"</t>
        </is>
      </c>
      <c r="C53" s="25" t="inlineStr"/>
      <c r="D53" s="25" t="inlineStr">
        <is>
          <t>UND</t>
        </is>
      </c>
      <c r="E53" s="69" t="n">
        <v>1</v>
      </c>
      <c r="F53" s="70" t="n">
        <v>872.87</v>
      </c>
      <c r="G53" s="70" t="n">
        <v>872.87</v>
      </c>
    </row>
    <row r="54" ht="15" customHeight="1">
      <c r="A54" s="2" t="inlineStr"/>
      <c r="B54" s="2" t="inlineStr"/>
      <c r="C54" s="2" t="inlineStr"/>
      <c r="D54" s="2" t="inlineStr"/>
      <c r="E54" s="29" t="inlineStr">
        <is>
          <t>TOTAL OUTROS:</t>
        </is>
      </c>
      <c r="F54" s="60" t="n"/>
      <c r="G54" s="71" t="n">
        <v>872.87</v>
      </c>
    </row>
    <row r="55" ht="15" customHeight="1">
      <c r="A55" s="2" t="inlineStr"/>
      <c r="B55" s="2" t="inlineStr"/>
      <c r="C55" s="2" t="inlineStr"/>
      <c r="D55" s="2" t="inlineStr"/>
      <c r="E55" s="31" t="inlineStr">
        <is>
          <t>VALOR:</t>
        </is>
      </c>
      <c r="F55" s="60" t="n"/>
      <c r="G55" s="61" t="n">
        <v>872.87</v>
      </c>
    </row>
    <row r="56" ht="15" customHeight="1">
      <c r="A56" s="2" t="inlineStr"/>
      <c r="B56" s="2" t="inlineStr"/>
      <c r="C56" s="2" t="inlineStr"/>
      <c r="D56" s="2" t="inlineStr"/>
      <c r="E56" s="31" t="inlineStr">
        <is>
          <t>VALOR BDI (26.70%):</t>
        </is>
      </c>
      <c r="F56" s="60" t="n"/>
      <c r="G56" s="61" t="n">
        <v>233.06</v>
      </c>
    </row>
    <row r="57" ht="15" customHeight="1">
      <c r="A57" s="2" t="inlineStr"/>
      <c r="B57" s="2" t="inlineStr"/>
      <c r="C57" s="2" t="inlineStr"/>
      <c r="D57" s="2" t="inlineStr"/>
      <c r="E57" s="31" t="inlineStr">
        <is>
          <t>VALOR COM BDI:</t>
        </is>
      </c>
      <c r="F57" s="60" t="n"/>
      <c r="G57" s="61" t="n">
        <v>1105.93</v>
      </c>
    </row>
    <row r="58" ht="10" customHeight="1">
      <c r="A58" s="2" t="inlineStr"/>
      <c r="B58" s="2" t="inlineStr"/>
      <c r="C58" s="22" t="inlineStr"/>
      <c r="E58" s="2" t="inlineStr"/>
      <c r="F58" s="2" t="inlineStr"/>
      <c r="G58" s="2" t="inlineStr"/>
    </row>
    <row r="59" ht="20" customHeight="1">
      <c r="A59" s="23" t="inlineStr">
        <is>
          <t>CXX23 EXECUÇÃO DE SERVIÇO DE SOLDAGEM EM CAMPO OU PIPE SHOP EM TUBOS E CONEXÕES DE AÇO CARBONO DE DN 6" A 10" (UND)</t>
        </is>
      </c>
      <c r="B59" s="59" t="n"/>
      <c r="C59" s="59" t="n"/>
      <c r="D59" s="59" t="n"/>
      <c r="E59" s="59" t="n"/>
      <c r="F59" s="59" t="n"/>
      <c r="G59" s="60" t="n"/>
    </row>
    <row r="60" ht="15" customHeight="1">
      <c r="A60" s="24" t="inlineStr">
        <is>
          <t>OUTROS</t>
        </is>
      </c>
      <c r="B60" s="60" t="n"/>
      <c r="C60" s="15" t="inlineStr">
        <is>
          <t>FONTE</t>
        </is>
      </c>
      <c r="D60" s="15" t="inlineStr">
        <is>
          <t>UNID</t>
        </is>
      </c>
      <c r="E60" s="15" t="inlineStr">
        <is>
          <t>COEFICIENTE</t>
        </is>
      </c>
      <c r="F60" s="15" t="inlineStr">
        <is>
          <t>PREÇO UNITÁRIO</t>
        </is>
      </c>
      <c r="G60" s="15" t="inlineStr">
        <is>
          <t>TOTAL</t>
        </is>
      </c>
    </row>
    <row r="61" ht="29" customHeight="1">
      <c r="A61" s="25" t="inlineStr">
        <is>
          <t>CXX23</t>
        </is>
      </c>
      <c r="B61" s="26" t="inlineStr">
        <is>
          <t>EXECUÇÃO DE SERVIÇO DE SOLDAGEM EM CAMPO OU PIPE SHOP EM TUBOS E CONEXÕES DE AÇO CARBONO DE DN 6" A 10"</t>
        </is>
      </c>
      <c r="C61" s="25" t="inlineStr"/>
      <c r="D61" s="25" t="inlineStr">
        <is>
          <t>UND</t>
        </is>
      </c>
      <c r="E61" s="69" t="n">
        <v>1</v>
      </c>
      <c r="F61" s="70" t="n">
        <v>957.4</v>
      </c>
      <c r="G61" s="70" t="n">
        <v>957.4</v>
      </c>
    </row>
    <row r="62" ht="15" customHeight="1">
      <c r="A62" s="2" t="inlineStr"/>
      <c r="B62" s="2" t="inlineStr"/>
      <c r="C62" s="2" t="inlineStr"/>
      <c r="D62" s="2" t="inlineStr"/>
      <c r="E62" s="29" t="inlineStr">
        <is>
          <t>TOTAL OUTROS:</t>
        </is>
      </c>
      <c r="F62" s="60" t="n"/>
      <c r="G62" s="71" t="n">
        <v>957.4</v>
      </c>
    </row>
    <row r="63" ht="15" customHeight="1">
      <c r="A63" s="2" t="inlineStr"/>
      <c r="B63" s="2" t="inlineStr"/>
      <c r="C63" s="2" t="inlineStr"/>
      <c r="D63" s="2" t="inlineStr"/>
      <c r="E63" s="31" t="inlineStr">
        <is>
          <t>VALOR:</t>
        </is>
      </c>
      <c r="F63" s="60" t="n"/>
      <c r="G63" s="61" t="n">
        <v>957.4</v>
      </c>
    </row>
    <row r="64" ht="15" customHeight="1">
      <c r="A64" s="2" t="inlineStr"/>
      <c r="B64" s="2" t="inlineStr"/>
      <c r="C64" s="2" t="inlineStr"/>
      <c r="D64" s="2" t="inlineStr"/>
      <c r="E64" s="31" t="inlineStr">
        <is>
          <t>VALOR BDI (26.70%):</t>
        </is>
      </c>
      <c r="F64" s="60" t="n"/>
      <c r="G64" s="61" t="n">
        <v>255.63</v>
      </c>
    </row>
    <row r="65" ht="15" customHeight="1">
      <c r="A65" s="2" t="inlineStr"/>
      <c r="B65" s="2" t="inlineStr"/>
      <c r="C65" s="2" t="inlineStr"/>
      <c r="D65" s="2" t="inlineStr"/>
      <c r="E65" s="31" t="inlineStr">
        <is>
          <t>VALOR COM BDI:</t>
        </is>
      </c>
      <c r="F65" s="60" t="n"/>
      <c r="G65" s="61" t="n">
        <v>1213.03</v>
      </c>
    </row>
    <row r="66" ht="10" customHeight="1">
      <c r="A66" s="2" t="inlineStr"/>
      <c r="B66" s="2" t="inlineStr"/>
      <c r="C66" s="22" t="inlineStr"/>
      <c r="E66" s="2" t="inlineStr"/>
      <c r="F66" s="2" t="inlineStr"/>
      <c r="G66" s="2" t="inlineStr"/>
    </row>
    <row r="67" ht="20" customHeight="1">
      <c r="A67" s="23" t="inlineStr">
        <is>
          <t>CXX24 EXECUÇÃO DE CORTE A FRIO - ATÉ 3" EM AÇO CARBONO - INCLUSO EQUIPAMENTOS, MATERIAIS E MÃO DE OBRA (SINALIZAÇÃO, ESCAVAÇÃO, INERTIZAÇÃO, CORTE E SOLDAGEM DE CONEXÕES OU NIPLES) EXECUÇÃO DE RECOMPOSIÇÃO EXCETO ASFALTO (UND)</t>
        </is>
      </c>
      <c r="B67" s="59" t="n"/>
      <c r="C67" s="59" t="n"/>
      <c r="D67" s="59" t="n"/>
      <c r="E67" s="59" t="n"/>
      <c r="F67" s="59" t="n"/>
      <c r="G67" s="60" t="n"/>
    </row>
    <row r="68" ht="15" customHeight="1">
      <c r="A68" s="24" t="inlineStr">
        <is>
          <t>OUTROS</t>
        </is>
      </c>
      <c r="B68" s="60" t="n"/>
      <c r="C68" s="15" t="inlineStr">
        <is>
          <t>FONTE</t>
        </is>
      </c>
      <c r="D68" s="15" t="inlineStr">
        <is>
          <t>UNID</t>
        </is>
      </c>
      <c r="E68" s="15" t="inlineStr">
        <is>
          <t>COEFICIENTE</t>
        </is>
      </c>
      <c r="F68" s="15" t="inlineStr">
        <is>
          <t>PREÇO UNITÁRIO</t>
        </is>
      </c>
      <c r="G68" s="15" t="inlineStr">
        <is>
          <t>TOTAL</t>
        </is>
      </c>
    </row>
    <row r="69" ht="46" customHeight="1">
      <c r="A69" s="25" t="inlineStr">
        <is>
          <t>CXX24</t>
        </is>
      </c>
      <c r="B69" s="26" t="inlineStr">
        <is>
          <t>EXECUÇÃO DE CORTE A FRIO - ATÉ 3" EM AÇO CARBONO - INCLUSO EQUIPAMENTOS, MATERIAIS E MÃO DE OBRA (SINALIZAÇÃO, ESCAVAÇÃO, INERTIZAÇÃO, CORTE E SOLDAGEM DE CONEXÕES OU NIPLES) EXECUÇÃO DE RECOMPOSIÇÃO EXCETO ASFALTO</t>
        </is>
      </c>
      <c r="C69" s="25" t="inlineStr"/>
      <c r="D69" s="25" t="inlineStr">
        <is>
          <t>UND</t>
        </is>
      </c>
      <c r="E69" s="69" t="n">
        <v>1</v>
      </c>
      <c r="F69" s="70" t="n">
        <v>9186.9</v>
      </c>
      <c r="G69" s="70" t="n">
        <v>9186.9</v>
      </c>
    </row>
    <row r="70" ht="15" customHeight="1">
      <c r="A70" s="2" t="inlineStr"/>
      <c r="B70" s="2" t="inlineStr"/>
      <c r="C70" s="2" t="inlineStr"/>
      <c r="D70" s="2" t="inlineStr"/>
      <c r="E70" s="29" t="inlineStr">
        <is>
          <t>TOTAL OUTROS:</t>
        </is>
      </c>
      <c r="F70" s="60" t="n"/>
      <c r="G70" s="71" t="n">
        <v>9186.9</v>
      </c>
    </row>
    <row r="71" ht="15" customHeight="1">
      <c r="A71" s="2" t="inlineStr"/>
      <c r="B71" s="2" t="inlineStr"/>
      <c r="C71" s="2" t="inlineStr"/>
      <c r="D71" s="2" t="inlineStr"/>
      <c r="E71" s="31" t="inlineStr">
        <is>
          <t>VALOR:</t>
        </is>
      </c>
      <c r="F71" s="60" t="n"/>
      <c r="G71" s="61" t="n">
        <v>9186.9</v>
      </c>
    </row>
    <row r="72" ht="15" customHeight="1">
      <c r="A72" s="2" t="inlineStr"/>
      <c r="B72" s="2" t="inlineStr"/>
      <c r="C72" s="2" t="inlineStr"/>
      <c r="D72" s="2" t="inlineStr"/>
      <c r="E72" s="31" t="inlineStr">
        <is>
          <t>VALOR BDI (26.70%):</t>
        </is>
      </c>
      <c r="F72" s="60" t="n"/>
      <c r="G72" s="61" t="n">
        <v>2452.9</v>
      </c>
    </row>
    <row r="73" ht="15" customHeight="1">
      <c r="A73" s="2" t="inlineStr"/>
      <c r="B73" s="2" t="inlineStr"/>
      <c r="C73" s="2" t="inlineStr"/>
      <c r="D73" s="2" t="inlineStr"/>
      <c r="E73" s="31" t="inlineStr">
        <is>
          <t>VALOR COM BDI:</t>
        </is>
      </c>
      <c r="F73" s="60" t="n"/>
      <c r="G73" s="61" t="n">
        <v>11639.8</v>
      </c>
    </row>
    <row r="74" ht="10" customHeight="1">
      <c r="A74" s="2" t="inlineStr"/>
      <c r="B74" s="2" t="inlineStr"/>
      <c r="C74" s="22" t="inlineStr"/>
      <c r="E74" s="2" t="inlineStr"/>
      <c r="F74" s="2" t="inlineStr"/>
      <c r="G74" s="2" t="inlineStr"/>
    </row>
    <row r="75" ht="27" customHeight="1">
      <c r="A75" s="23" t="inlineStr">
        <is>
          <t>CXX25 EXECUÇÃO DE CORTE A FRIO - DE 4" A 6" EM AÇO CARBONO - INCLUSO EQUIPAMENTOS, MATERIAIS E MÃO DE OBRA (SINALIZAÇÃO, ESCAVAÇÃO, INERTIZAÇÃO, CORTE E SOLDAGEM DE CONEXÕES OU NIPLES) EXECUÇÃO DE RECOMPOSIÇÃO EXCETO ASFALTO (UND)</t>
        </is>
      </c>
      <c r="B75" s="59" t="n"/>
      <c r="C75" s="59" t="n"/>
      <c r="D75" s="59" t="n"/>
      <c r="E75" s="59" t="n"/>
      <c r="F75" s="59" t="n"/>
      <c r="G75" s="60" t="n"/>
    </row>
    <row r="76" ht="15" customHeight="1">
      <c r="A76" s="24" t="inlineStr">
        <is>
          <t>OUTROS</t>
        </is>
      </c>
      <c r="B76" s="60" t="n"/>
      <c r="C76" s="15" t="inlineStr">
        <is>
          <t>FONTE</t>
        </is>
      </c>
      <c r="D76" s="15" t="inlineStr">
        <is>
          <t>UNID</t>
        </is>
      </c>
      <c r="E76" s="15" t="inlineStr">
        <is>
          <t>COEFICIENTE</t>
        </is>
      </c>
      <c r="F76" s="15" t="inlineStr">
        <is>
          <t>PREÇO UNITÁRIO</t>
        </is>
      </c>
      <c r="G76" s="15" t="inlineStr">
        <is>
          <t>TOTAL</t>
        </is>
      </c>
    </row>
    <row r="77" ht="46" customHeight="1">
      <c r="A77" s="25" t="inlineStr">
        <is>
          <t>CXX25</t>
        </is>
      </c>
      <c r="B77" s="26" t="inlineStr">
        <is>
          <t>EXECUÇÃO DE CORTE A FRIO - DE 4" A 6" EM AÇO CARBONO - INCLUSO EQUIPAMENTOS, MATERIAIS E MÃO DE OBRA (SINALIZAÇÃO, ESCAVAÇÃO, INERTIZAÇÃO, CORTE E SOLDAGEM DE CONEXÕES OU NIPLES) EXECUÇÃO DE RECOMPOSIÇÃO EXCETO ASFALTO</t>
        </is>
      </c>
      <c r="C77" s="25" t="inlineStr"/>
      <c r="D77" s="25" t="inlineStr">
        <is>
          <t>UND</t>
        </is>
      </c>
      <c r="E77" s="69" t="n">
        <v>1</v>
      </c>
      <c r="F77" s="70" t="n">
        <v>9480.33</v>
      </c>
      <c r="G77" s="70" t="n">
        <v>9480.33</v>
      </c>
    </row>
    <row r="78" ht="15" customHeight="1">
      <c r="A78" s="2" t="inlineStr"/>
      <c r="B78" s="2" t="inlineStr"/>
      <c r="C78" s="2" t="inlineStr"/>
      <c r="D78" s="2" t="inlineStr"/>
      <c r="E78" s="29" t="inlineStr">
        <is>
          <t>TOTAL OUTROS:</t>
        </is>
      </c>
      <c r="F78" s="60" t="n"/>
      <c r="G78" s="71" t="n">
        <v>9480.33</v>
      </c>
    </row>
    <row r="79" ht="15" customHeight="1">
      <c r="A79" s="2" t="inlineStr"/>
      <c r="B79" s="2" t="inlineStr"/>
      <c r="C79" s="2" t="inlineStr"/>
      <c r="D79" s="2" t="inlineStr"/>
      <c r="E79" s="31" t="inlineStr">
        <is>
          <t>VALOR:</t>
        </is>
      </c>
      <c r="F79" s="60" t="n"/>
      <c r="G79" s="61" t="n">
        <v>9480.33</v>
      </c>
    </row>
    <row r="80" ht="15" customHeight="1">
      <c r="A80" s="2" t="inlineStr"/>
      <c r="B80" s="2" t="inlineStr"/>
      <c r="C80" s="2" t="inlineStr"/>
      <c r="D80" s="2" t="inlineStr"/>
      <c r="E80" s="31" t="inlineStr">
        <is>
          <t>VALOR BDI (26.70%):</t>
        </is>
      </c>
      <c r="F80" s="60" t="n"/>
      <c r="G80" s="61" t="n">
        <v>2531.25</v>
      </c>
    </row>
    <row r="81" ht="15" customHeight="1">
      <c r="A81" s="2" t="inlineStr"/>
      <c r="B81" s="2" t="inlineStr"/>
      <c r="C81" s="2" t="inlineStr"/>
      <c r="D81" s="2" t="inlineStr"/>
      <c r="E81" s="31" t="inlineStr">
        <is>
          <t>VALOR COM BDI:</t>
        </is>
      </c>
      <c r="F81" s="60" t="n"/>
      <c r="G81" s="61" t="n">
        <v>12011.58</v>
      </c>
    </row>
    <row r="82" ht="10" customHeight="1">
      <c r="A82" s="2" t="inlineStr"/>
      <c r="B82" s="2" t="inlineStr"/>
      <c r="C82" s="22" t="inlineStr"/>
      <c r="E82" s="2" t="inlineStr"/>
      <c r="F82" s="2" t="inlineStr"/>
      <c r="G82" s="2" t="inlineStr"/>
    </row>
    <row r="83" ht="20" customHeight="1">
      <c r="A83" s="23" t="inlineStr">
        <is>
          <t>CXX30 INSTALAÇÃO DE PONTO DE TESTE ELETROLÍTICO (UND)</t>
        </is>
      </c>
      <c r="B83" s="59" t="n"/>
      <c r="C83" s="59" t="n"/>
      <c r="D83" s="59" t="n"/>
      <c r="E83" s="59" t="n"/>
      <c r="F83" s="59" t="n"/>
      <c r="G83" s="60" t="n"/>
    </row>
    <row r="84" ht="15" customHeight="1">
      <c r="A84" s="24" t="inlineStr">
        <is>
          <t>OUTROS</t>
        </is>
      </c>
      <c r="B84" s="60" t="n"/>
      <c r="C84" s="15" t="inlineStr">
        <is>
          <t>FONTE</t>
        </is>
      </c>
      <c r="D84" s="15" t="inlineStr">
        <is>
          <t>UNID</t>
        </is>
      </c>
      <c r="E84" s="15" t="inlineStr">
        <is>
          <t>COEFICIENTE</t>
        </is>
      </c>
      <c r="F84" s="15" t="inlineStr">
        <is>
          <t>PREÇO UNITÁRIO</t>
        </is>
      </c>
      <c r="G84" s="15" t="inlineStr">
        <is>
          <t>TOTAL</t>
        </is>
      </c>
    </row>
    <row r="85" ht="15" customHeight="1">
      <c r="A85" s="25" t="inlineStr">
        <is>
          <t>CXX30</t>
        </is>
      </c>
      <c r="B85" s="26" t="inlineStr">
        <is>
          <t>INSTALAÇÃO DE PONTO DE TESTE ELETROLÍTICO</t>
        </is>
      </c>
      <c r="C85" s="25" t="inlineStr"/>
      <c r="D85" s="25" t="inlineStr">
        <is>
          <t>UND</t>
        </is>
      </c>
      <c r="E85" s="69" t="n">
        <v>1</v>
      </c>
      <c r="F85" s="70" t="n">
        <v>1089.74</v>
      </c>
      <c r="G85" s="70" t="n">
        <v>1089.74</v>
      </c>
    </row>
    <row r="86" ht="15" customHeight="1">
      <c r="A86" s="2" t="inlineStr"/>
      <c r="B86" s="2" t="inlineStr"/>
      <c r="C86" s="2" t="inlineStr"/>
      <c r="D86" s="2" t="inlineStr"/>
      <c r="E86" s="29" t="inlineStr">
        <is>
          <t>TOTAL OUTROS:</t>
        </is>
      </c>
      <c r="F86" s="60" t="n"/>
      <c r="G86" s="71" t="n">
        <v>1089.74</v>
      </c>
    </row>
    <row r="87" ht="15" customHeight="1">
      <c r="A87" s="2" t="inlineStr"/>
      <c r="B87" s="2" t="inlineStr"/>
      <c r="C87" s="2" t="inlineStr"/>
      <c r="D87" s="2" t="inlineStr"/>
      <c r="E87" s="31" t="inlineStr">
        <is>
          <t>VALOR:</t>
        </is>
      </c>
      <c r="F87" s="60" t="n"/>
      <c r="G87" s="61" t="n">
        <v>1089.74</v>
      </c>
    </row>
    <row r="88" ht="15" customHeight="1">
      <c r="A88" s="2" t="inlineStr"/>
      <c r="B88" s="2" t="inlineStr"/>
      <c r="C88" s="2" t="inlineStr"/>
      <c r="D88" s="2" t="inlineStr"/>
      <c r="E88" s="31" t="inlineStr">
        <is>
          <t>VALOR BDI (26.70%):</t>
        </is>
      </c>
      <c r="F88" s="60" t="n"/>
      <c r="G88" s="61" t="n">
        <v>290.96</v>
      </c>
    </row>
    <row r="89" ht="15" customHeight="1">
      <c r="A89" s="2" t="inlineStr"/>
      <c r="B89" s="2" t="inlineStr"/>
      <c r="C89" s="2" t="inlineStr"/>
      <c r="D89" s="2" t="inlineStr"/>
      <c r="E89" s="31" t="inlineStr">
        <is>
          <t>VALOR COM BDI:</t>
        </is>
      </c>
      <c r="F89" s="60" t="n"/>
      <c r="G89" s="61" t="n">
        <v>1380.7</v>
      </c>
    </row>
    <row r="90" ht="10" customHeight="1">
      <c r="A90" s="2" t="inlineStr"/>
      <c r="B90" s="2" t="inlineStr"/>
      <c r="C90" s="22" t="inlineStr"/>
      <c r="E90" s="2" t="inlineStr"/>
      <c r="F90" s="2" t="inlineStr"/>
      <c r="G90" s="2" t="inlineStr"/>
    </row>
    <row r="91" ht="20" customHeight="1">
      <c r="A91" s="23" t="inlineStr">
        <is>
          <t>CXX05 TESTE PNEUMÁTICO COM LAUDO E COMISSIONAMENTO, INERTIZAÇÃO, INTERLIGAÇÃO EM REDE GASEIFICADA COM REALIZAÇÃO DE FURO EM CARGA OU LIBERAÇÃO DE VÁLVULA DE CORTE (M)</t>
        </is>
      </c>
      <c r="B91" s="59" t="n"/>
      <c r="C91" s="59" t="n"/>
      <c r="D91" s="59" t="n"/>
      <c r="E91" s="59" t="n"/>
      <c r="F91" s="59" t="n"/>
      <c r="G91" s="60" t="n"/>
    </row>
    <row r="92" ht="15" customHeight="1">
      <c r="A92" s="24" t="inlineStr">
        <is>
          <t>OUTROS</t>
        </is>
      </c>
      <c r="B92" s="60" t="n"/>
      <c r="C92" s="15" t="inlineStr">
        <is>
          <t>FONTE</t>
        </is>
      </c>
      <c r="D92" s="15" t="inlineStr">
        <is>
          <t>UNID</t>
        </is>
      </c>
      <c r="E92" s="15" t="inlineStr">
        <is>
          <t>COEFICIENTE</t>
        </is>
      </c>
      <c r="F92" s="15" t="inlineStr">
        <is>
          <t>PREÇO UNITÁRIO</t>
        </is>
      </c>
      <c r="G92" s="15" t="inlineStr">
        <is>
          <t>TOTAL</t>
        </is>
      </c>
    </row>
    <row r="93" ht="38" customHeight="1">
      <c r="A93" s="25" t="inlineStr">
        <is>
          <t>CXX05</t>
        </is>
      </c>
      <c r="B93" s="26" t="inlineStr">
        <is>
          <t>TESTE PNEUMÁTICO COM LAUDO E COMISSIONAMENTO, INERTIZAÇÃO, INTERLIGAÇÃO EM REDE GASEIFICADA COM REALIZAÇÃO DE FURO EM CARGA OU LIBERAÇÃO DE VÁLVULA DE CORTE</t>
        </is>
      </c>
      <c r="C93" s="25" t="inlineStr"/>
      <c r="D93" s="25" t="inlineStr">
        <is>
          <t>M</t>
        </is>
      </c>
      <c r="E93" s="69" t="n">
        <v>1</v>
      </c>
      <c r="F93" s="70" t="n">
        <v>2.47</v>
      </c>
      <c r="G93" s="70" t="n">
        <v>2.47</v>
      </c>
    </row>
    <row r="94" ht="15" customHeight="1">
      <c r="A94" s="2" t="inlineStr"/>
      <c r="B94" s="2" t="inlineStr"/>
      <c r="C94" s="2" t="inlineStr"/>
      <c r="D94" s="2" t="inlineStr"/>
      <c r="E94" s="29" t="inlineStr">
        <is>
          <t>TOTAL OUTROS:</t>
        </is>
      </c>
      <c r="F94" s="60" t="n"/>
      <c r="G94" s="71" t="n">
        <v>2.47</v>
      </c>
    </row>
    <row r="95" ht="15" customHeight="1">
      <c r="A95" s="2" t="inlineStr"/>
      <c r="B95" s="2" t="inlineStr"/>
      <c r="C95" s="2" t="inlineStr"/>
      <c r="D95" s="2" t="inlineStr"/>
      <c r="E95" s="31" t="inlineStr">
        <is>
          <t>VALOR:</t>
        </is>
      </c>
      <c r="F95" s="60" t="n"/>
      <c r="G95" s="61" t="n">
        <v>2.47</v>
      </c>
    </row>
    <row r="96" ht="15" customHeight="1">
      <c r="A96" s="2" t="inlineStr"/>
      <c r="B96" s="2" t="inlineStr"/>
      <c r="C96" s="2" t="inlineStr"/>
      <c r="D96" s="2" t="inlineStr"/>
      <c r="E96" s="31" t="inlineStr">
        <is>
          <t>VALOR BDI (26.70%):</t>
        </is>
      </c>
      <c r="F96" s="60" t="n"/>
      <c r="G96" s="61" t="n">
        <v>0.66</v>
      </c>
    </row>
    <row r="97" ht="15" customHeight="1">
      <c r="A97" s="2" t="inlineStr"/>
      <c r="B97" s="2" t="inlineStr"/>
      <c r="C97" s="2" t="inlineStr"/>
      <c r="D97" s="2" t="inlineStr"/>
      <c r="E97" s="31" t="inlineStr">
        <is>
          <t>VALOR COM BDI:</t>
        </is>
      </c>
      <c r="F97" s="60" t="n"/>
      <c r="G97" s="61" t="n">
        <v>3.13</v>
      </c>
    </row>
    <row r="98" ht="10" customHeight="1">
      <c r="A98" s="2" t="inlineStr"/>
      <c r="B98" s="2" t="inlineStr"/>
      <c r="C98" s="22" t="inlineStr"/>
      <c r="E98" s="2" t="inlineStr"/>
      <c r="F98" s="2" t="inlineStr"/>
      <c r="G98" s="2" t="inlineStr"/>
    </row>
    <row r="99" ht="20" customHeight="1">
      <c r="A99" s="23" t="inlineStr">
        <is>
          <t>CXX28 TESTE HIDROSTÁTICO COM LAUDO E COMISSIONAMENTO, INERTIZAÇÃO, INTERLIGAÇÃO EM REDE GASEIFICADA COM LIBERAÇÃO DE VÁLVULA DE CORTE (M)</t>
        </is>
      </c>
      <c r="B99" s="59" t="n"/>
      <c r="C99" s="59" t="n"/>
      <c r="D99" s="59" t="n"/>
      <c r="E99" s="59" t="n"/>
      <c r="F99" s="59" t="n"/>
      <c r="G99" s="60" t="n"/>
    </row>
    <row r="100" ht="15" customHeight="1">
      <c r="A100" s="24" t="inlineStr">
        <is>
          <t>OUTROS</t>
        </is>
      </c>
      <c r="B100" s="60" t="n"/>
      <c r="C100" s="15" t="inlineStr">
        <is>
          <t>FONTE</t>
        </is>
      </c>
      <c r="D100" s="15" t="inlineStr">
        <is>
          <t>UNID</t>
        </is>
      </c>
      <c r="E100" s="15" t="inlineStr">
        <is>
          <t>COEFICIENTE</t>
        </is>
      </c>
      <c r="F100" s="15" t="inlineStr">
        <is>
          <t>PREÇO UNITÁRIO</t>
        </is>
      </c>
      <c r="G100" s="15" t="inlineStr">
        <is>
          <t>TOTAL</t>
        </is>
      </c>
    </row>
    <row r="101" ht="29" customHeight="1">
      <c r="A101" s="25" t="inlineStr">
        <is>
          <t>CXX28</t>
        </is>
      </c>
      <c r="B101" s="26" t="inlineStr">
        <is>
          <t>TESTE HIDROSTÁTICO COM LAUDO E COMISSIONAMENTO, INERTIZAÇÃO, INTERLIGAÇÃO EM REDE GASEIFICADA COM LIBERAÇÃO DE VÁLVULA DE CORTE</t>
        </is>
      </c>
      <c r="C101" s="25" t="inlineStr"/>
      <c r="D101" s="25" t="inlineStr">
        <is>
          <t>M</t>
        </is>
      </c>
      <c r="E101" s="69" t="n">
        <v>1</v>
      </c>
      <c r="F101" s="70" t="n">
        <v>54.87</v>
      </c>
      <c r="G101" s="70" t="n">
        <v>54.87</v>
      </c>
    </row>
    <row r="102" ht="15" customHeight="1">
      <c r="A102" s="2" t="inlineStr"/>
      <c r="B102" s="2" t="inlineStr"/>
      <c r="C102" s="2" t="inlineStr"/>
      <c r="D102" s="2" t="inlineStr"/>
      <c r="E102" s="29" t="inlineStr">
        <is>
          <t>TOTAL OUTROS:</t>
        </is>
      </c>
      <c r="F102" s="60" t="n"/>
      <c r="G102" s="71" t="n">
        <v>54.87</v>
      </c>
    </row>
    <row r="103" ht="15" customHeight="1">
      <c r="A103" s="2" t="inlineStr"/>
      <c r="B103" s="2" t="inlineStr"/>
      <c r="C103" s="2" t="inlineStr"/>
      <c r="D103" s="2" t="inlineStr"/>
      <c r="E103" s="31" t="inlineStr">
        <is>
          <t>VALOR:</t>
        </is>
      </c>
      <c r="F103" s="60" t="n"/>
      <c r="G103" s="61" t="n">
        <v>54.87</v>
      </c>
    </row>
    <row r="104" ht="15" customHeight="1">
      <c r="A104" s="2" t="inlineStr"/>
      <c r="B104" s="2" t="inlineStr"/>
      <c r="C104" s="2" t="inlineStr"/>
      <c r="D104" s="2" t="inlineStr"/>
      <c r="E104" s="31" t="inlineStr">
        <is>
          <t>VALOR BDI (26.70%):</t>
        </is>
      </c>
      <c r="F104" s="60" t="n"/>
      <c r="G104" s="61" t="n">
        <v>14.65</v>
      </c>
    </row>
    <row r="105" ht="15" customHeight="1">
      <c r="A105" s="2" t="inlineStr"/>
      <c r="B105" s="2" t="inlineStr"/>
      <c r="C105" s="2" t="inlineStr"/>
      <c r="D105" s="2" t="inlineStr"/>
      <c r="E105" s="31" t="inlineStr">
        <is>
          <t>VALOR COM BDI:</t>
        </is>
      </c>
      <c r="F105" s="60" t="n"/>
      <c r="G105" s="61" t="n">
        <v>69.52</v>
      </c>
    </row>
    <row r="106" ht="10" customHeight="1">
      <c r="A106" s="2" t="inlineStr"/>
      <c r="B106" s="2" t="inlineStr"/>
      <c r="C106" s="22" t="inlineStr"/>
      <c r="E106" s="2" t="inlineStr"/>
      <c r="F106" s="2" t="inlineStr"/>
      <c r="G106" s="2" t="inlineStr"/>
    </row>
    <row r="107" ht="20" customHeight="1">
      <c r="A107" s="23" t="inlineStr">
        <is>
          <t>CXX16 LEVATAMENTO TOPOGRAFICO, PROJETO DE REDE DE GASODUTO, DESNHOS EM CAD, MEMORIAIS E DOCUMENTOS TÉCNICOS (M)</t>
        </is>
      </c>
      <c r="B107" s="59" t="n"/>
      <c r="C107" s="59" t="n"/>
      <c r="D107" s="59" t="n"/>
      <c r="E107" s="59" t="n"/>
      <c r="F107" s="59" t="n"/>
      <c r="G107" s="60" t="n"/>
    </row>
    <row r="108" ht="15" customHeight="1">
      <c r="A108" s="24" t="inlineStr">
        <is>
          <t>OUTROS</t>
        </is>
      </c>
      <c r="B108" s="60" t="n"/>
      <c r="C108" s="15" t="inlineStr">
        <is>
          <t>FONTE</t>
        </is>
      </c>
      <c r="D108" s="15" t="inlineStr">
        <is>
          <t>UNID</t>
        </is>
      </c>
      <c r="E108" s="15" t="inlineStr">
        <is>
          <t>COEFICIENTE</t>
        </is>
      </c>
      <c r="F108" s="15" t="inlineStr">
        <is>
          <t>PREÇO UNITÁRIO</t>
        </is>
      </c>
      <c r="G108" s="15" t="inlineStr">
        <is>
          <t>TOTAL</t>
        </is>
      </c>
    </row>
    <row r="109" ht="29" customHeight="1">
      <c r="A109" s="25" t="inlineStr">
        <is>
          <t>CXX16</t>
        </is>
      </c>
      <c r="B109" s="26" t="inlineStr">
        <is>
          <t>LEVATAMENTO TOPOGRAFICO, PROJETO DE REDE DE GASODUTO, DESNHOS EM CAD, MEMORIAIS E DOCUMENTOS TÉCNICOS</t>
        </is>
      </c>
      <c r="C109" s="25" t="inlineStr"/>
      <c r="D109" s="25" t="inlineStr">
        <is>
          <t>M</t>
        </is>
      </c>
      <c r="E109" s="69" t="n">
        <v>1</v>
      </c>
      <c r="F109" s="70" t="n">
        <v>5.44</v>
      </c>
      <c r="G109" s="70" t="n">
        <v>5.44</v>
      </c>
    </row>
    <row r="110" ht="15" customHeight="1">
      <c r="A110" s="2" t="inlineStr"/>
      <c r="B110" s="2" t="inlineStr"/>
      <c r="C110" s="2" t="inlineStr"/>
      <c r="D110" s="2" t="inlineStr"/>
      <c r="E110" s="29" t="inlineStr">
        <is>
          <t>TOTAL OUTROS:</t>
        </is>
      </c>
      <c r="F110" s="60" t="n"/>
      <c r="G110" s="71" t="n">
        <v>5.44</v>
      </c>
    </row>
    <row r="111" ht="15" customHeight="1">
      <c r="A111" s="2" t="inlineStr"/>
      <c r="B111" s="2" t="inlineStr"/>
      <c r="C111" s="2" t="inlineStr"/>
      <c r="D111" s="2" t="inlineStr"/>
      <c r="E111" s="31" t="inlineStr">
        <is>
          <t>VALOR:</t>
        </is>
      </c>
      <c r="F111" s="60" t="n"/>
      <c r="G111" s="61" t="n">
        <v>5.44</v>
      </c>
    </row>
    <row r="112" ht="15" customHeight="1">
      <c r="A112" s="2" t="inlineStr"/>
      <c r="B112" s="2" t="inlineStr"/>
      <c r="C112" s="2" t="inlineStr"/>
      <c r="D112" s="2" t="inlineStr"/>
      <c r="E112" s="31" t="inlineStr">
        <is>
          <t>VALOR BDI (26.70%):</t>
        </is>
      </c>
      <c r="F112" s="60" t="n"/>
      <c r="G112" s="61" t="n">
        <v>1.45</v>
      </c>
    </row>
    <row r="113" ht="15" customHeight="1">
      <c r="A113" s="2" t="inlineStr"/>
      <c r="B113" s="2" t="inlineStr"/>
      <c r="C113" s="2" t="inlineStr"/>
      <c r="D113" s="2" t="inlineStr"/>
      <c r="E113" s="31" t="inlineStr">
        <is>
          <t>VALOR COM BDI:</t>
        </is>
      </c>
      <c r="F113" s="60" t="n"/>
      <c r="G113" s="61" t="n">
        <v>6.89</v>
      </c>
    </row>
    <row r="114" ht="10" customHeight="1">
      <c r="A114" s="2" t="inlineStr"/>
      <c r="B114" s="2" t="inlineStr"/>
      <c r="C114" s="22" t="inlineStr"/>
      <c r="E114" s="2" t="inlineStr"/>
      <c r="F114" s="2" t="inlineStr"/>
      <c r="G114" s="2" t="inlineStr"/>
    </row>
    <row r="115" ht="20" customHeight="1">
      <c r="A115" s="23" t="inlineStr">
        <is>
          <t>CXX29 MOBILIZAÇÃO DE EMERGÊNCIA (UND)</t>
        </is>
      </c>
      <c r="B115" s="59" t="n"/>
      <c r="C115" s="59" t="n"/>
      <c r="D115" s="59" t="n"/>
      <c r="E115" s="59" t="n"/>
      <c r="F115" s="59" t="n"/>
      <c r="G115" s="60" t="n"/>
    </row>
    <row r="116" ht="15" customHeight="1">
      <c r="A116" s="24" t="inlineStr">
        <is>
          <t>OUTROS</t>
        </is>
      </c>
      <c r="B116" s="60" t="n"/>
      <c r="C116" s="15" t="inlineStr">
        <is>
          <t>FONTE</t>
        </is>
      </c>
      <c r="D116" s="15" t="inlineStr">
        <is>
          <t>UNID</t>
        </is>
      </c>
      <c r="E116" s="15" t="inlineStr">
        <is>
          <t>COEFICIENTE</t>
        </is>
      </c>
      <c r="F116" s="15" t="inlineStr">
        <is>
          <t>PREÇO UNITÁRIO</t>
        </is>
      </c>
      <c r="G116" s="15" t="inlineStr">
        <is>
          <t>TOTAL</t>
        </is>
      </c>
    </row>
    <row r="117" ht="15" customHeight="1">
      <c r="A117" s="25" t="inlineStr">
        <is>
          <t>CXX29</t>
        </is>
      </c>
      <c r="B117" s="26" t="inlineStr">
        <is>
          <t>MOBILIZAÇÃO DE EMERGÊNCIA</t>
        </is>
      </c>
      <c r="C117" s="25" t="inlineStr"/>
      <c r="D117" s="25" t="inlineStr">
        <is>
          <t>UND</t>
        </is>
      </c>
      <c r="E117" s="69" t="n">
        <v>1</v>
      </c>
      <c r="F117" s="70" t="n">
        <v>2056.94</v>
      </c>
      <c r="G117" s="70" t="n">
        <v>2056.94</v>
      </c>
    </row>
    <row r="118" ht="15" customHeight="1">
      <c r="A118" s="2" t="inlineStr"/>
      <c r="B118" s="2" t="inlineStr"/>
      <c r="C118" s="2" t="inlineStr"/>
      <c r="D118" s="2" t="inlineStr"/>
      <c r="E118" s="29" t="inlineStr">
        <is>
          <t>TOTAL OUTROS:</t>
        </is>
      </c>
      <c r="F118" s="60" t="n"/>
      <c r="G118" s="71" t="n">
        <v>2056.94</v>
      </c>
    </row>
    <row r="119" ht="15" customHeight="1">
      <c r="A119" s="2" t="inlineStr"/>
      <c r="B119" s="2" t="inlineStr"/>
      <c r="C119" s="2" t="inlineStr"/>
      <c r="D119" s="2" t="inlineStr"/>
      <c r="E119" s="31" t="inlineStr">
        <is>
          <t>VALOR:</t>
        </is>
      </c>
      <c r="F119" s="60" t="n"/>
      <c r="G119" s="61" t="n">
        <v>2056.94</v>
      </c>
    </row>
    <row r="120" ht="15" customHeight="1">
      <c r="A120" s="2" t="inlineStr"/>
      <c r="B120" s="2" t="inlineStr"/>
      <c r="C120" s="2" t="inlineStr"/>
      <c r="D120" s="2" t="inlineStr"/>
      <c r="E120" s="31" t="inlineStr">
        <is>
          <t>VALOR BDI (26.70%):</t>
        </is>
      </c>
      <c r="F120" s="60" t="n"/>
      <c r="G120" s="61" t="n">
        <v>549.2</v>
      </c>
    </row>
    <row r="121" ht="15" customHeight="1">
      <c r="A121" s="2" t="inlineStr"/>
      <c r="B121" s="2" t="inlineStr"/>
      <c r="C121" s="2" t="inlineStr"/>
      <c r="D121" s="2" t="inlineStr"/>
      <c r="E121" s="31" t="inlineStr">
        <is>
          <t>VALOR COM BDI:</t>
        </is>
      </c>
      <c r="F121" s="60" t="n"/>
      <c r="G121" s="61" t="n">
        <v>2606.14</v>
      </c>
    </row>
  </sheetData>
  <mergeCells count="106">
    <mergeCell ref="E62:F62"/>
    <mergeCell ref="C98:D98"/>
    <mergeCell ref="E71:F71"/>
    <mergeCell ref="A35:G35"/>
    <mergeCell ref="E111:F111"/>
    <mergeCell ref="E23:F23"/>
    <mergeCell ref="A19:G19"/>
    <mergeCell ref="E8:F8"/>
    <mergeCell ref="E64:F64"/>
    <mergeCell ref="E79:F79"/>
    <mergeCell ref="E73:F73"/>
    <mergeCell ref="E87:F87"/>
    <mergeCell ref="E63:F63"/>
    <mergeCell ref="C50:D50"/>
    <mergeCell ref="A59:G59"/>
    <mergeCell ref="A11:G11"/>
    <mergeCell ref="E65:F65"/>
    <mergeCell ref="E105:F105"/>
    <mergeCell ref="A76:B76"/>
    <mergeCell ref="E49:F49"/>
    <mergeCell ref="E119:F119"/>
    <mergeCell ref="E113:F113"/>
    <mergeCell ref="A68:B68"/>
    <mergeCell ref="A28:B28"/>
    <mergeCell ref="E22:F22"/>
    <mergeCell ref="E102:F102"/>
    <mergeCell ref="E55:F55"/>
    <mergeCell ref="A91:G91"/>
    <mergeCell ref="E14:F14"/>
    <mergeCell ref="E48:F48"/>
    <mergeCell ref="A115:G115"/>
    <mergeCell ref="E38:F38"/>
    <mergeCell ref="A83:G83"/>
    <mergeCell ref="E40:F40"/>
    <mergeCell ref="A1:G1"/>
    <mergeCell ref="C90:D90"/>
    <mergeCell ref="E104:F104"/>
    <mergeCell ref="A116:B116"/>
    <mergeCell ref="E110:F110"/>
    <mergeCell ref="A75:G75"/>
    <mergeCell ref="A100:B100"/>
    <mergeCell ref="E120:F120"/>
    <mergeCell ref="C82:D82"/>
    <mergeCell ref="E16:F16"/>
    <mergeCell ref="A52:B52"/>
    <mergeCell ref="A3:G3"/>
    <mergeCell ref="E25:F25"/>
    <mergeCell ref="C66:D66"/>
    <mergeCell ref="C18:D18"/>
    <mergeCell ref="C34:D34"/>
    <mergeCell ref="A92:B92"/>
    <mergeCell ref="E121:F121"/>
    <mergeCell ref="C58:D58"/>
    <mergeCell ref="A36:B36"/>
    <mergeCell ref="A43:G43"/>
    <mergeCell ref="E39:F39"/>
    <mergeCell ref="A67:G67"/>
    <mergeCell ref="E94:F94"/>
    <mergeCell ref="E103:F103"/>
    <mergeCell ref="E78:F78"/>
    <mergeCell ref="E118:F118"/>
    <mergeCell ref="E31:F31"/>
    <mergeCell ref="C114:D114"/>
    <mergeCell ref="A12:B12"/>
    <mergeCell ref="E6:F6"/>
    <mergeCell ref="E15:F15"/>
    <mergeCell ref="E46:F46"/>
    <mergeCell ref="E86:F86"/>
    <mergeCell ref="E80:F80"/>
    <mergeCell ref="E95:F95"/>
    <mergeCell ref="E89:F89"/>
    <mergeCell ref="E70:F70"/>
    <mergeCell ref="C106:D106"/>
    <mergeCell ref="A4:B4"/>
    <mergeCell ref="E57:F57"/>
    <mergeCell ref="E54:F54"/>
    <mergeCell ref="E32:F32"/>
    <mergeCell ref="E7:F7"/>
    <mergeCell ref="E72:F72"/>
    <mergeCell ref="E41:F41"/>
    <mergeCell ref="E81:F81"/>
    <mergeCell ref="E112:F112"/>
    <mergeCell ref="E56:F56"/>
    <mergeCell ref="E96:F96"/>
    <mergeCell ref="E24:F24"/>
    <mergeCell ref="A60:B60"/>
    <mergeCell ref="E33:F33"/>
    <mergeCell ref="C42:D42"/>
    <mergeCell ref="C74:D74"/>
    <mergeCell ref="E17:F17"/>
    <mergeCell ref="C26:D26"/>
    <mergeCell ref="E88:F88"/>
    <mergeCell ref="C10:D10"/>
    <mergeCell ref="A108:B108"/>
    <mergeCell ref="A84:B84"/>
    <mergeCell ref="E9:F9"/>
    <mergeCell ref="A51:G51"/>
    <mergeCell ref="A107:G107"/>
    <mergeCell ref="E30:F30"/>
    <mergeCell ref="C2:D2"/>
    <mergeCell ref="A99:G99"/>
    <mergeCell ref="A20:B20"/>
    <mergeCell ref="A27:G27"/>
    <mergeCell ref="A44:B44"/>
    <mergeCell ref="E97:F97"/>
    <mergeCell ref="E47:F47"/>
  </mergeCells>
  <pageMargins left="0" right="0" top="0" bottom="0" header="0" footer="0"/>
  <pageSetup orientation="portrait" scale="85"/>
</worksheet>
</file>

<file path=xl/worksheets/sheet6.xml><?xml version="1.0" encoding="utf-8"?>
<worksheet xmlns="http://schemas.openxmlformats.org/spreadsheetml/2006/main">
  <sheetPr>
    <outlinePr summaryBelow="0"/>
    <pageSetUpPr/>
  </sheetPr>
  <dimension ref="A1:N1648"/>
  <sheetViews>
    <sheetView workbookViewId="0">
      <selection activeCell="A1" sqref="A1"/>
    </sheetView>
  </sheetViews>
  <sheetFormatPr baseColWidth="8" defaultRowHeight="15"/>
  <cols>
    <col width="10.333333" customWidth="1" min="1" max="1"/>
    <col width="48.833332" customWidth="1" min="2" max="2"/>
    <col width="12.5" customWidth="1" min="3" max="3"/>
    <col width="6.1666665" customWidth="1" min="4" max="4"/>
    <col width="12.5" customWidth="1" min="5" max="5"/>
    <col width="12.5" customWidth="1" min="6" max="6"/>
    <col width="12.5" customWidth="1" min="7" max="7"/>
  </cols>
  <sheetData>
    <row r="1" ht="96" customHeight="1">
      <c r="A1" s="1" t="inlineStr"/>
      <c r="B1" s="58" t="n"/>
      <c r="C1" s="58" t="n"/>
      <c r="D1" s="58" t="n"/>
      <c r="E1" s="58" t="n"/>
      <c r="F1" s="58" t="n"/>
      <c r="G1" s="58" t="n"/>
    </row>
    <row r="2" ht="10" customHeight="1">
      <c r="A2" s="2" t="inlineStr"/>
      <c r="B2" s="2" t="inlineStr"/>
      <c r="C2" s="22" t="inlineStr"/>
      <c r="E2" s="2" t="inlineStr"/>
      <c r="F2" s="2" t="inlineStr"/>
      <c r="G2" s="2" t="inlineStr"/>
    </row>
    <row r="3" ht="20" customHeight="1">
      <c r="A3" s="23" t="inlineStr">
        <is>
          <t>I0564 AQUECEDOR FLUIDO TÉRMICO (CHI) (H)</t>
        </is>
      </c>
      <c r="B3" s="59" t="n"/>
      <c r="C3" s="59" t="n"/>
      <c r="D3" s="59" t="n"/>
      <c r="E3" s="59" t="n"/>
      <c r="F3" s="59" t="n"/>
      <c r="G3" s="60" t="n"/>
    </row>
    <row r="4" ht="15" customHeight="1">
      <c r="A4" s="24" t="inlineStr">
        <is>
          <t>Material</t>
        </is>
      </c>
      <c r="B4" s="60" t="n"/>
      <c r="C4" s="15" t="inlineStr">
        <is>
          <t>FONTE</t>
        </is>
      </c>
      <c r="D4" s="15" t="inlineStr">
        <is>
          <t>UNID</t>
        </is>
      </c>
      <c r="E4" s="15" t="inlineStr">
        <is>
          <t>COEFICIENTE</t>
        </is>
      </c>
      <c r="F4" s="15" t="inlineStr">
        <is>
          <t>PREÇO UNITÁRIO</t>
        </is>
      </c>
      <c r="G4" s="15" t="inlineStr">
        <is>
          <t>TOTAL</t>
        </is>
      </c>
    </row>
    <row r="5" ht="15" customHeight="1">
      <c r="A5" s="25" t="inlineStr">
        <is>
          <t>I2710</t>
        </is>
      </c>
      <c r="B5" s="26" t="inlineStr">
        <is>
          <t>MAO DE OBRA DE OPERACAO AQ.FLUIDO TERMICO</t>
        </is>
      </c>
      <c r="C5" s="25" t="inlineStr">
        <is>
          <t>SEINFRA</t>
        </is>
      </c>
      <c r="D5" s="25" t="inlineStr">
        <is>
          <t>H</t>
        </is>
      </c>
      <c r="E5" s="69" t="n">
        <v>1</v>
      </c>
      <c r="F5" s="72">
        <f>ROUND(M5*FATOR, 2)</f>
        <v/>
      </c>
      <c r="G5" s="72">
        <f>ROUND(E5*F5, 2)</f>
        <v/>
      </c>
      <c r="L5" t="n">
        <v>1</v>
      </c>
      <c r="M5" t="n">
        <v>23.71</v>
      </c>
      <c r="N5">
        <f>(M5-F5)</f>
        <v/>
      </c>
    </row>
    <row r="6" ht="15" customHeight="1">
      <c r="A6" s="25" t="inlineStr">
        <is>
          <t>I2701</t>
        </is>
      </c>
      <c r="B6" s="26" t="inlineStr">
        <is>
          <t>DEPRECIAÇÃO</t>
        </is>
      </c>
      <c r="C6" s="25" t="inlineStr">
        <is>
          <t>SEINFRA</t>
        </is>
      </c>
      <c r="D6" s="25" t="inlineStr">
        <is>
          <t>H</t>
        </is>
      </c>
      <c r="E6" s="69" t="n">
        <v>22.0469</v>
      </c>
      <c r="F6" s="72">
        <f>ROUND(M6*FATOR, 2)</f>
        <v/>
      </c>
      <c r="G6" s="72">
        <f>ROUND(E6*F6, 2)</f>
        <v/>
      </c>
      <c r="L6" t="n">
        <v>22.0469</v>
      </c>
      <c r="M6" t="n">
        <v>1</v>
      </c>
      <c r="N6">
        <f>(M6-F6)</f>
        <v/>
      </c>
    </row>
    <row r="7" ht="15" customHeight="1">
      <c r="A7" s="25" t="inlineStr">
        <is>
          <t>I2702</t>
        </is>
      </c>
      <c r="B7" s="26" t="inlineStr">
        <is>
          <t>JUROS</t>
        </is>
      </c>
      <c r="C7" s="25" t="inlineStr">
        <is>
          <t>SEINFRA</t>
        </is>
      </c>
      <c r="D7" s="25" t="inlineStr">
        <is>
          <t>H</t>
        </is>
      </c>
      <c r="E7" s="69" t="n">
        <v>6.6141</v>
      </c>
      <c r="F7" s="72">
        <f>ROUND(M7*FATOR, 2)</f>
        <v/>
      </c>
      <c r="G7" s="72">
        <f>ROUND(E7*F7, 2)</f>
        <v/>
      </c>
      <c r="L7" t="n">
        <v>6.6141</v>
      </c>
      <c r="M7" t="n">
        <v>1</v>
      </c>
      <c r="N7">
        <f>(M7-F7)</f>
        <v/>
      </c>
    </row>
    <row r="8" ht="15" customHeight="1">
      <c r="A8" s="2" t="inlineStr"/>
      <c r="B8" s="2" t="inlineStr"/>
      <c r="C8" s="2" t="inlineStr"/>
      <c r="D8" s="2" t="inlineStr"/>
      <c r="E8" s="29" t="inlineStr">
        <is>
          <t>TOTAL Material:</t>
        </is>
      </c>
      <c r="F8" s="60" t="n"/>
      <c r="G8" s="73">
        <f>SUM(G5:G7)</f>
        <v/>
      </c>
    </row>
    <row r="9" ht="15" customHeight="1">
      <c r="A9" s="2" t="inlineStr"/>
      <c r="B9" s="2" t="inlineStr"/>
      <c r="C9" s="2" t="inlineStr"/>
      <c r="D9" s="2" t="inlineStr"/>
      <c r="E9" s="31" t="inlineStr">
        <is>
          <t>VALOR:</t>
        </is>
      </c>
      <c r="F9" s="60" t="n"/>
      <c r="G9" s="61">
        <f>SUM(G8)</f>
        <v/>
      </c>
    </row>
    <row r="10" ht="15" customHeight="1">
      <c r="A10" s="2" t="inlineStr"/>
      <c r="B10" s="2" t="inlineStr"/>
      <c r="C10" s="2" t="inlineStr"/>
      <c r="D10" s="2" t="inlineStr"/>
      <c r="E10" s="31" t="inlineStr">
        <is>
          <t>VALOR BDI (26.70%):</t>
        </is>
      </c>
      <c r="F10" s="60" t="n"/>
      <c r="G10" s="61">
        <f>ROUNDDOWN(G9*BDI,2)</f>
        <v/>
      </c>
    </row>
    <row r="11" ht="15" customHeight="1">
      <c r="A11" s="2" t="inlineStr"/>
      <c r="B11" s="2" t="inlineStr"/>
      <c r="C11" s="2" t="inlineStr"/>
      <c r="D11" s="2" t="inlineStr"/>
      <c r="E11" s="31" t="inlineStr">
        <is>
          <t>VALOR COM BDI:</t>
        </is>
      </c>
      <c r="F11" s="60" t="n"/>
      <c r="G11" s="61">
        <f>G10 + G9</f>
        <v/>
      </c>
    </row>
    <row r="12" ht="10" customHeight="1">
      <c r="A12" s="2" t="inlineStr"/>
      <c r="B12" s="2" t="inlineStr"/>
      <c r="C12" s="22" t="inlineStr"/>
      <c r="E12" s="2" t="inlineStr"/>
      <c r="F12" s="2" t="inlineStr"/>
      <c r="G12" s="2" t="inlineStr"/>
    </row>
    <row r="13" ht="20" customHeight="1">
      <c r="A13" s="23" t="inlineStr">
        <is>
          <t>I0678 AQUECEDOR FLUIDO TÉRMICO (CHP) (H)</t>
        </is>
      </c>
      <c r="B13" s="59" t="n"/>
      <c r="C13" s="59" t="n"/>
      <c r="D13" s="59" t="n"/>
      <c r="E13" s="59" t="n"/>
      <c r="F13" s="59" t="n"/>
      <c r="G13" s="60" t="n"/>
    </row>
    <row r="14" ht="15" customHeight="1">
      <c r="A14" s="24" t="inlineStr">
        <is>
          <t>Material</t>
        </is>
      </c>
      <c r="B14" s="60" t="n"/>
      <c r="C14" s="15" t="inlineStr">
        <is>
          <t>FONTE</t>
        </is>
      </c>
      <c r="D14" s="15" t="inlineStr">
        <is>
          <t>UNID</t>
        </is>
      </c>
      <c r="E14" s="15" t="inlineStr">
        <is>
          <t>COEFICIENTE</t>
        </is>
      </c>
      <c r="F14" s="15" t="inlineStr">
        <is>
          <t>PREÇO UNITÁRIO</t>
        </is>
      </c>
      <c r="G14" s="15" t="inlineStr">
        <is>
          <t>TOTAL</t>
        </is>
      </c>
    </row>
    <row r="15" ht="15" customHeight="1">
      <c r="A15" s="25" t="inlineStr">
        <is>
          <t>I2710</t>
        </is>
      </c>
      <c r="B15" s="26" t="inlineStr">
        <is>
          <t>MAO DE OBRA DE OPERACAO AQ.FLUIDO TERMICO</t>
        </is>
      </c>
      <c r="C15" s="25" t="inlineStr">
        <is>
          <t>SEINFRA</t>
        </is>
      </c>
      <c r="D15" s="25" t="inlineStr">
        <is>
          <t>H</t>
        </is>
      </c>
      <c r="E15" s="69" t="n">
        <v>1</v>
      </c>
      <c r="F15" s="72">
        <f>ROUND(M15*FATOR, 2)</f>
        <v/>
      </c>
      <c r="G15" s="72">
        <f>ROUND(E15*F15, 2)</f>
        <v/>
      </c>
      <c r="L15" t="n">
        <v>1</v>
      </c>
      <c r="M15" t="n">
        <v>23.71</v>
      </c>
      <c r="N15">
        <f>(M15-F15)</f>
        <v/>
      </c>
    </row>
    <row r="16" ht="15" customHeight="1">
      <c r="A16" s="25" t="inlineStr">
        <is>
          <t>I2709</t>
        </is>
      </c>
      <c r="B16" s="26" t="inlineStr">
        <is>
          <t>MATERIAL DE OPERACAO AQ.FLUIDO TERMICO</t>
        </is>
      </c>
      <c r="C16" s="25" t="inlineStr">
        <is>
          <t>SEINFRA</t>
        </is>
      </c>
      <c r="D16" s="25" t="inlineStr">
        <is>
          <t>H</t>
        </is>
      </c>
      <c r="E16" s="69" t="n">
        <v>1</v>
      </c>
      <c r="F16" s="72">
        <f>ROUND(M16*FATOR, 2)</f>
        <v/>
      </c>
      <c r="G16" s="72">
        <f>ROUND(E16*F16, 2)</f>
        <v/>
      </c>
      <c r="L16" t="n">
        <v>1</v>
      </c>
      <c r="M16" t="n">
        <v>5.988</v>
      </c>
      <c r="N16">
        <f>(M16-F16)</f>
        <v/>
      </c>
    </row>
    <row r="17" ht="15" customHeight="1">
      <c r="A17" s="25" t="inlineStr">
        <is>
          <t>I2701</t>
        </is>
      </c>
      <c r="B17" s="26" t="inlineStr">
        <is>
          <t>DEPRECIAÇÃO</t>
        </is>
      </c>
      <c r="C17" s="25" t="inlineStr">
        <is>
          <t>SEINFRA</t>
        </is>
      </c>
      <c r="D17" s="25" t="inlineStr">
        <is>
          <t>H</t>
        </is>
      </c>
      <c r="E17" s="69" t="n">
        <v>22.0469</v>
      </c>
      <c r="F17" s="72">
        <f>ROUND(M17*FATOR, 2)</f>
        <v/>
      </c>
      <c r="G17" s="72">
        <f>ROUND(E17*F17, 2)</f>
        <v/>
      </c>
      <c r="L17" t="n">
        <v>22.0469</v>
      </c>
      <c r="M17" t="n">
        <v>1</v>
      </c>
      <c r="N17">
        <f>(M17-F17)</f>
        <v/>
      </c>
    </row>
    <row r="18" ht="15" customHeight="1">
      <c r="A18" s="25" t="inlineStr">
        <is>
          <t>I2702</t>
        </is>
      </c>
      <c r="B18" s="26" t="inlineStr">
        <is>
          <t>JUROS</t>
        </is>
      </c>
      <c r="C18" s="25" t="inlineStr">
        <is>
          <t>SEINFRA</t>
        </is>
      </c>
      <c r="D18" s="25" t="inlineStr">
        <is>
          <t>H</t>
        </is>
      </c>
      <c r="E18" s="69" t="n">
        <v>6.6141</v>
      </c>
      <c r="F18" s="72">
        <f>ROUND(M18*FATOR, 2)</f>
        <v/>
      </c>
      <c r="G18" s="72">
        <f>ROUND(E18*F18, 2)</f>
        <v/>
      </c>
      <c r="L18" t="n">
        <v>6.6141</v>
      </c>
      <c r="M18" t="n">
        <v>1</v>
      </c>
      <c r="N18">
        <f>(M18-F18)</f>
        <v/>
      </c>
    </row>
    <row r="19" ht="15" customHeight="1">
      <c r="A19" s="25" t="inlineStr">
        <is>
          <t>I2703</t>
        </is>
      </c>
      <c r="B19" s="26" t="inlineStr">
        <is>
          <t>MANUTENÇÃO</t>
        </is>
      </c>
      <c r="C19" s="25" t="inlineStr">
        <is>
          <t>SEINFRA</t>
        </is>
      </c>
      <c r="D19" s="25" t="inlineStr">
        <is>
          <t>H</t>
        </is>
      </c>
      <c r="E19" s="69" t="n">
        <v>17.1476</v>
      </c>
      <c r="F19" s="72">
        <f>ROUND(M19*FATOR, 2)</f>
        <v/>
      </c>
      <c r="G19" s="72">
        <f>ROUND(E19*F19, 2)</f>
        <v/>
      </c>
      <c r="L19" t="n">
        <v>17.1476</v>
      </c>
      <c r="M19" t="n">
        <v>1</v>
      </c>
      <c r="N19">
        <f>(M19-F19)</f>
        <v/>
      </c>
    </row>
    <row r="20" ht="15" customHeight="1">
      <c r="A20" s="2" t="inlineStr"/>
      <c r="B20" s="2" t="inlineStr"/>
      <c r="C20" s="2" t="inlineStr"/>
      <c r="D20" s="2" t="inlineStr"/>
      <c r="E20" s="29" t="inlineStr">
        <is>
          <t>TOTAL Material:</t>
        </is>
      </c>
      <c r="F20" s="60" t="n"/>
      <c r="G20" s="73">
        <f>SUM(G15:G19)</f>
        <v/>
      </c>
    </row>
    <row r="21" ht="15" customHeight="1">
      <c r="A21" s="2" t="inlineStr"/>
      <c r="B21" s="2" t="inlineStr"/>
      <c r="C21" s="2" t="inlineStr"/>
      <c r="D21" s="2" t="inlineStr"/>
      <c r="E21" s="31" t="inlineStr">
        <is>
          <t>VALOR:</t>
        </is>
      </c>
      <c r="F21" s="60" t="n"/>
      <c r="G21" s="61">
        <f>SUM(G20)</f>
        <v/>
      </c>
    </row>
    <row r="22" ht="15" customHeight="1">
      <c r="A22" s="2" t="inlineStr"/>
      <c r="B22" s="2" t="inlineStr"/>
      <c r="C22" s="2" t="inlineStr"/>
      <c r="D22" s="2" t="inlineStr"/>
      <c r="E22" s="31" t="inlineStr">
        <is>
          <t>VALOR BDI (26.70%):</t>
        </is>
      </c>
      <c r="F22" s="60" t="n"/>
      <c r="G22" s="61">
        <f>ROUNDDOWN(G21*BDI,2)</f>
        <v/>
      </c>
    </row>
    <row r="23" ht="15" customHeight="1">
      <c r="A23" s="2" t="inlineStr"/>
      <c r="B23" s="2" t="inlineStr"/>
      <c r="C23" s="2" t="inlineStr"/>
      <c r="D23" s="2" t="inlineStr"/>
      <c r="E23" s="31" t="inlineStr">
        <is>
          <t>VALOR COM BDI:</t>
        </is>
      </c>
      <c r="F23" s="60" t="n"/>
      <c r="G23" s="61">
        <f>G22 + G21</f>
        <v/>
      </c>
    </row>
    <row r="24" ht="10" customHeight="1">
      <c r="A24" s="2" t="inlineStr"/>
      <c r="B24" s="2" t="inlineStr"/>
      <c r="C24" s="22" t="inlineStr"/>
      <c r="E24" s="2" t="inlineStr"/>
      <c r="F24" s="2" t="inlineStr"/>
      <c r="G24" s="2" t="inlineStr"/>
    </row>
    <row r="25" ht="20" customHeight="1">
      <c r="A25" s="23" t="inlineStr">
        <is>
          <t>C3129 AREIA DE CAMPO - EXTRAÇÃO (M3)</t>
        </is>
      </c>
      <c r="B25" s="59" t="n"/>
      <c r="C25" s="59" t="n"/>
      <c r="D25" s="59" t="n"/>
      <c r="E25" s="59" t="n"/>
      <c r="F25" s="59" t="n"/>
      <c r="G25" s="60" t="n"/>
    </row>
    <row r="26" ht="15" customHeight="1">
      <c r="A26" s="24" t="inlineStr">
        <is>
          <t>Equipamento Custo Horário</t>
        </is>
      </c>
      <c r="B26" s="60" t="n"/>
      <c r="C26" s="15" t="inlineStr">
        <is>
          <t>FONTE</t>
        </is>
      </c>
      <c r="D26" s="15" t="inlineStr">
        <is>
          <t>UNID</t>
        </is>
      </c>
      <c r="E26" s="15" t="inlineStr">
        <is>
          <t>COEFICIENTE</t>
        </is>
      </c>
      <c r="F26" s="15" t="inlineStr">
        <is>
          <t>PREÇO UNITÁRIO</t>
        </is>
      </c>
      <c r="G26" s="15" t="inlineStr">
        <is>
          <t>TOTAL</t>
        </is>
      </c>
    </row>
    <row r="27" ht="15" customHeight="1">
      <c r="A27" s="25" t="inlineStr">
        <is>
          <t>I0596</t>
        </is>
      </c>
      <c r="B27" s="26" t="inlineStr">
        <is>
          <t>CARREGADEIRA DE PNEUS HP 180 (CHI)</t>
        </is>
      </c>
      <c r="C27" s="25" t="inlineStr">
        <is>
          <t>SEINFRA</t>
        </is>
      </c>
      <c r="D27" s="25" t="inlineStr">
        <is>
          <t>H</t>
        </is>
      </c>
      <c r="E27" s="69" t="n">
        <v>0.00090226</v>
      </c>
      <c r="F27" s="72">
        <f>ROUND(M27*FATOR, 2)</f>
        <v/>
      </c>
      <c r="G27" s="72">
        <f>ROUND(E27*F27, 2)</f>
        <v/>
      </c>
      <c r="L27" t="n">
        <v>0.00090226</v>
      </c>
      <c r="M27" t="n">
        <v>109.9868</v>
      </c>
      <c r="N27">
        <f>(M27-F27)</f>
        <v/>
      </c>
    </row>
    <row r="28" ht="15" customHeight="1">
      <c r="A28" s="25" t="inlineStr">
        <is>
          <t>I0710</t>
        </is>
      </c>
      <c r="B28" s="26" t="inlineStr">
        <is>
          <t>CARREGADEIRA DE PNEUS HP 180 (CHP)</t>
        </is>
      </c>
      <c r="C28" s="25" t="inlineStr">
        <is>
          <t>SEINFRA</t>
        </is>
      </c>
      <c r="D28" s="25" t="inlineStr">
        <is>
          <t>H</t>
        </is>
      </c>
      <c r="E28" s="69" t="n">
        <v>0.00661654</v>
      </c>
      <c r="F28" s="72">
        <f>ROUND(M28*FATOR, 2)</f>
        <v/>
      </c>
      <c r="G28" s="72">
        <f>ROUND(E28*F28, 2)</f>
        <v/>
      </c>
      <c r="L28" t="n">
        <v>0.00661654</v>
      </c>
      <c r="M28" t="n">
        <v>331.6739</v>
      </c>
      <c r="N28">
        <f>(M28-F28)</f>
        <v/>
      </c>
    </row>
    <row r="29" ht="15" customHeight="1">
      <c r="A29" s="25" t="inlineStr">
        <is>
          <t>I0666</t>
        </is>
      </c>
      <c r="B29" s="26" t="inlineStr">
        <is>
          <t>TRATOR DE ESTEIRAS C/LÂMINA E ESC. HP 155 (CHI)</t>
        </is>
      </c>
      <c r="C29" s="25" t="inlineStr">
        <is>
          <t>SEINFRA</t>
        </is>
      </c>
      <c r="D29" s="25" t="inlineStr">
        <is>
          <t>H</t>
        </is>
      </c>
      <c r="E29" s="69" t="n">
        <v>0</v>
      </c>
      <c r="F29" s="72">
        <f>ROUND(M29*FATOR, 2)</f>
        <v/>
      </c>
      <c r="G29" s="72">
        <f>ROUND(E29*F29, 2)</f>
        <v/>
      </c>
      <c r="L29" t="n">
        <v>0</v>
      </c>
      <c r="M29" t="n">
        <v>96.8331</v>
      </c>
      <c r="N29">
        <f>(M29-F29)</f>
        <v/>
      </c>
    </row>
    <row r="30" ht="15" customHeight="1">
      <c r="A30" s="25" t="inlineStr">
        <is>
          <t>I0779</t>
        </is>
      </c>
      <c r="B30" s="26" t="inlineStr">
        <is>
          <t>TRATOR DE ESTEIRAS C/LÂMINA E ESC. HP 155 (CHP)</t>
        </is>
      </c>
      <c r="C30" s="25" t="inlineStr">
        <is>
          <t>SEINFRA</t>
        </is>
      </c>
      <c r="D30" s="25" t="inlineStr">
        <is>
          <t>H</t>
        </is>
      </c>
      <c r="E30" s="69" t="n">
        <v>0.0075188</v>
      </c>
      <c r="F30" s="72">
        <f>ROUND(M30*FATOR, 2)</f>
        <v/>
      </c>
      <c r="G30" s="72">
        <f>ROUND(E30*F30, 2)</f>
        <v/>
      </c>
      <c r="L30" t="n">
        <v>0.0075188</v>
      </c>
      <c r="M30" t="n">
        <v>281.222</v>
      </c>
      <c r="N30">
        <f>(M30-F30)</f>
        <v/>
      </c>
    </row>
    <row r="31" ht="18" customHeight="1">
      <c r="A31" s="2" t="inlineStr"/>
      <c r="B31" s="2" t="inlineStr"/>
      <c r="C31" s="2" t="inlineStr"/>
      <c r="D31" s="2" t="inlineStr"/>
      <c r="E31" s="29" t="inlineStr">
        <is>
          <t>TOTAL Equipamento Custo Horário:</t>
        </is>
      </c>
      <c r="F31" s="60" t="n"/>
      <c r="G31" s="73">
        <f>SUM(G27:G30)</f>
        <v/>
      </c>
    </row>
    <row r="32" ht="15" customHeight="1">
      <c r="A32" s="24" t="inlineStr">
        <is>
          <t>Mão de Obra</t>
        </is>
      </c>
      <c r="B32" s="60" t="n"/>
      <c r="C32" s="15" t="inlineStr">
        <is>
          <t>FONTE</t>
        </is>
      </c>
      <c r="D32" s="15" t="inlineStr">
        <is>
          <t>UNID</t>
        </is>
      </c>
      <c r="E32" s="15" t="inlineStr">
        <is>
          <t>COEFICIENTE</t>
        </is>
      </c>
      <c r="F32" s="15" t="inlineStr">
        <is>
          <t>PREÇO UNITÁRIO</t>
        </is>
      </c>
      <c r="G32" s="15" t="inlineStr">
        <is>
          <t>TOTAL</t>
        </is>
      </c>
    </row>
    <row r="33" ht="15" customHeight="1">
      <c r="A33" s="25" t="inlineStr">
        <is>
          <t>I2543</t>
        </is>
      </c>
      <c r="B33" s="26" t="inlineStr">
        <is>
          <t>SERVENTE</t>
        </is>
      </c>
      <c r="C33" s="25" t="inlineStr">
        <is>
          <t>SEINFRA</t>
        </is>
      </c>
      <c r="D33" s="25" t="inlineStr">
        <is>
          <t>H</t>
        </is>
      </c>
      <c r="E33" s="69">
        <f>L33*FATOR</f>
        <v/>
      </c>
      <c r="F33" s="72" t="n">
        <v>20.26</v>
      </c>
      <c r="G33" s="72">
        <f>ROUND(E33*F33, 2)</f>
        <v/>
      </c>
      <c r="L33" t="n">
        <v>0.01503759</v>
      </c>
      <c r="M33" t="n">
        <v>20.26</v>
      </c>
      <c r="N33">
        <f>(M33-F33)</f>
        <v/>
      </c>
    </row>
    <row r="34" ht="15" customHeight="1">
      <c r="A34" s="2" t="inlineStr"/>
      <c r="B34" s="2" t="inlineStr"/>
      <c r="C34" s="2" t="inlineStr"/>
      <c r="D34" s="2" t="inlineStr"/>
      <c r="E34" s="29" t="inlineStr">
        <is>
          <t>TOTAL Mão de Obra:</t>
        </is>
      </c>
      <c r="F34" s="60" t="n"/>
      <c r="G34" s="73">
        <f>SUM(G33:G33)</f>
        <v/>
      </c>
    </row>
    <row r="35" ht="15" customHeight="1">
      <c r="A35" s="2" t="inlineStr"/>
      <c r="B35" s="2" t="inlineStr"/>
      <c r="C35" s="2" t="inlineStr"/>
      <c r="D35" s="2" t="inlineStr"/>
      <c r="E35" s="31" t="inlineStr">
        <is>
          <t>VALOR:</t>
        </is>
      </c>
      <c r="F35" s="60" t="n"/>
      <c r="G35" s="61">
        <f>SUM(G31,G34)</f>
        <v/>
      </c>
    </row>
    <row r="36" ht="15" customHeight="1">
      <c r="A36" s="2" t="inlineStr"/>
      <c r="B36" s="2" t="inlineStr"/>
      <c r="C36" s="2" t="inlineStr"/>
      <c r="D36" s="2" t="inlineStr"/>
      <c r="E36" s="31" t="inlineStr">
        <is>
          <t>VALOR BDI (26.70%):</t>
        </is>
      </c>
      <c r="F36" s="60" t="n"/>
      <c r="G36" s="61">
        <f>ROUNDDOWN(G35*BDI,2)</f>
        <v/>
      </c>
    </row>
    <row r="37" ht="15" customHeight="1">
      <c r="A37" s="2" t="inlineStr"/>
      <c r="B37" s="2" t="inlineStr"/>
      <c r="C37" s="2" t="inlineStr"/>
      <c r="D37" s="2" t="inlineStr"/>
      <c r="E37" s="31" t="inlineStr">
        <is>
          <t>VALOR COM BDI:</t>
        </is>
      </c>
      <c r="F37" s="60" t="n"/>
      <c r="G37" s="61">
        <f>G36 + G35</f>
        <v/>
      </c>
    </row>
    <row r="38" ht="10" customHeight="1">
      <c r="A38" s="2" t="inlineStr"/>
      <c r="B38" s="2" t="inlineStr"/>
      <c r="C38" s="22" t="inlineStr"/>
      <c r="E38" s="2" t="inlineStr"/>
      <c r="F38" s="2" t="inlineStr"/>
      <c r="G38" s="2" t="inlineStr"/>
    </row>
    <row r="39" ht="20" customHeight="1">
      <c r="A39" s="23" t="inlineStr">
        <is>
          <t>C3130 AREIA DE RIO - EXTRAÇÃO (M3)</t>
        </is>
      </c>
      <c r="B39" s="59" t="n"/>
      <c r="C39" s="59" t="n"/>
      <c r="D39" s="59" t="n"/>
      <c r="E39" s="59" t="n"/>
      <c r="F39" s="59" t="n"/>
      <c r="G39" s="60" t="n"/>
    </row>
    <row r="40" ht="15" customHeight="1">
      <c r="A40" s="24" t="inlineStr">
        <is>
          <t>Equipamento Custo Horário</t>
        </is>
      </c>
      <c r="B40" s="60" t="n"/>
      <c r="C40" s="15" t="inlineStr">
        <is>
          <t>FONTE</t>
        </is>
      </c>
      <c r="D40" s="15" t="inlineStr">
        <is>
          <t>UNID</t>
        </is>
      </c>
      <c r="E40" s="15" t="inlineStr">
        <is>
          <t>COEFICIENTE</t>
        </is>
      </c>
      <c r="F40" s="15" t="inlineStr">
        <is>
          <t>PREÇO UNITÁRIO</t>
        </is>
      </c>
      <c r="G40" s="15" t="inlineStr">
        <is>
          <t>TOTAL</t>
        </is>
      </c>
    </row>
    <row r="41" ht="15" customHeight="1">
      <c r="A41" s="25" t="inlineStr">
        <is>
          <t>I0596</t>
        </is>
      </c>
      <c r="B41" s="26" t="inlineStr">
        <is>
          <t>CARREGADEIRA DE PNEUS HP 180 (CHI)</t>
        </is>
      </c>
      <c r="C41" s="25" t="inlineStr">
        <is>
          <t>SEINFRA</t>
        </is>
      </c>
      <c r="D41" s="25" t="inlineStr">
        <is>
          <t>H</t>
        </is>
      </c>
      <c r="E41" s="69" t="n">
        <v>0</v>
      </c>
      <c r="F41" s="72">
        <f>ROUND(M41*FATOR, 2)</f>
        <v/>
      </c>
      <c r="G41" s="72">
        <f>ROUND(E41*F41, 2)</f>
        <v/>
      </c>
      <c r="L41" t="n">
        <v>0</v>
      </c>
      <c r="M41" t="n">
        <v>109.9868</v>
      </c>
      <c r="N41">
        <f>(M41-F41)</f>
        <v/>
      </c>
    </row>
    <row r="42" ht="15" customHeight="1">
      <c r="A42" s="25" t="inlineStr">
        <is>
          <t>I0710</t>
        </is>
      </c>
      <c r="B42" s="26" t="inlineStr">
        <is>
          <t>CARREGADEIRA DE PNEUS HP 180 (CHP)</t>
        </is>
      </c>
      <c r="C42" s="25" t="inlineStr">
        <is>
          <t>SEINFRA</t>
        </is>
      </c>
      <c r="D42" s="25" t="inlineStr">
        <is>
          <t>H</t>
        </is>
      </c>
      <c r="E42" s="69" t="n">
        <v>0.01388889</v>
      </c>
      <c r="F42" s="72">
        <f>ROUND(M42*FATOR, 2)</f>
        <v/>
      </c>
      <c r="G42" s="72">
        <f>ROUND(E42*F42, 2)</f>
        <v/>
      </c>
      <c r="L42" t="n">
        <v>0.01388889</v>
      </c>
      <c r="M42" t="n">
        <v>331.6739</v>
      </c>
      <c r="N42">
        <f>(M42-F42)</f>
        <v/>
      </c>
    </row>
    <row r="43" ht="15" customHeight="1">
      <c r="A43" s="25" t="inlineStr">
        <is>
          <t>I0666</t>
        </is>
      </c>
      <c r="B43" s="26" t="inlineStr">
        <is>
          <t>TRATOR DE ESTEIRAS C/LÂMINA E ESC. HP 155 (CHI)</t>
        </is>
      </c>
      <c r="C43" s="25" t="inlineStr">
        <is>
          <t>SEINFRA</t>
        </is>
      </c>
      <c r="D43" s="25" t="inlineStr">
        <is>
          <t>H</t>
        </is>
      </c>
      <c r="E43" s="69" t="n">
        <v>0.0006944400000000001</v>
      </c>
      <c r="F43" s="72">
        <f>ROUND(M43*FATOR, 2)</f>
        <v/>
      </c>
      <c r="G43" s="72">
        <f>ROUND(E43*F43, 2)</f>
        <v/>
      </c>
      <c r="L43" t="n">
        <v>0.0006944400000000001</v>
      </c>
      <c r="M43" t="n">
        <v>96.8331</v>
      </c>
      <c r="N43">
        <f>(M43-F43)</f>
        <v/>
      </c>
    </row>
    <row r="44" ht="15" customHeight="1">
      <c r="A44" s="25" t="inlineStr">
        <is>
          <t>I0779</t>
        </is>
      </c>
      <c r="B44" s="26" t="inlineStr">
        <is>
          <t>TRATOR DE ESTEIRAS C/LÂMINA E ESC. HP 155 (CHP)</t>
        </is>
      </c>
      <c r="C44" s="25" t="inlineStr">
        <is>
          <t>SEINFRA</t>
        </is>
      </c>
      <c r="D44" s="25" t="inlineStr">
        <is>
          <t>H</t>
        </is>
      </c>
      <c r="E44" s="69" t="n">
        <v>0.01319444</v>
      </c>
      <c r="F44" s="72">
        <f>ROUND(M44*FATOR, 2)</f>
        <v/>
      </c>
      <c r="G44" s="72">
        <f>ROUND(E44*F44, 2)</f>
        <v/>
      </c>
      <c r="L44" t="n">
        <v>0.01319444</v>
      </c>
      <c r="M44" t="n">
        <v>281.222</v>
      </c>
      <c r="N44">
        <f>(M44-F44)</f>
        <v/>
      </c>
    </row>
    <row r="45" ht="18" customHeight="1">
      <c r="A45" s="2" t="inlineStr"/>
      <c r="B45" s="2" t="inlineStr"/>
      <c r="C45" s="2" t="inlineStr"/>
      <c r="D45" s="2" t="inlineStr"/>
      <c r="E45" s="29" t="inlineStr">
        <is>
          <t>TOTAL Equipamento Custo Horário:</t>
        </is>
      </c>
      <c r="F45" s="60" t="n"/>
      <c r="G45" s="73">
        <f>SUM(G41:G44)</f>
        <v/>
      </c>
    </row>
    <row r="46" ht="15" customHeight="1">
      <c r="A46" s="24" t="inlineStr">
        <is>
          <t>Mão de Obra</t>
        </is>
      </c>
      <c r="B46" s="60" t="n"/>
      <c r="C46" s="15" t="inlineStr">
        <is>
          <t>FONTE</t>
        </is>
      </c>
      <c r="D46" s="15" t="inlineStr">
        <is>
          <t>UNID</t>
        </is>
      </c>
      <c r="E46" s="15" t="inlineStr">
        <is>
          <t>COEFICIENTE</t>
        </is>
      </c>
      <c r="F46" s="15" t="inlineStr">
        <is>
          <t>PREÇO UNITÁRIO</t>
        </is>
      </c>
      <c r="G46" s="15" t="inlineStr">
        <is>
          <t>TOTAL</t>
        </is>
      </c>
    </row>
    <row r="47" ht="15" customHeight="1">
      <c r="A47" s="25" t="inlineStr">
        <is>
          <t>I2543</t>
        </is>
      </c>
      <c r="B47" s="26" t="inlineStr">
        <is>
          <t>SERVENTE</t>
        </is>
      </c>
      <c r="C47" s="25" t="inlineStr">
        <is>
          <t>SEINFRA</t>
        </is>
      </c>
      <c r="D47" s="25" t="inlineStr">
        <is>
          <t>H</t>
        </is>
      </c>
      <c r="E47" s="69">
        <f>L47*FATOR</f>
        <v/>
      </c>
      <c r="F47" s="72" t="n">
        <v>20.26</v>
      </c>
      <c r="G47" s="72">
        <f>ROUND(E47*F47, 2)</f>
        <v/>
      </c>
      <c r="L47" t="n">
        <v>0.02777778</v>
      </c>
      <c r="M47" t="n">
        <v>20.26</v>
      </c>
      <c r="N47">
        <f>(M47-F47)</f>
        <v/>
      </c>
    </row>
    <row r="48" ht="15" customHeight="1">
      <c r="A48" s="2" t="inlineStr"/>
      <c r="B48" s="2" t="inlineStr"/>
      <c r="C48" s="2" t="inlineStr"/>
      <c r="D48" s="2" t="inlineStr"/>
      <c r="E48" s="29" t="inlineStr">
        <is>
          <t>TOTAL Mão de Obra:</t>
        </is>
      </c>
      <c r="F48" s="60" t="n"/>
      <c r="G48" s="73">
        <f>SUM(G47:G47)</f>
        <v/>
      </c>
    </row>
    <row r="49" ht="15" customHeight="1">
      <c r="A49" s="2" t="inlineStr"/>
      <c r="B49" s="2" t="inlineStr"/>
      <c r="C49" s="2" t="inlineStr"/>
      <c r="D49" s="2" t="inlineStr"/>
      <c r="E49" s="31" t="inlineStr">
        <is>
          <t>VALOR:</t>
        </is>
      </c>
      <c r="F49" s="60" t="n"/>
      <c r="G49" s="61">
        <f>SUM(G45,G48)</f>
        <v/>
      </c>
    </row>
    <row r="50" ht="15" customHeight="1">
      <c r="A50" s="2" t="inlineStr"/>
      <c r="B50" s="2" t="inlineStr"/>
      <c r="C50" s="2" t="inlineStr"/>
      <c r="D50" s="2" t="inlineStr"/>
      <c r="E50" s="31" t="inlineStr">
        <is>
          <t>VALOR BDI (26.70%):</t>
        </is>
      </c>
      <c r="F50" s="60" t="n"/>
      <c r="G50" s="61">
        <f>ROUNDDOWN(G49*BDI,2)</f>
        <v/>
      </c>
    </row>
    <row r="51" ht="15" customHeight="1">
      <c r="A51" s="2" t="inlineStr"/>
      <c r="B51" s="2" t="inlineStr"/>
      <c r="C51" s="2" t="inlineStr"/>
      <c r="D51" s="2" t="inlineStr"/>
      <c r="E51" s="31" t="inlineStr">
        <is>
          <t>VALOR COM BDI:</t>
        </is>
      </c>
      <c r="F51" s="60" t="n"/>
      <c r="G51" s="61">
        <f>G50 + G49</f>
        <v/>
      </c>
    </row>
    <row r="52" ht="10" customHeight="1">
      <c r="A52" s="2" t="inlineStr"/>
      <c r="B52" s="2" t="inlineStr"/>
      <c r="C52" s="22" t="inlineStr"/>
      <c r="E52" s="2" t="inlineStr"/>
      <c r="F52" s="2" t="inlineStr"/>
      <c r="G52" s="2" t="inlineStr"/>
    </row>
    <row r="53" ht="20" customHeight="1">
      <c r="A53" s="23" t="inlineStr">
        <is>
          <t>C4430 ARGAMASSA DE CIMENTO E AREIA PEN. TRAÇO 1:6 (M3)</t>
        </is>
      </c>
      <c r="B53" s="59" t="n"/>
      <c r="C53" s="59" t="n"/>
      <c r="D53" s="59" t="n"/>
      <c r="E53" s="59" t="n"/>
      <c r="F53" s="59" t="n"/>
      <c r="G53" s="60" t="n"/>
    </row>
    <row r="54" ht="15" customHeight="1">
      <c r="A54" s="24" t="inlineStr">
        <is>
          <t>Material</t>
        </is>
      </c>
      <c r="B54" s="60" t="n"/>
      <c r="C54" s="15" t="inlineStr">
        <is>
          <t>FONTE</t>
        </is>
      </c>
      <c r="D54" s="15" t="inlineStr">
        <is>
          <t>UNID</t>
        </is>
      </c>
      <c r="E54" s="15" t="inlineStr">
        <is>
          <t>COEFICIENTE</t>
        </is>
      </c>
      <c r="F54" s="15" t="inlineStr">
        <is>
          <t>PREÇO UNITÁRIO</t>
        </is>
      </c>
      <c r="G54" s="15" t="inlineStr">
        <is>
          <t>TOTAL</t>
        </is>
      </c>
    </row>
    <row r="55" ht="15" customHeight="1">
      <c r="A55" s="25" t="inlineStr">
        <is>
          <t>I0109</t>
        </is>
      </c>
      <c r="B55" s="26" t="inlineStr">
        <is>
          <t>AREIA MEDIA</t>
        </is>
      </c>
      <c r="C55" s="25" t="inlineStr">
        <is>
          <t>SEINFRA</t>
        </is>
      </c>
      <c r="D55" s="25" t="inlineStr">
        <is>
          <t>M3</t>
        </is>
      </c>
      <c r="E55" s="69" t="n">
        <v>1.216</v>
      </c>
      <c r="F55" s="72">
        <f>ROUND(M55*FATOR, 2)</f>
        <v/>
      </c>
      <c r="G55" s="72">
        <f>ROUND(E55*F55, 2)</f>
        <v/>
      </c>
      <c r="L55" t="n">
        <v>1.216</v>
      </c>
      <c r="M55" t="n">
        <v>83.58</v>
      </c>
      <c r="N55">
        <f>(M55-F55)</f>
        <v/>
      </c>
    </row>
    <row r="56" ht="15" customHeight="1">
      <c r="A56" s="25" t="inlineStr">
        <is>
          <t>I0805</t>
        </is>
      </c>
      <c r="B56" s="26" t="inlineStr">
        <is>
          <t>CIMENTO PORTLAND</t>
        </is>
      </c>
      <c r="C56" s="25" t="inlineStr">
        <is>
          <t>SEINFRA</t>
        </is>
      </c>
      <c r="D56" s="25" t="inlineStr">
        <is>
          <t>KG</t>
        </is>
      </c>
      <c r="E56" s="69" t="n">
        <v>243</v>
      </c>
      <c r="F56" s="72">
        <f>ROUND(M56*FATOR, 2)</f>
        <v/>
      </c>
      <c r="G56" s="72">
        <f>ROUND(E56*F56, 2)</f>
        <v/>
      </c>
      <c r="L56" t="n">
        <v>243</v>
      </c>
      <c r="M56" t="n">
        <v>0.71</v>
      </c>
      <c r="N56">
        <f>(M56-F56)</f>
        <v/>
      </c>
    </row>
    <row r="57" ht="15" customHeight="1">
      <c r="A57" s="2" t="inlineStr"/>
      <c r="B57" s="2" t="inlineStr"/>
      <c r="C57" s="2" t="inlineStr"/>
      <c r="D57" s="2" t="inlineStr"/>
      <c r="E57" s="29" t="inlineStr">
        <is>
          <t>TOTAL Material:</t>
        </is>
      </c>
      <c r="F57" s="60" t="n"/>
      <c r="G57" s="73">
        <f>SUM(G55:G56)</f>
        <v/>
      </c>
    </row>
    <row r="58" ht="15" customHeight="1">
      <c r="A58" s="24" t="inlineStr">
        <is>
          <t>Mão de Obra</t>
        </is>
      </c>
      <c r="B58" s="60" t="n"/>
      <c r="C58" s="15" t="inlineStr">
        <is>
          <t>FONTE</t>
        </is>
      </c>
      <c r="D58" s="15" t="inlineStr">
        <is>
          <t>UNID</t>
        </is>
      </c>
      <c r="E58" s="15" t="inlineStr">
        <is>
          <t>COEFICIENTE</t>
        </is>
      </c>
      <c r="F58" s="15" t="inlineStr">
        <is>
          <t>PREÇO UNITÁRIO</t>
        </is>
      </c>
      <c r="G58" s="15" t="inlineStr">
        <is>
          <t>TOTAL</t>
        </is>
      </c>
    </row>
    <row r="59" ht="15" customHeight="1">
      <c r="A59" s="25" t="inlineStr">
        <is>
          <t>I2543</t>
        </is>
      </c>
      <c r="B59" s="26" t="inlineStr">
        <is>
          <t>SERVENTE</t>
        </is>
      </c>
      <c r="C59" s="25" t="inlineStr">
        <is>
          <t>SEINFRA</t>
        </is>
      </c>
      <c r="D59" s="25" t="inlineStr">
        <is>
          <t>H</t>
        </is>
      </c>
      <c r="E59" s="69">
        <f>L59*FATOR</f>
        <v/>
      </c>
      <c r="F59" s="72" t="n">
        <v>20.26</v>
      </c>
      <c r="G59" s="72">
        <f>ROUND(E59*F59, 2)</f>
        <v/>
      </c>
      <c r="L59" t="n">
        <v>32.45</v>
      </c>
      <c r="M59" t="n">
        <v>20.26</v>
      </c>
      <c r="N59">
        <f>(M59-F59)</f>
        <v/>
      </c>
    </row>
    <row r="60" ht="15" customHeight="1">
      <c r="A60" s="2" t="inlineStr"/>
      <c r="B60" s="2" t="inlineStr"/>
      <c r="C60" s="2" t="inlineStr"/>
      <c r="D60" s="2" t="inlineStr"/>
      <c r="E60" s="29" t="inlineStr">
        <is>
          <t>TOTAL Mão de Obra:</t>
        </is>
      </c>
      <c r="F60" s="60" t="n"/>
      <c r="G60" s="73">
        <f>SUM(G59:G59)</f>
        <v/>
      </c>
    </row>
    <row r="61" ht="15" customHeight="1">
      <c r="A61" s="2" t="inlineStr"/>
      <c r="B61" s="2" t="inlineStr"/>
      <c r="C61" s="2" t="inlineStr"/>
      <c r="D61" s="2" t="inlineStr"/>
      <c r="E61" s="31" t="inlineStr">
        <is>
          <t>VALOR:</t>
        </is>
      </c>
      <c r="F61" s="60" t="n"/>
      <c r="G61" s="61">
        <f>SUM(G57,G60)</f>
        <v/>
      </c>
    </row>
    <row r="62" ht="15" customHeight="1">
      <c r="A62" s="2" t="inlineStr"/>
      <c r="B62" s="2" t="inlineStr"/>
      <c r="C62" s="2" t="inlineStr"/>
      <c r="D62" s="2" t="inlineStr"/>
      <c r="E62" s="31" t="inlineStr">
        <is>
          <t>VALOR BDI (26.70%):</t>
        </is>
      </c>
      <c r="F62" s="60" t="n"/>
      <c r="G62" s="61">
        <f>ROUNDDOWN(G61*BDI,2)</f>
        <v/>
      </c>
    </row>
    <row r="63" ht="15" customHeight="1">
      <c r="A63" s="2" t="inlineStr"/>
      <c r="B63" s="2" t="inlineStr"/>
      <c r="C63" s="2" t="inlineStr"/>
      <c r="D63" s="2" t="inlineStr"/>
      <c r="E63" s="31" t="inlineStr">
        <is>
          <t>VALOR COM BDI:</t>
        </is>
      </c>
      <c r="F63" s="60" t="n"/>
      <c r="G63" s="61">
        <f>G62 + G61</f>
        <v/>
      </c>
    </row>
    <row r="64" ht="10" customHeight="1">
      <c r="A64" s="2" t="inlineStr"/>
      <c r="B64" s="2" t="inlineStr"/>
      <c r="C64" s="22" t="inlineStr"/>
      <c r="E64" s="2" t="inlineStr"/>
      <c r="F64" s="2" t="inlineStr"/>
      <c r="G64" s="2" t="inlineStr"/>
    </row>
    <row r="65" ht="20" customHeight="1">
      <c r="A65" s="23" t="inlineStr">
        <is>
          <t>C0170 ARGAMASSA DE CIMENTO E AREIA S/PEN. TRAÇO 1:3 (M3)</t>
        </is>
      </c>
      <c r="B65" s="59" t="n"/>
      <c r="C65" s="59" t="n"/>
      <c r="D65" s="59" t="n"/>
      <c r="E65" s="59" t="n"/>
      <c r="F65" s="59" t="n"/>
      <c r="G65" s="60" t="n"/>
    </row>
    <row r="66" ht="15" customHeight="1">
      <c r="A66" s="24" t="inlineStr">
        <is>
          <t>Material</t>
        </is>
      </c>
      <c r="B66" s="60" t="n"/>
      <c r="C66" s="15" t="inlineStr">
        <is>
          <t>FONTE</t>
        </is>
      </c>
      <c r="D66" s="15" t="inlineStr">
        <is>
          <t>UNID</t>
        </is>
      </c>
      <c r="E66" s="15" t="inlineStr">
        <is>
          <t>COEFICIENTE</t>
        </is>
      </c>
      <c r="F66" s="15" t="inlineStr">
        <is>
          <t>PREÇO UNITÁRIO</t>
        </is>
      </c>
      <c r="G66" s="15" t="inlineStr">
        <is>
          <t>TOTAL</t>
        </is>
      </c>
    </row>
    <row r="67" ht="15" customHeight="1">
      <c r="A67" s="25" t="inlineStr">
        <is>
          <t>I0109</t>
        </is>
      </c>
      <c r="B67" s="26" t="inlineStr">
        <is>
          <t>AREIA MEDIA</t>
        </is>
      </c>
      <c r="C67" s="25" t="inlineStr">
        <is>
          <t>SEINFRA</t>
        </is>
      </c>
      <c r="D67" s="25" t="inlineStr">
        <is>
          <t>M3</t>
        </is>
      </c>
      <c r="E67" s="69" t="n">
        <v>1.216</v>
      </c>
      <c r="F67" s="72">
        <f>ROUND(M67*FATOR, 2)</f>
        <v/>
      </c>
      <c r="G67" s="72">
        <f>ROUND(E67*F67, 2)</f>
        <v/>
      </c>
      <c r="L67" t="n">
        <v>1.216</v>
      </c>
      <c r="M67" t="n">
        <v>83.58</v>
      </c>
      <c r="N67">
        <f>(M67-F67)</f>
        <v/>
      </c>
    </row>
    <row r="68" ht="15" customHeight="1">
      <c r="A68" s="25" t="inlineStr">
        <is>
          <t>I0805</t>
        </is>
      </c>
      <c r="B68" s="26" t="inlineStr">
        <is>
          <t>CIMENTO PORTLAND</t>
        </is>
      </c>
      <c r="C68" s="25" t="inlineStr">
        <is>
          <t>SEINFRA</t>
        </is>
      </c>
      <c r="D68" s="25" t="inlineStr">
        <is>
          <t>KG</t>
        </is>
      </c>
      <c r="E68" s="69" t="n">
        <v>486</v>
      </c>
      <c r="F68" s="72">
        <f>ROUND(M68*FATOR, 2)</f>
        <v/>
      </c>
      <c r="G68" s="72">
        <f>ROUND(E68*F68, 2)</f>
        <v/>
      </c>
      <c r="L68" t="n">
        <v>486</v>
      </c>
      <c r="M68" t="n">
        <v>0.71</v>
      </c>
      <c r="N68">
        <f>(M68-F68)</f>
        <v/>
      </c>
    </row>
    <row r="69" ht="15" customHeight="1">
      <c r="A69" s="2" t="inlineStr"/>
      <c r="B69" s="2" t="inlineStr"/>
      <c r="C69" s="2" t="inlineStr"/>
      <c r="D69" s="2" t="inlineStr"/>
      <c r="E69" s="29" t="inlineStr">
        <is>
          <t>TOTAL Material:</t>
        </is>
      </c>
      <c r="F69" s="60" t="n"/>
      <c r="G69" s="73">
        <f>SUM(G67:G68)</f>
        <v/>
      </c>
    </row>
    <row r="70" ht="15" customHeight="1">
      <c r="A70" s="24" t="inlineStr">
        <is>
          <t>Mão de Obra</t>
        </is>
      </c>
      <c r="B70" s="60" t="n"/>
      <c r="C70" s="15" t="inlineStr">
        <is>
          <t>FONTE</t>
        </is>
      </c>
      <c r="D70" s="15" t="inlineStr">
        <is>
          <t>UNID</t>
        </is>
      </c>
      <c r="E70" s="15" t="inlineStr">
        <is>
          <t>COEFICIENTE</t>
        </is>
      </c>
      <c r="F70" s="15" t="inlineStr">
        <is>
          <t>PREÇO UNITÁRIO</t>
        </is>
      </c>
      <c r="G70" s="15" t="inlineStr">
        <is>
          <t>TOTAL</t>
        </is>
      </c>
    </row>
    <row r="71" ht="15" customHeight="1">
      <c r="A71" s="25" t="inlineStr">
        <is>
          <t>I2543</t>
        </is>
      </c>
      <c r="B71" s="26" t="inlineStr">
        <is>
          <t>SERVENTE</t>
        </is>
      </c>
      <c r="C71" s="25" t="inlineStr">
        <is>
          <t>SEINFRA</t>
        </is>
      </c>
      <c r="D71" s="25" t="inlineStr">
        <is>
          <t>H</t>
        </is>
      </c>
      <c r="E71" s="69">
        <f>L71*FATOR</f>
        <v/>
      </c>
      <c r="F71" s="72" t="n">
        <v>20.26</v>
      </c>
      <c r="G71" s="72">
        <f>ROUND(E71*F71, 2)</f>
        <v/>
      </c>
      <c r="L71" t="n">
        <v>10</v>
      </c>
      <c r="M71" t="n">
        <v>20.26</v>
      </c>
      <c r="N71">
        <f>(M71-F71)</f>
        <v/>
      </c>
    </row>
    <row r="72" ht="15" customHeight="1">
      <c r="A72" s="2" t="inlineStr"/>
      <c r="B72" s="2" t="inlineStr"/>
      <c r="C72" s="2" t="inlineStr"/>
      <c r="D72" s="2" t="inlineStr"/>
      <c r="E72" s="29" t="inlineStr">
        <is>
          <t>TOTAL Mão de Obra:</t>
        </is>
      </c>
      <c r="F72" s="60" t="n"/>
      <c r="G72" s="73">
        <f>SUM(G71:G71)</f>
        <v/>
      </c>
    </row>
    <row r="73" ht="15" customHeight="1">
      <c r="A73" s="2" t="inlineStr"/>
      <c r="B73" s="2" t="inlineStr"/>
      <c r="C73" s="2" t="inlineStr"/>
      <c r="D73" s="2" t="inlineStr"/>
      <c r="E73" s="31" t="inlineStr">
        <is>
          <t>VALOR:</t>
        </is>
      </c>
      <c r="F73" s="60" t="n"/>
      <c r="G73" s="61">
        <f>SUM(G69,G72)</f>
        <v/>
      </c>
    </row>
    <row r="74" ht="15" customHeight="1">
      <c r="A74" s="2" t="inlineStr"/>
      <c r="B74" s="2" t="inlineStr"/>
      <c r="C74" s="2" t="inlineStr"/>
      <c r="D74" s="2" t="inlineStr"/>
      <c r="E74" s="31" t="inlineStr">
        <is>
          <t>VALOR BDI (26.70%):</t>
        </is>
      </c>
      <c r="F74" s="60" t="n"/>
      <c r="G74" s="61">
        <f>ROUNDDOWN(G73*BDI,2)</f>
        <v/>
      </c>
    </row>
    <row r="75" ht="15" customHeight="1">
      <c r="A75" s="2" t="inlineStr"/>
      <c r="B75" s="2" t="inlineStr"/>
      <c r="C75" s="2" t="inlineStr"/>
      <c r="D75" s="2" t="inlineStr"/>
      <c r="E75" s="31" t="inlineStr">
        <is>
          <t>VALOR COM BDI:</t>
        </is>
      </c>
      <c r="F75" s="60" t="n"/>
      <c r="G75" s="61">
        <f>G74 + G73</f>
        <v/>
      </c>
    </row>
    <row r="76" ht="10" customHeight="1">
      <c r="A76" s="2" t="inlineStr"/>
      <c r="B76" s="2" t="inlineStr"/>
      <c r="C76" s="22" t="inlineStr"/>
      <c r="E76" s="2" t="inlineStr"/>
      <c r="F76" s="2" t="inlineStr"/>
      <c r="G76" s="2" t="inlineStr"/>
    </row>
    <row r="77" ht="20" customHeight="1">
      <c r="A77" s="23" t="inlineStr">
        <is>
          <t>C0171 ARGAMASSA DE CIMENTO E AREIA S/PEN. TRAÇO 1:4 (M3)</t>
        </is>
      </c>
      <c r="B77" s="59" t="n"/>
      <c r="C77" s="59" t="n"/>
      <c r="D77" s="59" t="n"/>
      <c r="E77" s="59" t="n"/>
      <c r="F77" s="59" t="n"/>
      <c r="G77" s="60" t="n"/>
    </row>
    <row r="78" ht="15" customHeight="1">
      <c r="A78" s="24" t="inlineStr">
        <is>
          <t>Material</t>
        </is>
      </c>
      <c r="B78" s="60" t="n"/>
      <c r="C78" s="15" t="inlineStr">
        <is>
          <t>FONTE</t>
        </is>
      </c>
      <c r="D78" s="15" t="inlineStr">
        <is>
          <t>UNID</t>
        </is>
      </c>
      <c r="E78" s="15" t="inlineStr">
        <is>
          <t>COEFICIENTE</t>
        </is>
      </c>
      <c r="F78" s="15" t="inlineStr">
        <is>
          <t>PREÇO UNITÁRIO</t>
        </is>
      </c>
      <c r="G78" s="15" t="inlineStr">
        <is>
          <t>TOTAL</t>
        </is>
      </c>
    </row>
    <row r="79" ht="15" customHeight="1">
      <c r="A79" s="25" t="inlineStr">
        <is>
          <t>I0109</t>
        </is>
      </c>
      <c r="B79" s="26" t="inlineStr">
        <is>
          <t>AREIA MEDIA</t>
        </is>
      </c>
      <c r="C79" s="25" t="inlineStr">
        <is>
          <t>SEINFRA</t>
        </is>
      </c>
      <c r="D79" s="25" t="inlineStr">
        <is>
          <t>M3</t>
        </is>
      </c>
      <c r="E79" s="69" t="n">
        <v>1.216</v>
      </c>
      <c r="F79" s="72">
        <f>ROUND(M79*FATOR, 2)</f>
        <v/>
      </c>
      <c r="G79" s="72">
        <f>ROUND(E79*F79, 2)</f>
        <v/>
      </c>
      <c r="L79" t="n">
        <v>1.216</v>
      </c>
      <c r="M79" t="n">
        <v>83.58</v>
      </c>
      <c r="N79">
        <f>(M79-F79)</f>
        <v/>
      </c>
    </row>
    <row r="80" ht="15" customHeight="1">
      <c r="A80" s="25" t="inlineStr">
        <is>
          <t>I0805</t>
        </is>
      </c>
      <c r="B80" s="26" t="inlineStr">
        <is>
          <t>CIMENTO PORTLAND</t>
        </is>
      </c>
      <c r="C80" s="25" t="inlineStr">
        <is>
          <t>SEINFRA</t>
        </is>
      </c>
      <c r="D80" s="25" t="inlineStr">
        <is>
          <t>KG</t>
        </is>
      </c>
      <c r="E80" s="69" t="n">
        <v>365</v>
      </c>
      <c r="F80" s="72">
        <f>ROUND(M80*FATOR, 2)</f>
        <v/>
      </c>
      <c r="G80" s="72">
        <f>ROUND(E80*F80, 2)</f>
        <v/>
      </c>
      <c r="L80" t="n">
        <v>365</v>
      </c>
      <c r="M80" t="n">
        <v>0.71</v>
      </c>
      <c r="N80">
        <f>(M80-F80)</f>
        <v/>
      </c>
    </row>
    <row r="81" ht="15" customHeight="1">
      <c r="A81" s="2" t="inlineStr"/>
      <c r="B81" s="2" t="inlineStr"/>
      <c r="C81" s="2" t="inlineStr"/>
      <c r="D81" s="2" t="inlineStr"/>
      <c r="E81" s="29" t="inlineStr">
        <is>
          <t>TOTAL Material:</t>
        </is>
      </c>
      <c r="F81" s="60" t="n"/>
      <c r="G81" s="73">
        <f>SUM(G79:G80)</f>
        <v/>
      </c>
    </row>
    <row r="82" ht="15" customHeight="1">
      <c r="A82" s="24" t="inlineStr">
        <is>
          <t>Mão de Obra</t>
        </is>
      </c>
      <c r="B82" s="60" t="n"/>
      <c r="C82" s="15" t="inlineStr">
        <is>
          <t>FONTE</t>
        </is>
      </c>
      <c r="D82" s="15" t="inlineStr">
        <is>
          <t>UNID</t>
        </is>
      </c>
      <c r="E82" s="15" t="inlineStr">
        <is>
          <t>COEFICIENTE</t>
        </is>
      </c>
      <c r="F82" s="15" t="inlineStr">
        <is>
          <t>PREÇO UNITÁRIO</t>
        </is>
      </c>
      <c r="G82" s="15" t="inlineStr">
        <is>
          <t>TOTAL</t>
        </is>
      </c>
    </row>
    <row r="83" ht="15" customHeight="1">
      <c r="A83" s="25" t="inlineStr">
        <is>
          <t>I2543</t>
        </is>
      </c>
      <c r="B83" s="26" t="inlineStr">
        <is>
          <t>SERVENTE</t>
        </is>
      </c>
      <c r="C83" s="25" t="inlineStr">
        <is>
          <t>SEINFRA</t>
        </is>
      </c>
      <c r="D83" s="25" t="inlineStr">
        <is>
          <t>H</t>
        </is>
      </c>
      <c r="E83" s="69">
        <f>L83*FATOR</f>
        <v/>
      </c>
      <c r="F83" s="72" t="n">
        <v>20.26</v>
      </c>
      <c r="G83" s="72">
        <f>ROUND(E83*F83, 2)</f>
        <v/>
      </c>
      <c r="L83" t="n">
        <v>10</v>
      </c>
      <c r="M83" t="n">
        <v>20.26</v>
      </c>
      <c r="N83">
        <f>(M83-F83)</f>
        <v/>
      </c>
    </row>
    <row r="84" ht="15" customHeight="1">
      <c r="A84" s="2" t="inlineStr"/>
      <c r="B84" s="2" t="inlineStr"/>
      <c r="C84" s="2" t="inlineStr"/>
      <c r="D84" s="2" t="inlineStr"/>
      <c r="E84" s="29" t="inlineStr">
        <is>
          <t>TOTAL Mão de Obra:</t>
        </is>
      </c>
      <c r="F84" s="60" t="n"/>
      <c r="G84" s="73">
        <f>SUM(G83:G83)</f>
        <v/>
      </c>
    </row>
    <row r="85" ht="15" customHeight="1">
      <c r="A85" s="2" t="inlineStr"/>
      <c r="B85" s="2" t="inlineStr"/>
      <c r="C85" s="2" t="inlineStr"/>
      <c r="D85" s="2" t="inlineStr"/>
      <c r="E85" s="31" t="inlineStr">
        <is>
          <t>VALOR:</t>
        </is>
      </c>
      <c r="F85" s="60" t="n"/>
      <c r="G85" s="61">
        <f>SUM(G81,G84)</f>
        <v/>
      </c>
    </row>
    <row r="86" ht="15" customHeight="1">
      <c r="A86" s="2" t="inlineStr"/>
      <c r="B86" s="2" t="inlineStr"/>
      <c r="C86" s="2" t="inlineStr"/>
      <c r="D86" s="2" t="inlineStr"/>
      <c r="E86" s="31" t="inlineStr">
        <is>
          <t>VALOR BDI (26.70%):</t>
        </is>
      </c>
      <c r="F86" s="60" t="n"/>
      <c r="G86" s="61">
        <f>ROUNDDOWN(G85*BDI,2)</f>
        <v/>
      </c>
    </row>
    <row r="87" ht="15" customHeight="1">
      <c r="A87" s="2" t="inlineStr"/>
      <c r="B87" s="2" t="inlineStr"/>
      <c r="C87" s="2" t="inlineStr"/>
      <c r="D87" s="2" t="inlineStr"/>
      <c r="E87" s="31" t="inlineStr">
        <is>
          <t>VALOR COM BDI:</t>
        </is>
      </c>
      <c r="F87" s="60" t="n"/>
      <c r="G87" s="61">
        <f>G86 + G85</f>
        <v/>
      </c>
    </row>
    <row r="88" ht="10" customHeight="1">
      <c r="A88" s="2" t="inlineStr"/>
      <c r="B88" s="2" t="inlineStr"/>
      <c r="C88" s="22" t="inlineStr"/>
      <c r="E88" s="2" t="inlineStr"/>
      <c r="F88" s="2" t="inlineStr"/>
      <c r="G88" s="2" t="inlineStr"/>
    </row>
    <row r="89" ht="20" customHeight="1">
      <c r="A89" s="23" t="inlineStr">
        <is>
          <t>C0214 ARMADURA CA-25 MÉDIA D= 6,3 A 10,0mm (KG)</t>
        </is>
      </c>
      <c r="B89" s="59" t="n"/>
      <c r="C89" s="59" t="n"/>
      <c r="D89" s="59" t="n"/>
      <c r="E89" s="59" t="n"/>
      <c r="F89" s="59" t="n"/>
      <c r="G89" s="60" t="n"/>
    </row>
    <row r="90" ht="15" customHeight="1">
      <c r="A90" s="24" t="inlineStr">
        <is>
          <t>Material</t>
        </is>
      </c>
      <c r="B90" s="60" t="n"/>
      <c r="C90" s="15" t="inlineStr">
        <is>
          <t>FONTE</t>
        </is>
      </c>
      <c r="D90" s="15" t="inlineStr">
        <is>
          <t>UNID</t>
        </is>
      </c>
      <c r="E90" s="15" t="inlineStr">
        <is>
          <t>COEFICIENTE</t>
        </is>
      </c>
      <c r="F90" s="15" t="inlineStr">
        <is>
          <t>PREÇO UNITÁRIO</t>
        </is>
      </c>
      <c r="G90" s="15" t="inlineStr">
        <is>
          <t>TOTAL</t>
        </is>
      </c>
    </row>
    <row r="91" ht="15" customHeight="1">
      <c r="A91" s="25" t="inlineStr">
        <is>
          <t>I0157</t>
        </is>
      </c>
      <c r="B91" s="26" t="inlineStr">
        <is>
          <t>AÇO CA-25</t>
        </is>
      </c>
      <c r="C91" s="25" t="inlineStr">
        <is>
          <t>SEINFRA</t>
        </is>
      </c>
      <c r="D91" s="25" t="inlineStr">
        <is>
          <t>KG</t>
        </is>
      </c>
      <c r="E91" s="69" t="n">
        <v>1.2</v>
      </c>
      <c r="F91" s="72">
        <f>ROUND(M91*FATOR, 2)</f>
        <v/>
      </c>
      <c r="G91" s="72">
        <f>ROUND(E91*F91, 2)</f>
        <v/>
      </c>
      <c r="L91" t="n">
        <v>1.2</v>
      </c>
      <c r="M91" t="n">
        <v>8.23</v>
      </c>
      <c r="N91">
        <f>(M91-F91)</f>
        <v/>
      </c>
    </row>
    <row r="92" ht="15" customHeight="1">
      <c r="A92" s="25" t="inlineStr">
        <is>
          <t>I0103</t>
        </is>
      </c>
      <c r="B92" s="26" t="inlineStr">
        <is>
          <t>ARAME RECOZIDO N.18 BWG</t>
        </is>
      </c>
      <c r="C92" s="25" t="inlineStr">
        <is>
          <t>SEINFRA</t>
        </is>
      </c>
      <c r="D92" s="25" t="inlineStr">
        <is>
          <t>KG</t>
        </is>
      </c>
      <c r="E92" s="69" t="n">
        <v>0.02</v>
      </c>
      <c r="F92" s="72">
        <f>ROUND(M92*FATOR, 2)</f>
        <v/>
      </c>
      <c r="G92" s="72">
        <f>ROUND(E92*F92, 2)</f>
        <v/>
      </c>
      <c r="L92" t="n">
        <v>0.02</v>
      </c>
      <c r="M92" t="n">
        <v>16.53</v>
      </c>
      <c r="N92">
        <f>(M92-F92)</f>
        <v/>
      </c>
    </row>
    <row r="93" ht="15" customHeight="1">
      <c r="A93" s="2" t="inlineStr"/>
      <c r="B93" s="2" t="inlineStr"/>
      <c r="C93" s="2" t="inlineStr"/>
      <c r="D93" s="2" t="inlineStr"/>
      <c r="E93" s="29" t="inlineStr">
        <is>
          <t>TOTAL Material:</t>
        </is>
      </c>
      <c r="F93" s="60" t="n"/>
      <c r="G93" s="73">
        <f>SUM(G91:G92)</f>
        <v/>
      </c>
    </row>
    <row r="94" ht="15" customHeight="1">
      <c r="A94" s="24" t="inlineStr">
        <is>
          <t>Mão de Obra</t>
        </is>
      </c>
      <c r="B94" s="60" t="n"/>
      <c r="C94" s="15" t="inlineStr">
        <is>
          <t>FONTE</t>
        </is>
      </c>
      <c r="D94" s="15" t="inlineStr">
        <is>
          <t>UNID</t>
        </is>
      </c>
      <c r="E94" s="15" t="inlineStr">
        <is>
          <t>COEFICIENTE</t>
        </is>
      </c>
      <c r="F94" s="15" t="inlineStr">
        <is>
          <t>PREÇO UNITÁRIO</t>
        </is>
      </c>
      <c r="G94" s="15" t="inlineStr">
        <is>
          <t>TOTAL</t>
        </is>
      </c>
    </row>
    <row r="95" ht="15" customHeight="1">
      <c r="A95" s="25" t="inlineStr">
        <is>
          <t>I0040</t>
        </is>
      </c>
      <c r="B95" s="26" t="inlineStr">
        <is>
          <t>AJUDANTE DE ARMADOR/FERREIRO</t>
        </is>
      </c>
      <c r="C95" s="25" t="inlineStr">
        <is>
          <t>SEINFRA</t>
        </is>
      </c>
      <c r="D95" s="25" t="inlineStr">
        <is>
          <t>H</t>
        </is>
      </c>
      <c r="E95" s="69">
        <f>L95*FATOR</f>
        <v/>
      </c>
      <c r="F95" s="72" t="n">
        <v>21.1</v>
      </c>
      <c r="G95" s="72">
        <f>ROUND(E95*F95, 2)</f>
        <v/>
      </c>
      <c r="L95" t="n">
        <v>0.08</v>
      </c>
      <c r="M95" t="n">
        <v>21.1</v>
      </c>
      <c r="N95">
        <f>(M95-F95)</f>
        <v/>
      </c>
    </row>
    <row r="96" ht="15" customHeight="1">
      <c r="A96" s="25" t="inlineStr">
        <is>
          <t>I0121</t>
        </is>
      </c>
      <c r="B96" s="26" t="inlineStr">
        <is>
          <t>ARMADOR/FERREIRO</t>
        </is>
      </c>
      <c r="C96" s="25" t="inlineStr">
        <is>
          <t>SEINFRA</t>
        </is>
      </c>
      <c r="D96" s="25" t="inlineStr">
        <is>
          <t>H</t>
        </is>
      </c>
      <c r="E96" s="69">
        <f>L96*FATOR</f>
        <v/>
      </c>
      <c r="F96" s="72" t="n">
        <v>26.86</v>
      </c>
      <c r="G96" s="72">
        <f>ROUND(E96*F96, 2)</f>
        <v/>
      </c>
      <c r="L96" t="n">
        <v>0.08</v>
      </c>
      <c r="M96" t="n">
        <v>26.86</v>
      </c>
      <c r="N96">
        <f>(M96-F96)</f>
        <v/>
      </c>
    </row>
    <row r="97" ht="15" customHeight="1">
      <c r="A97" s="2" t="inlineStr"/>
      <c r="B97" s="2" t="inlineStr"/>
      <c r="C97" s="2" t="inlineStr"/>
      <c r="D97" s="2" t="inlineStr"/>
      <c r="E97" s="29" t="inlineStr">
        <is>
          <t>TOTAL Mão de Obra:</t>
        </is>
      </c>
      <c r="F97" s="60" t="n"/>
      <c r="G97" s="73">
        <f>SUM(G95:G96)</f>
        <v/>
      </c>
    </row>
    <row r="98" ht="15" customHeight="1">
      <c r="A98" s="2" t="inlineStr"/>
      <c r="B98" s="2" t="inlineStr"/>
      <c r="C98" s="2" t="inlineStr"/>
      <c r="D98" s="2" t="inlineStr"/>
      <c r="E98" s="31" t="inlineStr">
        <is>
          <t>VALOR:</t>
        </is>
      </c>
      <c r="F98" s="60" t="n"/>
      <c r="G98" s="61">
        <f>SUM(G93,G97)</f>
        <v/>
      </c>
    </row>
    <row r="99" ht="15" customHeight="1">
      <c r="A99" s="2" t="inlineStr"/>
      <c r="B99" s="2" t="inlineStr"/>
      <c r="C99" s="2" t="inlineStr"/>
      <c r="D99" s="2" t="inlineStr"/>
      <c r="E99" s="31" t="inlineStr">
        <is>
          <t>VALOR BDI (26.70%):</t>
        </is>
      </c>
      <c r="F99" s="60" t="n"/>
      <c r="G99" s="61">
        <f>ROUNDDOWN(G98*BDI,2)</f>
        <v/>
      </c>
    </row>
    <row r="100" ht="15" customHeight="1">
      <c r="A100" s="2" t="inlineStr"/>
      <c r="B100" s="2" t="inlineStr"/>
      <c r="C100" s="2" t="inlineStr"/>
      <c r="D100" s="2" t="inlineStr"/>
      <c r="E100" s="31" t="inlineStr">
        <is>
          <t>VALOR COM BDI:</t>
        </is>
      </c>
      <c r="F100" s="60" t="n"/>
      <c r="G100" s="61">
        <f>G99 + G98</f>
        <v/>
      </c>
    </row>
    <row r="101" ht="10" customHeight="1">
      <c r="A101" s="2" t="inlineStr"/>
      <c r="B101" s="2" t="inlineStr"/>
      <c r="C101" s="22" t="inlineStr"/>
      <c r="E101" s="2" t="inlineStr"/>
      <c r="F101" s="2" t="inlineStr"/>
      <c r="G101" s="2" t="inlineStr"/>
    </row>
    <row r="102" ht="20" customHeight="1">
      <c r="A102" s="23" t="inlineStr">
        <is>
          <t>C0219 ARMADURA DE TELA DE AÇO (M2)</t>
        </is>
      </c>
      <c r="B102" s="59" t="n"/>
      <c r="C102" s="59" t="n"/>
      <c r="D102" s="59" t="n"/>
      <c r="E102" s="59" t="n"/>
      <c r="F102" s="59" t="n"/>
      <c r="G102" s="60" t="n"/>
    </row>
    <row r="103" ht="15" customHeight="1">
      <c r="A103" s="24" t="inlineStr">
        <is>
          <t>Material</t>
        </is>
      </c>
      <c r="B103" s="60" t="n"/>
      <c r="C103" s="15" t="inlineStr">
        <is>
          <t>FONTE</t>
        </is>
      </c>
      <c r="D103" s="15" t="inlineStr">
        <is>
          <t>UNID</t>
        </is>
      </c>
      <c r="E103" s="15" t="inlineStr">
        <is>
          <t>COEFICIENTE</t>
        </is>
      </c>
      <c r="F103" s="15" t="inlineStr">
        <is>
          <t>PREÇO UNITÁRIO</t>
        </is>
      </c>
      <c r="G103" s="15" t="inlineStr">
        <is>
          <t>TOTAL</t>
        </is>
      </c>
    </row>
    <row r="104" ht="15" customHeight="1">
      <c r="A104" s="25" t="inlineStr">
        <is>
          <t>I0103</t>
        </is>
      </c>
      <c r="B104" s="26" t="inlineStr">
        <is>
          <t>ARAME RECOZIDO N.18 BWG</t>
        </is>
      </c>
      <c r="C104" s="25" t="inlineStr">
        <is>
          <t>SEINFRA</t>
        </is>
      </c>
      <c r="D104" s="25" t="inlineStr">
        <is>
          <t>KG</t>
        </is>
      </c>
      <c r="E104" s="69" t="n">
        <v>0.01</v>
      </c>
      <c r="F104" s="72">
        <f>ROUND(M104*FATOR, 2)</f>
        <v/>
      </c>
      <c r="G104" s="72">
        <f>ROUND(E104*F104, 2)</f>
        <v/>
      </c>
      <c r="L104" t="n">
        <v>0.01</v>
      </c>
      <c r="M104" t="n">
        <v>16.53</v>
      </c>
      <c r="N104">
        <f>(M104-F104)</f>
        <v/>
      </c>
    </row>
    <row r="105" ht="21" customHeight="1">
      <c r="A105" s="25" t="inlineStr">
        <is>
          <t>I2040</t>
        </is>
      </c>
      <c r="B105" s="26" t="inlineStr">
        <is>
          <t>TELA SOLDADA EM ACO CA-60 B FIO= 5,0MM MALHA 10 X 10 CM (3,11KG/M2)</t>
        </is>
      </c>
      <c r="C105" s="25" t="inlineStr">
        <is>
          <t>SEINFRA</t>
        </is>
      </c>
      <c r="D105" s="25" t="inlineStr">
        <is>
          <t>M2</t>
        </is>
      </c>
      <c r="E105" s="69" t="n">
        <v>1.03</v>
      </c>
      <c r="F105" s="72">
        <f>ROUND(M105*FATOR, 2)</f>
        <v/>
      </c>
      <c r="G105" s="72">
        <f>ROUND(E105*F105, 2)</f>
        <v/>
      </c>
      <c r="L105" t="n">
        <v>1.03</v>
      </c>
      <c r="M105" t="n">
        <v>23.87</v>
      </c>
      <c r="N105">
        <f>(M105-F105)</f>
        <v/>
      </c>
    </row>
    <row r="106" ht="15" customHeight="1">
      <c r="A106" s="2" t="inlineStr"/>
      <c r="B106" s="2" t="inlineStr"/>
      <c r="C106" s="2" t="inlineStr"/>
      <c r="D106" s="2" t="inlineStr"/>
      <c r="E106" s="29" t="inlineStr">
        <is>
          <t>TOTAL Material:</t>
        </is>
      </c>
      <c r="F106" s="60" t="n"/>
      <c r="G106" s="73">
        <f>SUM(G104:G105)</f>
        <v/>
      </c>
    </row>
    <row r="107" ht="15" customHeight="1">
      <c r="A107" s="24" t="inlineStr">
        <is>
          <t>Mão de Obra</t>
        </is>
      </c>
      <c r="B107" s="60" t="n"/>
      <c r="C107" s="15" t="inlineStr">
        <is>
          <t>FONTE</t>
        </is>
      </c>
      <c r="D107" s="15" t="inlineStr">
        <is>
          <t>UNID</t>
        </is>
      </c>
      <c r="E107" s="15" t="inlineStr">
        <is>
          <t>COEFICIENTE</t>
        </is>
      </c>
      <c r="F107" s="15" t="inlineStr">
        <is>
          <t>PREÇO UNITÁRIO</t>
        </is>
      </c>
      <c r="G107" s="15" t="inlineStr">
        <is>
          <t>TOTAL</t>
        </is>
      </c>
    </row>
    <row r="108" ht="15" customHeight="1">
      <c r="A108" s="25" t="inlineStr">
        <is>
          <t>I0040</t>
        </is>
      </c>
      <c r="B108" s="26" t="inlineStr">
        <is>
          <t>AJUDANTE DE ARMADOR/FERREIRO</t>
        </is>
      </c>
      <c r="C108" s="25" t="inlineStr">
        <is>
          <t>SEINFRA</t>
        </is>
      </c>
      <c r="D108" s="25" t="inlineStr">
        <is>
          <t>H</t>
        </is>
      </c>
      <c r="E108" s="69">
        <f>L108*FATOR</f>
        <v/>
      </c>
      <c r="F108" s="72" t="n">
        <v>21.1</v>
      </c>
      <c r="G108" s="72">
        <f>ROUND(E108*F108, 2)</f>
        <v/>
      </c>
      <c r="L108" t="n">
        <v>0.04</v>
      </c>
      <c r="M108" t="n">
        <v>21.1</v>
      </c>
      <c r="N108">
        <f>(M108-F108)</f>
        <v/>
      </c>
    </row>
    <row r="109" ht="15" customHeight="1">
      <c r="A109" s="25" t="inlineStr">
        <is>
          <t>I0121</t>
        </is>
      </c>
      <c r="B109" s="26" t="inlineStr">
        <is>
          <t>ARMADOR/FERREIRO</t>
        </is>
      </c>
      <c r="C109" s="25" t="inlineStr">
        <is>
          <t>SEINFRA</t>
        </is>
      </c>
      <c r="D109" s="25" t="inlineStr">
        <is>
          <t>H</t>
        </is>
      </c>
      <c r="E109" s="69">
        <f>L109*FATOR</f>
        <v/>
      </c>
      <c r="F109" s="72" t="n">
        <v>26.86</v>
      </c>
      <c r="G109" s="72">
        <f>ROUND(E109*F109, 2)</f>
        <v/>
      </c>
      <c r="L109" t="n">
        <v>0.02</v>
      </c>
      <c r="M109" t="n">
        <v>26.86</v>
      </c>
      <c r="N109">
        <f>(M109-F109)</f>
        <v/>
      </c>
    </row>
    <row r="110" ht="15" customHeight="1">
      <c r="A110" s="2" t="inlineStr"/>
      <c r="B110" s="2" t="inlineStr"/>
      <c r="C110" s="2" t="inlineStr"/>
      <c r="D110" s="2" t="inlineStr"/>
      <c r="E110" s="29" t="inlineStr">
        <is>
          <t>TOTAL Mão de Obra:</t>
        </is>
      </c>
      <c r="F110" s="60" t="n"/>
      <c r="G110" s="73">
        <f>SUM(G108:G109)</f>
        <v/>
      </c>
    </row>
    <row r="111" ht="15" customHeight="1">
      <c r="A111" s="2" t="inlineStr"/>
      <c r="B111" s="2" t="inlineStr"/>
      <c r="C111" s="2" t="inlineStr"/>
      <c r="D111" s="2" t="inlineStr"/>
      <c r="E111" s="31" t="inlineStr">
        <is>
          <t>VALOR:</t>
        </is>
      </c>
      <c r="F111" s="60" t="n"/>
      <c r="G111" s="61">
        <f>SUM(G106,G110)</f>
        <v/>
      </c>
    </row>
    <row r="112" ht="15" customHeight="1">
      <c r="A112" s="2" t="inlineStr"/>
      <c r="B112" s="2" t="inlineStr"/>
      <c r="C112" s="2" t="inlineStr"/>
      <c r="D112" s="2" t="inlineStr"/>
      <c r="E112" s="31" t="inlineStr">
        <is>
          <t>VALOR BDI (26.70%):</t>
        </is>
      </c>
      <c r="F112" s="60" t="n"/>
      <c r="G112" s="61">
        <f>ROUNDDOWN(G111*BDI,2)</f>
        <v/>
      </c>
    </row>
    <row r="113" ht="15" customHeight="1">
      <c r="A113" s="2" t="inlineStr"/>
      <c r="B113" s="2" t="inlineStr"/>
      <c r="C113" s="2" t="inlineStr"/>
      <c r="D113" s="2" t="inlineStr"/>
      <c r="E113" s="31" t="inlineStr">
        <is>
          <t>VALOR COM BDI:</t>
        </is>
      </c>
      <c r="F113" s="60" t="n"/>
      <c r="G113" s="61">
        <f>G112 + G111</f>
        <v/>
      </c>
    </row>
    <row r="114" ht="10" customHeight="1">
      <c r="A114" s="2" t="inlineStr"/>
      <c r="B114" s="2" t="inlineStr"/>
      <c r="C114" s="22" t="inlineStr"/>
      <c r="E114" s="2" t="inlineStr"/>
      <c r="F114" s="2" t="inlineStr"/>
      <c r="G114" s="2" t="inlineStr"/>
    </row>
    <row r="115" ht="20" customHeight="1">
      <c r="A115" s="23" t="inlineStr">
        <is>
          <t>I0682 BETONEIRA ELÉTRICA 580L (CHP) (H)</t>
        </is>
      </c>
      <c r="B115" s="59" t="n"/>
      <c r="C115" s="59" t="n"/>
      <c r="D115" s="59" t="n"/>
      <c r="E115" s="59" t="n"/>
      <c r="F115" s="59" t="n"/>
      <c r="G115" s="60" t="n"/>
    </row>
    <row r="116" ht="15" customHeight="1">
      <c r="A116" s="24" t="inlineStr">
        <is>
          <t>Material</t>
        </is>
      </c>
      <c r="B116" s="60" t="n"/>
      <c r="C116" s="15" t="inlineStr">
        <is>
          <t>FONTE</t>
        </is>
      </c>
      <c r="D116" s="15" t="inlineStr">
        <is>
          <t>UNID</t>
        </is>
      </c>
      <c r="E116" s="15" t="inlineStr">
        <is>
          <t>COEFICIENTE</t>
        </is>
      </c>
      <c r="F116" s="15" t="inlineStr">
        <is>
          <t>PREÇO UNITÁRIO</t>
        </is>
      </c>
      <c r="G116" s="15" t="inlineStr">
        <is>
          <t>TOTAL</t>
        </is>
      </c>
    </row>
    <row r="117" ht="15" customHeight="1">
      <c r="A117" s="25" t="inlineStr">
        <is>
          <t>I2714</t>
        </is>
      </c>
      <c r="B117" s="26" t="inlineStr">
        <is>
          <t>MAO DE OBRA DE OPERAÇÃO BET.ELET.580L</t>
        </is>
      </c>
      <c r="C117" s="25" t="inlineStr">
        <is>
          <t>SEINFRA</t>
        </is>
      </c>
      <c r="D117" s="25" t="inlineStr">
        <is>
          <t>H</t>
        </is>
      </c>
      <c r="E117" s="69" t="n">
        <v>1</v>
      </c>
      <c r="F117" s="72">
        <f>ROUND(M117*FATOR, 2)</f>
        <v/>
      </c>
      <c r="G117" s="72">
        <f>ROUND(E117*F117, 2)</f>
        <v/>
      </c>
      <c r="L117" t="n">
        <v>1</v>
      </c>
      <c r="M117" t="n">
        <v>23.71</v>
      </c>
      <c r="N117">
        <f>(M117-F117)</f>
        <v/>
      </c>
    </row>
    <row r="118" ht="15" customHeight="1">
      <c r="A118" s="25" t="inlineStr">
        <is>
          <t>I2701</t>
        </is>
      </c>
      <c r="B118" s="26" t="inlineStr">
        <is>
          <t>DEPRECIAÇÃO</t>
        </is>
      </c>
      <c r="C118" s="25" t="inlineStr">
        <is>
          <t>SEINFRA</t>
        </is>
      </c>
      <c r="D118" s="25" t="inlineStr">
        <is>
          <t>H</t>
        </is>
      </c>
      <c r="E118" s="69" t="n">
        <v>2.2654</v>
      </c>
      <c r="F118" s="72">
        <f>ROUND(M118*FATOR, 2)</f>
        <v/>
      </c>
      <c r="G118" s="72">
        <f>ROUND(E118*F118, 2)</f>
        <v/>
      </c>
      <c r="L118" t="n">
        <v>2.2654</v>
      </c>
      <c r="M118" t="n">
        <v>1</v>
      </c>
      <c r="N118">
        <f>(M118-F118)</f>
        <v/>
      </c>
    </row>
    <row r="119" ht="15" customHeight="1">
      <c r="A119" s="25" t="inlineStr">
        <is>
          <t>I2702</t>
        </is>
      </c>
      <c r="B119" s="26" t="inlineStr">
        <is>
          <t>JUROS</t>
        </is>
      </c>
      <c r="C119" s="25" t="inlineStr">
        <is>
          <t>SEINFRA</t>
        </is>
      </c>
      <c r="D119" s="25" t="inlineStr">
        <is>
          <t>H</t>
        </is>
      </c>
      <c r="E119" s="69" t="n">
        <v>0.4292</v>
      </c>
      <c r="F119" s="72">
        <f>ROUND(M119*FATOR, 2)</f>
        <v/>
      </c>
      <c r="G119" s="72">
        <f>ROUND(E119*F119, 2)</f>
        <v/>
      </c>
      <c r="L119" t="n">
        <v>0.4292</v>
      </c>
      <c r="M119" t="n">
        <v>1</v>
      </c>
      <c r="N119">
        <f>(M119-F119)</f>
        <v/>
      </c>
    </row>
    <row r="120" ht="15" customHeight="1">
      <c r="A120" s="25" t="inlineStr">
        <is>
          <t>I2703</t>
        </is>
      </c>
      <c r="B120" s="26" t="inlineStr">
        <is>
          <t>MANUTENÇÃO</t>
        </is>
      </c>
      <c r="C120" s="25" t="inlineStr">
        <is>
          <t>SEINFRA</t>
        </is>
      </c>
      <c r="D120" s="25" t="inlineStr">
        <is>
          <t>H</t>
        </is>
      </c>
      <c r="E120" s="69" t="n">
        <v>1.1923</v>
      </c>
      <c r="F120" s="72">
        <f>ROUND(M120*FATOR, 2)</f>
        <v/>
      </c>
      <c r="G120" s="72">
        <f>ROUND(E120*F120, 2)</f>
        <v/>
      </c>
      <c r="L120" t="n">
        <v>1.1923</v>
      </c>
      <c r="M120" t="n">
        <v>1</v>
      </c>
      <c r="N120">
        <f>(M120-F120)</f>
        <v/>
      </c>
    </row>
    <row r="121" ht="15" customHeight="1">
      <c r="A121" s="2" t="inlineStr"/>
      <c r="B121" s="2" t="inlineStr"/>
      <c r="C121" s="2" t="inlineStr"/>
      <c r="D121" s="2" t="inlineStr"/>
      <c r="E121" s="29" t="inlineStr">
        <is>
          <t>TOTAL Material:</t>
        </is>
      </c>
      <c r="F121" s="60" t="n"/>
      <c r="G121" s="73">
        <f>SUM(G117:G120)</f>
        <v/>
      </c>
    </row>
    <row r="122" ht="15" customHeight="1">
      <c r="A122" s="2" t="inlineStr"/>
      <c r="B122" s="2" t="inlineStr"/>
      <c r="C122" s="2" t="inlineStr"/>
      <c r="D122" s="2" t="inlineStr"/>
      <c r="E122" s="31" t="inlineStr">
        <is>
          <t>VALOR:</t>
        </is>
      </c>
      <c r="F122" s="60" t="n"/>
      <c r="G122" s="61">
        <f>SUM(G121)</f>
        <v/>
      </c>
    </row>
    <row r="123" ht="15" customHeight="1">
      <c r="A123" s="2" t="inlineStr"/>
      <c r="B123" s="2" t="inlineStr"/>
      <c r="C123" s="2" t="inlineStr"/>
      <c r="D123" s="2" t="inlineStr"/>
      <c r="E123" s="31" t="inlineStr">
        <is>
          <t>VALOR BDI (26.70%):</t>
        </is>
      </c>
      <c r="F123" s="60" t="n"/>
      <c r="G123" s="61">
        <f>ROUNDDOWN(G122*BDI,2)</f>
        <v/>
      </c>
    </row>
    <row r="124" ht="15" customHeight="1">
      <c r="A124" s="2" t="inlineStr"/>
      <c r="B124" s="2" t="inlineStr"/>
      <c r="C124" s="2" t="inlineStr"/>
      <c r="D124" s="2" t="inlineStr"/>
      <c r="E124" s="31" t="inlineStr">
        <is>
          <t>VALOR COM BDI:</t>
        </is>
      </c>
      <c r="F124" s="60" t="n"/>
      <c r="G124" s="61">
        <f>G123 + G122</f>
        <v/>
      </c>
    </row>
    <row r="125" ht="10" customHeight="1">
      <c r="A125" s="2" t="inlineStr"/>
      <c r="B125" s="2" t="inlineStr"/>
      <c r="C125" s="22" t="inlineStr"/>
      <c r="E125" s="2" t="inlineStr"/>
      <c r="F125" s="2" t="inlineStr"/>
      <c r="G125" s="2" t="inlineStr"/>
    </row>
    <row r="126" ht="20" customHeight="1">
      <c r="A126" s="23" t="inlineStr">
        <is>
          <t>C3252 BRITA PRODUZIDA PARA REVESTIMENTOS BETUMINOSOS (M3)</t>
        </is>
      </c>
      <c r="B126" s="59" t="n"/>
      <c r="C126" s="59" t="n"/>
      <c r="D126" s="59" t="n"/>
      <c r="E126" s="59" t="n"/>
      <c r="F126" s="59" t="n"/>
      <c r="G126" s="60" t="n"/>
    </row>
    <row r="127" ht="15" customHeight="1">
      <c r="A127" s="24" t="inlineStr">
        <is>
          <t>Equipamento Custo Horário</t>
        </is>
      </c>
      <c r="B127" s="60" t="n"/>
      <c r="C127" s="15" t="inlineStr">
        <is>
          <t>FONTE</t>
        </is>
      </c>
      <c r="D127" s="15" t="inlineStr">
        <is>
          <t>UNID</t>
        </is>
      </c>
      <c r="E127" s="15" t="inlineStr">
        <is>
          <t>COEFICIENTE</t>
        </is>
      </c>
      <c r="F127" s="15" t="inlineStr">
        <is>
          <t>PREÇO UNITÁRIO</t>
        </is>
      </c>
      <c r="G127" s="15" t="inlineStr">
        <is>
          <t>TOTAL</t>
        </is>
      </c>
    </row>
    <row r="128" ht="15" customHeight="1">
      <c r="A128" s="25" t="inlineStr">
        <is>
          <t>I0594</t>
        </is>
      </c>
      <c r="B128" s="26" t="inlineStr">
        <is>
          <t>CARREGADEIRA DE PNEUS HP 111 (CHI)</t>
        </is>
      </c>
      <c r="C128" s="25" t="inlineStr">
        <is>
          <t>SEINFRA</t>
        </is>
      </c>
      <c r="D128" s="25" t="inlineStr">
        <is>
          <t>H</t>
        </is>
      </c>
      <c r="E128" s="69" t="n">
        <v>0.02190476</v>
      </c>
      <c r="F128" s="72">
        <f>ROUND(M128*FATOR, 2)</f>
        <v/>
      </c>
      <c r="G128" s="72">
        <f>ROUND(E128*F128, 2)</f>
        <v/>
      </c>
      <c r="L128" t="n">
        <v>0.02190476</v>
      </c>
      <c r="M128" t="n">
        <v>88.0472</v>
      </c>
      <c r="N128">
        <f>(M128-F128)</f>
        <v/>
      </c>
    </row>
    <row r="129" ht="15" customHeight="1">
      <c r="A129" s="25" t="inlineStr">
        <is>
          <t>I0708</t>
        </is>
      </c>
      <c r="B129" s="26" t="inlineStr">
        <is>
          <t>CARREGADEIRA DE PNEUS HP 111 (CHP)</t>
        </is>
      </c>
      <c r="C129" s="25" t="inlineStr">
        <is>
          <t>SEINFRA</t>
        </is>
      </c>
      <c r="D129" s="25" t="inlineStr">
        <is>
          <t>H</t>
        </is>
      </c>
      <c r="E129" s="69" t="n">
        <v>0.02571429</v>
      </c>
      <c r="F129" s="72">
        <f>ROUND(M129*FATOR, 2)</f>
        <v/>
      </c>
      <c r="G129" s="72">
        <f>ROUND(E129*F129, 2)</f>
        <v/>
      </c>
      <c r="L129" t="n">
        <v>0.02571429</v>
      </c>
      <c r="M129" t="n">
        <v>233.4827</v>
      </c>
      <c r="N129">
        <f>(M129-F129)</f>
        <v/>
      </c>
    </row>
    <row r="130" ht="15" customHeight="1">
      <c r="A130" s="25" t="inlineStr">
        <is>
          <t>I0618</t>
        </is>
      </c>
      <c r="B130" s="26" t="inlineStr">
        <is>
          <t>CONJUNTO DE BRITAGEM 30 M3/H (CHI)</t>
        </is>
      </c>
      <c r="C130" s="25" t="inlineStr">
        <is>
          <t>SEINFRA</t>
        </is>
      </c>
      <c r="D130" s="25" t="inlineStr">
        <is>
          <t>H</t>
        </is>
      </c>
      <c r="E130" s="69" t="n">
        <v>0</v>
      </c>
      <c r="F130" s="72">
        <f>ROUND(M130*FATOR, 2)</f>
        <v/>
      </c>
      <c r="G130" s="72">
        <f>ROUND(E130*F130, 2)</f>
        <v/>
      </c>
      <c r="L130" t="n">
        <v>0</v>
      </c>
      <c r="M130" t="n">
        <v>314.2606</v>
      </c>
      <c r="N130">
        <f>(M130-F130)</f>
        <v/>
      </c>
    </row>
    <row r="131" ht="15" customHeight="1">
      <c r="A131" s="25" t="inlineStr">
        <is>
          <t>I0732</t>
        </is>
      </c>
      <c r="B131" s="26" t="inlineStr">
        <is>
          <t>CONJUNTO DE BRITAGEM 30 M3/H (CHP)</t>
        </is>
      </c>
      <c r="C131" s="25" t="inlineStr">
        <is>
          <t>SEINFRA</t>
        </is>
      </c>
      <c r="D131" s="25" t="inlineStr">
        <is>
          <t>H</t>
        </is>
      </c>
      <c r="E131" s="69" t="n">
        <v>0.04761905</v>
      </c>
      <c r="F131" s="72">
        <f>ROUND(M131*FATOR, 2)</f>
        <v/>
      </c>
      <c r="G131" s="72">
        <f>ROUND(E131*F131, 2)</f>
        <v/>
      </c>
      <c r="L131" t="n">
        <v>0.04761905</v>
      </c>
      <c r="M131" t="n">
        <v>596.0711</v>
      </c>
      <c r="N131">
        <f>(M131-F131)</f>
        <v/>
      </c>
    </row>
    <row r="132" ht="15" customHeight="1">
      <c r="A132" s="25" t="inlineStr">
        <is>
          <t>I0626</t>
        </is>
      </c>
      <c r="B132" s="26" t="inlineStr">
        <is>
          <t>GRUPO GERADOR 145 KVA (CHI)</t>
        </is>
      </c>
      <c r="C132" s="25" t="inlineStr">
        <is>
          <t>SEINFRA</t>
        </is>
      </c>
      <c r="D132" s="25" t="inlineStr">
        <is>
          <t>H</t>
        </is>
      </c>
      <c r="E132" s="69" t="n">
        <v>0</v>
      </c>
      <c r="F132" s="72">
        <f>ROUND(M132*FATOR, 2)</f>
        <v/>
      </c>
      <c r="G132" s="72">
        <f>ROUND(E132*F132, 2)</f>
        <v/>
      </c>
      <c r="L132" t="n">
        <v>0</v>
      </c>
      <c r="M132" t="n">
        <v>35.7858</v>
      </c>
      <c r="N132">
        <f>(M132-F132)</f>
        <v/>
      </c>
    </row>
    <row r="133" ht="15" customHeight="1">
      <c r="A133" s="25" t="inlineStr">
        <is>
          <t>I0740</t>
        </is>
      </c>
      <c r="B133" s="26" t="inlineStr">
        <is>
          <t>GRUPO GERADOR 145 KVA (CHP)</t>
        </is>
      </c>
      <c r="C133" s="25" t="inlineStr">
        <is>
          <t>SEINFRA</t>
        </is>
      </c>
      <c r="D133" s="25" t="inlineStr">
        <is>
          <t>H</t>
        </is>
      </c>
      <c r="E133" s="69" t="n">
        <v>0.04761905</v>
      </c>
      <c r="F133" s="72">
        <f>ROUND(M133*FATOR, 2)</f>
        <v/>
      </c>
      <c r="G133" s="72">
        <f>ROUND(E133*F133, 2)</f>
        <v/>
      </c>
      <c r="L133" t="n">
        <v>0.04761905</v>
      </c>
      <c r="M133" t="n">
        <v>178.4158</v>
      </c>
      <c r="N133">
        <f>(M133-F133)</f>
        <v/>
      </c>
    </row>
    <row r="134" ht="18" customHeight="1">
      <c r="A134" s="2" t="inlineStr"/>
      <c r="B134" s="2" t="inlineStr"/>
      <c r="C134" s="2" t="inlineStr"/>
      <c r="D134" s="2" t="inlineStr"/>
      <c r="E134" s="29" t="inlineStr">
        <is>
          <t>TOTAL Equipamento Custo Horário:</t>
        </is>
      </c>
      <c r="F134" s="60" t="n"/>
      <c r="G134" s="73">
        <f>SUM(G128:G133)</f>
        <v/>
      </c>
    </row>
    <row r="135" ht="15" customHeight="1">
      <c r="A135" s="24" t="inlineStr">
        <is>
          <t>Material</t>
        </is>
      </c>
      <c r="B135" s="60" t="n"/>
      <c r="C135" s="15" t="inlineStr">
        <is>
          <t>FONTE</t>
        </is>
      </c>
      <c r="D135" s="15" t="inlineStr">
        <is>
          <t>UNID</t>
        </is>
      </c>
      <c r="E135" s="15" t="inlineStr">
        <is>
          <t>COEFICIENTE</t>
        </is>
      </c>
      <c r="F135" s="15" t="inlineStr">
        <is>
          <t>PREÇO UNITÁRIO</t>
        </is>
      </c>
      <c r="G135" s="15" t="inlineStr">
        <is>
          <t>TOTAL</t>
        </is>
      </c>
    </row>
    <row r="136" ht="15" customHeight="1">
      <c r="A136" s="25" t="inlineStr">
        <is>
          <t>I2528</t>
        </is>
      </c>
      <c r="B136" s="26" t="inlineStr">
        <is>
          <t>PEÇAS DE DESGASTE DO BRITADOR</t>
        </is>
      </c>
      <c r="C136" s="25" t="inlineStr">
        <is>
          <t>SEINFRA</t>
        </is>
      </c>
      <c r="D136" s="25" t="inlineStr">
        <is>
          <t>CJ</t>
        </is>
      </c>
      <c r="E136" s="69" t="n">
        <v>0.0005</v>
      </c>
      <c r="F136" s="72">
        <f>ROUND(M136*FATOR, 2)</f>
        <v/>
      </c>
      <c r="G136" s="72">
        <f>ROUND(E136*F136, 2)</f>
        <v/>
      </c>
      <c r="L136" t="n">
        <v>0.0005</v>
      </c>
      <c r="M136" t="n">
        <v>26583</v>
      </c>
      <c r="N136">
        <f>(M136-F136)</f>
        <v/>
      </c>
    </row>
    <row r="137" ht="15" customHeight="1">
      <c r="A137" s="2" t="inlineStr"/>
      <c r="B137" s="2" t="inlineStr"/>
      <c r="C137" s="2" t="inlineStr"/>
      <c r="D137" s="2" t="inlineStr"/>
      <c r="E137" s="29" t="inlineStr">
        <is>
          <t>TOTAL Material:</t>
        </is>
      </c>
      <c r="F137" s="60" t="n"/>
      <c r="G137" s="73">
        <f>SUM(G136:G136)</f>
        <v/>
      </c>
    </row>
    <row r="138" ht="15" customHeight="1">
      <c r="A138" s="24" t="inlineStr">
        <is>
          <t>Mão de Obra</t>
        </is>
      </c>
      <c r="B138" s="60" t="n"/>
      <c r="C138" s="15" t="inlineStr">
        <is>
          <t>FONTE</t>
        </is>
      </c>
      <c r="D138" s="15" t="inlineStr">
        <is>
          <t>UNID</t>
        </is>
      </c>
      <c r="E138" s="15" t="inlineStr">
        <is>
          <t>COEFICIENTE</t>
        </is>
      </c>
      <c r="F138" s="15" t="inlineStr">
        <is>
          <t>PREÇO UNITÁRIO</t>
        </is>
      </c>
      <c r="G138" s="15" t="inlineStr">
        <is>
          <t>TOTAL</t>
        </is>
      </c>
    </row>
    <row r="139" ht="15" customHeight="1">
      <c r="A139" s="25" t="inlineStr">
        <is>
          <t>I2543</t>
        </is>
      </c>
      <c r="B139" s="26" t="inlineStr">
        <is>
          <t>SERVENTE</t>
        </is>
      </c>
      <c r="C139" s="25" t="inlineStr">
        <is>
          <t>SEINFRA</t>
        </is>
      </c>
      <c r="D139" s="25" t="inlineStr">
        <is>
          <t>H</t>
        </is>
      </c>
      <c r="E139" s="69">
        <f>L139*FATOR</f>
        <v/>
      </c>
      <c r="F139" s="72" t="n">
        <v>20.26</v>
      </c>
      <c r="G139" s="72">
        <f>ROUND(E139*F139, 2)</f>
        <v/>
      </c>
      <c r="L139" t="n">
        <v>0.23809524</v>
      </c>
      <c r="M139" t="n">
        <v>20.26</v>
      </c>
      <c r="N139">
        <f>(M139-F139)</f>
        <v/>
      </c>
    </row>
    <row r="140" ht="15" customHeight="1">
      <c r="A140" s="2" t="inlineStr"/>
      <c r="B140" s="2" t="inlineStr"/>
      <c r="C140" s="2" t="inlineStr"/>
      <c r="D140" s="2" t="inlineStr"/>
      <c r="E140" s="29" t="inlineStr">
        <is>
          <t>TOTAL Mão de Obra:</t>
        </is>
      </c>
      <c r="F140" s="60" t="n"/>
      <c r="G140" s="73">
        <f>SUM(G139:G139)</f>
        <v/>
      </c>
    </row>
    <row r="141" ht="15" customHeight="1">
      <c r="A141" s="24" t="inlineStr">
        <is>
          <t>Serviço</t>
        </is>
      </c>
      <c r="B141" s="60" t="n"/>
      <c r="C141" s="15" t="inlineStr">
        <is>
          <t>FONTE</t>
        </is>
      </c>
      <c r="D141" s="15" t="inlineStr">
        <is>
          <t>UNID</t>
        </is>
      </c>
      <c r="E141" s="15" t="inlineStr">
        <is>
          <t>COEFICIENTE</t>
        </is>
      </c>
      <c r="F141" s="15" t="inlineStr">
        <is>
          <t>PREÇO UNITÁRIO</t>
        </is>
      </c>
      <c r="G141" s="15" t="inlineStr">
        <is>
          <t>TOTAL</t>
        </is>
      </c>
    </row>
    <row r="142" ht="15" customHeight="1">
      <c r="A142" s="25" t="inlineStr">
        <is>
          <t>C3235</t>
        </is>
      </c>
      <c r="B142" s="26" t="inlineStr">
        <is>
          <t>ROCHA PARA BRITAGEM</t>
        </is>
      </c>
      <c r="C142" s="25" t="inlineStr">
        <is>
          <t>SEINFRA</t>
        </is>
      </c>
      <c r="D142" s="25" t="inlineStr">
        <is>
          <t>M3</t>
        </is>
      </c>
      <c r="E142" s="69" t="n">
        <v>1.1</v>
      </c>
      <c r="F142" s="72">
        <f>'COMPOSICOES AUXILIARES'!G1444</f>
        <v/>
      </c>
      <c r="G142" s="72">
        <f>ROUND(E142*F142, 2)</f>
        <v/>
      </c>
      <c r="L142" t="n">
        <v>1.1</v>
      </c>
      <c r="M142" t="n">
        <v>44.46</v>
      </c>
      <c r="N142">
        <f>(M142-F142)</f>
        <v/>
      </c>
    </row>
    <row r="143" ht="15" customHeight="1">
      <c r="A143" s="2" t="inlineStr"/>
      <c r="B143" s="2" t="inlineStr"/>
      <c r="C143" s="2" t="inlineStr"/>
      <c r="D143" s="2" t="inlineStr"/>
      <c r="E143" s="29" t="inlineStr">
        <is>
          <t>TOTAL Serviço:</t>
        </is>
      </c>
      <c r="F143" s="60" t="n"/>
      <c r="G143" s="73">
        <f>SUM(G142:G142)</f>
        <v/>
      </c>
    </row>
    <row r="144" ht="15" customHeight="1">
      <c r="A144" s="2" t="inlineStr"/>
      <c r="B144" s="2" t="inlineStr"/>
      <c r="C144" s="2" t="inlineStr"/>
      <c r="D144" s="2" t="inlineStr"/>
      <c r="E144" s="31" t="inlineStr">
        <is>
          <t>VALOR:</t>
        </is>
      </c>
      <c r="F144" s="60" t="n"/>
      <c r="G144" s="61">
        <f>SUM(G137,G134,G143,G140)</f>
        <v/>
      </c>
    </row>
    <row r="145" ht="15" customHeight="1">
      <c r="A145" s="2" t="inlineStr"/>
      <c r="B145" s="2" t="inlineStr"/>
      <c r="C145" s="2" t="inlineStr"/>
      <c r="D145" s="2" t="inlineStr"/>
      <c r="E145" s="31" t="inlineStr">
        <is>
          <t>VALOR BDI (26.70%):</t>
        </is>
      </c>
      <c r="F145" s="60" t="n"/>
      <c r="G145" s="61">
        <f>ROUNDDOWN(G144*BDI,2)</f>
        <v/>
      </c>
    </row>
    <row r="146" ht="15" customHeight="1">
      <c r="A146" s="2" t="inlineStr"/>
      <c r="B146" s="2" t="inlineStr"/>
      <c r="C146" s="2" t="inlineStr"/>
      <c r="D146" s="2" t="inlineStr"/>
      <c r="E146" s="31" t="inlineStr">
        <is>
          <t>VALOR COM BDI:</t>
        </is>
      </c>
      <c r="F146" s="60" t="n"/>
      <c r="G146" s="61">
        <f>G145 + G144</f>
        <v/>
      </c>
    </row>
    <row r="147" ht="10" customHeight="1">
      <c r="A147" s="2" t="inlineStr"/>
      <c r="B147" s="2" t="inlineStr"/>
      <c r="C147" s="22" t="inlineStr"/>
      <c r="E147" s="2" t="inlineStr"/>
      <c r="F147" s="2" t="inlineStr"/>
      <c r="G147" s="2" t="inlineStr"/>
    </row>
    <row r="148" ht="20" customHeight="1">
      <c r="A148" s="23" t="inlineStr">
        <is>
          <t>I0575 CAMINHÃO ADAPTADO A VACUO (CHI) (H)</t>
        </is>
      </c>
      <c r="B148" s="59" t="n"/>
      <c r="C148" s="59" t="n"/>
      <c r="D148" s="59" t="n"/>
      <c r="E148" s="59" t="n"/>
      <c r="F148" s="59" t="n"/>
      <c r="G148" s="60" t="n"/>
    </row>
    <row r="149" ht="15" customHeight="1">
      <c r="A149" s="24" t="inlineStr">
        <is>
          <t>Material</t>
        </is>
      </c>
      <c r="B149" s="60" t="n"/>
      <c r="C149" s="15" t="inlineStr">
        <is>
          <t>FONTE</t>
        </is>
      </c>
      <c r="D149" s="15" t="inlineStr">
        <is>
          <t>UNID</t>
        </is>
      </c>
      <c r="E149" s="15" t="inlineStr">
        <is>
          <t>COEFICIENTE</t>
        </is>
      </c>
      <c r="F149" s="15" t="inlineStr">
        <is>
          <t>PREÇO UNITÁRIO</t>
        </is>
      </c>
      <c r="G149" s="15" t="inlineStr">
        <is>
          <t>TOTAL</t>
        </is>
      </c>
    </row>
    <row r="150" ht="21" customHeight="1">
      <c r="A150" s="25" t="inlineStr">
        <is>
          <t>I2738</t>
        </is>
      </c>
      <c r="B150" s="26" t="inlineStr">
        <is>
          <t>MÃO DE OBRA DE OPERAÇÃO DO CAMINHÃO ADAPTADO A VÁCUO</t>
        </is>
      </c>
      <c r="C150" s="25" t="inlineStr">
        <is>
          <t>SEINFRA</t>
        </is>
      </c>
      <c r="D150" s="25" t="inlineStr">
        <is>
          <t>H</t>
        </is>
      </c>
      <c r="E150" s="69" t="n">
        <v>1</v>
      </c>
      <c r="F150" s="72">
        <f>ROUND(M150*FATOR, 2)</f>
        <v/>
      </c>
      <c r="G150" s="72">
        <f>ROUND(E150*F150, 2)</f>
        <v/>
      </c>
      <c r="L150" t="n">
        <v>1</v>
      </c>
      <c r="M150" t="n">
        <v>27.46</v>
      </c>
      <c r="N150">
        <f>(M150-F150)</f>
        <v/>
      </c>
    </row>
    <row r="151" ht="15" customHeight="1">
      <c r="A151" s="25" t="inlineStr">
        <is>
          <t>I2701</t>
        </is>
      </c>
      <c r="B151" s="26" t="inlineStr">
        <is>
          <t>DEPRECIAÇÃO</t>
        </is>
      </c>
      <c r="C151" s="25" t="inlineStr">
        <is>
          <t>SEINFRA</t>
        </is>
      </c>
      <c r="D151" s="25" t="inlineStr">
        <is>
          <t>H</t>
        </is>
      </c>
      <c r="E151" s="69" t="n">
        <v>19.1536</v>
      </c>
      <c r="F151" s="72">
        <f>ROUND(M151*FATOR, 2)</f>
        <v/>
      </c>
      <c r="G151" s="72">
        <f>ROUND(E151*F151, 2)</f>
        <v/>
      </c>
      <c r="L151" t="n">
        <v>19.1536</v>
      </c>
      <c r="M151" t="n">
        <v>1</v>
      </c>
      <c r="N151">
        <f>(M151-F151)</f>
        <v/>
      </c>
    </row>
    <row r="152" ht="15" customHeight="1">
      <c r="A152" s="25" t="inlineStr">
        <is>
          <t>I2702</t>
        </is>
      </c>
      <c r="B152" s="26" t="inlineStr">
        <is>
          <t>JUROS</t>
        </is>
      </c>
      <c r="C152" s="25" t="inlineStr">
        <is>
          <t>SEINFRA</t>
        </is>
      </c>
      <c r="D152" s="25" t="inlineStr">
        <is>
          <t>H</t>
        </is>
      </c>
      <c r="E152" s="69" t="n">
        <v>7.9009</v>
      </c>
      <c r="F152" s="72">
        <f>ROUND(M152*FATOR, 2)</f>
        <v/>
      </c>
      <c r="G152" s="72">
        <f>ROUND(E152*F152, 2)</f>
        <v/>
      </c>
      <c r="L152" t="n">
        <v>7.9009</v>
      </c>
      <c r="M152" t="n">
        <v>1</v>
      </c>
      <c r="N152">
        <f>(M152-F152)</f>
        <v/>
      </c>
    </row>
    <row r="153" ht="15" customHeight="1">
      <c r="A153" s="2" t="inlineStr"/>
      <c r="B153" s="2" t="inlineStr"/>
      <c r="C153" s="2" t="inlineStr"/>
      <c r="D153" s="2" t="inlineStr"/>
      <c r="E153" s="29" t="inlineStr">
        <is>
          <t>TOTAL Material:</t>
        </is>
      </c>
      <c r="F153" s="60" t="n"/>
      <c r="G153" s="73">
        <f>SUM(G150:G152)</f>
        <v/>
      </c>
    </row>
    <row r="154" ht="15" customHeight="1">
      <c r="A154" s="2" t="inlineStr"/>
      <c r="B154" s="2" t="inlineStr"/>
      <c r="C154" s="2" t="inlineStr"/>
      <c r="D154" s="2" t="inlineStr"/>
      <c r="E154" s="31" t="inlineStr">
        <is>
          <t>VALOR:</t>
        </is>
      </c>
      <c r="F154" s="60" t="n"/>
      <c r="G154" s="61">
        <f>SUM(G153)</f>
        <v/>
      </c>
    </row>
    <row r="155" ht="15" customHeight="1">
      <c r="A155" s="2" t="inlineStr"/>
      <c r="B155" s="2" t="inlineStr"/>
      <c r="C155" s="2" t="inlineStr"/>
      <c r="D155" s="2" t="inlineStr"/>
      <c r="E155" s="31" t="inlineStr">
        <is>
          <t>VALOR BDI (26.70%):</t>
        </is>
      </c>
      <c r="F155" s="60" t="n"/>
      <c r="G155" s="61">
        <f>ROUNDDOWN(G154*BDI,2)</f>
        <v/>
      </c>
    </row>
    <row r="156" ht="15" customHeight="1">
      <c r="A156" s="2" t="inlineStr"/>
      <c r="B156" s="2" t="inlineStr"/>
      <c r="C156" s="2" t="inlineStr"/>
      <c r="D156" s="2" t="inlineStr"/>
      <c r="E156" s="31" t="inlineStr">
        <is>
          <t>VALOR COM BDI:</t>
        </is>
      </c>
      <c r="F156" s="60" t="n"/>
      <c r="G156" s="61">
        <f>G155 + G154</f>
        <v/>
      </c>
    </row>
    <row r="157" ht="10" customHeight="1">
      <c r="A157" s="2" t="inlineStr"/>
      <c r="B157" s="2" t="inlineStr"/>
      <c r="C157" s="22" t="inlineStr"/>
      <c r="E157" s="2" t="inlineStr"/>
      <c r="F157" s="2" t="inlineStr"/>
      <c r="G157" s="2" t="inlineStr"/>
    </row>
    <row r="158" ht="20" customHeight="1">
      <c r="A158" s="23" t="inlineStr">
        <is>
          <t>I0702 CAMINHÃO ADAPTADO A VÁCUO (CHP) (H)</t>
        </is>
      </c>
      <c r="B158" s="59" t="n"/>
      <c r="C158" s="59" t="n"/>
      <c r="D158" s="59" t="n"/>
      <c r="E158" s="59" t="n"/>
      <c r="F158" s="59" t="n"/>
      <c r="G158" s="60" t="n"/>
    </row>
    <row r="159" ht="15" customHeight="1">
      <c r="A159" s="24" t="inlineStr">
        <is>
          <t>Material</t>
        </is>
      </c>
      <c r="B159" s="60" t="n"/>
      <c r="C159" s="15" t="inlineStr">
        <is>
          <t>FONTE</t>
        </is>
      </c>
      <c r="D159" s="15" t="inlineStr">
        <is>
          <t>UNID</t>
        </is>
      </c>
      <c r="E159" s="15" t="inlineStr">
        <is>
          <t>COEFICIENTE</t>
        </is>
      </c>
      <c r="F159" s="15" t="inlineStr">
        <is>
          <t>PREÇO UNITÁRIO</t>
        </is>
      </c>
      <c r="G159" s="15" t="inlineStr">
        <is>
          <t>TOTAL</t>
        </is>
      </c>
    </row>
    <row r="160" ht="21" customHeight="1">
      <c r="A160" s="25" t="inlineStr">
        <is>
          <t>I2738</t>
        </is>
      </c>
      <c r="B160" s="26" t="inlineStr">
        <is>
          <t>MÃO DE OBRA DE OPERAÇÃO DO CAMINHÃO ADAPTADO A VÁCUO</t>
        </is>
      </c>
      <c r="C160" s="25" t="inlineStr">
        <is>
          <t>SEINFRA</t>
        </is>
      </c>
      <c r="D160" s="25" t="inlineStr">
        <is>
          <t>H</t>
        </is>
      </c>
      <c r="E160" s="69" t="n">
        <v>1</v>
      </c>
      <c r="F160" s="72">
        <f>ROUND(M160*FATOR, 2)</f>
        <v/>
      </c>
      <c r="G160" s="72">
        <f>ROUND(E160*F160, 2)</f>
        <v/>
      </c>
      <c r="L160" t="n">
        <v>1</v>
      </c>
      <c r="M160" t="n">
        <v>27.46</v>
      </c>
      <c r="N160">
        <f>(M160-F160)</f>
        <v/>
      </c>
    </row>
    <row r="161" ht="15" customHeight="1">
      <c r="A161" s="25" t="inlineStr">
        <is>
          <t>I2737</t>
        </is>
      </c>
      <c r="B161" s="26" t="inlineStr">
        <is>
          <t>MATERIAL DE OPERAÇÃO DO CAMINHÃO ADAPTADO A VÁCUO</t>
        </is>
      </c>
      <c r="C161" s="25" t="inlineStr">
        <is>
          <t>SEINFRA</t>
        </is>
      </c>
      <c r="D161" s="25" t="inlineStr">
        <is>
          <t>H</t>
        </is>
      </c>
      <c r="E161" s="69" t="n">
        <v>1</v>
      </c>
      <c r="F161" s="72">
        <f>ROUND(M161*FATOR, 2)</f>
        <v/>
      </c>
      <c r="G161" s="72">
        <f>ROUND(E161*F161, 2)</f>
        <v/>
      </c>
      <c r="L161" t="n">
        <v>1</v>
      </c>
      <c r="M161" t="n">
        <v>67.864</v>
      </c>
      <c r="N161">
        <f>(M161-F161)</f>
        <v/>
      </c>
    </row>
    <row r="162" ht="15" customHeight="1">
      <c r="A162" s="25" t="inlineStr">
        <is>
          <t>I2701</t>
        </is>
      </c>
      <c r="B162" s="26" t="inlineStr">
        <is>
          <t>DEPRECIAÇÃO</t>
        </is>
      </c>
      <c r="C162" s="25" t="inlineStr">
        <is>
          <t>SEINFRA</t>
        </is>
      </c>
      <c r="D162" s="25" t="inlineStr">
        <is>
          <t>H</t>
        </is>
      </c>
      <c r="E162" s="69" t="n">
        <v>19.1536</v>
      </c>
      <c r="F162" s="72">
        <f>ROUND(M162*FATOR, 2)</f>
        <v/>
      </c>
      <c r="G162" s="72">
        <f>ROUND(E162*F162, 2)</f>
        <v/>
      </c>
      <c r="L162" t="n">
        <v>19.1536</v>
      </c>
      <c r="M162" t="n">
        <v>1</v>
      </c>
      <c r="N162">
        <f>(M162-F162)</f>
        <v/>
      </c>
    </row>
    <row r="163" ht="15" customHeight="1">
      <c r="A163" s="25" t="inlineStr">
        <is>
          <t>I2702</t>
        </is>
      </c>
      <c r="B163" s="26" t="inlineStr">
        <is>
          <t>JUROS</t>
        </is>
      </c>
      <c r="C163" s="25" t="inlineStr">
        <is>
          <t>SEINFRA</t>
        </is>
      </c>
      <c r="D163" s="25" t="inlineStr">
        <is>
          <t>H</t>
        </is>
      </c>
      <c r="E163" s="69" t="n">
        <v>7.9009</v>
      </c>
      <c r="F163" s="72">
        <f>ROUND(M163*FATOR, 2)</f>
        <v/>
      </c>
      <c r="G163" s="72">
        <f>ROUND(E163*F163, 2)</f>
        <v/>
      </c>
      <c r="L163" t="n">
        <v>7.9009</v>
      </c>
      <c r="M163" t="n">
        <v>1</v>
      </c>
      <c r="N163">
        <f>(M163-F163)</f>
        <v/>
      </c>
    </row>
    <row r="164" ht="15" customHeight="1">
      <c r="A164" s="25" t="inlineStr">
        <is>
          <t>I2703</t>
        </is>
      </c>
      <c r="B164" s="26" t="inlineStr">
        <is>
          <t>MANUTENÇÃO</t>
        </is>
      </c>
      <c r="C164" s="25" t="inlineStr">
        <is>
          <t>SEINFRA</t>
        </is>
      </c>
      <c r="D164" s="25" t="inlineStr">
        <is>
          <t>H</t>
        </is>
      </c>
      <c r="E164" s="69" t="n">
        <v>28.7304</v>
      </c>
      <c r="F164" s="72">
        <f>ROUND(M164*FATOR, 2)</f>
        <v/>
      </c>
      <c r="G164" s="72">
        <f>ROUND(E164*F164, 2)</f>
        <v/>
      </c>
      <c r="L164" t="n">
        <v>28.7304</v>
      </c>
      <c r="M164" t="n">
        <v>1</v>
      </c>
      <c r="N164">
        <f>(M164-F164)</f>
        <v/>
      </c>
    </row>
    <row r="165" ht="15" customHeight="1">
      <c r="A165" s="2" t="inlineStr"/>
      <c r="B165" s="2" t="inlineStr"/>
      <c r="C165" s="2" t="inlineStr"/>
      <c r="D165" s="2" t="inlineStr"/>
      <c r="E165" s="29" t="inlineStr">
        <is>
          <t>TOTAL Material:</t>
        </is>
      </c>
      <c r="F165" s="60" t="n"/>
      <c r="G165" s="73">
        <f>SUM(G160:G164)</f>
        <v/>
      </c>
    </row>
    <row r="166" ht="15" customHeight="1">
      <c r="A166" s="2" t="inlineStr"/>
      <c r="B166" s="2" t="inlineStr"/>
      <c r="C166" s="2" t="inlineStr"/>
      <c r="D166" s="2" t="inlineStr"/>
      <c r="E166" s="31" t="inlineStr">
        <is>
          <t>VALOR:</t>
        </is>
      </c>
      <c r="F166" s="60" t="n"/>
      <c r="G166" s="61">
        <f>SUM(G165)</f>
        <v/>
      </c>
    </row>
    <row r="167" ht="15" customHeight="1">
      <c r="A167" s="2" t="inlineStr"/>
      <c r="B167" s="2" t="inlineStr"/>
      <c r="C167" s="2" t="inlineStr"/>
      <c r="D167" s="2" t="inlineStr"/>
      <c r="E167" s="31" t="inlineStr">
        <is>
          <t>VALOR BDI (26.70%):</t>
        </is>
      </c>
      <c r="F167" s="60" t="n"/>
      <c r="G167" s="61">
        <f>ROUNDDOWN(G166*BDI,2)</f>
        <v/>
      </c>
    </row>
    <row r="168" ht="15" customHeight="1">
      <c r="A168" s="2" t="inlineStr"/>
      <c r="B168" s="2" t="inlineStr"/>
      <c r="C168" s="2" t="inlineStr"/>
      <c r="D168" s="2" t="inlineStr"/>
      <c r="E168" s="31" t="inlineStr">
        <is>
          <t>VALOR COM BDI:</t>
        </is>
      </c>
      <c r="F168" s="60" t="n"/>
      <c r="G168" s="61">
        <f>G167 + G166</f>
        <v/>
      </c>
    </row>
    <row r="169" ht="10" customHeight="1">
      <c r="A169" s="2" t="inlineStr"/>
      <c r="B169" s="2" t="inlineStr"/>
      <c r="C169" s="22" t="inlineStr"/>
      <c r="E169" s="2" t="inlineStr"/>
      <c r="F169" s="2" t="inlineStr"/>
      <c r="G169" s="2" t="inlineStr"/>
    </row>
    <row r="170" ht="20" customHeight="1">
      <c r="A170" s="23" t="inlineStr">
        <is>
          <t>I0578 CAMINHÃO BASCULANTE 6 M3 (CHI) (H)</t>
        </is>
      </c>
      <c r="B170" s="59" t="n"/>
      <c r="C170" s="59" t="n"/>
      <c r="D170" s="59" t="n"/>
      <c r="E170" s="59" t="n"/>
      <c r="F170" s="59" t="n"/>
      <c r="G170" s="60" t="n"/>
    </row>
    <row r="171" ht="15" customHeight="1">
      <c r="A171" s="24" t="inlineStr">
        <is>
          <t>Material</t>
        </is>
      </c>
      <c r="B171" s="60" t="n"/>
      <c r="C171" s="15" t="inlineStr">
        <is>
          <t>FONTE</t>
        </is>
      </c>
      <c r="D171" s="15" t="inlineStr">
        <is>
          <t>UNID</t>
        </is>
      </c>
      <c r="E171" s="15" t="inlineStr">
        <is>
          <t>COEFICIENTE</t>
        </is>
      </c>
      <c r="F171" s="15" t="inlineStr">
        <is>
          <t>PREÇO UNITÁRIO</t>
        </is>
      </c>
      <c r="G171" s="15" t="inlineStr">
        <is>
          <t>TOTAL</t>
        </is>
      </c>
    </row>
    <row r="172" ht="15" customHeight="1">
      <c r="A172" s="25" t="inlineStr">
        <is>
          <t>I2722</t>
        </is>
      </c>
      <c r="B172" s="26" t="inlineStr">
        <is>
          <t>MÃO DE OBRA DE OPERAÇÃO DO CAMINHÃO BASCULANTE 6M3</t>
        </is>
      </c>
      <c r="C172" s="25" t="inlineStr">
        <is>
          <t>SEINFRA</t>
        </is>
      </c>
      <c r="D172" s="25" t="inlineStr">
        <is>
          <t>H</t>
        </is>
      </c>
      <c r="E172" s="69" t="n">
        <v>1</v>
      </c>
      <c r="F172" s="72">
        <f>ROUND(M172*FATOR, 2)</f>
        <v/>
      </c>
      <c r="G172" s="72">
        <f>ROUND(E172*F172, 2)</f>
        <v/>
      </c>
      <c r="L172" t="n">
        <v>1</v>
      </c>
      <c r="M172" t="n">
        <v>27.46</v>
      </c>
      <c r="N172">
        <f>(M172-F172)</f>
        <v/>
      </c>
    </row>
    <row r="173" ht="15" customHeight="1">
      <c r="A173" s="25" t="inlineStr">
        <is>
          <t>I2701</t>
        </is>
      </c>
      <c r="B173" s="26" t="inlineStr">
        <is>
          <t>DEPRECIAÇÃO</t>
        </is>
      </c>
      <c r="C173" s="25" t="inlineStr">
        <is>
          <t>SEINFRA</t>
        </is>
      </c>
      <c r="D173" s="25" t="inlineStr">
        <is>
          <t>H</t>
        </is>
      </c>
      <c r="E173" s="69" t="n">
        <v>28.6648</v>
      </c>
      <c r="F173" s="72">
        <f>ROUND(M173*FATOR, 2)</f>
        <v/>
      </c>
      <c r="G173" s="72">
        <f>ROUND(E173*F173, 2)</f>
        <v/>
      </c>
      <c r="L173" t="n">
        <v>28.6648</v>
      </c>
      <c r="M173" t="n">
        <v>1</v>
      </c>
      <c r="N173">
        <f>(M173-F173)</f>
        <v/>
      </c>
    </row>
    <row r="174" ht="15" customHeight="1">
      <c r="A174" s="25" t="inlineStr">
        <is>
          <t>I2702</t>
        </is>
      </c>
      <c r="B174" s="26" t="inlineStr">
        <is>
          <t>JUROS</t>
        </is>
      </c>
      <c r="C174" s="25" t="inlineStr">
        <is>
          <t>SEINFRA</t>
        </is>
      </c>
      <c r="D174" s="25" t="inlineStr">
        <is>
          <t>H</t>
        </is>
      </c>
      <c r="E174" s="69" t="n">
        <v>9.6744</v>
      </c>
      <c r="F174" s="72">
        <f>ROUND(M174*FATOR, 2)</f>
        <v/>
      </c>
      <c r="G174" s="72">
        <f>ROUND(E174*F174, 2)</f>
        <v/>
      </c>
      <c r="L174" t="n">
        <v>9.6744</v>
      </c>
      <c r="M174" t="n">
        <v>1</v>
      </c>
      <c r="N174">
        <f>(M174-F174)</f>
        <v/>
      </c>
    </row>
    <row r="175" ht="15" customHeight="1">
      <c r="A175" s="2" t="inlineStr"/>
      <c r="B175" s="2" t="inlineStr"/>
      <c r="C175" s="2" t="inlineStr"/>
      <c r="D175" s="2" t="inlineStr"/>
      <c r="E175" s="29" t="inlineStr">
        <is>
          <t>TOTAL Material:</t>
        </is>
      </c>
      <c r="F175" s="60" t="n"/>
      <c r="G175" s="73">
        <f>SUM(G172:G174)</f>
        <v/>
      </c>
    </row>
    <row r="176" ht="15" customHeight="1">
      <c r="A176" s="2" t="inlineStr"/>
      <c r="B176" s="2" t="inlineStr"/>
      <c r="C176" s="2" t="inlineStr"/>
      <c r="D176" s="2" t="inlineStr"/>
      <c r="E176" s="31" t="inlineStr">
        <is>
          <t>VALOR:</t>
        </is>
      </c>
      <c r="F176" s="60" t="n"/>
      <c r="G176" s="61">
        <f>SUM(G175)</f>
        <v/>
      </c>
    </row>
    <row r="177" ht="15" customHeight="1">
      <c r="A177" s="2" t="inlineStr"/>
      <c r="B177" s="2" t="inlineStr"/>
      <c r="C177" s="2" t="inlineStr"/>
      <c r="D177" s="2" t="inlineStr"/>
      <c r="E177" s="31" t="inlineStr">
        <is>
          <t>VALOR BDI (26.70%):</t>
        </is>
      </c>
      <c r="F177" s="60" t="n"/>
      <c r="G177" s="61">
        <f>ROUNDDOWN(G176*BDI,2)</f>
        <v/>
      </c>
    </row>
    <row r="178" ht="15" customHeight="1">
      <c r="A178" s="2" t="inlineStr"/>
      <c r="B178" s="2" t="inlineStr"/>
      <c r="C178" s="2" t="inlineStr"/>
      <c r="D178" s="2" t="inlineStr"/>
      <c r="E178" s="31" t="inlineStr">
        <is>
          <t>VALOR COM BDI:</t>
        </is>
      </c>
      <c r="F178" s="60" t="n"/>
      <c r="G178" s="61">
        <f>G177 + G176</f>
        <v/>
      </c>
    </row>
    <row r="179" ht="10" customHeight="1">
      <c r="A179" s="2" t="inlineStr"/>
      <c r="B179" s="2" t="inlineStr"/>
      <c r="C179" s="22" t="inlineStr"/>
      <c r="E179" s="2" t="inlineStr"/>
      <c r="F179" s="2" t="inlineStr"/>
      <c r="G179" s="2" t="inlineStr"/>
    </row>
    <row r="180" ht="20" customHeight="1">
      <c r="A180" s="23" t="inlineStr">
        <is>
          <t>I0583 CAMINHÃO C/CARROCERIA DE MADEIRA HP  92 (CHI) (H)</t>
        </is>
      </c>
      <c r="B180" s="59" t="n"/>
      <c r="C180" s="59" t="n"/>
      <c r="D180" s="59" t="n"/>
      <c r="E180" s="59" t="n"/>
      <c r="F180" s="59" t="n"/>
      <c r="G180" s="60" t="n"/>
    </row>
    <row r="181" ht="15" customHeight="1">
      <c r="A181" s="24" t="inlineStr">
        <is>
          <t>Material</t>
        </is>
      </c>
      <c r="B181" s="60" t="n"/>
      <c r="C181" s="15" t="inlineStr">
        <is>
          <t>FONTE</t>
        </is>
      </c>
      <c r="D181" s="15" t="inlineStr">
        <is>
          <t>UNID</t>
        </is>
      </c>
      <c r="E181" s="15" t="inlineStr">
        <is>
          <t>COEFICIENTE</t>
        </is>
      </c>
      <c r="F181" s="15" t="inlineStr">
        <is>
          <t>PREÇO UNITÁRIO</t>
        </is>
      </c>
      <c r="G181" s="15" t="inlineStr">
        <is>
          <t>TOTAL</t>
        </is>
      </c>
    </row>
    <row r="182" ht="21" customHeight="1">
      <c r="A182" s="25" t="inlineStr">
        <is>
          <t>I2728</t>
        </is>
      </c>
      <c r="B182" s="26" t="inlineStr">
        <is>
          <t>MÃO DE OBRA DE OPERAÇÃO DO CAMINHÃO C/ CARROCERIA DE MADEIRA (92 HP)</t>
        </is>
      </c>
      <c r="C182" s="25" t="inlineStr">
        <is>
          <t>SEINFRA</t>
        </is>
      </c>
      <c r="D182" s="25" t="inlineStr">
        <is>
          <t>H</t>
        </is>
      </c>
      <c r="E182" s="69" t="n">
        <v>1</v>
      </c>
      <c r="F182" s="72">
        <f>ROUND(M182*FATOR, 2)</f>
        <v/>
      </c>
      <c r="G182" s="72">
        <f>ROUND(E182*F182, 2)</f>
        <v/>
      </c>
      <c r="L182" t="n">
        <v>1</v>
      </c>
      <c r="M182" t="n">
        <v>27.46</v>
      </c>
      <c r="N182">
        <f>(M182-F182)</f>
        <v/>
      </c>
    </row>
    <row r="183" ht="15" customHeight="1">
      <c r="A183" s="25" t="inlineStr">
        <is>
          <t>I2701</t>
        </is>
      </c>
      <c r="B183" s="26" t="inlineStr">
        <is>
          <t>DEPRECIAÇÃO</t>
        </is>
      </c>
      <c r="C183" s="25" t="inlineStr">
        <is>
          <t>SEINFRA</t>
        </is>
      </c>
      <c r="D183" s="25" t="inlineStr">
        <is>
          <t>H</t>
        </is>
      </c>
      <c r="E183" s="69" t="n">
        <v>18.0224</v>
      </c>
      <c r="F183" s="72">
        <f>ROUND(M183*FATOR, 2)</f>
        <v/>
      </c>
      <c r="G183" s="72">
        <f>ROUND(E183*F183, 2)</f>
        <v/>
      </c>
      <c r="L183" t="n">
        <v>18.0224</v>
      </c>
      <c r="M183" t="n">
        <v>1</v>
      </c>
      <c r="N183">
        <f>(M183-F183)</f>
        <v/>
      </c>
    </row>
    <row r="184" ht="15" customHeight="1">
      <c r="A184" s="25" t="inlineStr">
        <is>
          <t>I2702</t>
        </is>
      </c>
      <c r="B184" s="26" t="inlineStr">
        <is>
          <t>JUROS</t>
        </is>
      </c>
      <c r="C184" s="25" t="inlineStr">
        <is>
          <t>SEINFRA</t>
        </is>
      </c>
      <c r="D184" s="25" t="inlineStr">
        <is>
          <t>H</t>
        </is>
      </c>
      <c r="E184" s="69" t="n">
        <v>7.4342</v>
      </c>
      <c r="F184" s="72">
        <f>ROUND(M184*FATOR, 2)</f>
        <v/>
      </c>
      <c r="G184" s="72">
        <f>ROUND(E184*F184, 2)</f>
        <v/>
      </c>
      <c r="L184" t="n">
        <v>7.4342</v>
      </c>
      <c r="M184" t="n">
        <v>1</v>
      </c>
      <c r="N184">
        <f>(M184-F184)</f>
        <v/>
      </c>
    </row>
    <row r="185" ht="15" customHeight="1">
      <c r="A185" s="2" t="inlineStr"/>
      <c r="B185" s="2" t="inlineStr"/>
      <c r="C185" s="2" t="inlineStr"/>
      <c r="D185" s="2" t="inlineStr"/>
      <c r="E185" s="29" t="inlineStr">
        <is>
          <t>TOTAL Material:</t>
        </is>
      </c>
      <c r="F185" s="60" t="n"/>
      <c r="G185" s="73">
        <f>SUM(G182:G184)</f>
        <v/>
      </c>
    </row>
    <row r="186" ht="15" customHeight="1">
      <c r="A186" s="2" t="inlineStr"/>
      <c r="B186" s="2" t="inlineStr"/>
      <c r="C186" s="2" t="inlineStr"/>
      <c r="D186" s="2" t="inlineStr"/>
      <c r="E186" s="31" t="inlineStr">
        <is>
          <t>VALOR:</t>
        </is>
      </c>
      <c r="F186" s="60" t="n"/>
      <c r="G186" s="61">
        <f>SUM(G185)</f>
        <v/>
      </c>
    </row>
    <row r="187" ht="15" customHeight="1">
      <c r="A187" s="2" t="inlineStr"/>
      <c r="B187" s="2" t="inlineStr"/>
      <c r="C187" s="2" t="inlineStr"/>
      <c r="D187" s="2" t="inlineStr"/>
      <c r="E187" s="31" t="inlineStr">
        <is>
          <t>VALOR BDI (26.70%):</t>
        </is>
      </c>
      <c r="F187" s="60" t="n"/>
      <c r="G187" s="61">
        <f>ROUNDDOWN(G186*BDI,2)</f>
        <v/>
      </c>
    </row>
    <row r="188" ht="15" customHeight="1">
      <c r="A188" s="2" t="inlineStr"/>
      <c r="B188" s="2" t="inlineStr"/>
      <c r="C188" s="2" t="inlineStr"/>
      <c r="D188" s="2" t="inlineStr"/>
      <c r="E188" s="31" t="inlineStr">
        <is>
          <t>VALOR COM BDI:</t>
        </is>
      </c>
      <c r="F188" s="60" t="n"/>
      <c r="G188" s="61">
        <f>G187 + G186</f>
        <v/>
      </c>
    </row>
    <row r="189" ht="10" customHeight="1">
      <c r="A189" s="2" t="inlineStr"/>
      <c r="B189" s="2" t="inlineStr"/>
      <c r="C189" s="22" t="inlineStr"/>
      <c r="E189" s="2" t="inlineStr"/>
      <c r="F189" s="2" t="inlineStr"/>
      <c r="G189" s="2" t="inlineStr"/>
    </row>
    <row r="190" ht="20" customHeight="1">
      <c r="A190" s="23" t="inlineStr">
        <is>
          <t>I0704 CAMINHÃO C/CARROCERIA DE MADEIRA HP  92 (CHP) (H)</t>
        </is>
      </c>
      <c r="B190" s="59" t="n"/>
      <c r="C190" s="59" t="n"/>
      <c r="D190" s="59" t="n"/>
      <c r="E190" s="59" t="n"/>
      <c r="F190" s="59" t="n"/>
      <c r="G190" s="60" t="n"/>
    </row>
    <row r="191" ht="15" customHeight="1">
      <c r="A191" s="24" t="inlineStr">
        <is>
          <t>Material</t>
        </is>
      </c>
      <c r="B191" s="60" t="n"/>
      <c r="C191" s="15" t="inlineStr">
        <is>
          <t>FONTE</t>
        </is>
      </c>
      <c r="D191" s="15" t="inlineStr">
        <is>
          <t>UNID</t>
        </is>
      </c>
      <c r="E191" s="15" t="inlineStr">
        <is>
          <t>COEFICIENTE</t>
        </is>
      </c>
      <c r="F191" s="15" t="inlineStr">
        <is>
          <t>PREÇO UNITÁRIO</t>
        </is>
      </c>
      <c r="G191" s="15" t="inlineStr">
        <is>
          <t>TOTAL</t>
        </is>
      </c>
    </row>
    <row r="192" ht="21" customHeight="1">
      <c r="A192" s="25" t="inlineStr">
        <is>
          <t>I2728</t>
        </is>
      </c>
      <c r="B192" s="26" t="inlineStr">
        <is>
          <t>MÃO DE OBRA DE OPERAÇÃO DO CAMINHÃO C/ CARROCERIA DE MADEIRA (92 HP)</t>
        </is>
      </c>
      <c r="C192" s="25" t="inlineStr">
        <is>
          <t>SEINFRA</t>
        </is>
      </c>
      <c r="D192" s="25" t="inlineStr">
        <is>
          <t>H</t>
        </is>
      </c>
      <c r="E192" s="69" t="n">
        <v>1</v>
      </c>
      <c r="F192" s="72">
        <f>ROUND(M192*FATOR, 2)</f>
        <v/>
      </c>
      <c r="G192" s="72">
        <f>ROUND(E192*F192, 2)</f>
        <v/>
      </c>
      <c r="L192" t="n">
        <v>1</v>
      </c>
      <c r="M192" t="n">
        <v>27.46</v>
      </c>
      <c r="N192">
        <f>(M192-F192)</f>
        <v/>
      </c>
    </row>
    <row r="193" ht="21" customHeight="1">
      <c r="A193" s="25" t="inlineStr">
        <is>
          <t>I2727</t>
        </is>
      </c>
      <c r="B193" s="26" t="inlineStr">
        <is>
          <t>MATERIAL DE OPERAÇÃO DO CAMINHÃO C/ CARROCERIA DE MADEIRA (92 HP)</t>
        </is>
      </c>
      <c r="C193" s="25" t="inlineStr">
        <is>
          <t>SEINFRA</t>
        </is>
      </c>
      <c r="D193" s="25" t="inlineStr">
        <is>
          <t>H</t>
        </is>
      </c>
      <c r="E193" s="69" t="n">
        <v>1</v>
      </c>
      <c r="F193" s="72">
        <f>ROUND(M193*FATOR, 2)</f>
        <v/>
      </c>
      <c r="G193" s="72">
        <f>ROUND(E193*F193, 2)</f>
        <v/>
      </c>
      <c r="L193" t="n">
        <v>1</v>
      </c>
      <c r="M193" t="n">
        <v>45.908</v>
      </c>
      <c r="N193">
        <f>(M193-F193)</f>
        <v/>
      </c>
    </row>
    <row r="194" ht="15" customHeight="1">
      <c r="A194" s="25" t="inlineStr">
        <is>
          <t>I2701</t>
        </is>
      </c>
      <c r="B194" s="26" t="inlineStr">
        <is>
          <t>DEPRECIAÇÃO</t>
        </is>
      </c>
      <c r="C194" s="25" t="inlineStr">
        <is>
          <t>SEINFRA</t>
        </is>
      </c>
      <c r="D194" s="25" t="inlineStr">
        <is>
          <t>H</t>
        </is>
      </c>
      <c r="E194" s="69" t="n">
        <v>18.0224</v>
      </c>
      <c r="F194" s="72">
        <f>ROUND(M194*FATOR, 2)</f>
        <v/>
      </c>
      <c r="G194" s="72">
        <f>ROUND(E194*F194, 2)</f>
        <v/>
      </c>
      <c r="L194" t="n">
        <v>18.0224</v>
      </c>
      <c r="M194" t="n">
        <v>1</v>
      </c>
      <c r="N194">
        <f>(M194-F194)</f>
        <v/>
      </c>
    </row>
    <row r="195" ht="15" customHeight="1">
      <c r="A195" s="25" t="inlineStr">
        <is>
          <t>I2702</t>
        </is>
      </c>
      <c r="B195" s="26" t="inlineStr">
        <is>
          <t>JUROS</t>
        </is>
      </c>
      <c r="C195" s="25" t="inlineStr">
        <is>
          <t>SEINFRA</t>
        </is>
      </c>
      <c r="D195" s="25" t="inlineStr">
        <is>
          <t>H</t>
        </is>
      </c>
      <c r="E195" s="69" t="n">
        <v>7.4342</v>
      </c>
      <c r="F195" s="72">
        <f>ROUND(M195*FATOR, 2)</f>
        <v/>
      </c>
      <c r="G195" s="72">
        <f>ROUND(E195*F195, 2)</f>
        <v/>
      </c>
      <c r="L195" t="n">
        <v>7.4342</v>
      </c>
      <c r="M195" t="n">
        <v>1</v>
      </c>
      <c r="N195">
        <f>(M195-F195)</f>
        <v/>
      </c>
    </row>
    <row r="196" ht="15" customHeight="1">
      <c r="A196" s="25" t="inlineStr">
        <is>
          <t>I2703</t>
        </is>
      </c>
      <c r="B196" s="26" t="inlineStr">
        <is>
          <t>MANUTENÇÃO</t>
        </is>
      </c>
      <c r="C196" s="25" t="inlineStr">
        <is>
          <t>SEINFRA</t>
        </is>
      </c>
      <c r="D196" s="25" t="inlineStr">
        <is>
          <t>H</t>
        </is>
      </c>
      <c r="E196" s="69" t="n">
        <v>27.0336</v>
      </c>
      <c r="F196" s="72">
        <f>ROUND(M196*FATOR, 2)</f>
        <v/>
      </c>
      <c r="G196" s="72">
        <f>ROUND(E196*F196, 2)</f>
        <v/>
      </c>
      <c r="L196" t="n">
        <v>27.0336</v>
      </c>
      <c r="M196" t="n">
        <v>1</v>
      </c>
      <c r="N196">
        <f>(M196-F196)</f>
        <v/>
      </c>
    </row>
    <row r="197" ht="15" customHeight="1">
      <c r="A197" s="2" t="inlineStr"/>
      <c r="B197" s="2" t="inlineStr"/>
      <c r="C197" s="2" t="inlineStr"/>
      <c r="D197" s="2" t="inlineStr"/>
      <c r="E197" s="29" t="inlineStr">
        <is>
          <t>TOTAL Material:</t>
        </is>
      </c>
      <c r="F197" s="60" t="n"/>
      <c r="G197" s="73">
        <f>SUM(G192:G196)</f>
        <v/>
      </c>
    </row>
    <row r="198" ht="15" customHeight="1">
      <c r="A198" s="2" t="inlineStr"/>
      <c r="B198" s="2" t="inlineStr"/>
      <c r="C198" s="2" t="inlineStr"/>
      <c r="D198" s="2" t="inlineStr"/>
      <c r="E198" s="31" t="inlineStr">
        <is>
          <t>VALOR:</t>
        </is>
      </c>
      <c r="F198" s="60" t="n"/>
      <c r="G198" s="61">
        <f>SUM(G197)</f>
        <v/>
      </c>
    </row>
    <row r="199" ht="15" customHeight="1">
      <c r="A199" s="2" t="inlineStr"/>
      <c r="B199" s="2" t="inlineStr"/>
      <c r="C199" s="2" t="inlineStr"/>
      <c r="D199" s="2" t="inlineStr"/>
      <c r="E199" s="31" t="inlineStr">
        <is>
          <t>VALOR BDI (26.70%):</t>
        </is>
      </c>
      <c r="F199" s="60" t="n"/>
      <c r="G199" s="61">
        <f>ROUNDDOWN(G198*BDI,2)</f>
        <v/>
      </c>
    </row>
    <row r="200" ht="15" customHeight="1">
      <c r="A200" s="2" t="inlineStr"/>
      <c r="B200" s="2" t="inlineStr"/>
      <c r="C200" s="2" t="inlineStr"/>
      <c r="D200" s="2" t="inlineStr"/>
      <c r="E200" s="31" t="inlineStr">
        <is>
          <t>VALOR COM BDI:</t>
        </is>
      </c>
      <c r="F200" s="60" t="n"/>
      <c r="G200" s="61">
        <f>G199 + G198</f>
        <v/>
      </c>
    </row>
    <row r="201" ht="10" customHeight="1">
      <c r="A201" s="2" t="inlineStr"/>
      <c r="B201" s="2" t="inlineStr"/>
      <c r="C201" s="22" t="inlineStr"/>
      <c r="E201" s="2" t="inlineStr"/>
      <c r="F201" s="2" t="inlineStr"/>
      <c r="G201" s="2" t="inlineStr"/>
    </row>
    <row r="202" ht="20" customHeight="1">
      <c r="A202" s="23" t="inlineStr">
        <is>
          <t>I0581 CAMINHÃO C/CARROCERIA DE MADEIRA HP 136 (CHI) (H)</t>
        </is>
      </c>
      <c r="B202" s="59" t="n"/>
      <c r="C202" s="59" t="n"/>
      <c r="D202" s="59" t="n"/>
      <c r="E202" s="59" t="n"/>
      <c r="F202" s="59" t="n"/>
      <c r="G202" s="60" t="n"/>
    </row>
    <row r="203" ht="15" customHeight="1">
      <c r="A203" s="24" t="inlineStr">
        <is>
          <t>Material</t>
        </is>
      </c>
      <c r="B203" s="60" t="n"/>
      <c r="C203" s="15" t="inlineStr">
        <is>
          <t>FONTE</t>
        </is>
      </c>
      <c r="D203" s="15" t="inlineStr">
        <is>
          <t>UNID</t>
        </is>
      </c>
      <c r="E203" s="15" t="inlineStr">
        <is>
          <t>COEFICIENTE</t>
        </is>
      </c>
      <c r="F203" s="15" t="inlineStr">
        <is>
          <t>PREÇO UNITÁRIO</t>
        </is>
      </c>
      <c r="G203" s="15" t="inlineStr">
        <is>
          <t>TOTAL</t>
        </is>
      </c>
    </row>
    <row r="204" ht="21" customHeight="1">
      <c r="A204" s="25" t="inlineStr">
        <is>
          <t>I2730</t>
        </is>
      </c>
      <c r="B204" s="26" t="inlineStr">
        <is>
          <t>MÃO DE OBRA DE OPERAÇÃO DO CAMINHÃO C/ CARROCERIA DE MADEIRA (136 HP)</t>
        </is>
      </c>
      <c r="C204" s="25" t="inlineStr">
        <is>
          <t>SEINFRA</t>
        </is>
      </c>
      <c r="D204" s="25" t="inlineStr">
        <is>
          <t>H</t>
        </is>
      </c>
      <c r="E204" s="69" t="n">
        <v>1</v>
      </c>
      <c r="F204" s="72">
        <f>ROUND(M204*FATOR, 2)</f>
        <v/>
      </c>
      <c r="G204" s="72">
        <f>ROUND(E204*F204, 2)</f>
        <v/>
      </c>
      <c r="L204" t="n">
        <v>1</v>
      </c>
      <c r="M204" t="n">
        <v>27.46</v>
      </c>
      <c r="N204">
        <f>(M204-F204)</f>
        <v/>
      </c>
    </row>
    <row r="205" ht="15" customHeight="1">
      <c r="A205" s="25" t="inlineStr">
        <is>
          <t>I2701</t>
        </is>
      </c>
      <c r="B205" s="26" t="inlineStr">
        <is>
          <t>DEPRECIAÇÃO</t>
        </is>
      </c>
      <c r="C205" s="25" t="inlineStr">
        <is>
          <t>SEINFRA</t>
        </is>
      </c>
      <c r="D205" s="25" t="inlineStr">
        <is>
          <t>H</t>
        </is>
      </c>
      <c r="E205" s="69" t="n">
        <v>27.459</v>
      </c>
      <c r="F205" s="72">
        <f>ROUND(M205*FATOR, 2)</f>
        <v/>
      </c>
      <c r="G205" s="72">
        <f>ROUND(E205*F205, 2)</f>
        <v/>
      </c>
      <c r="L205" t="n">
        <v>27.459</v>
      </c>
      <c r="M205" t="n">
        <v>1</v>
      </c>
      <c r="N205">
        <f>(M205-F205)</f>
        <v/>
      </c>
    </row>
    <row r="206" ht="15" customHeight="1">
      <c r="A206" s="25" t="inlineStr">
        <is>
          <t>I2702</t>
        </is>
      </c>
      <c r="B206" s="26" t="inlineStr">
        <is>
          <t>JUROS</t>
        </is>
      </c>
      <c r="C206" s="25" t="inlineStr">
        <is>
          <t>SEINFRA</t>
        </is>
      </c>
      <c r="D206" s="25" t="inlineStr">
        <is>
          <t>H</t>
        </is>
      </c>
      <c r="E206" s="69" t="n">
        <v>11.3268</v>
      </c>
      <c r="F206" s="72">
        <f>ROUND(M206*FATOR, 2)</f>
        <v/>
      </c>
      <c r="G206" s="72">
        <f>ROUND(E206*F206, 2)</f>
        <v/>
      </c>
      <c r="L206" t="n">
        <v>11.3268</v>
      </c>
      <c r="M206" t="n">
        <v>1</v>
      </c>
      <c r="N206">
        <f>(M206-F206)</f>
        <v/>
      </c>
    </row>
    <row r="207" ht="15" customHeight="1">
      <c r="A207" s="2" t="inlineStr"/>
      <c r="B207" s="2" t="inlineStr"/>
      <c r="C207" s="2" t="inlineStr"/>
      <c r="D207" s="2" t="inlineStr"/>
      <c r="E207" s="29" t="inlineStr">
        <is>
          <t>TOTAL Material:</t>
        </is>
      </c>
      <c r="F207" s="60" t="n"/>
      <c r="G207" s="73">
        <f>SUM(G204:G206)</f>
        <v/>
      </c>
    </row>
    <row r="208" ht="15" customHeight="1">
      <c r="A208" s="2" t="inlineStr"/>
      <c r="B208" s="2" t="inlineStr"/>
      <c r="C208" s="2" t="inlineStr"/>
      <c r="D208" s="2" t="inlineStr"/>
      <c r="E208" s="31" t="inlineStr">
        <is>
          <t>VALOR:</t>
        </is>
      </c>
      <c r="F208" s="60" t="n"/>
      <c r="G208" s="61">
        <f>SUM(G207)</f>
        <v/>
      </c>
    </row>
    <row r="209" ht="15" customHeight="1">
      <c r="A209" s="2" t="inlineStr"/>
      <c r="B209" s="2" t="inlineStr"/>
      <c r="C209" s="2" t="inlineStr"/>
      <c r="D209" s="2" t="inlineStr"/>
      <c r="E209" s="31" t="inlineStr">
        <is>
          <t>VALOR BDI (26.70%):</t>
        </is>
      </c>
      <c r="F209" s="60" t="n"/>
      <c r="G209" s="61">
        <f>ROUNDDOWN(G208*BDI,2)</f>
        <v/>
      </c>
    </row>
    <row r="210" ht="15" customHeight="1">
      <c r="A210" s="2" t="inlineStr"/>
      <c r="B210" s="2" t="inlineStr"/>
      <c r="C210" s="2" t="inlineStr"/>
      <c r="D210" s="2" t="inlineStr"/>
      <c r="E210" s="31" t="inlineStr">
        <is>
          <t>VALOR COM BDI:</t>
        </is>
      </c>
      <c r="F210" s="60" t="n"/>
      <c r="G210" s="61">
        <f>G209 + G208</f>
        <v/>
      </c>
    </row>
    <row r="211" ht="10" customHeight="1">
      <c r="A211" s="2" t="inlineStr"/>
      <c r="B211" s="2" t="inlineStr"/>
      <c r="C211" s="22" t="inlineStr"/>
      <c r="E211" s="2" t="inlineStr"/>
      <c r="F211" s="2" t="inlineStr"/>
      <c r="G211" s="2" t="inlineStr"/>
    </row>
    <row r="212" ht="20" customHeight="1">
      <c r="A212" s="23" t="inlineStr">
        <is>
          <t>I0703 CAMINHÃO C/CARROCERIA DE MADEIRA HP 136 (CHP) (H)</t>
        </is>
      </c>
      <c r="B212" s="59" t="n"/>
      <c r="C212" s="59" t="n"/>
      <c r="D212" s="59" t="n"/>
      <c r="E212" s="59" t="n"/>
      <c r="F212" s="59" t="n"/>
      <c r="G212" s="60" t="n"/>
    </row>
    <row r="213" ht="15" customHeight="1">
      <c r="A213" s="24" t="inlineStr">
        <is>
          <t>Material</t>
        </is>
      </c>
      <c r="B213" s="60" t="n"/>
      <c r="C213" s="15" t="inlineStr">
        <is>
          <t>FONTE</t>
        </is>
      </c>
      <c r="D213" s="15" t="inlineStr">
        <is>
          <t>UNID</t>
        </is>
      </c>
      <c r="E213" s="15" t="inlineStr">
        <is>
          <t>COEFICIENTE</t>
        </is>
      </c>
      <c r="F213" s="15" t="inlineStr">
        <is>
          <t>PREÇO UNITÁRIO</t>
        </is>
      </c>
      <c r="G213" s="15" t="inlineStr">
        <is>
          <t>TOTAL</t>
        </is>
      </c>
    </row>
    <row r="214" ht="21" customHeight="1">
      <c r="A214" s="25" t="inlineStr">
        <is>
          <t>I2730</t>
        </is>
      </c>
      <c r="B214" s="26" t="inlineStr">
        <is>
          <t>MÃO DE OBRA DE OPERAÇÃO DO CAMINHÃO C/ CARROCERIA DE MADEIRA (136 HP)</t>
        </is>
      </c>
      <c r="C214" s="25" t="inlineStr">
        <is>
          <t>SEINFRA</t>
        </is>
      </c>
      <c r="D214" s="25" t="inlineStr">
        <is>
          <t>H</t>
        </is>
      </c>
      <c r="E214" s="69" t="n">
        <v>1</v>
      </c>
      <c r="F214" s="72">
        <f>ROUND(M214*FATOR, 2)</f>
        <v/>
      </c>
      <c r="G214" s="72">
        <f>ROUND(E214*F214, 2)</f>
        <v/>
      </c>
      <c r="L214" t="n">
        <v>1</v>
      </c>
      <c r="M214" t="n">
        <v>27.46</v>
      </c>
      <c r="N214">
        <f>(M214-F214)</f>
        <v/>
      </c>
    </row>
    <row r="215" ht="21" customHeight="1">
      <c r="A215" s="25" t="inlineStr">
        <is>
          <t>I2729</t>
        </is>
      </c>
      <c r="B215" s="26" t="inlineStr">
        <is>
          <t>MATERIAL DE OPERAÇÃO DO CAMINHÃO C/ CARROCERIA DE MADEIRA (136 HP)</t>
        </is>
      </c>
      <c r="C215" s="25" t="inlineStr">
        <is>
          <t>SEINFRA</t>
        </is>
      </c>
      <c r="D215" s="25" t="inlineStr">
        <is>
          <t>H</t>
        </is>
      </c>
      <c r="E215" s="69" t="n">
        <v>1</v>
      </c>
      <c r="F215" s="72">
        <f>ROUND(M215*FATOR, 2)</f>
        <v/>
      </c>
      <c r="G215" s="72">
        <f>ROUND(E215*F215, 2)</f>
        <v/>
      </c>
      <c r="L215" t="n">
        <v>1</v>
      </c>
      <c r="M215" t="n">
        <v>67.864</v>
      </c>
      <c r="N215">
        <f>(M215-F215)</f>
        <v/>
      </c>
    </row>
    <row r="216" ht="15" customHeight="1">
      <c r="A216" s="25" t="inlineStr">
        <is>
          <t>I2701</t>
        </is>
      </c>
      <c r="B216" s="26" t="inlineStr">
        <is>
          <t>DEPRECIAÇÃO</t>
        </is>
      </c>
      <c r="C216" s="25" t="inlineStr">
        <is>
          <t>SEINFRA</t>
        </is>
      </c>
      <c r="D216" s="25" t="inlineStr">
        <is>
          <t>H</t>
        </is>
      </c>
      <c r="E216" s="69" t="n">
        <v>27.459</v>
      </c>
      <c r="F216" s="72">
        <f>ROUND(M216*FATOR, 2)</f>
        <v/>
      </c>
      <c r="G216" s="72">
        <f>ROUND(E216*F216, 2)</f>
        <v/>
      </c>
      <c r="L216" t="n">
        <v>27.459</v>
      </c>
      <c r="M216" t="n">
        <v>1</v>
      </c>
      <c r="N216">
        <f>(M216-F216)</f>
        <v/>
      </c>
    </row>
    <row r="217" ht="15" customHeight="1">
      <c r="A217" s="25" t="inlineStr">
        <is>
          <t>I2702</t>
        </is>
      </c>
      <c r="B217" s="26" t="inlineStr">
        <is>
          <t>JUROS</t>
        </is>
      </c>
      <c r="C217" s="25" t="inlineStr">
        <is>
          <t>SEINFRA</t>
        </is>
      </c>
      <c r="D217" s="25" t="inlineStr">
        <is>
          <t>H</t>
        </is>
      </c>
      <c r="E217" s="69" t="n">
        <v>11.3268</v>
      </c>
      <c r="F217" s="72">
        <f>ROUND(M217*FATOR, 2)</f>
        <v/>
      </c>
      <c r="G217" s="72">
        <f>ROUND(E217*F217, 2)</f>
        <v/>
      </c>
      <c r="L217" t="n">
        <v>11.3268</v>
      </c>
      <c r="M217" t="n">
        <v>1</v>
      </c>
      <c r="N217">
        <f>(M217-F217)</f>
        <v/>
      </c>
    </row>
    <row r="218" ht="15" customHeight="1">
      <c r="A218" s="25" t="inlineStr">
        <is>
          <t>I2703</t>
        </is>
      </c>
      <c r="B218" s="26" t="inlineStr">
        <is>
          <t>MANUTENÇÃO</t>
        </is>
      </c>
      <c r="C218" s="25" t="inlineStr">
        <is>
          <t>SEINFRA</t>
        </is>
      </c>
      <c r="D218" s="25" t="inlineStr">
        <is>
          <t>H</t>
        </is>
      </c>
      <c r="E218" s="69" t="n">
        <v>41.1885</v>
      </c>
      <c r="F218" s="72">
        <f>ROUND(M218*FATOR, 2)</f>
        <v/>
      </c>
      <c r="G218" s="72">
        <f>ROUND(E218*F218, 2)</f>
        <v/>
      </c>
      <c r="L218" t="n">
        <v>41.1885</v>
      </c>
      <c r="M218" t="n">
        <v>1</v>
      </c>
      <c r="N218">
        <f>(M218-F218)</f>
        <v/>
      </c>
    </row>
    <row r="219" ht="15" customHeight="1">
      <c r="A219" s="2" t="inlineStr"/>
      <c r="B219" s="2" t="inlineStr"/>
      <c r="C219" s="2" t="inlineStr"/>
      <c r="D219" s="2" t="inlineStr"/>
      <c r="E219" s="29" t="inlineStr">
        <is>
          <t>TOTAL Material:</t>
        </is>
      </c>
      <c r="F219" s="60" t="n"/>
      <c r="G219" s="73">
        <f>SUM(G214:G218)</f>
        <v/>
      </c>
    </row>
    <row r="220" ht="15" customHeight="1">
      <c r="A220" s="2" t="inlineStr"/>
      <c r="B220" s="2" t="inlineStr"/>
      <c r="C220" s="2" t="inlineStr"/>
      <c r="D220" s="2" t="inlineStr"/>
      <c r="E220" s="31" t="inlineStr">
        <is>
          <t>VALOR:</t>
        </is>
      </c>
      <c r="F220" s="60" t="n"/>
      <c r="G220" s="61">
        <f>SUM(G219)</f>
        <v/>
      </c>
    </row>
    <row r="221" ht="15" customHeight="1">
      <c r="A221" s="2" t="inlineStr"/>
      <c r="B221" s="2" t="inlineStr"/>
      <c r="C221" s="2" t="inlineStr"/>
      <c r="D221" s="2" t="inlineStr"/>
      <c r="E221" s="31" t="inlineStr">
        <is>
          <t>VALOR BDI (26.70%):</t>
        </is>
      </c>
      <c r="F221" s="60" t="n"/>
      <c r="G221" s="61">
        <f>ROUNDDOWN(G220*BDI,2)</f>
        <v/>
      </c>
    </row>
    <row r="222" ht="15" customHeight="1">
      <c r="A222" s="2" t="inlineStr"/>
      <c r="B222" s="2" t="inlineStr"/>
      <c r="C222" s="2" t="inlineStr"/>
      <c r="D222" s="2" t="inlineStr"/>
      <c r="E222" s="31" t="inlineStr">
        <is>
          <t>VALOR COM BDI:</t>
        </is>
      </c>
      <c r="F222" s="60" t="n"/>
      <c r="G222" s="61">
        <f>G221 + G220</f>
        <v/>
      </c>
    </row>
    <row r="223" ht="10" customHeight="1">
      <c r="A223" s="2" t="inlineStr"/>
      <c r="B223" s="2" t="inlineStr"/>
      <c r="C223" s="22" t="inlineStr"/>
      <c r="E223" s="2" t="inlineStr"/>
      <c r="F223" s="2" t="inlineStr"/>
      <c r="G223" s="2" t="inlineStr"/>
    </row>
    <row r="224" ht="20" customHeight="1">
      <c r="A224" s="23" t="inlineStr">
        <is>
          <t>I0584 CAMINHÃO COMERC. EQUIP. C/GUINDASTE (CHI) (H)</t>
        </is>
      </c>
      <c r="B224" s="59" t="n"/>
      <c r="C224" s="59" t="n"/>
      <c r="D224" s="59" t="n"/>
      <c r="E224" s="59" t="n"/>
      <c r="F224" s="59" t="n"/>
      <c r="G224" s="60" t="n"/>
    </row>
    <row r="225" ht="15" customHeight="1">
      <c r="A225" s="24" t="inlineStr">
        <is>
          <t>Material</t>
        </is>
      </c>
      <c r="B225" s="60" t="n"/>
      <c r="C225" s="15" t="inlineStr">
        <is>
          <t>FONTE</t>
        </is>
      </c>
      <c r="D225" s="15" t="inlineStr">
        <is>
          <t>UNID</t>
        </is>
      </c>
      <c r="E225" s="15" t="inlineStr">
        <is>
          <t>COEFICIENTE</t>
        </is>
      </c>
      <c r="F225" s="15" t="inlineStr">
        <is>
          <t>PREÇO UNITÁRIO</t>
        </is>
      </c>
      <c r="G225" s="15" t="inlineStr">
        <is>
          <t>TOTAL</t>
        </is>
      </c>
    </row>
    <row r="226" ht="21" customHeight="1">
      <c r="A226" s="25" t="inlineStr">
        <is>
          <t>I2734</t>
        </is>
      </c>
      <c r="B226" s="26" t="inlineStr">
        <is>
          <t>MÃO DE OBRA DE OPERAÇÃO DO CAMINHÃO COMERC. EQUIP. C/ GUINDAUTO</t>
        </is>
      </c>
      <c r="C226" s="25" t="inlineStr">
        <is>
          <t>SEINFRA</t>
        </is>
      </c>
      <c r="D226" s="25" t="inlineStr">
        <is>
          <t>H</t>
        </is>
      </c>
      <c r="E226" s="69" t="n">
        <v>1</v>
      </c>
      <c r="F226" s="72">
        <f>ROUND(M226*FATOR, 2)</f>
        <v/>
      </c>
      <c r="G226" s="72">
        <f>ROUND(E226*F226, 2)</f>
        <v/>
      </c>
      <c r="L226" t="n">
        <v>1</v>
      </c>
      <c r="M226" t="n">
        <v>27.46</v>
      </c>
      <c r="N226">
        <f>(M226-F226)</f>
        <v/>
      </c>
    </row>
    <row r="227" ht="15" customHeight="1">
      <c r="A227" s="25" t="inlineStr">
        <is>
          <t>I2701</t>
        </is>
      </c>
      <c r="B227" s="26" t="inlineStr">
        <is>
          <t>DEPRECIAÇÃO</t>
        </is>
      </c>
      <c r="C227" s="25" t="inlineStr">
        <is>
          <t>SEINFRA</t>
        </is>
      </c>
      <c r="D227" s="25" t="inlineStr">
        <is>
          <t>H</t>
        </is>
      </c>
      <c r="E227" s="69" t="n">
        <v>26.5707</v>
      </c>
      <c r="F227" s="72">
        <f>ROUND(M227*FATOR, 2)</f>
        <v/>
      </c>
      <c r="G227" s="72">
        <f>ROUND(E227*F227, 2)</f>
        <v/>
      </c>
      <c r="L227" t="n">
        <v>26.5707</v>
      </c>
      <c r="M227" t="n">
        <v>1</v>
      </c>
      <c r="N227">
        <f>(M227-F227)</f>
        <v/>
      </c>
    </row>
    <row r="228" ht="15" customHeight="1">
      <c r="A228" s="25" t="inlineStr">
        <is>
          <t>I2702</t>
        </is>
      </c>
      <c r="B228" s="26" t="inlineStr">
        <is>
          <t>JUROS</t>
        </is>
      </c>
      <c r="C228" s="25" t="inlineStr">
        <is>
          <t>SEINFRA</t>
        </is>
      </c>
      <c r="D228" s="25" t="inlineStr">
        <is>
          <t>H</t>
        </is>
      </c>
      <c r="E228" s="69" t="n">
        <v>10.9604</v>
      </c>
      <c r="F228" s="72">
        <f>ROUND(M228*FATOR, 2)</f>
        <v/>
      </c>
      <c r="G228" s="72">
        <f>ROUND(E228*F228, 2)</f>
        <v/>
      </c>
      <c r="L228" t="n">
        <v>10.9604</v>
      </c>
      <c r="M228" t="n">
        <v>1</v>
      </c>
      <c r="N228">
        <f>(M228-F228)</f>
        <v/>
      </c>
    </row>
    <row r="229" ht="15" customHeight="1">
      <c r="A229" s="2" t="inlineStr"/>
      <c r="B229" s="2" t="inlineStr"/>
      <c r="C229" s="2" t="inlineStr"/>
      <c r="D229" s="2" t="inlineStr"/>
      <c r="E229" s="29" t="inlineStr">
        <is>
          <t>TOTAL Material:</t>
        </is>
      </c>
      <c r="F229" s="60" t="n"/>
      <c r="G229" s="73">
        <f>SUM(G226:G228)</f>
        <v/>
      </c>
    </row>
    <row r="230" ht="15" customHeight="1">
      <c r="A230" s="2" t="inlineStr"/>
      <c r="B230" s="2" t="inlineStr"/>
      <c r="C230" s="2" t="inlineStr"/>
      <c r="D230" s="2" t="inlineStr"/>
      <c r="E230" s="31" t="inlineStr">
        <is>
          <t>VALOR:</t>
        </is>
      </c>
      <c r="F230" s="60" t="n"/>
      <c r="G230" s="61">
        <f>SUM(G229)</f>
        <v/>
      </c>
    </row>
    <row r="231" ht="15" customHeight="1">
      <c r="A231" s="2" t="inlineStr"/>
      <c r="B231" s="2" t="inlineStr"/>
      <c r="C231" s="2" t="inlineStr"/>
      <c r="D231" s="2" t="inlineStr"/>
      <c r="E231" s="31" t="inlineStr">
        <is>
          <t>VALOR BDI (26.70%):</t>
        </is>
      </c>
      <c r="F231" s="60" t="n"/>
      <c r="G231" s="61">
        <f>ROUNDDOWN(G230*BDI,2)</f>
        <v/>
      </c>
    </row>
    <row r="232" ht="15" customHeight="1">
      <c r="A232" s="2" t="inlineStr"/>
      <c r="B232" s="2" t="inlineStr"/>
      <c r="C232" s="2" t="inlineStr"/>
      <c r="D232" s="2" t="inlineStr"/>
      <c r="E232" s="31" t="inlineStr">
        <is>
          <t>VALOR COM BDI:</t>
        </is>
      </c>
      <c r="F232" s="60" t="n"/>
      <c r="G232" s="61">
        <f>G231 + G230</f>
        <v/>
      </c>
    </row>
    <row r="233" ht="10" customHeight="1">
      <c r="A233" s="2" t="inlineStr"/>
      <c r="B233" s="2" t="inlineStr"/>
      <c r="C233" s="22" t="inlineStr"/>
      <c r="E233" s="2" t="inlineStr"/>
      <c r="F233" s="2" t="inlineStr"/>
      <c r="G233" s="2" t="inlineStr"/>
    </row>
    <row r="234" ht="20" customHeight="1">
      <c r="A234" s="23" t="inlineStr">
        <is>
          <t>I0705 CAMINHÃO COMERC. EQUIP. C/GUINDASTE (CHP) (H)</t>
        </is>
      </c>
      <c r="B234" s="59" t="n"/>
      <c r="C234" s="59" t="n"/>
      <c r="D234" s="59" t="n"/>
      <c r="E234" s="59" t="n"/>
      <c r="F234" s="59" t="n"/>
      <c r="G234" s="60" t="n"/>
    </row>
    <row r="235" ht="15" customHeight="1">
      <c r="A235" s="24" t="inlineStr">
        <is>
          <t>Material</t>
        </is>
      </c>
      <c r="B235" s="60" t="n"/>
      <c r="C235" s="15" t="inlineStr">
        <is>
          <t>FONTE</t>
        </is>
      </c>
      <c r="D235" s="15" t="inlineStr">
        <is>
          <t>UNID</t>
        </is>
      </c>
      <c r="E235" s="15" t="inlineStr">
        <is>
          <t>COEFICIENTE</t>
        </is>
      </c>
      <c r="F235" s="15" t="inlineStr">
        <is>
          <t>PREÇO UNITÁRIO</t>
        </is>
      </c>
      <c r="G235" s="15" t="inlineStr">
        <is>
          <t>TOTAL</t>
        </is>
      </c>
    </row>
    <row r="236" ht="21" customHeight="1">
      <c r="A236" s="25" t="inlineStr">
        <is>
          <t>I2734</t>
        </is>
      </c>
      <c r="B236" s="26" t="inlineStr">
        <is>
          <t>MÃO DE OBRA DE OPERAÇÃO DO CAMINHÃO COMERC. EQUIP. C/ GUINDAUTO</t>
        </is>
      </c>
      <c r="C236" s="25" t="inlineStr">
        <is>
          <t>SEINFRA</t>
        </is>
      </c>
      <c r="D236" s="25" t="inlineStr">
        <is>
          <t>H</t>
        </is>
      </c>
      <c r="E236" s="69" t="n">
        <v>1</v>
      </c>
      <c r="F236" s="72">
        <f>ROUND(M236*FATOR, 2)</f>
        <v/>
      </c>
      <c r="G236" s="72">
        <f>ROUND(E236*F236, 2)</f>
        <v/>
      </c>
      <c r="L236" t="n">
        <v>1</v>
      </c>
      <c r="M236" t="n">
        <v>27.46</v>
      </c>
      <c r="N236">
        <f>(M236-F236)</f>
        <v/>
      </c>
    </row>
    <row r="237" ht="21" customHeight="1">
      <c r="A237" s="25" t="inlineStr">
        <is>
          <t>I2733</t>
        </is>
      </c>
      <c r="B237" s="26" t="inlineStr">
        <is>
          <t>MATERIAL DE OPERAÇÃO DO CAMINHÃO COMERC. EQUIP. C/ GUINDAUTO</t>
        </is>
      </c>
      <c r="C237" s="25" t="inlineStr">
        <is>
          <t>SEINFRA</t>
        </is>
      </c>
      <c r="D237" s="25" t="inlineStr">
        <is>
          <t>H</t>
        </is>
      </c>
      <c r="E237" s="69" t="n">
        <v>1</v>
      </c>
      <c r="F237" s="72">
        <f>ROUND(M237*FATOR, 2)</f>
        <v/>
      </c>
      <c r="G237" s="72">
        <f>ROUND(E237*F237, 2)</f>
        <v/>
      </c>
      <c r="L237" t="n">
        <v>1</v>
      </c>
      <c r="M237" t="n">
        <v>67.864</v>
      </c>
      <c r="N237">
        <f>(M237-F237)</f>
        <v/>
      </c>
    </row>
    <row r="238" ht="15" customHeight="1">
      <c r="A238" s="25" t="inlineStr">
        <is>
          <t>I2701</t>
        </is>
      </c>
      <c r="B238" s="26" t="inlineStr">
        <is>
          <t>DEPRECIAÇÃO</t>
        </is>
      </c>
      <c r="C238" s="25" t="inlineStr">
        <is>
          <t>SEINFRA</t>
        </is>
      </c>
      <c r="D238" s="25" t="inlineStr">
        <is>
          <t>H</t>
        </is>
      </c>
      <c r="E238" s="69" t="n">
        <v>26.5707</v>
      </c>
      <c r="F238" s="72">
        <f>ROUND(M238*FATOR, 2)</f>
        <v/>
      </c>
      <c r="G238" s="72">
        <f>ROUND(E238*F238, 2)</f>
        <v/>
      </c>
      <c r="L238" t="n">
        <v>26.5707</v>
      </c>
      <c r="M238" t="n">
        <v>1</v>
      </c>
      <c r="N238">
        <f>(M238-F238)</f>
        <v/>
      </c>
    </row>
    <row r="239" ht="15" customHeight="1">
      <c r="A239" s="25" t="inlineStr">
        <is>
          <t>I2702</t>
        </is>
      </c>
      <c r="B239" s="26" t="inlineStr">
        <is>
          <t>JUROS</t>
        </is>
      </c>
      <c r="C239" s="25" t="inlineStr">
        <is>
          <t>SEINFRA</t>
        </is>
      </c>
      <c r="D239" s="25" t="inlineStr">
        <is>
          <t>H</t>
        </is>
      </c>
      <c r="E239" s="69" t="n">
        <v>10.9604</v>
      </c>
      <c r="F239" s="72">
        <f>ROUND(M239*FATOR, 2)</f>
        <v/>
      </c>
      <c r="G239" s="72">
        <f>ROUND(E239*F239, 2)</f>
        <v/>
      </c>
      <c r="L239" t="n">
        <v>10.9604</v>
      </c>
      <c r="M239" t="n">
        <v>1</v>
      </c>
      <c r="N239">
        <f>(M239-F239)</f>
        <v/>
      </c>
    </row>
    <row r="240" ht="15" customHeight="1">
      <c r="A240" s="25" t="inlineStr">
        <is>
          <t>I2703</t>
        </is>
      </c>
      <c r="B240" s="26" t="inlineStr">
        <is>
          <t>MANUTENÇÃO</t>
        </is>
      </c>
      <c r="C240" s="25" t="inlineStr">
        <is>
          <t>SEINFRA</t>
        </is>
      </c>
      <c r="D240" s="25" t="inlineStr">
        <is>
          <t>H</t>
        </is>
      </c>
      <c r="E240" s="69" t="n">
        <v>39.8561</v>
      </c>
      <c r="F240" s="72">
        <f>ROUND(M240*FATOR, 2)</f>
        <v/>
      </c>
      <c r="G240" s="72">
        <f>ROUND(E240*F240, 2)</f>
        <v/>
      </c>
      <c r="L240" t="n">
        <v>39.8561</v>
      </c>
      <c r="M240" t="n">
        <v>1</v>
      </c>
      <c r="N240">
        <f>(M240-F240)</f>
        <v/>
      </c>
    </row>
    <row r="241" ht="15" customHeight="1">
      <c r="A241" s="2" t="inlineStr"/>
      <c r="B241" s="2" t="inlineStr"/>
      <c r="C241" s="2" t="inlineStr"/>
      <c r="D241" s="2" t="inlineStr"/>
      <c r="E241" s="29" t="inlineStr">
        <is>
          <t>TOTAL Material:</t>
        </is>
      </c>
      <c r="F241" s="60" t="n"/>
      <c r="G241" s="73">
        <f>SUM(G236:G240)</f>
        <v/>
      </c>
    </row>
    <row r="242" ht="15" customHeight="1">
      <c r="A242" s="2" t="inlineStr"/>
      <c r="B242" s="2" t="inlineStr"/>
      <c r="C242" s="2" t="inlineStr"/>
      <c r="D242" s="2" t="inlineStr"/>
      <c r="E242" s="31" t="inlineStr">
        <is>
          <t>VALOR:</t>
        </is>
      </c>
      <c r="F242" s="60" t="n"/>
      <c r="G242" s="61">
        <f>SUM(G241)</f>
        <v/>
      </c>
    </row>
    <row r="243" ht="15" customHeight="1">
      <c r="A243" s="2" t="inlineStr"/>
      <c r="B243" s="2" t="inlineStr"/>
      <c r="C243" s="2" t="inlineStr"/>
      <c r="D243" s="2" t="inlineStr"/>
      <c r="E243" s="31" t="inlineStr">
        <is>
          <t>VALOR BDI (26.70%):</t>
        </is>
      </c>
      <c r="F243" s="60" t="n"/>
      <c r="G243" s="61">
        <f>ROUNDDOWN(G242*BDI,2)</f>
        <v/>
      </c>
    </row>
    <row r="244" ht="15" customHeight="1">
      <c r="A244" s="2" t="inlineStr"/>
      <c r="B244" s="2" t="inlineStr"/>
      <c r="C244" s="2" t="inlineStr"/>
      <c r="D244" s="2" t="inlineStr"/>
      <c r="E244" s="31" t="inlineStr">
        <is>
          <t>VALOR COM BDI:</t>
        </is>
      </c>
      <c r="F244" s="60" t="n"/>
      <c r="G244" s="61">
        <f>G243 + G242</f>
        <v/>
      </c>
    </row>
    <row r="245" ht="10" customHeight="1">
      <c r="A245" s="2" t="inlineStr"/>
      <c r="B245" s="2" t="inlineStr"/>
      <c r="C245" s="22" t="inlineStr"/>
      <c r="E245" s="2" t="inlineStr"/>
      <c r="F245" s="2" t="inlineStr"/>
      <c r="G245" s="2" t="inlineStr"/>
    </row>
    <row r="246" ht="20" customHeight="1">
      <c r="A246" s="23" t="inlineStr">
        <is>
          <t>I0706 CAMINHÃO TANQUE 6.000 l (CHP) (H)</t>
        </is>
      </c>
      <c r="B246" s="59" t="n"/>
      <c r="C246" s="59" t="n"/>
      <c r="D246" s="59" t="n"/>
      <c r="E246" s="59" t="n"/>
      <c r="F246" s="59" t="n"/>
      <c r="G246" s="60" t="n"/>
    </row>
    <row r="247" ht="15" customHeight="1">
      <c r="A247" s="24" t="inlineStr">
        <is>
          <t>Material</t>
        </is>
      </c>
      <c r="B247" s="60" t="n"/>
      <c r="C247" s="15" t="inlineStr">
        <is>
          <t>FONTE</t>
        </is>
      </c>
      <c r="D247" s="15" t="inlineStr">
        <is>
          <t>UNID</t>
        </is>
      </c>
      <c r="E247" s="15" t="inlineStr">
        <is>
          <t>COEFICIENTE</t>
        </is>
      </c>
      <c r="F247" s="15" t="inlineStr">
        <is>
          <t>PREÇO UNITÁRIO</t>
        </is>
      </c>
      <c r="G247" s="15" t="inlineStr">
        <is>
          <t>TOTAL</t>
        </is>
      </c>
    </row>
    <row r="248" ht="15" customHeight="1">
      <c r="A248" s="25" t="inlineStr">
        <is>
          <t>I2744</t>
        </is>
      </c>
      <c r="B248" s="26" t="inlineStr">
        <is>
          <t>MÃO DE OBRA DE OPERAÇÃO DO CAMINHÃO TANQUE 6.000 L</t>
        </is>
      </c>
      <c r="C248" s="25" t="inlineStr">
        <is>
          <t>SEINFRA</t>
        </is>
      </c>
      <c r="D248" s="25" t="inlineStr">
        <is>
          <t>H</t>
        </is>
      </c>
      <c r="E248" s="69" t="n">
        <v>1</v>
      </c>
      <c r="F248" s="72">
        <f>ROUND(M248*FATOR, 2)</f>
        <v/>
      </c>
      <c r="G248" s="72">
        <f>ROUND(E248*F248, 2)</f>
        <v/>
      </c>
      <c r="L248" t="n">
        <v>1</v>
      </c>
      <c r="M248" t="n">
        <v>27.46</v>
      </c>
      <c r="N248">
        <f>(M248-F248)</f>
        <v/>
      </c>
    </row>
    <row r="249" ht="15" customHeight="1">
      <c r="A249" s="25" t="inlineStr">
        <is>
          <t>I2743</t>
        </is>
      </c>
      <c r="B249" s="26" t="inlineStr">
        <is>
          <t>MATERIAL DE OPERAÇÃO DO CAMINHÃO TANQUE 6.000 L</t>
        </is>
      </c>
      <c r="C249" s="25" t="inlineStr">
        <is>
          <t>SEINFRA</t>
        </is>
      </c>
      <c r="D249" s="25" t="inlineStr">
        <is>
          <t>H</t>
        </is>
      </c>
      <c r="E249" s="69" t="n">
        <v>1</v>
      </c>
      <c r="F249" s="72">
        <f>ROUND(M249*FATOR, 2)</f>
        <v/>
      </c>
      <c r="G249" s="72">
        <f>ROUND(E249*F249, 2)</f>
        <v/>
      </c>
      <c r="L249" t="n">
        <v>1</v>
      </c>
      <c r="M249" t="n">
        <v>67.864</v>
      </c>
      <c r="N249">
        <f>(M249-F249)</f>
        <v/>
      </c>
    </row>
    <row r="250" ht="15" customHeight="1">
      <c r="A250" s="25" t="inlineStr">
        <is>
          <t>I2701</t>
        </is>
      </c>
      <c r="B250" s="26" t="inlineStr">
        <is>
          <t>DEPRECIAÇÃO</t>
        </is>
      </c>
      <c r="C250" s="25" t="inlineStr">
        <is>
          <t>SEINFRA</t>
        </is>
      </c>
      <c r="D250" s="25" t="inlineStr">
        <is>
          <t>H</t>
        </is>
      </c>
      <c r="E250" s="69" t="n">
        <v>31.5654</v>
      </c>
      <c r="F250" s="72">
        <f>ROUND(M250*FATOR, 2)</f>
        <v/>
      </c>
      <c r="G250" s="72">
        <f>ROUND(E250*F250, 2)</f>
        <v/>
      </c>
      <c r="L250" t="n">
        <v>31.5654</v>
      </c>
      <c r="M250" t="n">
        <v>1</v>
      </c>
      <c r="N250">
        <f>(M250-F250)</f>
        <v/>
      </c>
    </row>
    <row r="251" ht="15" customHeight="1">
      <c r="A251" s="25" t="inlineStr">
        <is>
          <t>I2702</t>
        </is>
      </c>
      <c r="B251" s="26" t="inlineStr">
        <is>
          <t>JUROS</t>
        </is>
      </c>
      <c r="C251" s="25" t="inlineStr">
        <is>
          <t>SEINFRA</t>
        </is>
      </c>
      <c r="D251" s="25" t="inlineStr">
        <is>
          <t>H</t>
        </is>
      </c>
      <c r="E251" s="69" t="n">
        <v>10.6533</v>
      </c>
      <c r="F251" s="72">
        <f>ROUND(M251*FATOR, 2)</f>
        <v/>
      </c>
      <c r="G251" s="72">
        <f>ROUND(E251*F251, 2)</f>
        <v/>
      </c>
      <c r="L251" t="n">
        <v>10.6533</v>
      </c>
      <c r="M251" t="n">
        <v>1</v>
      </c>
      <c r="N251">
        <f>(M251-F251)</f>
        <v/>
      </c>
    </row>
    <row r="252" ht="15" customHeight="1">
      <c r="A252" s="25" t="inlineStr">
        <is>
          <t>I2703</t>
        </is>
      </c>
      <c r="B252" s="26" t="inlineStr">
        <is>
          <t>MANUTENÇÃO</t>
        </is>
      </c>
      <c r="C252" s="25" t="inlineStr">
        <is>
          <t>SEINFRA</t>
        </is>
      </c>
      <c r="D252" s="25" t="inlineStr">
        <is>
          <t>H</t>
        </is>
      </c>
      <c r="E252" s="69" t="n">
        <v>47.348</v>
      </c>
      <c r="F252" s="72">
        <f>ROUND(M252*FATOR, 2)</f>
        <v/>
      </c>
      <c r="G252" s="72">
        <f>ROUND(E252*F252, 2)</f>
        <v/>
      </c>
      <c r="L252" t="n">
        <v>47.348</v>
      </c>
      <c r="M252" t="n">
        <v>1</v>
      </c>
      <c r="N252">
        <f>(M252-F252)</f>
        <v/>
      </c>
    </row>
    <row r="253" ht="15" customHeight="1">
      <c r="A253" s="2" t="inlineStr"/>
      <c r="B253" s="2" t="inlineStr"/>
      <c r="C253" s="2" t="inlineStr"/>
      <c r="D253" s="2" t="inlineStr"/>
      <c r="E253" s="29" t="inlineStr">
        <is>
          <t>TOTAL Material:</t>
        </is>
      </c>
      <c r="F253" s="60" t="n"/>
      <c r="G253" s="73">
        <f>SUM(G248:G252)</f>
        <v/>
      </c>
    </row>
    <row r="254" ht="15" customHeight="1">
      <c r="A254" s="2" t="inlineStr"/>
      <c r="B254" s="2" t="inlineStr"/>
      <c r="C254" s="2" t="inlineStr"/>
      <c r="D254" s="2" t="inlineStr"/>
      <c r="E254" s="31" t="inlineStr">
        <is>
          <t>VALOR:</t>
        </is>
      </c>
      <c r="F254" s="60" t="n"/>
      <c r="G254" s="61">
        <f>SUM(G253)</f>
        <v/>
      </c>
    </row>
    <row r="255" ht="15" customHeight="1">
      <c r="A255" s="2" t="inlineStr"/>
      <c r="B255" s="2" t="inlineStr"/>
      <c r="C255" s="2" t="inlineStr"/>
      <c r="D255" s="2" t="inlineStr"/>
      <c r="E255" s="31" t="inlineStr">
        <is>
          <t>VALOR BDI (26.70%):</t>
        </is>
      </c>
      <c r="F255" s="60" t="n"/>
      <c r="G255" s="61">
        <f>ROUNDDOWN(G254*BDI,2)</f>
        <v/>
      </c>
    </row>
    <row r="256" ht="15" customHeight="1">
      <c r="A256" s="2" t="inlineStr"/>
      <c r="B256" s="2" t="inlineStr"/>
      <c r="C256" s="2" t="inlineStr"/>
      <c r="D256" s="2" t="inlineStr"/>
      <c r="E256" s="31" t="inlineStr">
        <is>
          <t>VALOR COM BDI:</t>
        </is>
      </c>
      <c r="F256" s="60" t="n"/>
      <c r="G256" s="61">
        <f>G255 + G254</f>
        <v/>
      </c>
    </row>
    <row r="257" ht="10" customHeight="1">
      <c r="A257" s="2" t="inlineStr"/>
      <c r="B257" s="2" t="inlineStr"/>
      <c r="C257" s="22" t="inlineStr"/>
      <c r="E257" s="2" t="inlineStr"/>
      <c r="F257" s="2" t="inlineStr"/>
      <c r="G257" s="2" t="inlineStr"/>
    </row>
    <row r="258" ht="20" customHeight="1">
      <c r="A258" s="23" t="inlineStr">
        <is>
          <t>I0590 CAMINHÃO TANQUE 8.000 l (CHI) (H)</t>
        </is>
      </c>
      <c r="B258" s="59" t="n"/>
      <c r="C258" s="59" t="n"/>
      <c r="D258" s="59" t="n"/>
      <c r="E258" s="59" t="n"/>
      <c r="F258" s="59" t="n"/>
      <c r="G258" s="60" t="n"/>
    </row>
    <row r="259" ht="15" customHeight="1">
      <c r="A259" s="24" t="inlineStr">
        <is>
          <t>Material</t>
        </is>
      </c>
      <c r="B259" s="60" t="n"/>
      <c r="C259" s="15" t="inlineStr">
        <is>
          <t>FONTE</t>
        </is>
      </c>
      <c r="D259" s="15" t="inlineStr">
        <is>
          <t>UNID</t>
        </is>
      </c>
      <c r="E259" s="15" t="inlineStr">
        <is>
          <t>COEFICIENTE</t>
        </is>
      </c>
      <c r="F259" s="15" t="inlineStr">
        <is>
          <t>PREÇO UNITÁRIO</t>
        </is>
      </c>
      <c r="G259" s="15" t="inlineStr">
        <is>
          <t>TOTAL</t>
        </is>
      </c>
    </row>
    <row r="260" ht="15" customHeight="1">
      <c r="A260" s="25" t="inlineStr">
        <is>
          <t>I2746</t>
        </is>
      </c>
      <c r="B260" s="26" t="inlineStr">
        <is>
          <t>MÃO DE OBRA DE OPERAÇÃO DO CAMINHÃO TANQUE 8.000 L</t>
        </is>
      </c>
      <c r="C260" s="25" t="inlineStr">
        <is>
          <t>SEINFRA</t>
        </is>
      </c>
      <c r="D260" s="25" t="inlineStr">
        <is>
          <t>H</t>
        </is>
      </c>
      <c r="E260" s="69" t="n">
        <v>1</v>
      </c>
      <c r="F260" s="72">
        <f>ROUND(M260*FATOR, 2)</f>
        <v/>
      </c>
      <c r="G260" s="72">
        <f>ROUND(E260*F260, 2)</f>
        <v/>
      </c>
      <c r="L260" t="n">
        <v>1</v>
      </c>
      <c r="M260" t="n">
        <v>27.46</v>
      </c>
      <c r="N260">
        <f>(M260-F260)</f>
        <v/>
      </c>
    </row>
    <row r="261" ht="15" customHeight="1">
      <c r="A261" s="25" t="inlineStr">
        <is>
          <t>I2701</t>
        </is>
      </c>
      <c r="B261" s="26" t="inlineStr">
        <is>
          <t>DEPRECIAÇÃO</t>
        </is>
      </c>
      <c r="C261" s="25" t="inlineStr">
        <is>
          <t>SEINFRA</t>
        </is>
      </c>
      <c r="D261" s="25" t="inlineStr">
        <is>
          <t>H</t>
        </is>
      </c>
      <c r="E261" s="69" t="n">
        <v>34.3806</v>
      </c>
      <c r="F261" s="72">
        <f>ROUND(M261*FATOR, 2)</f>
        <v/>
      </c>
      <c r="G261" s="72">
        <f>ROUND(E261*F261, 2)</f>
        <v/>
      </c>
      <c r="L261" t="n">
        <v>34.3806</v>
      </c>
      <c r="M261" t="n">
        <v>1</v>
      </c>
      <c r="N261">
        <f>(M261-F261)</f>
        <v/>
      </c>
    </row>
    <row r="262" ht="15" customHeight="1">
      <c r="A262" s="25" t="inlineStr">
        <is>
          <t>I2702</t>
        </is>
      </c>
      <c r="B262" s="26" t="inlineStr">
        <is>
          <t>JUROS</t>
        </is>
      </c>
      <c r="C262" s="25" t="inlineStr">
        <is>
          <t>SEINFRA</t>
        </is>
      </c>
      <c r="D262" s="25" t="inlineStr">
        <is>
          <t>H</t>
        </is>
      </c>
      <c r="E262" s="69" t="n">
        <v>11.6035</v>
      </c>
      <c r="F262" s="72">
        <f>ROUND(M262*FATOR, 2)</f>
        <v/>
      </c>
      <c r="G262" s="72">
        <f>ROUND(E262*F262, 2)</f>
        <v/>
      </c>
      <c r="L262" t="n">
        <v>11.6035</v>
      </c>
      <c r="M262" t="n">
        <v>1</v>
      </c>
      <c r="N262">
        <f>(M262-F262)</f>
        <v/>
      </c>
    </row>
    <row r="263" ht="15" customHeight="1">
      <c r="A263" s="2" t="inlineStr"/>
      <c r="B263" s="2" t="inlineStr"/>
      <c r="C263" s="2" t="inlineStr"/>
      <c r="D263" s="2" t="inlineStr"/>
      <c r="E263" s="29" t="inlineStr">
        <is>
          <t>TOTAL Material:</t>
        </is>
      </c>
      <c r="F263" s="60" t="n"/>
      <c r="G263" s="73">
        <f>SUM(G260:G262)</f>
        <v/>
      </c>
    </row>
    <row r="264" ht="15" customHeight="1">
      <c r="A264" s="2" t="inlineStr"/>
      <c r="B264" s="2" t="inlineStr"/>
      <c r="C264" s="2" t="inlineStr"/>
      <c r="D264" s="2" t="inlineStr"/>
      <c r="E264" s="31" t="inlineStr">
        <is>
          <t>VALOR:</t>
        </is>
      </c>
      <c r="F264" s="60" t="n"/>
      <c r="G264" s="61">
        <f>SUM(G263)</f>
        <v/>
      </c>
    </row>
    <row r="265" ht="15" customHeight="1">
      <c r="A265" s="2" t="inlineStr"/>
      <c r="B265" s="2" t="inlineStr"/>
      <c r="C265" s="2" t="inlineStr"/>
      <c r="D265" s="2" t="inlineStr"/>
      <c r="E265" s="31" t="inlineStr">
        <is>
          <t>VALOR BDI (26.70%):</t>
        </is>
      </c>
      <c r="F265" s="60" t="n"/>
      <c r="G265" s="61">
        <f>ROUNDDOWN(G264*BDI,2)</f>
        <v/>
      </c>
    </row>
    <row r="266" ht="15" customHeight="1">
      <c r="A266" s="2" t="inlineStr"/>
      <c r="B266" s="2" t="inlineStr"/>
      <c r="C266" s="2" t="inlineStr"/>
      <c r="D266" s="2" t="inlineStr"/>
      <c r="E266" s="31" t="inlineStr">
        <is>
          <t>VALOR COM BDI:</t>
        </is>
      </c>
      <c r="F266" s="60" t="n"/>
      <c r="G266" s="61">
        <f>G265 + G264</f>
        <v/>
      </c>
    </row>
    <row r="267" ht="10" customHeight="1">
      <c r="A267" s="2" t="inlineStr"/>
      <c r="B267" s="2" t="inlineStr"/>
      <c r="C267" s="22" t="inlineStr"/>
      <c r="E267" s="2" t="inlineStr"/>
      <c r="F267" s="2" t="inlineStr"/>
      <c r="G267" s="2" t="inlineStr"/>
    </row>
    <row r="268" ht="20" customHeight="1">
      <c r="A268" s="23" t="inlineStr">
        <is>
          <t>I0698 CAMINHÃO TANQUE 8.000 l (CHP) (H)</t>
        </is>
      </c>
      <c r="B268" s="59" t="n"/>
      <c r="C268" s="59" t="n"/>
      <c r="D268" s="59" t="n"/>
      <c r="E268" s="59" t="n"/>
      <c r="F268" s="59" t="n"/>
      <c r="G268" s="60" t="n"/>
    </row>
    <row r="269" ht="15" customHeight="1">
      <c r="A269" s="24" t="inlineStr">
        <is>
          <t>Material</t>
        </is>
      </c>
      <c r="B269" s="60" t="n"/>
      <c r="C269" s="15" t="inlineStr">
        <is>
          <t>FONTE</t>
        </is>
      </c>
      <c r="D269" s="15" t="inlineStr">
        <is>
          <t>UNID</t>
        </is>
      </c>
      <c r="E269" s="15" t="inlineStr">
        <is>
          <t>COEFICIENTE</t>
        </is>
      </c>
      <c r="F269" s="15" t="inlineStr">
        <is>
          <t>PREÇO UNITÁRIO</t>
        </is>
      </c>
      <c r="G269" s="15" t="inlineStr">
        <is>
          <t>TOTAL</t>
        </is>
      </c>
    </row>
    <row r="270" ht="15" customHeight="1">
      <c r="A270" s="25" t="inlineStr">
        <is>
          <t>I2746</t>
        </is>
      </c>
      <c r="B270" s="26" t="inlineStr">
        <is>
          <t>MÃO DE OBRA DE OPERAÇÃO DO CAMINHÃO TANQUE 8.000 L</t>
        </is>
      </c>
      <c r="C270" s="25" t="inlineStr">
        <is>
          <t>SEINFRA</t>
        </is>
      </c>
      <c r="D270" s="25" t="inlineStr">
        <is>
          <t>H</t>
        </is>
      </c>
      <c r="E270" s="69" t="n">
        <v>1</v>
      </c>
      <c r="F270" s="72">
        <f>ROUND(M270*FATOR, 2)</f>
        <v/>
      </c>
      <c r="G270" s="72">
        <f>ROUND(E270*F270, 2)</f>
        <v/>
      </c>
      <c r="L270" t="n">
        <v>1</v>
      </c>
      <c r="M270" t="n">
        <v>27.46</v>
      </c>
      <c r="N270">
        <f>(M270-F270)</f>
        <v/>
      </c>
    </row>
    <row r="271" ht="15" customHeight="1">
      <c r="A271" s="25" t="inlineStr">
        <is>
          <t>I2745</t>
        </is>
      </c>
      <c r="B271" s="26" t="inlineStr">
        <is>
          <t>MATERIAL DE OPERAÇÃO DO CAMINHÃO TANQUE 8.000 L</t>
        </is>
      </c>
      <c r="C271" s="25" t="inlineStr">
        <is>
          <t>SEINFRA</t>
        </is>
      </c>
      <c r="D271" s="25" t="inlineStr">
        <is>
          <t>H</t>
        </is>
      </c>
      <c r="E271" s="69" t="n">
        <v>1</v>
      </c>
      <c r="F271" s="72">
        <f>ROUND(M271*FATOR, 2)</f>
        <v/>
      </c>
      <c r="G271" s="72">
        <f>ROUND(E271*F271, 2)</f>
        <v/>
      </c>
      <c r="L271" t="n">
        <v>1</v>
      </c>
      <c r="M271" t="n">
        <v>91.816</v>
      </c>
      <c r="N271">
        <f>(M271-F271)</f>
        <v/>
      </c>
    </row>
    <row r="272" ht="15" customHeight="1">
      <c r="A272" s="25" t="inlineStr">
        <is>
          <t>I2701</t>
        </is>
      </c>
      <c r="B272" s="26" t="inlineStr">
        <is>
          <t>DEPRECIAÇÃO</t>
        </is>
      </c>
      <c r="C272" s="25" t="inlineStr">
        <is>
          <t>SEINFRA</t>
        </is>
      </c>
      <c r="D272" s="25" t="inlineStr">
        <is>
          <t>H</t>
        </is>
      </c>
      <c r="E272" s="69" t="n">
        <v>34.3806</v>
      </c>
      <c r="F272" s="72">
        <f>ROUND(M272*FATOR, 2)</f>
        <v/>
      </c>
      <c r="G272" s="72">
        <f>ROUND(E272*F272, 2)</f>
        <v/>
      </c>
      <c r="L272" t="n">
        <v>34.3806</v>
      </c>
      <c r="M272" t="n">
        <v>1</v>
      </c>
      <c r="N272">
        <f>(M272-F272)</f>
        <v/>
      </c>
    </row>
    <row r="273" ht="15" customHeight="1">
      <c r="A273" s="25" t="inlineStr">
        <is>
          <t>I2702</t>
        </is>
      </c>
      <c r="B273" s="26" t="inlineStr">
        <is>
          <t>JUROS</t>
        </is>
      </c>
      <c r="C273" s="25" t="inlineStr">
        <is>
          <t>SEINFRA</t>
        </is>
      </c>
      <c r="D273" s="25" t="inlineStr">
        <is>
          <t>H</t>
        </is>
      </c>
      <c r="E273" s="69" t="n">
        <v>11.6035</v>
      </c>
      <c r="F273" s="72">
        <f>ROUND(M273*FATOR, 2)</f>
        <v/>
      </c>
      <c r="G273" s="72">
        <f>ROUND(E273*F273, 2)</f>
        <v/>
      </c>
      <c r="L273" t="n">
        <v>11.6035</v>
      </c>
      <c r="M273" t="n">
        <v>1</v>
      </c>
      <c r="N273">
        <f>(M273-F273)</f>
        <v/>
      </c>
    </row>
    <row r="274" ht="15" customHeight="1">
      <c r="A274" s="25" t="inlineStr">
        <is>
          <t>I2703</t>
        </is>
      </c>
      <c r="B274" s="26" t="inlineStr">
        <is>
          <t>MANUTENÇÃO</t>
        </is>
      </c>
      <c r="C274" s="25" t="inlineStr">
        <is>
          <t>SEINFRA</t>
        </is>
      </c>
      <c r="D274" s="25" t="inlineStr">
        <is>
          <t>H</t>
        </is>
      </c>
      <c r="E274" s="69" t="n">
        <v>51.571</v>
      </c>
      <c r="F274" s="72">
        <f>ROUND(M274*FATOR, 2)</f>
        <v/>
      </c>
      <c r="G274" s="72">
        <f>ROUND(E274*F274, 2)</f>
        <v/>
      </c>
      <c r="L274" t="n">
        <v>51.571</v>
      </c>
      <c r="M274" t="n">
        <v>1</v>
      </c>
      <c r="N274">
        <f>(M274-F274)</f>
        <v/>
      </c>
    </row>
    <row r="275" ht="15" customHeight="1">
      <c r="A275" s="2" t="inlineStr"/>
      <c r="B275" s="2" t="inlineStr"/>
      <c r="C275" s="2" t="inlineStr"/>
      <c r="D275" s="2" t="inlineStr"/>
      <c r="E275" s="29" t="inlineStr">
        <is>
          <t>TOTAL Material:</t>
        </is>
      </c>
      <c r="F275" s="60" t="n"/>
      <c r="G275" s="73">
        <f>SUM(G270:G274)</f>
        <v/>
      </c>
    </row>
    <row r="276" ht="15" customHeight="1">
      <c r="A276" s="2" t="inlineStr"/>
      <c r="B276" s="2" t="inlineStr"/>
      <c r="C276" s="2" t="inlineStr"/>
      <c r="D276" s="2" t="inlineStr"/>
      <c r="E276" s="31" t="inlineStr">
        <is>
          <t>VALOR:</t>
        </is>
      </c>
      <c r="F276" s="60" t="n"/>
      <c r="G276" s="61">
        <f>SUM(G275)</f>
        <v/>
      </c>
    </row>
    <row r="277" ht="15" customHeight="1">
      <c r="A277" s="2" t="inlineStr"/>
      <c r="B277" s="2" t="inlineStr"/>
      <c r="C277" s="2" t="inlineStr"/>
      <c r="D277" s="2" t="inlineStr"/>
      <c r="E277" s="31" t="inlineStr">
        <is>
          <t>VALOR BDI (26.70%):</t>
        </is>
      </c>
      <c r="F277" s="60" t="n"/>
      <c r="G277" s="61">
        <f>ROUNDDOWN(G276*BDI,2)</f>
        <v/>
      </c>
    </row>
    <row r="278" ht="15" customHeight="1">
      <c r="A278" s="2" t="inlineStr"/>
      <c r="B278" s="2" t="inlineStr"/>
      <c r="C278" s="2" t="inlineStr"/>
      <c r="D278" s="2" t="inlineStr"/>
      <c r="E278" s="31" t="inlineStr">
        <is>
          <t>VALOR COM BDI:</t>
        </is>
      </c>
      <c r="F278" s="60" t="n"/>
      <c r="G278" s="61">
        <f>G277 + G276</f>
        <v/>
      </c>
    </row>
    <row r="279" ht="10" customHeight="1">
      <c r="A279" s="2" t="inlineStr"/>
      <c r="B279" s="2" t="inlineStr"/>
      <c r="C279" s="22" t="inlineStr"/>
      <c r="E279" s="2" t="inlineStr"/>
      <c r="F279" s="2" t="inlineStr"/>
      <c r="G279" s="2" t="inlineStr"/>
    </row>
    <row r="280" ht="20" customHeight="1">
      <c r="A280" s="23" t="inlineStr">
        <is>
          <t>I0594 CARREGADEIRA DE PNEUS HP 111 (CHI) (H)</t>
        </is>
      </c>
      <c r="B280" s="59" t="n"/>
      <c r="C280" s="59" t="n"/>
      <c r="D280" s="59" t="n"/>
      <c r="E280" s="59" t="n"/>
      <c r="F280" s="59" t="n"/>
      <c r="G280" s="60" t="n"/>
    </row>
    <row r="281" ht="15" customHeight="1">
      <c r="A281" s="24" t="inlineStr">
        <is>
          <t>Material</t>
        </is>
      </c>
      <c r="B281" s="60" t="n"/>
      <c r="C281" s="15" t="inlineStr">
        <is>
          <t>FONTE</t>
        </is>
      </c>
      <c r="D281" s="15" t="inlineStr">
        <is>
          <t>UNID</t>
        </is>
      </c>
      <c r="E281" s="15" t="inlineStr">
        <is>
          <t>COEFICIENTE</t>
        </is>
      </c>
      <c r="F281" s="15" t="inlineStr">
        <is>
          <t>PREÇO UNITÁRIO</t>
        </is>
      </c>
      <c r="G281" s="15" t="inlineStr">
        <is>
          <t>TOTAL</t>
        </is>
      </c>
    </row>
    <row r="282" ht="21" customHeight="1">
      <c r="A282" s="25" t="inlineStr">
        <is>
          <t>I2753</t>
        </is>
      </c>
      <c r="B282" s="26" t="inlineStr">
        <is>
          <t>MÃO DE OBRA DE OPERAÇÃO DA CARREGADEIRA DE PNEUS (111 HP)</t>
        </is>
      </c>
      <c r="C282" s="25" t="inlineStr">
        <is>
          <t>SEINFRA</t>
        </is>
      </c>
      <c r="D282" s="25" t="inlineStr">
        <is>
          <t>H</t>
        </is>
      </c>
      <c r="E282" s="69" t="n">
        <v>1</v>
      </c>
      <c r="F282" s="72">
        <f>ROUND(M282*FATOR, 2)</f>
        <v/>
      </c>
      <c r="G282" s="72">
        <f>ROUND(E282*F282, 2)</f>
        <v/>
      </c>
      <c r="L282" t="n">
        <v>1</v>
      </c>
      <c r="M282" t="n">
        <v>32.45</v>
      </c>
      <c r="N282">
        <f>(M282-F282)</f>
        <v/>
      </c>
    </row>
    <row r="283" ht="15" customHeight="1">
      <c r="A283" s="25" t="inlineStr">
        <is>
          <t>I2701</t>
        </is>
      </c>
      <c r="B283" s="26" t="inlineStr">
        <is>
          <t>DEPRECIAÇÃO</t>
        </is>
      </c>
      <c r="C283" s="25" t="inlineStr">
        <is>
          <t>SEINFRA</t>
        </is>
      </c>
      <c r="D283" s="25" t="inlineStr">
        <is>
          <t>H</t>
        </is>
      </c>
      <c r="E283" s="69" t="n">
        <v>41.568</v>
      </c>
      <c r="F283" s="72">
        <f>ROUND(M283*FATOR, 2)</f>
        <v/>
      </c>
      <c r="G283" s="72">
        <f>ROUND(E283*F283, 2)</f>
        <v/>
      </c>
      <c r="L283" t="n">
        <v>41.568</v>
      </c>
      <c r="M283" t="n">
        <v>1</v>
      </c>
      <c r="N283">
        <f>(M283-F283)</f>
        <v/>
      </c>
    </row>
    <row r="284" ht="15" customHeight="1">
      <c r="A284" s="25" t="inlineStr">
        <is>
          <t>I2702</t>
        </is>
      </c>
      <c r="B284" s="26" t="inlineStr">
        <is>
          <t>JUROS</t>
        </is>
      </c>
      <c r="C284" s="25" t="inlineStr">
        <is>
          <t>SEINFRA</t>
        </is>
      </c>
      <c r="D284" s="25" t="inlineStr">
        <is>
          <t>H</t>
        </is>
      </c>
      <c r="E284" s="69" t="n">
        <v>14.0292</v>
      </c>
      <c r="F284" s="72">
        <f>ROUND(M284*FATOR, 2)</f>
        <v/>
      </c>
      <c r="G284" s="72">
        <f>ROUND(E284*F284, 2)</f>
        <v/>
      </c>
      <c r="L284" t="n">
        <v>14.0292</v>
      </c>
      <c r="M284" t="n">
        <v>1</v>
      </c>
      <c r="N284">
        <f>(M284-F284)</f>
        <v/>
      </c>
    </row>
    <row r="285" ht="15" customHeight="1">
      <c r="A285" s="2" t="inlineStr"/>
      <c r="B285" s="2" t="inlineStr"/>
      <c r="C285" s="2" t="inlineStr"/>
      <c r="D285" s="2" t="inlineStr"/>
      <c r="E285" s="29" t="inlineStr">
        <is>
          <t>TOTAL Material:</t>
        </is>
      </c>
      <c r="F285" s="60" t="n"/>
      <c r="G285" s="73">
        <f>SUM(G282:G284)</f>
        <v/>
      </c>
    </row>
    <row r="286" ht="15" customHeight="1">
      <c r="A286" s="2" t="inlineStr"/>
      <c r="B286" s="2" t="inlineStr"/>
      <c r="C286" s="2" t="inlineStr"/>
      <c r="D286" s="2" t="inlineStr"/>
      <c r="E286" s="31" t="inlineStr">
        <is>
          <t>VALOR:</t>
        </is>
      </c>
      <c r="F286" s="60" t="n"/>
      <c r="G286" s="61">
        <f>SUM(G285)</f>
        <v/>
      </c>
    </row>
    <row r="287" ht="15" customHeight="1">
      <c r="A287" s="2" t="inlineStr"/>
      <c r="B287" s="2" t="inlineStr"/>
      <c r="C287" s="2" t="inlineStr"/>
      <c r="D287" s="2" t="inlineStr"/>
      <c r="E287" s="31" t="inlineStr">
        <is>
          <t>VALOR BDI (26.70%):</t>
        </is>
      </c>
      <c r="F287" s="60" t="n"/>
      <c r="G287" s="61">
        <f>ROUNDDOWN(G286*BDI,2)</f>
        <v/>
      </c>
    </row>
    <row r="288" ht="15" customHeight="1">
      <c r="A288" s="2" t="inlineStr"/>
      <c r="B288" s="2" t="inlineStr"/>
      <c r="C288" s="2" t="inlineStr"/>
      <c r="D288" s="2" t="inlineStr"/>
      <c r="E288" s="31" t="inlineStr">
        <is>
          <t>VALOR COM BDI:</t>
        </is>
      </c>
      <c r="F288" s="60" t="n"/>
      <c r="G288" s="61">
        <f>G287 + G286</f>
        <v/>
      </c>
    </row>
    <row r="289" ht="10" customHeight="1">
      <c r="A289" s="2" t="inlineStr"/>
      <c r="B289" s="2" t="inlineStr"/>
      <c r="C289" s="22" t="inlineStr"/>
      <c r="E289" s="2" t="inlineStr"/>
      <c r="F289" s="2" t="inlineStr"/>
      <c r="G289" s="2" t="inlineStr"/>
    </row>
    <row r="290" ht="20" customHeight="1">
      <c r="A290" s="23" t="inlineStr">
        <is>
          <t>I0708 CARREGADEIRA DE PNEUS HP 111 (CHP) (H)</t>
        </is>
      </c>
      <c r="B290" s="59" t="n"/>
      <c r="C290" s="59" t="n"/>
      <c r="D290" s="59" t="n"/>
      <c r="E290" s="59" t="n"/>
      <c r="F290" s="59" t="n"/>
      <c r="G290" s="60" t="n"/>
    </row>
    <row r="291" ht="15" customHeight="1">
      <c r="A291" s="24" t="inlineStr">
        <is>
          <t>Material</t>
        </is>
      </c>
      <c r="B291" s="60" t="n"/>
      <c r="C291" s="15" t="inlineStr">
        <is>
          <t>FONTE</t>
        </is>
      </c>
      <c r="D291" s="15" t="inlineStr">
        <is>
          <t>UNID</t>
        </is>
      </c>
      <c r="E291" s="15" t="inlineStr">
        <is>
          <t>COEFICIENTE</t>
        </is>
      </c>
      <c r="F291" s="15" t="inlineStr">
        <is>
          <t>PREÇO UNITÁRIO</t>
        </is>
      </c>
      <c r="G291" s="15" t="inlineStr">
        <is>
          <t>TOTAL</t>
        </is>
      </c>
    </row>
    <row r="292" ht="21" customHeight="1">
      <c r="A292" s="25" t="inlineStr">
        <is>
          <t>I2753</t>
        </is>
      </c>
      <c r="B292" s="26" t="inlineStr">
        <is>
          <t>MÃO DE OBRA DE OPERAÇÃO DA CARREGADEIRA DE PNEUS (111 HP)</t>
        </is>
      </c>
      <c r="C292" s="25" t="inlineStr">
        <is>
          <t>SEINFRA</t>
        </is>
      </c>
      <c r="D292" s="25" t="inlineStr">
        <is>
          <t>H</t>
        </is>
      </c>
      <c r="E292" s="69" t="n">
        <v>1</v>
      </c>
      <c r="F292" s="72">
        <f>ROUND(M292*FATOR, 2)</f>
        <v/>
      </c>
      <c r="G292" s="72">
        <f>ROUND(E292*F292, 2)</f>
        <v/>
      </c>
      <c r="L292" t="n">
        <v>1</v>
      </c>
      <c r="M292" t="n">
        <v>32.45</v>
      </c>
      <c r="N292">
        <f>(M292-F292)</f>
        <v/>
      </c>
    </row>
    <row r="293" ht="21" customHeight="1">
      <c r="A293" s="25" t="inlineStr">
        <is>
          <t>I2752</t>
        </is>
      </c>
      <c r="B293" s="26" t="inlineStr">
        <is>
          <t>MATERIAL DE OPERAÇÃO DA CARREGADEIRA DE PNEUS (111 HP)</t>
        </is>
      </c>
      <c r="C293" s="25" t="inlineStr">
        <is>
          <t>SEINFRA</t>
        </is>
      </c>
      <c r="D293" s="25" t="inlineStr">
        <is>
          <t>H</t>
        </is>
      </c>
      <c r="E293" s="69" t="n">
        <v>1</v>
      </c>
      <c r="F293" s="72">
        <f>ROUND(M293*FATOR, 2)</f>
        <v/>
      </c>
      <c r="G293" s="72">
        <f>ROUND(E293*F293, 2)</f>
        <v/>
      </c>
      <c r="L293" t="n">
        <v>1</v>
      </c>
      <c r="M293" t="n">
        <v>83.0835</v>
      </c>
      <c r="N293">
        <f>(M293-F293)</f>
        <v/>
      </c>
    </row>
    <row r="294" ht="15" customHeight="1">
      <c r="A294" s="25" t="inlineStr">
        <is>
          <t>I2701</t>
        </is>
      </c>
      <c r="B294" s="26" t="inlineStr">
        <is>
          <t>DEPRECIAÇÃO</t>
        </is>
      </c>
      <c r="C294" s="25" t="inlineStr">
        <is>
          <t>SEINFRA</t>
        </is>
      </c>
      <c r="D294" s="25" t="inlineStr">
        <is>
          <t>H</t>
        </is>
      </c>
      <c r="E294" s="69" t="n">
        <v>41.568</v>
      </c>
      <c r="F294" s="72">
        <f>ROUND(M294*FATOR, 2)</f>
        <v/>
      </c>
      <c r="G294" s="72">
        <f>ROUND(E294*F294, 2)</f>
        <v/>
      </c>
      <c r="L294" t="n">
        <v>41.568</v>
      </c>
      <c r="M294" t="n">
        <v>1</v>
      </c>
      <c r="N294">
        <f>(M294-F294)</f>
        <v/>
      </c>
    </row>
    <row r="295" ht="15" customHeight="1">
      <c r="A295" s="25" t="inlineStr">
        <is>
          <t>I2702</t>
        </is>
      </c>
      <c r="B295" s="26" t="inlineStr">
        <is>
          <t>JUROS</t>
        </is>
      </c>
      <c r="C295" s="25" t="inlineStr">
        <is>
          <t>SEINFRA</t>
        </is>
      </c>
      <c r="D295" s="25" t="inlineStr">
        <is>
          <t>H</t>
        </is>
      </c>
      <c r="E295" s="69" t="n">
        <v>14.0292</v>
      </c>
      <c r="F295" s="72">
        <f>ROUND(M295*FATOR, 2)</f>
        <v/>
      </c>
      <c r="G295" s="72">
        <f>ROUND(E295*F295, 2)</f>
        <v/>
      </c>
      <c r="L295" t="n">
        <v>14.0292</v>
      </c>
      <c r="M295" t="n">
        <v>1</v>
      </c>
      <c r="N295">
        <f>(M295-F295)</f>
        <v/>
      </c>
    </row>
    <row r="296" ht="15" customHeight="1">
      <c r="A296" s="25" t="inlineStr">
        <is>
          <t>I2703</t>
        </is>
      </c>
      <c r="B296" s="26" t="inlineStr">
        <is>
          <t>MANUTENÇÃO</t>
        </is>
      </c>
      <c r="C296" s="25" t="inlineStr">
        <is>
          <t>SEINFRA</t>
        </is>
      </c>
      <c r="D296" s="25" t="inlineStr">
        <is>
          <t>H</t>
        </is>
      </c>
      <c r="E296" s="69" t="n">
        <v>62.352</v>
      </c>
      <c r="F296" s="72">
        <f>ROUND(M296*FATOR, 2)</f>
        <v/>
      </c>
      <c r="G296" s="72">
        <f>ROUND(E296*F296, 2)</f>
        <v/>
      </c>
      <c r="L296" t="n">
        <v>62.352</v>
      </c>
      <c r="M296" t="n">
        <v>1</v>
      </c>
      <c r="N296">
        <f>(M296-F296)</f>
        <v/>
      </c>
    </row>
    <row r="297" ht="15" customHeight="1">
      <c r="A297" s="2" t="inlineStr"/>
      <c r="B297" s="2" t="inlineStr"/>
      <c r="C297" s="2" t="inlineStr"/>
      <c r="D297" s="2" t="inlineStr"/>
      <c r="E297" s="29" t="inlineStr">
        <is>
          <t>TOTAL Material:</t>
        </is>
      </c>
      <c r="F297" s="60" t="n"/>
      <c r="G297" s="73">
        <f>SUM(G292:G296)</f>
        <v/>
      </c>
    </row>
    <row r="298" ht="15" customHeight="1">
      <c r="A298" s="2" t="inlineStr"/>
      <c r="B298" s="2" t="inlineStr"/>
      <c r="C298" s="2" t="inlineStr"/>
      <c r="D298" s="2" t="inlineStr"/>
      <c r="E298" s="31" t="inlineStr">
        <is>
          <t>VALOR:</t>
        </is>
      </c>
      <c r="F298" s="60" t="n"/>
      <c r="G298" s="61">
        <f>SUM(G297)</f>
        <v/>
      </c>
    </row>
    <row r="299" ht="15" customHeight="1">
      <c r="A299" s="2" t="inlineStr"/>
      <c r="B299" s="2" t="inlineStr"/>
      <c r="C299" s="2" t="inlineStr"/>
      <c r="D299" s="2" t="inlineStr"/>
      <c r="E299" s="31" t="inlineStr">
        <is>
          <t>VALOR BDI (26.70%):</t>
        </is>
      </c>
      <c r="F299" s="60" t="n"/>
      <c r="G299" s="61">
        <f>ROUNDDOWN(G298*BDI,2)</f>
        <v/>
      </c>
    </row>
    <row r="300" ht="15" customHeight="1">
      <c r="A300" s="2" t="inlineStr"/>
      <c r="B300" s="2" t="inlineStr"/>
      <c r="C300" s="2" t="inlineStr"/>
      <c r="D300" s="2" t="inlineStr"/>
      <c r="E300" s="31" t="inlineStr">
        <is>
          <t>VALOR COM BDI:</t>
        </is>
      </c>
      <c r="F300" s="60" t="n"/>
      <c r="G300" s="61">
        <f>G299 + G298</f>
        <v/>
      </c>
    </row>
    <row r="301" ht="10" customHeight="1">
      <c r="A301" s="2" t="inlineStr"/>
      <c r="B301" s="2" t="inlineStr"/>
      <c r="C301" s="22" t="inlineStr"/>
      <c r="E301" s="2" t="inlineStr"/>
      <c r="F301" s="2" t="inlineStr"/>
      <c r="G301" s="2" t="inlineStr"/>
    </row>
    <row r="302" ht="20" customHeight="1">
      <c r="A302" s="23" t="inlineStr">
        <is>
          <t>I0596 CARREGADEIRA DE PNEUS HP 180 (CHI) (H)</t>
        </is>
      </c>
      <c r="B302" s="59" t="n"/>
      <c r="C302" s="59" t="n"/>
      <c r="D302" s="59" t="n"/>
      <c r="E302" s="59" t="n"/>
      <c r="F302" s="59" t="n"/>
      <c r="G302" s="60" t="n"/>
    </row>
    <row r="303" ht="15" customHeight="1">
      <c r="A303" s="24" t="inlineStr">
        <is>
          <t>Material</t>
        </is>
      </c>
      <c r="B303" s="60" t="n"/>
      <c r="C303" s="15" t="inlineStr">
        <is>
          <t>FONTE</t>
        </is>
      </c>
      <c r="D303" s="15" t="inlineStr">
        <is>
          <t>UNID</t>
        </is>
      </c>
      <c r="E303" s="15" t="inlineStr">
        <is>
          <t>COEFICIENTE</t>
        </is>
      </c>
      <c r="F303" s="15" t="inlineStr">
        <is>
          <t>PREÇO UNITÁRIO</t>
        </is>
      </c>
      <c r="G303" s="15" t="inlineStr">
        <is>
          <t>TOTAL</t>
        </is>
      </c>
    </row>
    <row r="304" ht="21" customHeight="1">
      <c r="A304" s="25" t="inlineStr">
        <is>
          <t>I2755</t>
        </is>
      </c>
      <c r="B304" s="26" t="inlineStr">
        <is>
          <t>MÃO DE OBRA DE OPERAÇÃO DA CARREGADEIRA DE PNEUS (180 HP)</t>
        </is>
      </c>
      <c r="C304" s="25" t="inlineStr">
        <is>
          <t>SEINFRA</t>
        </is>
      </c>
      <c r="D304" s="25" t="inlineStr">
        <is>
          <t>H</t>
        </is>
      </c>
      <c r="E304" s="69" t="n">
        <v>1</v>
      </c>
      <c r="F304" s="72">
        <f>ROUND(M304*FATOR, 2)</f>
        <v/>
      </c>
      <c r="G304" s="72">
        <f>ROUND(E304*F304, 2)</f>
        <v/>
      </c>
      <c r="L304" t="n">
        <v>1</v>
      </c>
      <c r="M304" t="n">
        <v>32.45</v>
      </c>
      <c r="N304">
        <f>(M304-F304)</f>
        <v/>
      </c>
    </row>
    <row r="305" ht="15" customHeight="1">
      <c r="A305" s="25" t="inlineStr">
        <is>
          <t>I2701</t>
        </is>
      </c>
      <c r="B305" s="26" t="inlineStr">
        <is>
          <t>DEPRECIAÇÃO</t>
        </is>
      </c>
      <c r="C305" s="25" t="inlineStr">
        <is>
          <t>SEINFRA</t>
        </is>
      </c>
      <c r="D305" s="25" t="inlineStr">
        <is>
          <t>H</t>
        </is>
      </c>
      <c r="E305" s="69" t="n">
        <v>57.9714</v>
      </c>
      <c r="F305" s="72">
        <f>ROUND(M305*FATOR, 2)</f>
        <v/>
      </c>
      <c r="G305" s="72">
        <f>ROUND(E305*F305, 2)</f>
        <v/>
      </c>
      <c r="L305" t="n">
        <v>57.9714</v>
      </c>
      <c r="M305" t="n">
        <v>1</v>
      </c>
      <c r="N305">
        <f>(M305-F305)</f>
        <v/>
      </c>
    </row>
    <row r="306" ht="15" customHeight="1">
      <c r="A306" s="25" t="inlineStr">
        <is>
          <t>I2702</t>
        </is>
      </c>
      <c r="B306" s="26" t="inlineStr">
        <is>
          <t>JUROS</t>
        </is>
      </c>
      <c r="C306" s="25" t="inlineStr">
        <is>
          <t>SEINFRA</t>
        </is>
      </c>
      <c r="D306" s="25" t="inlineStr">
        <is>
          <t>H</t>
        </is>
      </c>
      <c r="E306" s="69" t="n">
        <v>19.5654</v>
      </c>
      <c r="F306" s="72">
        <f>ROUND(M306*FATOR, 2)</f>
        <v/>
      </c>
      <c r="G306" s="72">
        <f>ROUND(E306*F306, 2)</f>
        <v/>
      </c>
      <c r="L306" t="n">
        <v>19.5654</v>
      </c>
      <c r="M306" t="n">
        <v>1</v>
      </c>
      <c r="N306">
        <f>(M306-F306)</f>
        <v/>
      </c>
    </row>
    <row r="307" ht="15" customHeight="1">
      <c r="A307" s="2" t="inlineStr"/>
      <c r="B307" s="2" t="inlineStr"/>
      <c r="C307" s="2" t="inlineStr"/>
      <c r="D307" s="2" t="inlineStr"/>
      <c r="E307" s="29" t="inlineStr">
        <is>
          <t>TOTAL Material:</t>
        </is>
      </c>
      <c r="F307" s="60" t="n"/>
      <c r="G307" s="73">
        <f>SUM(G304:G306)</f>
        <v/>
      </c>
    </row>
    <row r="308" ht="15" customHeight="1">
      <c r="A308" s="2" t="inlineStr"/>
      <c r="B308" s="2" t="inlineStr"/>
      <c r="C308" s="2" t="inlineStr"/>
      <c r="D308" s="2" t="inlineStr"/>
      <c r="E308" s="31" t="inlineStr">
        <is>
          <t>VALOR:</t>
        </is>
      </c>
      <c r="F308" s="60" t="n"/>
      <c r="G308" s="61">
        <f>SUM(G307)</f>
        <v/>
      </c>
    </row>
    <row r="309" ht="15" customHeight="1">
      <c r="A309" s="2" t="inlineStr"/>
      <c r="B309" s="2" t="inlineStr"/>
      <c r="C309" s="2" t="inlineStr"/>
      <c r="D309" s="2" t="inlineStr"/>
      <c r="E309" s="31" t="inlineStr">
        <is>
          <t>VALOR BDI (26.70%):</t>
        </is>
      </c>
      <c r="F309" s="60" t="n"/>
      <c r="G309" s="61">
        <f>ROUNDDOWN(G308*BDI,2)</f>
        <v/>
      </c>
    </row>
    <row r="310" ht="15" customHeight="1">
      <c r="A310" s="2" t="inlineStr"/>
      <c r="B310" s="2" t="inlineStr"/>
      <c r="C310" s="2" t="inlineStr"/>
      <c r="D310" s="2" t="inlineStr"/>
      <c r="E310" s="31" t="inlineStr">
        <is>
          <t>VALOR COM BDI:</t>
        </is>
      </c>
      <c r="F310" s="60" t="n"/>
      <c r="G310" s="61">
        <f>G309 + G308</f>
        <v/>
      </c>
    </row>
    <row r="311" ht="10" customHeight="1">
      <c r="A311" s="2" t="inlineStr"/>
      <c r="B311" s="2" t="inlineStr"/>
      <c r="C311" s="22" t="inlineStr"/>
      <c r="E311" s="2" t="inlineStr"/>
      <c r="F311" s="2" t="inlineStr"/>
      <c r="G311" s="2" t="inlineStr"/>
    </row>
    <row r="312" ht="20" customHeight="1">
      <c r="A312" s="23" t="inlineStr">
        <is>
          <t>I0710 CARREGADEIRA DE PNEUS HP 180 (CHP) (H)</t>
        </is>
      </c>
      <c r="B312" s="59" t="n"/>
      <c r="C312" s="59" t="n"/>
      <c r="D312" s="59" t="n"/>
      <c r="E312" s="59" t="n"/>
      <c r="F312" s="59" t="n"/>
      <c r="G312" s="60" t="n"/>
    </row>
    <row r="313" ht="15" customHeight="1">
      <c r="A313" s="24" t="inlineStr">
        <is>
          <t>Material</t>
        </is>
      </c>
      <c r="B313" s="60" t="n"/>
      <c r="C313" s="15" t="inlineStr">
        <is>
          <t>FONTE</t>
        </is>
      </c>
      <c r="D313" s="15" t="inlineStr">
        <is>
          <t>UNID</t>
        </is>
      </c>
      <c r="E313" s="15" t="inlineStr">
        <is>
          <t>COEFICIENTE</t>
        </is>
      </c>
      <c r="F313" s="15" t="inlineStr">
        <is>
          <t>PREÇO UNITÁRIO</t>
        </is>
      </c>
      <c r="G313" s="15" t="inlineStr">
        <is>
          <t>TOTAL</t>
        </is>
      </c>
    </row>
    <row r="314" ht="21" customHeight="1">
      <c r="A314" s="25" t="inlineStr">
        <is>
          <t>I2755</t>
        </is>
      </c>
      <c r="B314" s="26" t="inlineStr">
        <is>
          <t>MÃO DE OBRA DE OPERAÇÃO DA CARREGADEIRA DE PNEUS (180 HP)</t>
        </is>
      </c>
      <c r="C314" s="25" t="inlineStr">
        <is>
          <t>SEINFRA</t>
        </is>
      </c>
      <c r="D314" s="25" t="inlineStr">
        <is>
          <t>H</t>
        </is>
      </c>
      <c r="E314" s="69" t="n">
        <v>1</v>
      </c>
      <c r="F314" s="72">
        <f>ROUND(M314*FATOR, 2)</f>
        <v/>
      </c>
      <c r="G314" s="72">
        <f>ROUND(E314*F314, 2)</f>
        <v/>
      </c>
      <c r="L314" t="n">
        <v>1</v>
      </c>
      <c r="M314" t="n">
        <v>32.45</v>
      </c>
      <c r="N314">
        <f>(M314-F314)</f>
        <v/>
      </c>
    </row>
    <row r="315" ht="21" customHeight="1">
      <c r="A315" s="25" t="inlineStr">
        <is>
          <t>I2754</t>
        </is>
      </c>
      <c r="B315" s="26" t="inlineStr">
        <is>
          <t>MATERIAL DE OPERAÇÃO DA CARREGADEIRA DE PNEUS (180 HP)</t>
        </is>
      </c>
      <c r="C315" s="25" t="inlineStr">
        <is>
          <t>SEINFRA</t>
        </is>
      </c>
      <c r="D315" s="25" t="inlineStr">
        <is>
          <t>H</t>
        </is>
      </c>
      <c r="E315" s="69" t="n">
        <v>1</v>
      </c>
      <c r="F315" s="72">
        <f>ROUND(M315*FATOR, 2)</f>
        <v/>
      </c>
      <c r="G315" s="72">
        <f>ROUND(E315*F315, 2)</f>
        <v/>
      </c>
      <c r="L315" t="n">
        <v>1</v>
      </c>
      <c r="M315" t="n">
        <v>134.73</v>
      </c>
      <c r="N315">
        <f>(M315-F315)</f>
        <v/>
      </c>
    </row>
    <row r="316" ht="15" customHeight="1">
      <c r="A316" s="25" t="inlineStr">
        <is>
          <t>I2701</t>
        </is>
      </c>
      <c r="B316" s="26" t="inlineStr">
        <is>
          <t>DEPRECIAÇÃO</t>
        </is>
      </c>
      <c r="C316" s="25" t="inlineStr">
        <is>
          <t>SEINFRA</t>
        </is>
      </c>
      <c r="D316" s="25" t="inlineStr">
        <is>
          <t>H</t>
        </is>
      </c>
      <c r="E316" s="69" t="n">
        <v>57.9714</v>
      </c>
      <c r="F316" s="72">
        <f>ROUND(M316*FATOR, 2)</f>
        <v/>
      </c>
      <c r="G316" s="72">
        <f>ROUND(E316*F316, 2)</f>
        <v/>
      </c>
      <c r="L316" t="n">
        <v>57.9714</v>
      </c>
      <c r="M316" t="n">
        <v>1</v>
      </c>
      <c r="N316">
        <f>(M316-F316)</f>
        <v/>
      </c>
    </row>
    <row r="317" ht="15" customHeight="1">
      <c r="A317" s="25" t="inlineStr">
        <is>
          <t>I2702</t>
        </is>
      </c>
      <c r="B317" s="26" t="inlineStr">
        <is>
          <t>JUROS</t>
        </is>
      </c>
      <c r="C317" s="25" t="inlineStr">
        <is>
          <t>SEINFRA</t>
        </is>
      </c>
      <c r="D317" s="25" t="inlineStr">
        <is>
          <t>H</t>
        </is>
      </c>
      <c r="E317" s="69" t="n">
        <v>19.5654</v>
      </c>
      <c r="F317" s="72">
        <f>ROUND(M317*FATOR, 2)</f>
        <v/>
      </c>
      <c r="G317" s="72">
        <f>ROUND(E317*F317, 2)</f>
        <v/>
      </c>
      <c r="L317" t="n">
        <v>19.5654</v>
      </c>
      <c r="M317" t="n">
        <v>1</v>
      </c>
      <c r="N317">
        <f>(M317-F317)</f>
        <v/>
      </c>
    </row>
    <row r="318" ht="15" customHeight="1">
      <c r="A318" s="25" t="inlineStr">
        <is>
          <t>I2703</t>
        </is>
      </c>
      <c r="B318" s="26" t="inlineStr">
        <is>
          <t>MANUTENÇÃO</t>
        </is>
      </c>
      <c r="C318" s="25" t="inlineStr">
        <is>
          <t>SEINFRA</t>
        </is>
      </c>
      <c r="D318" s="25" t="inlineStr">
        <is>
          <t>H</t>
        </is>
      </c>
      <c r="E318" s="69" t="n">
        <v>86.9571</v>
      </c>
      <c r="F318" s="72">
        <f>ROUND(M318*FATOR, 2)</f>
        <v/>
      </c>
      <c r="G318" s="72">
        <f>ROUND(E318*F318, 2)</f>
        <v/>
      </c>
      <c r="L318" t="n">
        <v>86.9571</v>
      </c>
      <c r="M318" t="n">
        <v>1</v>
      </c>
      <c r="N318">
        <f>(M318-F318)</f>
        <v/>
      </c>
    </row>
    <row r="319" ht="15" customHeight="1">
      <c r="A319" s="2" t="inlineStr"/>
      <c r="B319" s="2" t="inlineStr"/>
      <c r="C319" s="2" t="inlineStr"/>
      <c r="D319" s="2" t="inlineStr"/>
      <c r="E319" s="29" t="inlineStr">
        <is>
          <t>TOTAL Material:</t>
        </is>
      </c>
      <c r="F319" s="60" t="n"/>
      <c r="G319" s="73">
        <f>SUM(G314:G318)</f>
        <v/>
      </c>
    </row>
    <row r="320" ht="15" customHeight="1">
      <c r="A320" s="2" t="inlineStr"/>
      <c r="B320" s="2" t="inlineStr"/>
      <c r="C320" s="2" t="inlineStr"/>
      <c r="D320" s="2" t="inlineStr"/>
      <c r="E320" s="31" t="inlineStr">
        <is>
          <t>VALOR:</t>
        </is>
      </c>
      <c r="F320" s="60" t="n"/>
      <c r="G320" s="61">
        <f>SUM(G319)</f>
        <v/>
      </c>
    </row>
    <row r="321" ht="15" customHeight="1">
      <c r="A321" s="2" t="inlineStr"/>
      <c r="B321" s="2" t="inlineStr"/>
      <c r="C321" s="2" t="inlineStr"/>
      <c r="D321" s="2" t="inlineStr"/>
      <c r="E321" s="31" t="inlineStr">
        <is>
          <t>VALOR BDI (26.70%):</t>
        </is>
      </c>
      <c r="F321" s="60" t="n"/>
      <c r="G321" s="61">
        <f>ROUNDDOWN(G320*BDI,2)</f>
        <v/>
      </c>
    </row>
    <row r="322" ht="15" customHeight="1">
      <c r="A322" s="2" t="inlineStr"/>
      <c r="B322" s="2" t="inlineStr"/>
      <c r="C322" s="2" t="inlineStr"/>
      <c r="D322" s="2" t="inlineStr"/>
      <c r="E322" s="31" t="inlineStr">
        <is>
          <t>VALOR COM BDI:</t>
        </is>
      </c>
      <c r="F322" s="60" t="n"/>
      <c r="G322" s="61">
        <f>G321 + G320</f>
        <v/>
      </c>
    </row>
    <row r="323" ht="10" customHeight="1">
      <c r="A323" s="2" t="inlineStr"/>
      <c r="B323" s="2" t="inlineStr"/>
      <c r="C323" s="22" t="inlineStr"/>
      <c r="E323" s="2" t="inlineStr"/>
      <c r="F323" s="2" t="inlineStr"/>
      <c r="G323" s="2" t="inlineStr"/>
    </row>
    <row r="324" ht="20" customHeight="1">
      <c r="A324" s="23" t="inlineStr">
        <is>
          <t>I0601 CAVALO MECÂNICO C/PRANC. 2 EIXOS (CHI) (H)</t>
        </is>
      </c>
      <c r="B324" s="59" t="n"/>
      <c r="C324" s="59" t="n"/>
      <c r="D324" s="59" t="n"/>
      <c r="E324" s="59" t="n"/>
      <c r="F324" s="59" t="n"/>
      <c r="G324" s="60" t="n"/>
    </row>
    <row r="325" ht="15" customHeight="1">
      <c r="A325" s="24" t="inlineStr">
        <is>
          <t>Material</t>
        </is>
      </c>
      <c r="B325" s="60" t="n"/>
      <c r="C325" s="15" t="inlineStr">
        <is>
          <t>FONTE</t>
        </is>
      </c>
      <c r="D325" s="15" t="inlineStr">
        <is>
          <t>UNID</t>
        </is>
      </c>
      <c r="E325" s="15" t="inlineStr">
        <is>
          <t>COEFICIENTE</t>
        </is>
      </c>
      <c r="F325" s="15" t="inlineStr">
        <is>
          <t>PREÇO UNITÁRIO</t>
        </is>
      </c>
      <c r="G325" s="15" t="inlineStr">
        <is>
          <t>TOTAL</t>
        </is>
      </c>
    </row>
    <row r="326" ht="21" customHeight="1">
      <c r="A326" s="25" t="inlineStr">
        <is>
          <t>I2758</t>
        </is>
      </c>
      <c r="B326" s="26" t="inlineStr">
        <is>
          <t>MÃO DE OBRA DE OPERAÇÃO DO CAVALO MEC. C/ PRANC. 2 EIXOS</t>
        </is>
      </c>
      <c r="C326" s="25" t="inlineStr">
        <is>
          <t>SEINFRA</t>
        </is>
      </c>
      <c r="D326" s="25" t="inlineStr">
        <is>
          <t>H</t>
        </is>
      </c>
      <c r="E326" s="69" t="n">
        <v>1</v>
      </c>
      <c r="F326" s="72">
        <f>ROUND(M326*FATOR, 2)</f>
        <v/>
      </c>
      <c r="G326" s="72">
        <f>ROUND(E326*F326, 2)</f>
        <v/>
      </c>
      <c r="L326" t="n">
        <v>1</v>
      </c>
      <c r="M326" t="n">
        <v>27.46</v>
      </c>
      <c r="N326">
        <f>(M326-F326)</f>
        <v/>
      </c>
    </row>
    <row r="327" ht="15" customHeight="1">
      <c r="A327" s="25" t="inlineStr">
        <is>
          <t>I2701</t>
        </is>
      </c>
      <c r="B327" s="26" t="inlineStr">
        <is>
          <t>DEPRECIAÇÃO</t>
        </is>
      </c>
      <c r="C327" s="25" t="inlineStr">
        <is>
          <t>SEINFRA</t>
        </is>
      </c>
      <c r="D327" s="25" t="inlineStr">
        <is>
          <t>H</t>
        </is>
      </c>
      <c r="E327" s="69" t="n">
        <v>63.0612</v>
      </c>
      <c r="F327" s="72">
        <f>ROUND(M327*FATOR, 2)</f>
        <v/>
      </c>
      <c r="G327" s="72">
        <f>ROUND(E327*F327, 2)</f>
        <v/>
      </c>
      <c r="L327" t="n">
        <v>63.0612</v>
      </c>
      <c r="M327" t="n">
        <v>1</v>
      </c>
      <c r="N327">
        <f>(M327-F327)</f>
        <v/>
      </c>
    </row>
    <row r="328" ht="15" customHeight="1">
      <c r="A328" s="25" t="inlineStr">
        <is>
          <t>I2702</t>
        </is>
      </c>
      <c r="B328" s="26" t="inlineStr">
        <is>
          <t>JUROS</t>
        </is>
      </c>
      <c r="C328" s="25" t="inlineStr">
        <is>
          <t>SEINFRA</t>
        </is>
      </c>
      <c r="D328" s="25" t="inlineStr">
        <is>
          <t>H</t>
        </is>
      </c>
      <c r="E328" s="69" t="n">
        <v>16.5536</v>
      </c>
      <c r="F328" s="72">
        <f>ROUND(M328*FATOR, 2)</f>
        <v/>
      </c>
      <c r="G328" s="72">
        <f>ROUND(E328*F328, 2)</f>
        <v/>
      </c>
      <c r="L328" t="n">
        <v>16.5536</v>
      </c>
      <c r="M328" t="n">
        <v>1</v>
      </c>
      <c r="N328">
        <f>(M328-F328)</f>
        <v/>
      </c>
    </row>
    <row r="329" ht="15" customHeight="1">
      <c r="A329" s="2" t="inlineStr"/>
      <c r="B329" s="2" t="inlineStr"/>
      <c r="C329" s="2" t="inlineStr"/>
      <c r="D329" s="2" t="inlineStr"/>
      <c r="E329" s="29" t="inlineStr">
        <is>
          <t>TOTAL Material:</t>
        </is>
      </c>
      <c r="F329" s="60" t="n"/>
      <c r="G329" s="73">
        <f>SUM(G326:G328)</f>
        <v/>
      </c>
    </row>
    <row r="330" ht="15" customHeight="1">
      <c r="A330" s="2" t="inlineStr"/>
      <c r="B330" s="2" t="inlineStr"/>
      <c r="C330" s="2" t="inlineStr"/>
      <c r="D330" s="2" t="inlineStr"/>
      <c r="E330" s="31" t="inlineStr">
        <is>
          <t>VALOR:</t>
        </is>
      </c>
      <c r="F330" s="60" t="n"/>
      <c r="G330" s="61">
        <f>SUM(G329)</f>
        <v/>
      </c>
    </row>
    <row r="331" ht="15" customHeight="1">
      <c r="A331" s="2" t="inlineStr"/>
      <c r="B331" s="2" t="inlineStr"/>
      <c r="C331" s="2" t="inlineStr"/>
      <c r="D331" s="2" t="inlineStr"/>
      <c r="E331" s="31" t="inlineStr">
        <is>
          <t>VALOR BDI (26.70%):</t>
        </is>
      </c>
      <c r="F331" s="60" t="n"/>
      <c r="G331" s="61">
        <f>ROUNDDOWN(G330*BDI,2)</f>
        <v/>
      </c>
    </row>
    <row r="332" ht="15" customHeight="1">
      <c r="A332" s="2" t="inlineStr"/>
      <c r="B332" s="2" t="inlineStr"/>
      <c r="C332" s="2" t="inlineStr"/>
      <c r="D332" s="2" t="inlineStr"/>
      <c r="E332" s="31" t="inlineStr">
        <is>
          <t>VALOR COM BDI:</t>
        </is>
      </c>
      <c r="F332" s="60" t="n"/>
      <c r="G332" s="61">
        <f>G331 + G330</f>
        <v/>
      </c>
    </row>
    <row r="333" ht="10" customHeight="1">
      <c r="A333" s="2" t="inlineStr"/>
      <c r="B333" s="2" t="inlineStr"/>
      <c r="C333" s="22" t="inlineStr"/>
      <c r="E333" s="2" t="inlineStr"/>
      <c r="F333" s="2" t="inlineStr"/>
      <c r="G333" s="2" t="inlineStr"/>
    </row>
    <row r="334" ht="20" customHeight="1">
      <c r="A334" s="23" t="inlineStr">
        <is>
          <t>I0715 CAVALO MECÂNICO C/PRANC. 2 EIXOS (CHP) (H)</t>
        </is>
      </c>
      <c r="B334" s="59" t="n"/>
      <c r="C334" s="59" t="n"/>
      <c r="D334" s="59" t="n"/>
      <c r="E334" s="59" t="n"/>
      <c r="F334" s="59" t="n"/>
      <c r="G334" s="60" t="n"/>
    </row>
    <row r="335" ht="15" customHeight="1">
      <c r="A335" s="24" t="inlineStr">
        <is>
          <t>Material</t>
        </is>
      </c>
      <c r="B335" s="60" t="n"/>
      <c r="C335" s="15" t="inlineStr">
        <is>
          <t>FONTE</t>
        </is>
      </c>
      <c r="D335" s="15" t="inlineStr">
        <is>
          <t>UNID</t>
        </is>
      </c>
      <c r="E335" s="15" t="inlineStr">
        <is>
          <t>COEFICIENTE</t>
        </is>
      </c>
      <c r="F335" s="15" t="inlineStr">
        <is>
          <t>PREÇO UNITÁRIO</t>
        </is>
      </c>
      <c r="G335" s="15" t="inlineStr">
        <is>
          <t>TOTAL</t>
        </is>
      </c>
    </row>
    <row r="336" ht="21" customHeight="1">
      <c r="A336" s="25" t="inlineStr">
        <is>
          <t>I2758</t>
        </is>
      </c>
      <c r="B336" s="26" t="inlineStr">
        <is>
          <t>MÃO DE OBRA DE OPERAÇÃO DO CAVALO MEC. C/ PRANC. 2 EIXOS</t>
        </is>
      </c>
      <c r="C336" s="25" t="inlineStr">
        <is>
          <t>SEINFRA</t>
        </is>
      </c>
      <c r="D336" s="25" t="inlineStr">
        <is>
          <t>H</t>
        </is>
      </c>
      <c r="E336" s="69" t="n">
        <v>1</v>
      </c>
      <c r="F336" s="72">
        <f>ROUND(M336*FATOR, 2)</f>
        <v/>
      </c>
      <c r="G336" s="72">
        <f>ROUND(E336*F336, 2)</f>
        <v/>
      </c>
      <c r="L336" t="n">
        <v>1</v>
      </c>
      <c r="M336" t="n">
        <v>27.46</v>
      </c>
      <c r="N336">
        <f>(M336-F336)</f>
        <v/>
      </c>
    </row>
    <row r="337" ht="15" customHeight="1">
      <c r="A337" s="25" t="inlineStr">
        <is>
          <t>I2757</t>
        </is>
      </c>
      <c r="B337" s="26" t="inlineStr">
        <is>
          <t>MATERIAL DE OPERAÇÃO DO CAVALO MEC. C/ PRANC. 2 EIXOS</t>
        </is>
      </c>
      <c r="C337" s="25" t="inlineStr">
        <is>
          <t>SEINFRA</t>
        </is>
      </c>
      <c r="D337" s="25" t="inlineStr">
        <is>
          <t>H</t>
        </is>
      </c>
      <c r="E337" s="69" t="n">
        <v>1</v>
      </c>
      <c r="F337" s="72">
        <f>ROUND(M337*FATOR, 2)</f>
        <v/>
      </c>
      <c r="G337" s="72">
        <f>ROUND(E337*F337, 2)</f>
        <v/>
      </c>
      <c r="L337" t="n">
        <v>1</v>
      </c>
      <c r="M337" t="n">
        <v>113.772</v>
      </c>
      <c r="N337">
        <f>(M337-F337)</f>
        <v/>
      </c>
    </row>
    <row r="338" ht="15" customHeight="1">
      <c r="A338" s="25" t="inlineStr">
        <is>
          <t>I2701</t>
        </is>
      </c>
      <c r="B338" s="26" t="inlineStr">
        <is>
          <t>DEPRECIAÇÃO</t>
        </is>
      </c>
      <c r="C338" s="25" t="inlineStr">
        <is>
          <t>SEINFRA</t>
        </is>
      </c>
      <c r="D338" s="25" t="inlineStr">
        <is>
          <t>H</t>
        </is>
      </c>
      <c r="E338" s="69" t="n">
        <v>63.0612</v>
      </c>
      <c r="F338" s="72">
        <f>ROUND(M338*FATOR, 2)</f>
        <v/>
      </c>
      <c r="G338" s="72">
        <f>ROUND(E338*F338, 2)</f>
        <v/>
      </c>
      <c r="L338" t="n">
        <v>63.0612</v>
      </c>
      <c r="M338" t="n">
        <v>1</v>
      </c>
      <c r="N338">
        <f>(M338-F338)</f>
        <v/>
      </c>
    </row>
    <row r="339" ht="15" customHeight="1">
      <c r="A339" s="25" t="inlineStr">
        <is>
          <t>I2702</t>
        </is>
      </c>
      <c r="B339" s="26" t="inlineStr">
        <is>
          <t>JUROS</t>
        </is>
      </c>
      <c r="C339" s="25" t="inlineStr">
        <is>
          <t>SEINFRA</t>
        </is>
      </c>
      <c r="D339" s="25" t="inlineStr">
        <is>
          <t>H</t>
        </is>
      </c>
      <c r="E339" s="69" t="n">
        <v>16.5536</v>
      </c>
      <c r="F339" s="72">
        <f>ROUND(M339*FATOR, 2)</f>
        <v/>
      </c>
      <c r="G339" s="72">
        <f>ROUND(E339*F339, 2)</f>
        <v/>
      </c>
      <c r="L339" t="n">
        <v>16.5536</v>
      </c>
      <c r="M339" t="n">
        <v>1</v>
      </c>
      <c r="N339">
        <f>(M339-F339)</f>
        <v/>
      </c>
    </row>
    <row r="340" ht="15" customHeight="1">
      <c r="A340" s="25" t="inlineStr">
        <is>
          <t>I2703</t>
        </is>
      </c>
      <c r="B340" s="26" t="inlineStr">
        <is>
          <t>MANUTENÇÃO</t>
        </is>
      </c>
      <c r="C340" s="25" t="inlineStr">
        <is>
          <t>SEINFRA</t>
        </is>
      </c>
      <c r="D340" s="25" t="inlineStr">
        <is>
          <t>H</t>
        </is>
      </c>
      <c r="E340" s="69" t="n">
        <v>94.59180000000001</v>
      </c>
      <c r="F340" s="72">
        <f>ROUND(M340*FATOR, 2)</f>
        <v/>
      </c>
      <c r="G340" s="72">
        <f>ROUND(E340*F340, 2)</f>
        <v/>
      </c>
      <c r="L340" t="n">
        <v>94.59180000000001</v>
      </c>
      <c r="M340" t="n">
        <v>1</v>
      </c>
      <c r="N340">
        <f>(M340-F340)</f>
        <v/>
      </c>
    </row>
    <row r="341" ht="15" customHeight="1">
      <c r="A341" s="2" t="inlineStr"/>
      <c r="B341" s="2" t="inlineStr"/>
      <c r="C341" s="2" t="inlineStr"/>
      <c r="D341" s="2" t="inlineStr"/>
      <c r="E341" s="29" t="inlineStr">
        <is>
          <t>TOTAL Material:</t>
        </is>
      </c>
      <c r="F341" s="60" t="n"/>
      <c r="G341" s="73">
        <f>SUM(G336:G340)</f>
        <v/>
      </c>
    </row>
    <row r="342" ht="15" customHeight="1">
      <c r="A342" s="2" t="inlineStr"/>
      <c r="B342" s="2" t="inlineStr"/>
      <c r="C342" s="2" t="inlineStr"/>
      <c r="D342" s="2" t="inlineStr"/>
      <c r="E342" s="31" t="inlineStr">
        <is>
          <t>VALOR:</t>
        </is>
      </c>
      <c r="F342" s="60" t="n"/>
      <c r="G342" s="61">
        <f>SUM(G341)</f>
        <v/>
      </c>
    </row>
    <row r="343" ht="15" customHeight="1">
      <c r="A343" s="2" t="inlineStr"/>
      <c r="B343" s="2" t="inlineStr"/>
      <c r="C343" s="2" t="inlineStr"/>
      <c r="D343" s="2" t="inlineStr"/>
      <c r="E343" s="31" t="inlineStr">
        <is>
          <t>VALOR BDI (26.70%):</t>
        </is>
      </c>
      <c r="F343" s="60" t="n"/>
      <c r="G343" s="61">
        <f>ROUNDDOWN(G342*BDI,2)</f>
        <v/>
      </c>
    </row>
    <row r="344" ht="15" customHeight="1">
      <c r="A344" s="2" t="inlineStr"/>
      <c r="B344" s="2" t="inlineStr"/>
      <c r="C344" s="2" t="inlineStr"/>
      <c r="D344" s="2" t="inlineStr"/>
      <c r="E344" s="31" t="inlineStr">
        <is>
          <t>VALOR COM BDI:</t>
        </is>
      </c>
      <c r="F344" s="60" t="n"/>
      <c r="G344" s="61">
        <f>G343 + G342</f>
        <v/>
      </c>
    </row>
    <row r="345" ht="10" customHeight="1">
      <c r="A345" s="2" t="inlineStr"/>
      <c r="B345" s="2" t="inlineStr"/>
      <c r="C345" s="22" t="inlineStr"/>
      <c r="E345" s="2" t="inlineStr"/>
      <c r="F345" s="2" t="inlineStr"/>
      <c r="G345" s="2" t="inlineStr"/>
    </row>
    <row r="346" ht="20" customHeight="1">
      <c r="A346" s="23" t="inlineStr">
        <is>
          <t>I0607 COMPAC. DE PNEUS PRES. VAR. AUTOPR. (CHI) (H)</t>
        </is>
      </c>
      <c r="B346" s="59" t="n"/>
      <c r="C346" s="59" t="n"/>
      <c r="D346" s="59" t="n"/>
      <c r="E346" s="59" t="n"/>
      <c r="F346" s="59" t="n"/>
      <c r="G346" s="60" t="n"/>
    </row>
    <row r="347" ht="15" customHeight="1">
      <c r="A347" s="24" t="inlineStr">
        <is>
          <t>Material</t>
        </is>
      </c>
      <c r="B347" s="60" t="n"/>
      <c r="C347" s="15" t="inlineStr">
        <is>
          <t>FONTE</t>
        </is>
      </c>
      <c r="D347" s="15" t="inlineStr">
        <is>
          <t>UNID</t>
        </is>
      </c>
      <c r="E347" s="15" t="inlineStr">
        <is>
          <t>COEFICIENTE</t>
        </is>
      </c>
      <c r="F347" s="15" t="inlineStr">
        <is>
          <t>PREÇO UNITÁRIO</t>
        </is>
      </c>
      <c r="G347" s="15" t="inlineStr">
        <is>
          <t>TOTAL</t>
        </is>
      </c>
    </row>
    <row r="348" ht="21" customHeight="1">
      <c r="A348" s="25" t="inlineStr">
        <is>
          <t>I2768</t>
        </is>
      </c>
      <c r="B348" s="26" t="inlineStr">
        <is>
          <t>MÃO DE OBRA DE OPERAÇÃO DO COMPAC. DE PNEUS PRES. VAR. AUTOPR.</t>
        </is>
      </c>
      <c r="C348" s="25" t="inlineStr">
        <is>
          <t>SEINFRA</t>
        </is>
      </c>
      <c r="D348" s="25" t="inlineStr">
        <is>
          <t>H</t>
        </is>
      </c>
      <c r="E348" s="69" t="n">
        <v>1</v>
      </c>
      <c r="F348" s="72">
        <f>ROUND(M348*FATOR, 2)</f>
        <v/>
      </c>
      <c r="G348" s="72">
        <f>ROUND(E348*F348, 2)</f>
        <v/>
      </c>
      <c r="L348" t="n">
        <v>1</v>
      </c>
      <c r="M348" t="n">
        <v>32.45</v>
      </c>
      <c r="N348">
        <f>(M348-F348)</f>
        <v/>
      </c>
    </row>
    <row r="349" ht="15" customHeight="1">
      <c r="A349" s="25" t="inlineStr">
        <is>
          <t>I2701</t>
        </is>
      </c>
      <c r="B349" s="26" t="inlineStr">
        <is>
          <t>DEPRECIAÇÃO</t>
        </is>
      </c>
      <c r="C349" s="25" t="inlineStr">
        <is>
          <t>SEINFRA</t>
        </is>
      </c>
      <c r="D349" s="25" t="inlineStr">
        <is>
          <t>H</t>
        </is>
      </c>
      <c r="E349" s="69" t="n">
        <v>49.1355</v>
      </c>
      <c r="F349" s="72">
        <f>ROUND(M349*FATOR, 2)</f>
        <v/>
      </c>
      <c r="G349" s="72">
        <f>ROUND(E349*F349, 2)</f>
        <v/>
      </c>
      <c r="L349" t="n">
        <v>49.1355</v>
      </c>
      <c r="M349" t="n">
        <v>1</v>
      </c>
      <c r="N349">
        <f>(M349-F349)</f>
        <v/>
      </c>
    </row>
    <row r="350" ht="15" customHeight="1">
      <c r="A350" s="25" t="inlineStr">
        <is>
          <t>I2702</t>
        </is>
      </c>
      <c r="B350" s="26" t="inlineStr">
        <is>
          <t>JUROS</t>
        </is>
      </c>
      <c r="C350" s="25" t="inlineStr">
        <is>
          <t>SEINFRA</t>
        </is>
      </c>
      <c r="D350" s="25" t="inlineStr">
        <is>
          <t>H</t>
        </is>
      </c>
      <c r="E350" s="69" t="n">
        <v>16.3785</v>
      </c>
      <c r="F350" s="72">
        <f>ROUND(M350*FATOR, 2)</f>
        <v/>
      </c>
      <c r="G350" s="72">
        <f>ROUND(E350*F350, 2)</f>
        <v/>
      </c>
      <c r="L350" t="n">
        <v>16.3785</v>
      </c>
      <c r="M350" t="n">
        <v>1</v>
      </c>
      <c r="N350">
        <f>(M350-F350)</f>
        <v/>
      </c>
    </row>
    <row r="351" ht="15" customHeight="1">
      <c r="A351" s="2" t="inlineStr"/>
      <c r="B351" s="2" t="inlineStr"/>
      <c r="C351" s="2" t="inlineStr"/>
      <c r="D351" s="2" t="inlineStr"/>
      <c r="E351" s="29" t="inlineStr">
        <is>
          <t>TOTAL Material:</t>
        </is>
      </c>
      <c r="F351" s="60" t="n"/>
      <c r="G351" s="73">
        <f>SUM(G348:G350)</f>
        <v/>
      </c>
    </row>
    <row r="352" ht="15" customHeight="1">
      <c r="A352" s="2" t="inlineStr"/>
      <c r="B352" s="2" t="inlineStr"/>
      <c r="C352" s="2" t="inlineStr"/>
      <c r="D352" s="2" t="inlineStr"/>
      <c r="E352" s="31" t="inlineStr">
        <is>
          <t>VALOR:</t>
        </is>
      </c>
      <c r="F352" s="60" t="n"/>
      <c r="G352" s="61">
        <f>SUM(G351)</f>
        <v/>
      </c>
    </row>
    <row r="353" ht="15" customHeight="1">
      <c r="A353" s="2" t="inlineStr"/>
      <c r="B353" s="2" t="inlineStr"/>
      <c r="C353" s="2" t="inlineStr"/>
      <c r="D353" s="2" t="inlineStr"/>
      <c r="E353" s="31" t="inlineStr">
        <is>
          <t>VALOR BDI (26.70%):</t>
        </is>
      </c>
      <c r="F353" s="60" t="n"/>
      <c r="G353" s="61">
        <f>ROUNDDOWN(G352*BDI,2)</f>
        <v/>
      </c>
    </row>
    <row r="354" ht="15" customHeight="1">
      <c r="A354" s="2" t="inlineStr"/>
      <c r="B354" s="2" t="inlineStr"/>
      <c r="C354" s="2" t="inlineStr"/>
      <c r="D354" s="2" t="inlineStr"/>
      <c r="E354" s="31" t="inlineStr">
        <is>
          <t>VALOR COM BDI:</t>
        </is>
      </c>
      <c r="F354" s="60" t="n"/>
      <c r="G354" s="61">
        <f>G353 + G352</f>
        <v/>
      </c>
    </row>
    <row r="355" ht="10" customHeight="1">
      <c r="A355" s="2" t="inlineStr"/>
      <c r="B355" s="2" t="inlineStr"/>
      <c r="C355" s="22" t="inlineStr"/>
      <c r="E355" s="2" t="inlineStr"/>
      <c r="F355" s="2" t="inlineStr"/>
      <c r="G355" s="2" t="inlineStr"/>
    </row>
    <row r="356" ht="20" customHeight="1">
      <c r="A356" s="23" t="inlineStr">
        <is>
          <t>I0721 COMPAC. DE PNEUS PRES. VAR. AUTOPR. (CHP) (H)</t>
        </is>
      </c>
      <c r="B356" s="59" t="n"/>
      <c r="C356" s="59" t="n"/>
      <c r="D356" s="59" t="n"/>
      <c r="E356" s="59" t="n"/>
      <c r="F356" s="59" t="n"/>
      <c r="G356" s="60" t="n"/>
    </row>
    <row r="357" ht="15" customHeight="1">
      <c r="A357" s="24" t="inlineStr">
        <is>
          <t>Material</t>
        </is>
      </c>
      <c r="B357" s="60" t="n"/>
      <c r="C357" s="15" t="inlineStr">
        <is>
          <t>FONTE</t>
        </is>
      </c>
      <c r="D357" s="15" t="inlineStr">
        <is>
          <t>UNID</t>
        </is>
      </c>
      <c r="E357" s="15" t="inlineStr">
        <is>
          <t>COEFICIENTE</t>
        </is>
      </c>
      <c r="F357" s="15" t="inlineStr">
        <is>
          <t>PREÇO UNITÁRIO</t>
        </is>
      </c>
      <c r="G357" s="15" t="inlineStr">
        <is>
          <t>TOTAL</t>
        </is>
      </c>
    </row>
    <row r="358" ht="21" customHeight="1">
      <c r="A358" s="25" t="inlineStr">
        <is>
          <t>I2768</t>
        </is>
      </c>
      <c r="B358" s="26" t="inlineStr">
        <is>
          <t>MÃO DE OBRA DE OPERAÇÃO DO COMPAC. DE PNEUS PRES. VAR. AUTOPR.</t>
        </is>
      </c>
      <c r="C358" s="25" t="inlineStr">
        <is>
          <t>SEINFRA</t>
        </is>
      </c>
      <c r="D358" s="25" t="inlineStr">
        <is>
          <t>H</t>
        </is>
      </c>
      <c r="E358" s="69" t="n">
        <v>1</v>
      </c>
      <c r="F358" s="72">
        <f>ROUND(M358*FATOR, 2)</f>
        <v/>
      </c>
      <c r="G358" s="72">
        <f>ROUND(E358*F358, 2)</f>
        <v/>
      </c>
      <c r="L358" t="n">
        <v>1</v>
      </c>
      <c r="M358" t="n">
        <v>32.45</v>
      </c>
      <c r="N358">
        <f>(M358-F358)</f>
        <v/>
      </c>
    </row>
    <row r="359" ht="21" customHeight="1">
      <c r="A359" s="25" t="inlineStr">
        <is>
          <t>I2767</t>
        </is>
      </c>
      <c r="B359" s="26" t="inlineStr">
        <is>
          <t>MATERIAL DE OPERAÇÃO DO COMPAC. DE PNEUS PRES. VAR. AUTOPR.</t>
        </is>
      </c>
      <c r="C359" s="25" t="inlineStr">
        <is>
          <t>SEINFRA</t>
        </is>
      </c>
      <c r="D359" s="25" t="inlineStr">
        <is>
          <t>H</t>
        </is>
      </c>
      <c r="E359" s="69" t="n">
        <v>1</v>
      </c>
      <c r="F359" s="72">
        <f>ROUND(M359*FATOR, 2)</f>
        <v/>
      </c>
      <c r="G359" s="72">
        <f>ROUND(E359*F359, 2)</f>
        <v/>
      </c>
      <c r="L359" t="n">
        <v>1</v>
      </c>
      <c r="M359" t="n">
        <v>97.30500000000001</v>
      </c>
      <c r="N359">
        <f>(M359-F359)</f>
        <v/>
      </c>
    </row>
    <row r="360" ht="15" customHeight="1">
      <c r="A360" s="25" t="inlineStr">
        <is>
          <t>I2701</t>
        </is>
      </c>
      <c r="B360" s="26" t="inlineStr">
        <is>
          <t>DEPRECIAÇÃO</t>
        </is>
      </c>
      <c r="C360" s="25" t="inlineStr">
        <is>
          <t>SEINFRA</t>
        </is>
      </c>
      <c r="D360" s="25" t="inlineStr">
        <is>
          <t>H</t>
        </is>
      </c>
      <c r="E360" s="69" t="n">
        <v>49.1355</v>
      </c>
      <c r="F360" s="72">
        <f>ROUND(M360*FATOR, 2)</f>
        <v/>
      </c>
      <c r="G360" s="72">
        <f>ROUND(E360*F360, 2)</f>
        <v/>
      </c>
      <c r="L360" t="n">
        <v>49.1355</v>
      </c>
      <c r="M360" t="n">
        <v>1</v>
      </c>
      <c r="N360">
        <f>(M360-F360)</f>
        <v/>
      </c>
    </row>
    <row r="361" ht="15" customHeight="1">
      <c r="A361" s="25" t="inlineStr">
        <is>
          <t>I2702</t>
        </is>
      </c>
      <c r="B361" s="26" t="inlineStr">
        <is>
          <t>JUROS</t>
        </is>
      </c>
      <c r="C361" s="25" t="inlineStr">
        <is>
          <t>SEINFRA</t>
        </is>
      </c>
      <c r="D361" s="25" t="inlineStr">
        <is>
          <t>H</t>
        </is>
      </c>
      <c r="E361" s="69" t="n">
        <v>16.3785</v>
      </c>
      <c r="F361" s="72">
        <f>ROUND(M361*FATOR, 2)</f>
        <v/>
      </c>
      <c r="G361" s="72">
        <f>ROUND(E361*F361, 2)</f>
        <v/>
      </c>
      <c r="L361" t="n">
        <v>16.3785</v>
      </c>
      <c r="M361" t="n">
        <v>1</v>
      </c>
      <c r="N361">
        <f>(M361-F361)</f>
        <v/>
      </c>
    </row>
    <row r="362" ht="15" customHeight="1">
      <c r="A362" s="25" t="inlineStr">
        <is>
          <t>I2703</t>
        </is>
      </c>
      <c r="B362" s="26" t="inlineStr">
        <is>
          <t>MANUTENÇÃO</t>
        </is>
      </c>
      <c r="C362" s="25" t="inlineStr">
        <is>
          <t>SEINFRA</t>
        </is>
      </c>
      <c r="D362" s="25" t="inlineStr">
        <is>
          <t>H</t>
        </is>
      </c>
      <c r="E362" s="69" t="n">
        <v>54.595</v>
      </c>
      <c r="F362" s="72">
        <f>ROUND(M362*FATOR, 2)</f>
        <v/>
      </c>
      <c r="G362" s="72">
        <f>ROUND(E362*F362, 2)</f>
        <v/>
      </c>
      <c r="L362" t="n">
        <v>54.595</v>
      </c>
      <c r="M362" t="n">
        <v>1</v>
      </c>
      <c r="N362">
        <f>(M362-F362)</f>
        <v/>
      </c>
    </row>
    <row r="363" ht="15" customHeight="1">
      <c r="A363" s="2" t="inlineStr"/>
      <c r="B363" s="2" t="inlineStr"/>
      <c r="C363" s="2" t="inlineStr"/>
      <c r="D363" s="2" t="inlineStr"/>
      <c r="E363" s="29" t="inlineStr">
        <is>
          <t>TOTAL Material:</t>
        </is>
      </c>
      <c r="F363" s="60" t="n"/>
      <c r="G363" s="73">
        <f>SUM(G358:G362)</f>
        <v/>
      </c>
    </row>
    <row r="364" ht="15" customHeight="1">
      <c r="A364" s="2" t="inlineStr"/>
      <c r="B364" s="2" t="inlineStr"/>
      <c r="C364" s="2" t="inlineStr"/>
      <c r="D364" s="2" t="inlineStr"/>
      <c r="E364" s="31" t="inlineStr">
        <is>
          <t>VALOR:</t>
        </is>
      </c>
      <c r="F364" s="60" t="n"/>
      <c r="G364" s="61">
        <f>SUM(G363)</f>
        <v/>
      </c>
    </row>
    <row r="365" ht="15" customHeight="1">
      <c r="A365" s="2" t="inlineStr"/>
      <c r="B365" s="2" t="inlineStr"/>
      <c r="C365" s="2" t="inlineStr"/>
      <c r="D365" s="2" t="inlineStr"/>
      <c r="E365" s="31" t="inlineStr">
        <is>
          <t>VALOR BDI (26.70%):</t>
        </is>
      </c>
      <c r="F365" s="60" t="n"/>
      <c r="G365" s="61">
        <f>ROUNDDOWN(G364*BDI,2)</f>
        <v/>
      </c>
    </row>
    <row r="366" ht="15" customHeight="1">
      <c r="A366" s="2" t="inlineStr"/>
      <c r="B366" s="2" t="inlineStr"/>
      <c r="C366" s="2" t="inlineStr"/>
      <c r="D366" s="2" t="inlineStr"/>
      <c r="E366" s="31" t="inlineStr">
        <is>
          <t>VALOR COM BDI:</t>
        </is>
      </c>
      <c r="F366" s="60" t="n"/>
      <c r="G366" s="61">
        <f>G365 + G364</f>
        <v/>
      </c>
    </row>
    <row r="367" ht="10" customHeight="1">
      <c r="A367" s="2" t="inlineStr"/>
      <c r="B367" s="2" t="inlineStr"/>
      <c r="C367" s="22" t="inlineStr"/>
      <c r="E367" s="2" t="inlineStr"/>
      <c r="F367" s="2" t="inlineStr"/>
      <c r="G367" s="2" t="inlineStr"/>
    </row>
    <row r="368" ht="20" customHeight="1">
      <c r="A368" s="23" t="inlineStr">
        <is>
          <t>I0724 COMPACTADOR DE PLACA VIBRATÓRIA HP 4 (CHP) (H)</t>
        </is>
      </c>
      <c r="B368" s="59" t="n"/>
      <c r="C368" s="59" t="n"/>
      <c r="D368" s="59" t="n"/>
      <c r="E368" s="59" t="n"/>
      <c r="F368" s="59" t="n"/>
      <c r="G368" s="60" t="n"/>
    </row>
    <row r="369" ht="15" customHeight="1">
      <c r="A369" s="24" t="inlineStr">
        <is>
          <t>Material</t>
        </is>
      </c>
      <c r="B369" s="60" t="n"/>
      <c r="C369" s="15" t="inlineStr">
        <is>
          <t>FONTE</t>
        </is>
      </c>
      <c r="D369" s="15" t="inlineStr">
        <is>
          <t>UNID</t>
        </is>
      </c>
      <c r="E369" s="15" t="inlineStr">
        <is>
          <t>COEFICIENTE</t>
        </is>
      </c>
      <c r="F369" s="15" t="inlineStr">
        <is>
          <t>PREÇO UNITÁRIO</t>
        </is>
      </c>
      <c r="G369" s="15" t="inlineStr">
        <is>
          <t>TOTAL</t>
        </is>
      </c>
    </row>
    <row r="370" ht="21" customHeight="1">
      <c r="A370" s="25" t="inlineStr">
        <is>
          <t>I2770</t>
        </is>
      </c>
      <c r="B370" s="26" t="inlineStr">
        <is>
          <t>MÃO DE OBRA DE OPERAÇÃO DO COMPACTADOR DE PLACA VIBRATÓRIA (4 HP)</t>
        </is>
      </c>
      <c r="C370" s="25" t="inlineStr">
        <is>
          <t>SEINFRA</t>
        </is>
      </c>
      <c r="D370" s="25" t="inlineStr">
        <is>
          <t>H</t>
        </is>
      </c>
      <c r="E370" s="69" t="n">
        <v>1</v>
      </c>
      <c r="F370" s="72">
        <f>ROUND(M370*FATOR, 2)</f>
        <v/>
      </c>
      <c r="G370" s="72">
        <f>ROUND(E370*F370, 2)</f>
        <v/>
      </c>
      <c r="L370" t="n">
        <v>1</v>
      </c>
      <c r="M370" t="n">
        <v>23.71</v>
      </c>
      <c r="N370">
        <f>(M370-F370)</f>
        <v/>
      </c>
    </row>
    <row r="371" ht="21" customHeight="1">
      <c r="A371" s="25" t="inlineStr">
        <is>
          <t>I2769</t>
        </is>
      </c>
      <c r="B371" s="26" t="inlineStr">
        <is>
          <t>MATERIAL DE OPERAÇÃO DO COMPACTADOR DE PLACA VIBRATÓRIA (4HP)</t>
        </is>
      </c>
      <c r="C371" s="25" t="inlineStr">
        <is>
          <t>SEINFRA</t>
        </is>
      </c>
      <c r="D371" s="25" t="inlineStr">
        <is>
          <t>H</t>
        </is>
      </c>
      <c r="E371" s="69" t="n">
        <v>1</v>
      </c>
      <c r="F371" s="72">
        <f>ROUND(M371*FATOR, 2)</f>
        <v/>
      </c>
      <c r="G371" s="72">
        <f>ROUND(E371*F371, 2)</f>
        <v/>
      </c>
      <c r="L371" t="n">
        <v>1</v>
      </c>
      <c r="M371" t="n">
        <v>2.994</v>
      </c>
      <c r="N371">
        <f>(M371-F371)</f>
        <v/>
      </c>
    </row>
    <row r="372" ht="15" customHeight="1">
      <c r="A372" s="25" t="inlineStr">
        <is>
          <t>I2701</t>
        </is>
      </c>
      <c r="B372" s="26" t="inlineStr">
        <is>
          <t>DEPRECIAÇÃO</t>
        </is>
      </c>
      <c r="C372" s="25" t="inlineStr">
        <is>
          <t>SEINFRA</t>
        </is>
      </c>
      <c r="D372" s="25" t="inlineStr">
        <is>
          <t>H</t>
        </is>
      </c>
      <c r="E372" s="69" t="n">
        <v>1.372</v>
      </c>
      <c r="F372" s="72">
        <f>ROUND(M372*FATOR, 2)</f>
        <v/>
      </c>
      <c r="G372" s="72">
        <f>ROUND(E372*F372, 2)</f>
        <v/>
      </c>
      <c r="L372" t="n">
        <v>1.372</v>
      </c>
      <c r="M372" t="n">
        <v>1</v>
      </c>
      <c r="N372">
        <f>(M372-F372)</f>
        <v/>
      </c>
    </row>
    <row r="373" ht="15" customHeight="1">
      <c r="A373" s="25" t="inlineStr">
        <is>
          <t>I2702</t>
        </is>
      </c>
      <c r="B373" s="26" t="inlineStr">
        <is>
          <t>JUROS</t>
        </is>
      </c>
      <c r="C373" s="25" t="inlineStr">
        <is>
          <t>SEINFRA</t>
        </is>
      </c>
      <c r="D373" s="25" t="inlineStr">
        <is>
          <t>H</t>
        </is>
      </c>
      <c r="E373" s="69" t="n">
        <v>0.3033</v>
      </c>
      <c r="F373" s="72">
        <f>ROUND(M373*FATOR, 2)</f>
        <v/>
      </c>
      <c r="G373" s="72">
        <f>ROUND(E373*F373, 2)</f>
        <v/>
      </c>
      <c r="L373" t="n">
        <v>0.3033</v>
      </c>
      <c r="M373" t="n">
        <v>1</v>
      </c>
      <c r="N373">
        <f>(M373-F373)</f>
        <v/>
      </c>
    </row>
    <row r="374" ht="15" customHeight="1">
      <c r="A374" s="25" t="inlineStr">
        <is>
          <t>I2703</t>
        </is>
      </c>
      <c r="B374" s="26" t="inlineStr">
        <is>
          <t>MANUTENÇÃO</t>
        </is>
      </c>
      <c r="C374" s="25" t="inlineStr">
        <is>
          <t>SEINFRA</t>
        </is>
      </c>
      <c r="D374" s="25" t="inlineStr">
        <is>
          <t>H</t>
        </is>
      </c>
      <c r="E374" s="69" t="n">
        <v>1.733</v>
      </c>
      <c r="F374" s="72">
        <f>ROUND(M374*FATOR, 2)</f>
        <v/>
      </c>
      <c r="G374" s="72">
        <f>ROUND(E374*F374, 2)</f>
        <v/>
      </c>
      <c r="L374" t="n">
        <v>1.733</v>
      </c>
      <c r="M374" t="n">
        <v>1</v>
      </c>
      <c r="N374">
        <f>(M374-F374)</f>
        <v/>
      </c>
    </row>
    <row r="375" ht="15" customHeight="1">
      <c r="A375" s="2" t="inlineStr"/>
      <c r="B375" s="2" t="inlineStr"/>
      <c r="C375" s="2" t="inlineStr"/>
      <c r="D375" s="2" t="inlineStr"/>
      <c r="E375" s="29" t="inlineStr">
        <is>
          <t>TOTAL Material:</t>
        </is>
      </c>
      <c r="F375" s="60" t="n"/>
      <c r="G375" s="73">
        <f>SUM(G370:G374)</f>
        <v/>
      </c>
    </row>
    <row r="376" ht="15" customHeight="1">
      <c r="A376" s="2" t="inlineStr"/>
      <c r="B376" s="2" t="inlineStr"/>
      <c r="C376" s="2" t="inlineStr"/>
      <c r="D376" s="2" t="inlineStr"/>
      <c r="E376" s="31" t="inlineStr">
        <is>
          <t>VALOR:</t>
        </is>
      </c>
      <c r="F376" s="60" t="n"/>
      <c r="G376" s="61">
        <f>SUM(G375)</f>
        <v/>
      </c>
    </row>
    <row r="377" ht="15" customHeight="1">
      <c r="A377" s="2" t="inlineStr"/>
      <c r="B377" s="2" t="inlineStr"/>
      <c r="C377" s="2" t="inlineStr"/>
      <c r="D377" s="2" t="inlineStr"/>
      <c r="E377" s="31" t="inlineStr">
        <is>
          <t>VALOR BDI (26.70%):</t>
        </is>
      </c>
      <c r="F377" s="60" t="n"/>
      <c r="G377" s="61">
        <f>ROUNDDOWN(G376*BDI,2)</f>
        <v/>
      </c>
    </row>
    <row r="378" ht="15" customHeight="1">
      <c r="A378" s="2" t="inlineStr"/>
      <c r="B378" s="2" t="inlineStr"/>
      <c r="C378" s="2" t="inlineStr"/>
      <c r="D378" s="2" t="inlineStr"/>
      <c r="E378" s="31" t="inlineStr">
        <is>
          <t>VALOR COM BDI:</t>
        </is>
      </c>
      <c r="F378" s="60" t="n"/>
      <c r="G378" s="61">
        <f>G377 + G376</f>
        <v/>
      </c>
    </row>
    <row r="379" ht="10" customHeight="1">
      <c r="A379" s="2" t="inlineStr"/>
      <c r="B379" s="2" t="inlineStr"/>
      <c r="C379" s="22" t="inlineStr"/>
      <c r="E379" s="2" t="inlineStr"/>
      <c r="F379" s="2" t="inlineStr"/>
      <c r="G379" s="2" t="inlineStr"/>
    </row>
    <row r="380" ht="20" customHeight="1">
      <c r="A380" s="23" t="inlineStr">
        <is>
          <t>I0612 COMPACTADOR DE PLACA VIBRATÓRIA HP 7 (CHI) (H)</t>
        </is>
      </c>
      <c r="B380" s="59" t="n"/>
      <c r="C380" s="59" t="n"/>
      <c r="D380" s="59" t="n"/>
      <c r="E380" s="59" t="n"/>
      <c r="F380" s="59" t="n"/>
      <c r="G380" s="60" t="n"/>
    </row>
    <row r="381" ht="15" customHeight="1">
      <c r="A381" s="24" t="inlineStr">
        <is>
          <t>Material</t>
        </is>
      </c>
      <c r="B381" s="60" t="n"/>
      <c r="C381" s="15" t="inlineStr">
        <is>
          <t>FONTE</t>
        </is>
      </c>
      <c r="D381" s="15" t="inlineStr">
        <is>
          <t>UNID</t>
        </is>
      </c>
      <c r="E381" s="15" t="inlineStr">
        <is>
          <t>COEFICIENTE</t>
        </is>
      </c>
      <c r="F381" s="15" t="inlineStr">
        <is>
          <t>PREÇO UNITÁRIO</t>
        </is>
      </c>
      <c r="G381" s="15" t="inlineStr">
        <is>
          <t>TOTAL</t>
        </is>
      </c>
    </row>
    <row r="382" ht="21" customHeight="1">
      <c r="A382" s="25" t="inlineStr">
        <is>
          <t>I2772</t>
        </is>
      </c>
      <c r="B382" s="26" t="inlineStr">
        <is>
          <t>MÃO DE OBRA DE OPERAÇÃO DO COMPACTADOR DE PLACA VIBRATÓRIA (7 HP)</t>
        </is>
      </c>
      <c r="C382" s="25" t="inlineStr">
        <is>
          <t>SEINFRA</t>
        </is>
      </c>
      <c r="D382" s="25" t="inlineStr">
        <is>
          <t>H</t>
        </is>
      </c>
      <c r="E382" s="69" t="n">
        <v>1</v>
      </c>
      <c r="F382" s="72">
        <f>ROUND(M382*FATOR, 2)</f>
        <v/>
      </c>
      <c r="G382" s="72">
        <f>ROUND(E382*F382, 2)</f>
        <v/>
      </c>
      <c r="L382" t="n">
        <v>1</v>
      </c>
      <c r="M382" t="n">
        <v>23.71</v>
      </c>
      <c r="N382">
        <f>(M382-F382)</f>
        <v/>
      </c>
    </row>
    <row r="383" ht="15" customHeight="1">
      <c r="A383" s="25" t="inlineStr">
        <is>
          <t>I2701</t>
        </is>
      </c>
      <c r="B383" s="26" t="inlineStr">
        <is>
          <t>DEPRECIAÇÃO</t>
        </is>
      </c>
      <c r="C383" s="25" t="inlineStr">
        <is>
          <t>SEINFRA</t>
        </is>
      </c>
      <c r="D383" s="25" t="inlineStr">
        <is>
          <t>H</t>
        </is>
      </c>
      <c r="E383" s="69" t="n">
        <v>9.0832</v>
      </c>
      <c r="F383" s="72">
        <f>ROUND(M383*FATOR, 2)</f>
        <v/>
      </c>
      <c r="G383" s="72">
        <f>ROUND(E383*F383, 2)</f>
        <v/>
      </c>
      <c r="L383" t="n">
        <v>9.0832</v>
      </c>
      <c r="M383" t="n">
        <v>1</v>
      </c>
      <c r="N383">
        <f>(M383-F383)</f>
        <v/>
      </c>
    </row>
    <row r="384" ht="15" customHeight="1">
      <c r="A384" s="25" t="inlineStr">
        <is>
          <t>I2702</t>
        </is>
      </c>
      <c r="B384" s="26" t="inlineStr">
        <is>
          <t>JUROS</t>
        </is>
      </c>
      <c r="C384" s="25" t="inlineStr">
        <is>
          <t>SEINFRA</t>
        </is>
      </c>
      <c r="D384" s="25" t="inlineStr">
        <is>
          <t>H</t>
        </is>
      </c>
      <c r="E384" s="69" t="n">
        <v>2.0079</v>
      </c>
      <c r="F384" s="72">
        <f>ROUND(M384*FATOR, 2)</f>
        <v/>
      </c>
      <c r="G384" s="72">
        <f>ROUND(E384*F384, 2)</f>
        <v/>
      </c>
      <c r="L384" t="n">
        <v>2.0079</v>
      </c>
      <c r="M384" t="n">
        <v>1</v>
      </c>
      <c r="N384">
        <f>(M384-F384)</f>
        <v/>
      </c>
    </row>
    <row r="385" ht="15" customHeight="1">
      <c r="A385" s="2" t="inlineStr"/>
      <c r="B385" s="2" t="inlineStr"/>
      <c r="C385" s="2" t="inlineStr"/>
      <c r="D385" s="2" t="inlineStr"/>
      <c r="E385" s="29" t="inlineStr">
        <is>
          <t>TOTAL Material:</t>
        </is>
      </c>
      <c r="F385" s="60" t="n"/>
      <c r="G385" s="73">
        <f>SUM(G382:G384)</f>
        <v/>
      </c>
    </row>
    <row r="386" ht="15" customHeight="1">
      <c r="A386" s="2" t="inlineStr"/>
      <c r="B386" s="2" t="inlineStr"/>
      <c r="C386" s="2" t="inlineStr"/>
      <c r="D386" s="2" t="inlineStr"/>
      <c r="E386" s="31" t="inlineStr">
        <is>
          <t>VALOR:</t>
        </is>
      </c>
      <c r="F386" s="60" t="n"/>
      <c r="G386" s="61">
        <f>SUM(G385)</f>
        <v/>
      </c>
    </row>
    <row r="387" ht="15" customHeight="1">
      <c r="A387" s="2" t="inlineStr"/>
      <c r="B387" s="2" t="inlineStr"/>
      <c r="C387" s="2" t="inlineStr"/>
      <c r="D387" s="2" t="inlineStr"/>
      <c r="E387" s="31" t="inlineStr">
        <is>
          <t>VALOR BDI (26.70%):</t>
        </is>
      </c>
      <c r="F387" s="60" t="n"/>
      <c r="G387" s="61">
        <f>ROUNDDOWN(G386*BDI,2)</f>
        <v/>
      </c>
    </row>
    <row r="388" ht="15" customHeight="1">
      <c r="A388" s="2" t="inlineStr"/>
      <c r="B388" s="2" t="inlineStr"/>
      <c r="C388" s="2" t="inlineStr"/>
      <c r="D388" s="2" t="inlineStr"/>
      <c r="E388" s="31" t="inlineStr">
        <is>
          <t>VALOR COM BDI:</t>
        </is>
      </c>
      <c r="F388" s="60" t="n"/>
      <c r="G388" s="61">
        <f>G387 + G386</f>
        <v/>
      </c>
    </row>
    <row r="389" ht="10" customHeight="1">
      <c r="A389" s="2" t="inlineStr"/>
      <c r="B389" s="2" t="inlineStr"/>
      <c r="C389" s="22" t="inlineStr"/>
      <c r="E389" s="2" t="inlineStr"/>
      <c r="F389" s="2" t="inlineStr"/>
      <c r="G389" s="2" t="inlineStr"/>
    </row>
    <row r="390" ht="20" customHeight="1">
      <c r="A390" s="23" t="inlineStr">
        <is>
          <t>I0725 COMPACTADOR DE PLACA VIBRATÓRIA HP 7 (CHP) (H)</t>
        </is>
      </c>
      <c r="B390" s="59" t="n"/>
      <c r="C390" s="59" t="n"/>
      <c r="D390" s="59" t="n"/>
      <c r="E390" s="59" t="n"/>
      <c r="F390" s="59" t="n"/>
      <c r="G390" s="60" t="n"/>
    </row>
    <row r="391" ht="15" customHeight="1">
      <c r="A391" s="24" t="inlineStr">
        <is>
          <t>Material</t>
        </is>
      </c>
      <c r="B391" s="60" t="n"/>
      <c r="C391" s="15" t="inlineStr">
        <is>
          <t>FONTE</t>
        </is>
      </c>
      <c r="D391" s="15" t="inlineStr">
        <is>
          <t>UNID</t>
        </is>
      </c>
      <c r="E391" s="15" t="inlineStr">
        <is>
          <t>COEFICIENTE</t>
        </is>
      </c>
      <c r="F391" s="15" t="inlineStr">
        <is>
          <t>PREÇO UNITÁRIO</t>
        </is>
      </c>
      <c r="G391" s="15" t="inlineStr">
        <is>
          <t>TOTAL</t>
        </is>
      </c>
    </row>
    <row r="392" ht="21" customHeight="1">
      <c r="A392" s="25" t="inlineStr">
        <is>
          <t>I2772</t>
        </is>
      </c>
      <c r="B392" s="26" t="inlineStr">
        <is>
          <t>MÃO DE OBRA DE OPERAÇÃO DO COMPACTADOR DE PLACA VIBRATÓRIA (7 HP)</t>
        </is>
      </c>
      <c r="C392" s="25" t="inlineStr">
        <is>
          <t>SEINFRA</t>
        </is>
      </c>
      <c r="D392" s="25" t="inlineStr">
        <is>
          <t>H</t>
        </is>
      </c>
      <c r="E392" s="69" t="n">
        <v>1</v>
      </c>
      <c r="F392" s="72">
        <f>ROUND(M392*FATOR, 2)</f>
        <v/>
      </c>
      <c r="G392" s="72">
        <f>ROUND(E392*F392, 2)</f>
        <v/>
      </c>
      <c r="L392" t="n">
        <v>1</v>
      </c>
      <c r="M392" t="n">
        <v>23.71</v>
      </c>
      <c r="N392">
        <f>(M392-F392)</f>
        <v/>
      </c>
    </row>
    <row r="393" ht="21" customHeight="1">
      <c r="A393" s="25" t="inlineStr">
        <is>
          <t>I2771</t>
        </is>
      </c>
      <c r="B393" s="26" t="inlineStr">
        <is>
          <t>MATERIAL DE OPERAÇÃO DO COMPACTADOR DE PLACA VIBRATÓRIA (7 HP)</t>
        </is>
      </c>
      <c r="C393" s="25" t="inlineStr">
        <is>
          <t>SEINFRA</t>
        </is>
      </c>
      <c r="D393" s="25" t="inlineStr">
        <is>
          <t>H</t>
        </is>
      </c>
      <c r="E393" s="69" t="n">
        <v>1</v>
      </c>
      <c r="F393" s="72">
        <f>ROUND(M393*FATOR, 2)</f>
        <v/>
      </c>
      <c r="G393" s="72">
        <f>ROUND(E393*F393, 2)</f>
        <v/>
      </c>
      <c r="L393" t="n">
        <v>1</v>
      </c>
      <c r="M393" t="n">
        <v>5.2395</v>
      </c>
      <c r="N393">
        <f>(M393-F393)</f>
        <v/>
      </c>
    </row>
    <row r="394" ht="15" customHeight="1">
      <c r="A394" s="25" t="inlineStr">
        <is>
          <t>I2701</t>
        </is>
      </c>
      <c r="B394" s="26" t="inlineStr">
        <is>
          <t>DEPRECIAÇÃO</t>
        </is>
      </c>
      <c r="C394" s="25" t="inlineStr">
        <is>
          <t>SEINFRA</t>
        </is>
      </c>
      <c r="D394" s="25" t="inlineStr">
        <is>
          <t>H</t>
        </is>
      </c>
      <c r="E394" s="69" t="n">
        <v>9.0832</v>
      </c>
      <c r="F394" s="72">
        <f>ROUND(M394*FATOR, 2)</f>
        <v/>
      </c>
      <c r="G394" s="72">
        <f>ROUND(E394*F394, 2)</f>
        <v/>
      </c>
      <c r="L394" t="n">
        <v>9.0832</v>
      </c>
      <c r="M394" t="n">
        <v>1</v>
      </c>
      <c r="N394">
        <f>(M394-F394)</f>
        <v/>
      </c>
    </row>
    <row r="395" ht="15" customHeight="1">
      <c r="A395" s="25" t="inlineStr">
        <is>
          <t>I2702</t>
        </is>
      </c>
      <c r="B395" s="26" t="inlineStr">
        <is>
          <t>JUROS</t>
        </is>
      </c>
      <c r="C395" s="25" t="inlineStr">
        <is>
          <t>SEINFRA</t>
        </is>
      </c>
      <c r="D395" s="25" t="inlineStr">
        <is>
          <t>H</t>
        </is>
      </c>
      <c r="E395" s="69" t="n">
        <v>2.0079</v>
      </c>
      <c r="F395" s="72">
        <f>ROUND(M395*FATOR, 2)</f>
        <v/>
      </c>
      <c r="G395" s="72">
        <f>ROUND(E395*F395, 2)</f>
        <v/>
      </c>
      <c r="L395" t="n">
        <v>2.0079</v>
      </c>
      <c r="M395" t="n">
        <v>1</v>
      </c>
      <c r="N395">
        <f>(M395-F395)</f>
        <v/>
      </c>
    </row>
    <row r="396" ht="15" customHeight="1">
      <c r="A396" s="25" t="inlineStr">
        <is>
          <t>I2703</t>
        </is>
      </c>
      <c r="B396" s="26" t="inlineStr">
        <is>
          <t>MANUTENÇÃO</t>
        </is>
      </c>
      <c r="C396" s="25" t="inlineStr">
        <is>
          <t>SEINFRA</t>
        </is>
      </c>
      <c r="D396" s="25" t="inlineStr">
        <is>
          <t>H</t>
        </is>
      </c>
      <c r="E396" s="69" t="n">
        <v>11.4735</v>
      </c>
      <c r="F396" s="72">
        <f>ROUND(M396*FATOR, 2)</f>
        <v/>
      </c>
      <c r="G396" s="72">
        <f>ROUND(E396*F396, 2)</f>
        <v/>
      </c>
      <c r="L396" t="n">
        <v>11.4735</v>
      </c>
      <c r="M396" t="n">
        <v>1</v>
      </c>
      <c r="N396">
        <f>(M396-F396)</f>
        <v/>
      </c>
    </row>
    <row r="397" ht="15" customHeight="1">
      <c r="A397" s="2" t="inlineStr"/>
      <c r="B397" s="2" t="inlineStr"/>
      <c r="C397" s="2" t="inlineStr"/>
      <c r="D397" s="2" t="inlineStr"/>
      <c r="E397" s="29" t="inlineStr">
        <is>
          <t>TOTAL Material:</t>
        </is>
      </c>
      <c r="F397" s="60" t="n"/>
      <c r="G397" s="73">
        <f>SUM(G392:G396)</f>
        <v/>
      </c>
    </row>
    <row r="398" ht="15" customHeight="1">
      <c r="A398" s="2" t="inlineStr"/>
      <c r="B398" s="2" t="inlineStr"/>
      <c r="C398" s="2" t="inlineStr"/>
      <c r="D398" s="2" t="inlineStr"/>
      <c r="E398" s="31" t="inlineStr">
        <is>
          <t>VALOR:</t>
        </is>
      </c>
      <c r="F398" s="60" t="n"/>
      <c r="G398" s="61">
        <f>SUM(G397)</f>
        <v/>
      </c>
    </row>
    <row r="399" ht="15" customHeight="1">
      <c r="A399" s="2" t="inlineStr"/>
      <c r="B399" s="2" t="inlineStr"/>
      <c r="C399" s="2" t="inlineStr"/>
      <c r="D399" s="2" t="inlineStr"/>
      <c r="E399" s="31" t="inlineStr">
        <is>
          <t>VALOR BDI (26.70%):</t>
        </is>
      </c>
      <c r="F399" s="60" t="n"/>
      <c r="G399" s="61">
        <f>ROUNDDOWN(G398*BDI,2)</f>
        <v/>
      </c>
    </row>
    <row r="400" ht="15" customHeight="1">
      <c r="A400" s="2" t="inlineStr"/>
      <c r="B400" s="2" t="inlineStr"/>
      <c r="C400" s="2" t="inlineStr"/>
      <c r="D400" s="2" t="inlineStr"/>
      <c r="E400" s="31" t="inlineStr">
        <is>
          <t>VALOR COM BDI:</t>
        </is>
      </c>
      <c r="F400" s="60" t="n"/>
      <c r="G400" s="61">
        <f>G399 + G398</f>
        <v/>
      </c>
    </row>
    <row r="401" ht="10" customHeight="1">
      <c r="A401" s="2" t="inlineStr"/>
      <c r="B401" s="2" t="inlineStr"/>
      <c r="C401" s="22" t="inlineStr"/>
      <c r="E401" s="2" t="inlineStr"/>
      <c r="F401" s="2" t="inlineStr"/>
      <c r="G401" s="2" t="inlineStr"/>
    </row>
    <row r="402" ht="20" customHeight="1">
      <c r="A402" s="23" t="inlineStr">
        <is>
          <t>I0608 COMPACTADOR LISO TANDEM AUTOPROPELIDO (CHI) (H)</t>
        </is>
      </c>
      <c r="B402" s="59" t="n"/>
      <c r="C402" s="59" t="n"/>
      <c r="D402" s="59" t="n"/>
      <c r="E402" s="59" t="n"/>
      <c r="F402" s="59" t="n"/>
      <c r="G402" s="60" t="n"/>
    </row>
    <row r="403" ht="15" customHeight="1">
      <c r="A403" s="24" t="inlineStr">
        <is>
          <t>Material</t>
        </is>
      </c>
      <c r="B403" s="60" t="n"/>
      <c r="C403" s="15" t="inlineStr">
        <is>
          <t>FONTE</t>
        </is>
      </c>
      <c r="D403" s="15" t="inlineStr">
        <is>
          <t>UNID</t>
        </is>
      </c>
      <c r="E403" s="15" t="inlineStr">
        <is>
          <t>COEFICIENTE</t>
        </is>
      </c>
      <c r="F403" s="15" t="inlineStr">
        <is>
          <t>PREÇO UNITÁRIO</t>
        </is>
      </c>
      <c r="G403" s="15" t="inlineStr">
        <is>
          <t>TOTAL</t>
        </is>
      </c>
    </row>
    <row r="404" ht="21" customHeight="1">
      <c r="A404" s="25" t="inlineStr">
        <is>
          <t>I2762</t>
        </is>
      </c>
      <c r="B404" s="26" t="inlineStr">
        <is>
          <t>MÃO DE OBRA DE OPERAÇÃO DO COMPAC. LISO TANDEM AUTOPR.</t>
        </is>
      </c>
      <c r="C404" s="25" t="inlineStr">
        <is>
          <t>SEINFRA</t>
        </is>
      </c>
      <c r="D404" s="25" t="inlineStr">
        <is>
          <t>H</t>
        </is>
      </c>
      <c r="E404" s="69" t="n">
        <v>1</v>
      </c>
      <c r="F404" s="72">
        <f>ROUND(M404*FATOR, 2)</f>
        <v/>
      </c>
      <c r="G404" s="72">
        <f>ROUND(E404*F404, 2)</f>
        <v/>
      </c>
      <c r="L404" t="n">
        <v>1</v>
      </c>
      <c r="M404" t="n">
        <v>32.45</v>
      </c>
      <c r="N404">
        <f>(M404-F404)</f>
        <v/>
      </c>
    </row>
    <row r="405" ht="15" customHeight="1">
      <c r="A405" s="25" t="inlineStr">
        <is>
          <t>I2701</t>
        </is>
      </c>
      <c r="B405" s="26" t="inlineStr">
        <is>
          <t>DEPRECIAÇÃO</t>
        </is>
      </c>
      <c r="C405" s="25" t="inlineStr">
        <is>
          <t>SEINFRA</t>
        </is>
      </c>
      <c r="D405" s="25" t="inlineStr">
        <is>
          <t>H</t>
        </is>
      </c>
      <c r="E405" s="69" t="n">
        <v>21.9752</v>
      </c>
      <c r="F405" s="72">
        <f>ROUND(M405*FATOR, 2)</f>
        <v/>
      </c>
      <c r="G405" s="72">
        <f>ROUND(E405*F405, 2)</f>
        <v/>
      </c>
      <c r="L405" t="n">
        <v>21.9752</v>
      </c>
      <c r="M405" t="n">
        <v>1</v>
      </c>
      <c r="N405">
        <f>(M405-F405)</f>
        <v/>
      </c>
    </row>
    <row r="406" ht="15" customHeight="1">
      <c r="A406" s="25" t="inlineStr">
        <is>
          <t>I2702</t>
        </is>
      </c>
      <c r="B406" s="26" t="inlineStr">
        <is>
          <t>JUROS</t>
        </is>
      </c>
      <c r="C406" s="25" t="inlineStr">
        <is>
          <t>SEINFRA</t>
        </is>
      </c>
      <c r="D406" s="25" t="inlineStr">
        <is>
          <t>H</t>
        </is>
      </c>
      <c r="E406" s="69" t="n">
        <v>7.3251</v>
      </c>
      <c r="F406" s="72">
        <f>ROUND(M406*FATOR, 2)</f>
        <v/>
      </c>
      <c r="G406" s="72">
        <f>ROUND(E406*F406, 2)</f>
        <v/>
      </c>
      <c r="L406" t="n">
        <v>7.3251</v>
      </c>
      <c r="M406" t="n">
        <v>1</v>
      </c>
      <c r="N406">
        <f>(M406-F406)</f>
        <v/>
      </c>
    </row>
    <row r="407" ht="15" customHeight="1">
      <c r="A407" s="2" t="inlineStr"/>
      <c r="B407" s="2" t="inlineStr"/>
      <c r="C407" s="2" t="inlineStr"/>
      <c r="D407" s="2" t="inlineStr"/>
      <c r="E407" s="29" t="inlineStr">
        <is>
          <t>TOTAL Material:</t>
        </is>
      </c>
      <c r="F407" s="60" t="n"/>
      <c r="G407" s="73">
        <f>SUM(G404:G406)</f>
        <v/>
      </c>
    </row>
    <row r="408" ht="15" customHeight="1">
      <c r="A408" s="2" t="inlineStr"/>
      <c r="B408" s="2" t="inlineStr"/>
      <c r="C408" s="2" t="inlineStr"/>
      <c r="D408" s="2" t="inlineStr"/>
      <c r="E408" s="31" t="inlineStr">
        <is>
          <t>VALOR:</t>
        </is>
      </c>
      <c r="F408" s="60" t="n"/>
      <c r="G408" s="61">
        <f>SUM(G407)</f>
        <v/>
      </c>
    </row>
    <row r="409" ht="15" customHeight="1">
      <c r="A409" s="2" t="inlineStr"/>
      <c r="B409" s="2" t="inlineStr"/>
      <c r="C409" s="2" t="inlineStr"/>
      <c r="D409" s="2" t="inlineStr"/>
      <c r="E409" s="31" t="inlineStr">
        <is>
          <t>VALOR BDI (26.70%):</t>
        </is>
      </c>
      <c r="F409" s="60" t="n"/>
      <c r="G409" s="61">
        <f>ROUNDDOWN(G408*BDI,2)</f>
        <v/>
      </c>
    </row>
    <row r="410" ht="15" customHeight="1">
      <c r="A410" s="2" t="inlineStr"/>
      <c r="B410" s="2" t="inlineStr"/>
      <c r="C410" s="2" t="inlineStr"/>
      <c r="D410" s="2" t="inlineStr"/>
      <c r="E410" s="31" t="inlineStr">
        <is>
          <t>VALOR COM BDI:</t>
        </is>
      </c>
      <c r="F410" s="60" t="n"/>
      <c r="G410" s="61">
        <f>G409 + G408</f>
        <v/>
      </c>
    </row>
    <row r="411" ht="10" customHeight="1">
      <c r="A411" s="2" t="inlineStr"/>
      <c r="B411" s="2" t="inlineStr"/>
      <c r="C411" s="22" t="inlineStr"/>
      <c r="E411" s="2" t="inlineStr"/>
      <c r="F411" s="2" t="inlineStr"/>
      <c r="G411" s="2" t="inlineStr"/>
    </row>
    <row r="412" ht="20" customHeight="1">
      <c r="A412" s="23" t="inlineStr">
        <is>
          <t>I0726 COMPACTADOR LISO TANDEM AUTOPROPELIDO (CHP) (H)</t>
        </is>
      </c>
      <c r="B412" s="59" t="n"/>
      <c r="C412" s="59" t="n"/>
      <c r="D412" s="59" t="n"/>
      <c r="E412" s="59" t="n"/>
      <c r="F412" s="59" t="n"/>
      <c r="G412" s="60" t="n"/>
    </row>
    <row r="413" ht="15" customHeight="1">
      <c r="A413" s="24" t="inlineStr">
        <is>
          <t>Material</t>
        </is>
      </c>
      <c r="B413" s="60" t="n"/>
      <c r="C413" s="15" t="inlineStr">
        <is>
          <t>FONTE</t>
        </is>
      </c>
      <c r="D413" s="15" t="inlineStr">
        <is>
          <t>UNID</t>
        </is>
      </c>
      <c r="E413" s="15" t="inlineStr">
        <is>
          <t>COEFICIENTE</t>
        </is>
      </c>
      <c r="F413" s="15" t="inlineStr">
        <is>
          <t>PREÇO UNITÁRIO</t>
        </is>
      </c>
      <c r="G413" s="15" t="inlineStr">
        <is>
          <t>TOTAL</t>
        </is>
      </c>
    </row>
    <row r="414" ht="21" customHeight="1">
      <c r="A414" s="25" t="inlineStr">
        <is>
          <t>I2762</t>
        </is>
      </c>
      <c r="B414" s="26" t="inlineStr">
        <is>
          <t>MÃO DE OBRA DE OPERAÇÃO DO COMPAC. LISO TANDEM AUTOPR.</t>
        </is>
      </c>
      <c r="C414" s="25" t="inlineStr">
        <is>
          <t>SEINFRA</t>
        </is>
      </c>
      <c r="D414" s="25" t="inlineStr">
        <is>
          <t>H</t>
        </is>
      </c>
      <c r="E414" s="69" t="n">
        <v>1</v>
      </c>
      <c r="F414" s="72">
        <f>ROUND(M414*FATOR, 2)</f>
        <v/>
      </c>
      <c r="G414" s="72">
        <f>ROUND(E414*F414, 2)</f>
        <v/>
      </c>
      <c r="L414" t="n">
        <v>1</v>
      </c>
      <c r="M414" t="n">
        <v>32.45</v>
      </c>
      <c r="N414">
        <f>(M414-F414)</f>
        <v/>
      </c>
    </row>
    <row r="415" ht="15" customHeight="1">
      <c r="A415" s="25" t="inlineStr">
        <is>
          <t>I2761</t>
        </is>
      </c>
      <c r="B415" s="26" t="inlineStr">
        <is>
          <t>MATERIAL DE OPERAÇÃO DO COMPAC. LISO TANDEM AUTOPR.</t>
        </is>
      </c>
      <c r="C415" s="25" t="inlineStr">
        <is>
          <t>SEINFRA</t>
        </is>
      </c>
      <c r="D415" s="25" t="inlineStr">
        <is>
          <t>H</t>
        </is>
      </c>
      <c r="E415" s="69" t="n">
        <v>1</v>
      </c>
      <c r="F415" s="72">
        <f>ROUND(M415*FATOR, 2)</f>
        <v/>
      </c>
      <c r="G415" s="72">
        <f>ROUND(E415*F415, 2)</f>
        <v/>
      </c>
      <c r="L415" t="n">
        <v>1</v>
      </c>
      <c r="M415" t="n">
        <v>32.934</v>
      </c>
      <c r="N415">
        <f>(M415-F415)</f>
        <v/>
      </c>
    </row>
    <row r="416" ht="15" customHeight="1">
      <c r="A416" s="25" t="inlineStr">
        <is>
          <t>I2701</t>
        </is>
      </c>
      <c r="B416" s="26" t="inlineStr">
        <is>
          <t>DEPRECIAÇÃO</t>
        </is>
      </c>
      <c r="C416" s="25" t="inlineStr">
        <is>
          <t>SEINFRA</t>
        </is>
      </c>
      <c r="D416" s="25" t="inlineStr">
        <is>
          <t>H</t>
        </is>
      </c>
      <c r="E416" s="69" t="n">
        <v>21.9752</v>
      </c>
      <c r="F416" s="72">
        <f>ROUND(M416*FATOR, 2)</f>
        <v/>
      </c>
      <c r="G416" s="72">
        <f>ROUND(E416*F416, 2)</f>
        <v/>
      </c>
      <c r="L416" t="n">
        <v>21.9752</v>
      </c>
      <c r="M416" t="n">
        <v>1</v>
      </c>
      <c r="N416">
        <f>(M416-F416)</f>
        <v/>
      </c>
    </row>
    <row r="417" ht="15" customHeight="1">
      <c r="A417" s="25" t="inlineStr">
        <is>
          <t>I2702</t>
        </is>
      </c>
      <c r="B417" s="26" t="inlineStr">
        <is>
          <t>JUROS</t>
        </is>
      </c>
      <c r="C417" s="25" t="inlineStr">
        <is>
          <t>SEINFRA</t>
        </is>
      </c>
      <c r="D417" s="25" t="inlineStr">
        <is>
          <t>H</t>
        </is>
      </c>
      <c r="E417" s="69" t="n">
        <v>7.3251</v>
      </c>
      <c r="F417" s="72">
        <f>ROUND(M417*FATOR, 2)</f>
        <v/>
      </c>
      <c r="G417" s="72">
        <f>ROUND(E417*F417, 2)</f>
        <v/>
      </c>
      <c r="L417" t="n">
        <v>7.3251</v>
      </c>
      <c r="M417" t="n">
        <v>1</v>
      </c>
      <c r="N417">
        <f>(M417-F417)</f>
        <v/>
      </c>
    </row>
    <row r="418" ht="15" customHeight="1">
      <c r="A418" s="25" t="inlineStr">
        <is>
          <t>I2703</t>
        </is>
      </c>
      <c r="B418" s="26" t="inlineStr">
        <is>
          <t>MANUTENÇÃO</t>
        </is>
      </c>
      <c r="C418" s="25" t="inlineStr">
        <is>
          <t>SEINFRA</t>
        </is>
      </c>
      <c r="D418" s="25" t="inlineStr">
        <is>
          <t>H</t>
        </is>
      </c>
      <c r="E418" s="69" t="n">
        <v>21.9752</v>
      </c>
      <c r="F418" s="72">
        <f>ROUND(M418*FATOR, 2)</f>
        <v/>
      </c>
      <c r="G418" s="72">
        <f>ROUND(E418*F418, 2)</f>
        <v/>
      </c>
      <c r="L418" t="n">
        <v>21.9752</v>
      </c>
      <c r="M418" t="n">
        <v>1</v>
      </c>
      <c r="N418">
        <f>(M418-F418)</f>
        <v/>
      </c>
    </row>
    <row r="419" ht="15" customHeight="1">
      <c r="A419" s="2" t="inlineStr"/>
      <c r="B419" s="2" t="inlineStr"/>
      <c r="C419" s="2" t="inlineStr"/>
      <c r="D419" s="2" t="inlineStr"/>
      <c r="E419" s="29" t="inlineStr">
        <is>
          <t>TOTAL Material:</t>
        </is>
      </c>
      <c r="F419" s="60" t="n"/>
      <c r="G419" s="73">
        <f>SUM(G414:G418)</f>
        <v/>
      </c>
    </row>
    <row r="420" ht="15" customHeight="1">
      <c r="A420" s="2" t="inlineStr"/>
      <c r="B420" s="2" t="inlineStr"/>
      <c r="C420" s="2" t="inlineStr"/>
      <c r="D420" s="2" t="inlineStr"/>
      <c r="E420" s="31" t="inlineStr">
        <is>
          <t>VALOR:</t>
        </is>
      </c>
      <c r="F420" s="60" t="n"/>
      <c r="G420" s="61">
        <f>SUM(G419)</f>
        <v/>
      </c>
    </row>
    <row r="421" ht="15" customHeight="1">
      <c r="A421" s="2" t="inlineStr"/>
      <c r="B421" s="2" t="inlineStr"/>
      <c r="C421" s="2" t="inlineStr"/>
      <c r="D421" s="2" t="inlineStr"/>
      <c r="E421" s="31" t="inlineStr">
        <is>
          <t>VALOR BDI (26.70%):</t>
        </is>
      </c>
      <c r="F421" s="60" t="n"/>
      <c r="G421" s="61">
        <f>ROUNDDOWN(G420*BDI,2)</f>
        <v/>
      </c>
    </row>
    <row r="422" ht="15" customHeight="1">
      <c r="A422" s="2" t="inlineStr"/>
      <c r="B422" s="2" t="inlineStr"/>
      <c r="C422" s="2" t="inlineStr"/>
      <c r="D422" s="2" t="inlineStr"/>
      <c r="E422" s="31" t="inlineStr">
        <is>
          <t>VALOR COM BDI:</t>
        </is>
      </c>
      <c r="F422" s="60" t="n"/>
      <c r="G422" s="61">
        <f>G421 + G420</f>
        <v/>
      </c>
    </row>
    <row r="423" ht="10" customHeight="1">
      <c r="A423" s="2" t="inlineStr"/>
      <c r="B423" s="2" t="inlineStr"/>
      <c r="C423" s="22" t="inlineStr"/>
      <c r="E423" s="2" t="inlineStr"/>
      <c r="F423" s="2" t="inlineStr"/>
      <c r="G423" s="2" t="inlineStr"/>
    </row>
    <row r="424" ht="20" customHeight="1">
      <c r="A424" s="23" t="inlineStr">
        <is>
          <t>G0459 COMPACTADOR MANUAL C/ SOQUETE VIBRATÓRIO - 4,1 KW (CHI) (H)</t>
        </is>
      </c>
      <c r="B424" s="59" t="n"/>
      <c r="C424" s="59" t="n"/>
      <c r="D424" s="59" t="n"/>
      <c r="E424" s="59" t="n"/>
      <c r="F424" s="59" t="n"/>
      <c r="G424" s="60" t="n"/>
    </row>
    <row r="425" ht="15" customHeight="1">
      <c r="A425" s="24" t="inlineStr">
        <is>
          <t>Material</t>
        </is>
      </c>
      <c r="B425" s="60" t="n"/>
      <c r="C425" s="15" t="inlineStr">
        <is>
          <t>FONTE</t>
        </is>
      </c>
      <c r="D425" s="15" t="inlineStr">
        <is>
          <t>UNID</t>
        </is>
      </c>
      <c r="E425" s="15" t="inlineStr">
        <is>
          <t>COEFICIENTE</t>
        </is>
      </c>
      <c r="F425" s="15" t="inlineStr">
        <is>
          <t>PREÇO UNITÁRIO</t>
        </is>
      </c>
      <c r="G425" s="15" t="inlineStr">
        <is>
          <t>TOTAL</t>
        </is>
      </c>
    </row>
    <row r="426" ht="15" customHeight="1">
      <c r="A426" s="25" t="inlineStr">
        <is>
          <t>I2701</t>
        </is>
      </c>
      <c r="B426" s="26" t="inlineStr">
        <is>
          <t>DEPRECIAÇÃO</t>
        </is>
      </c>
      <c r="C426" s="25" t="inlineStr">
        <is>
          <t>SEINFRA</t>
        </is>
      </c>
      <c r="D426" s="25" t="inlineStr">
        <is>
          <t>H</t>
        </is>
      </c>
      <c r="E426" s="69" t="n">
        <v>0.7571</v>
      </c>
      <c r="F426" s="72">
        <f>ROUND(M426*FATOR, 2)</f>
        <v/>
      </c>
      <c r="G426" s="72">
        <f>ROUND(E426*F426, 2)</f>
        <v/>
      </c>
      <c r="L426" t="n">
        <v>0.7571</v>
      </c>
      <c r="M426" t="n">
        <v>1</v>
      </c>
      <c r="N426">
        <f>(M426-F426)</f>
        <v/>
      </c>
    </row>
    <row r="427" ht="15" customHeight="1">
      <c r="A427" s="25" t="inlineStr">
        <is>
          <t>I2702</t>
        </is>
      </c>
      <c r="B427" s="26" t="inlineStr">
        <is>
          <t>JUROS</t>
        </is>
      </c>
      <c r="C427" s="25" t="inlineStr">
        <is>
          <t>SEINFRA</t>
        </is>
      </c>
      <c r="D427" s="25" t="inlineStr">
        <is>
          <t>H</t>
        </is>
      </c>
      <c r="E427" s="69" t="n">
        <v>0.1987</v>
      </c>
      <c r="F427" s="72">
        <f>ROUND(M427*FATOR, 2)</f>
        <v/>
      </c>
      <c r="G427" s="72">
        <f>ROUND(E427*F427, 2)</f>
        <v/>
      </c>
      <c r="L427" t="n">
        <v>0.1987</v>
      </c>
      <c r="M427" t="n">
        <v>1</v>
      </c>
      <c r="N427">
        <f>(M427-F427)</f>
        <v/>
      </c>
    </row>
    <row r="428" ht="15" customHeight="1">
      <c r="A428" s="2" t="inlineStr"/>
      <c r="B428" s="2" t="inlineStr"/>
      <c r="C428" s="2" t="inlineStr"/>
      <c r="D428" s="2" t="inlineStr"/>
      <c r="E428" s="29" t="inlineStr">
        <is>
          <t>TOTAL Material:</t>
        </is>
      </c>
      <c r="F428" s="60" t="n"/>
      <c r="G428" s="73">
        <f>SUM(G426:G427)</f>
        <v/>
      </c>
    </row>
    <row r="429" ht="15" customHeight="1">
      <c r="A429" s="2" t="inlineStr"/>
      <c r="B429" s="2" t="inlineStr"/>
      <c r="C429" s="2" t="inlineStr"/>
      <c r="D429" s="2" t="inlineStr"/>
      <c r="E429" s="31" t="inlineStr">
        <is>
          <t>VALOR:</t>
        </is>
      </c>
      <c r="F429" s="60" t="n"/>
      <c r="G429" s="61">
        <f>SUM(G428)</f>
        <v/>
      </c>
    </row>
    <row r="430" ht="15" customHeight="1">
      <c r="A430" s="2" t="inlineStr"/>
      <c r="B430" s="2" t="inlineStr"/>
      <c r="C430" s="2" t="inlineStr"/>
      <c r="D430" s="2" t="inlineStr"/>
      <c r="E430" s="31" t="inlineStr">
        <is>
          <t>VALOR BDI (26.70%):</t>
        </is>
      </c>
      <c r="F430" s="60" t="n"/>
      <c r="G430" s="61">
        <f>ROUNDDOWN(G429*BDI,2)</f>
        <v/>
      </c>
    </row>
    <row r="431" ht="15" customHeight="1">
      <c r="A431" s="2" t="inlineStr"/>
      <c r="B431" s="2" t="inlineStr"/>
      <c r="C431" s="2" t="inlineStr"/>
      <c r="D431" s="2" t="inlineStr"/>
      <c r="E431" s="31" t="inlineStr">
        <is>
          <t>VALOR COM BDI:</t>
        </is>
      </c>
      <c r="F431" s="60" t="n"/>
      <c r="G431" s="61">
        <f>G430 + G429</f>
        <v/>
      </c>
    </row>
    <row r="432" ht="10" customHeight="1">
      <c r="A432" s="2" t="inlineStr"/>
      <c r="B432" s="2" t="inlineStr"/>
      <c r="C432" s="22" t="inlineStr"/>
      <c r="E432" s="2" t="inlineStr"/>
      <c r="F432" s="2" t="inlineStr"/>
      <c r="G432" s="2" t="inlineStr"/>
    </row>
    <row r="433" ht="20" customHeight="1">
      <c r="A433" s="23" t="inlineStr">
        <is>
          <t>G0458 COMPACTADOR MANUAL C/ SOQUETE VIBRATÓRIO - 4,1 KW (CHP) (H)</t>
        </is>
      </c>
      <c r="B433" s="59" t="n"/>
      <c r="C433" s="59" t="n"/>
      <c r="D433" s="59" t="n"/>
      <c r="E433" s="59" t="n"/>
      <c r="F433" s="59" t="n"/>
      <c r="G433" s="60" t="n"/>
    </row>
    <row r="434" ht="15" customHeight="1">
      <c r="A434" s="24" t="inlineStr">
        <is>
          <t>Material</t>
        </is>
      </c>
      <c r="B434" s="60" t="n"/>
      <c r="C434" s="15" t="inlineStr">
        <is>
          <t>FONTE</t>
        </is>
      </c>
      <c r="D434" s="15" t="inlineStr">
        <is>
          <t>UNID</t>
        </is>
      </c>
      <c r="E434" s="15" t="inlineStr">
        <is>
          <t>COEFICIENTE</t>
        </is>
      </c>
      <c r="F434" s="15" t="inlineStr">
        <is>
          <t>PREÇO UNITÁRIO</t>
        </is>
      </c>
      <c r="G434" s="15" t="inlineStr">
        <is>
          <t>TOTAL</t>
        </is>
      </c>
    </row>
    <row r="435" ht="21" customHeight="1">
      <c r="A435" s="25" t="inlineStr">
        <is>
          <t>G0457</t>
        </is>
      </c>
      <c r="B435" s="26" t="inlineStr">
        <is>
          <t>MATERIAL DE OPERAÇÃO DO COMPACTADOR MANUAL C/ SOQUETE VIBRATÓRIO - 4,1 KW</t>
        </is>
      </c>
      <c r="C435" s="25" t="inlineStr">
        <is>
          <t>SEINFRA</t>
        </is>
      </c>
      <c r="D435" s="25" t="inlineStr">
        <is>
          <t>H</t>
        </is>
      </c>
      <c r="E435" s="69" t="n">
        <v>1</v>
      </c>
      <c r="F435" s="72">
        <f>ROUND(M435*FATOR, 2)</f>
        <v/>
      </c>
      <c r="G435" s="72">
        <f>ROUND(E435*F435, 2)</f>
        <v/>
      </c>
      <c r="L435" t="n">
        <v>1</v>
      </c>
      <c r="M435" t="n">
        <v>2.794</v>
      </c>
      <c r="N435">
        <f>(M435-F435)</f>
        <v/>
      </c>
    </row>
    <row r="436" ht="15" customHeight="1">
      <c r="A436" s="25" t="inlineStr">
        <is>
          <t>I2701</t>
        </is>
      </c>
      <c r="B436" s="26" t="inlineStr">
        <is>
          <t>DEPRECIAÇÃO</t>
        </is>
      </c>
      <c r="C436" s="25" t="inlineStr">
        <is>
          <t>SEINFRA</t>
        </is>
      </c>
      <c r="D436" s="25" t="inlineStr">
        <is>
          <t>H</t>
        </is>
      </c>
      <c r="E436" s="69" t="n">
        <v>0.7571</v>
      </c>
      <c r="F436" s="72">
        <f>ROUND(M436*FATOR, 2)</f>
        <v/>
      </c>
      <c r="G436" s="72">
        <f>ROUND(E436*F436, 2)</f>
        <v/>
      </c>
      <c r="L436" t="n">
        <v>0.7571</v>
      </c>
      <c r="M436" t="n">
        <v>1</v>
      </c>
      <c r="N436">
        <f>(M436-F436)</f>
        <v/>
      </c>
    </row>
    <row r="437" ht="15" customHeight="1">
      <c r="A437" s="25" t="inlineStr">
        <is>
          <t>I2702</t>
        </is>
      </c>
      <c r="B437" s="26" t="inlineStr">
        <is>
          <t>JUROS</t>
        </is>
      </c>
      <c r="C437" s="25" t="inlineStr">
        <is>
          <t>SEINFRA</t>
        </is>
      </c>
      <c r="D437" s="25" t="inlineStr">
        <is>
          <t>H</t>
        </is>
      </c>
      <c r="E437" s="69" t="n">
        <v>0.1987</v>
      </c>
      <c r="F437" s="72">
        <f>ROUND(M437*FATOR, 2)</f>
        <v/>
      </c>
      <c r="G437" s="72">
        <f>ROUND(E437*F437, 2)</f>
        <v/>
      </c>
      <c r="L437" t="n">
        <v>0.1987</v>
      </c>
      <c r="M437" t="n">
        <v>1</v>
      </c>
      <c r="N437">
        <f>(M437-F437)</f>
        <v/>
      </c>
    </row>
    <row r="438" ht="15" customHeight="1">
      <c r="A438" s="25" t="inlineStr">
        <is>
          <t>I2703</t>
        </is>
      </c>
      <c r="B438" s="26" t="inlineStr">
        <is>
          <t>MANUTENÇÃO</t>
        </is>
      </c>
      <c r="C438" s="25" t="inlineStr">
        <is>
          <t>SEINFRA</t>
        </is>
      </c>
      <c r="D438" s="25" t="inlineStr">
        <is>
          <t>H</t>
        </is>
      </c>
      <c r="E438" s="69" t="n">
        <v>0.7571</v>
      </c>
      <c r="F438" s="72">
        <f>ROUND(M438*FATOR, 2)</f>
        <v/>
      </c>
      <c r="G438" s="72">
        <f>ROUND(E438*F438, 2)</f>
        <v/>
      </c>
      <c r="L438" t="n">
        <v>0.7571</v>
      </c>
      <c r="M438" t="n">
        <v>1</v>
      </c>
      <c r="N438">
        <f>(M438-F438)</f>
        <v/>
      </c>
    </row>
    <row r="439" ht="15" customHeight="1">
      <c r="A439" s="2" t="inlineStr"/>
      <c r="B439" s="2" t="inlineStr"/>
      <c r="C439" s="2" t="inlineStr"/>
      <c r="D439" s="2" t="inlineStr"/>
      <c r="E439" s="29" t="inlineStr">
        <is>
          <t>TOTAL Material:</t>
        </is>
      </c>
      <c r="F439" s="60" t="n"/>
      <c r="G439" s="73">
        <f>SUM(G435:G438)</f>
        <v/>
      </c>
    </row>
    <row r="440" ht="15" customHeight="1">
      <c r="A440" s="2" t="inlineStr"/>
      <c r="B440" s="2" t="inlineStr"/>
      <c r="C440" s="2" t="inlineStr"/>
      <c r="D440" s="2" t="inlineStr"/>
      <c r="E440" s="31" t="inlineStr">
        <is>
          <t>VALOR:</t>
        </is>
      </c>
      <c r="F440" s="60" t="n"/>
      <c r="G440" s="61">
        <f>SUM(G439)</f>
        <v/>
      </c>
    </row>
    <row r="441" ht="15" customHeight="1">
      <c r="A441" s="2" t="inlineStr"/>
      <c r="B441" s="2" t="inlineStr"/>
      <c r="C441" s="2" t="inlineStr"/>
      <c r="D441" s="2" t="inlineStr"/>
      <c r="E441" s="31" t="inlineStr">
        <is>
          <t>VALOR BDI (26.70%):</t>
        </is>
      </c>
      <c r="F441" s="60" t="n"/>
      <c r="G441" s="61">
        <f>ROUNDDOWN(G440*BDI,2)</f>
        <v/>
      </c>
    </row>
    <row r="442" ht="15" customHeight="1">
      <c r="A442" s="2" t="inlineStr"/>
      <c r="B442" s="2" t="inlineStr"/>
      <c r="C442" s="2" t="inlineStr"/>
      <c r="D442" s="2" t="inlineStr"/>
      <c r="E442" s="31" t="inlineStr">
        <is>
          <t>VALOR COM BDI:</t>
        </is>
      </c>
      <c r="F442" s="60" t="n"/>
      <c r="G442" s="61">
        <f>G441 + G440</f>
        <v/>
      </c>
    </row>
    <row r="443" ht="10" customHeight="1">
      <c r="A443" s="2" t="inlineStr"/>
      <c r="B443" s="2" t="inlineStr"/>
      <c r="C443" s="22" t="inlineStr"/>
      <c r="E443" s="2" t="inlineStr"/>
      <c r="F443" s="2" t="inlineStr"/>
      <c r="G443" s="2" t="inlineStr"/>
    </row>
    <row r="444" ht="20" customHeight="1">
      <c r="A444" s="23" t="inlineStr">
        <is>
          <t>I0727 COMPRESSOR DE AR 170 PCM (CHP) (H)</t>
        </is>
      </c>
      <c r="B444" s="59" t="n"/>
      <c r="C444" s="59" t="n"/>
      <c r="D444" s="59" t="n"/>
      <c r="E444" s="59" t="n"/>
      <c r="F444" s="59" t="n"/>
      <c r="G444" s="60" t="n"/>
    </row>
    <row r="445" ht="15" customHeight="1">
      <c r="A445" s="24" t="inlineStr">
        <is>
          <t>Material</t>
        </is>
      </c>
      <c r="B445" s="60" t="n"/>
      <c r="C445" s="15" t="inlineStr">
        <is>
          <t>FONTE</t>
        </is>
      </c>
      <c r="D445" s="15" t="inlineStr">
        <is>
          <t>UNID</t>
        </is>
      </c>
      <c r="E445" s="15" t="inlineStr">
        <is>
          <t>COEFICIENTE</t>
        </is>
      </c>
      <c r="F445" s="15" t="inlineStr">
        <is>
          <t>PREÇO UNITÁRIO</t>
        </is>
      </c>
      <c r="G445" s="15" t="inlineStr">
        <is>
          <t>TOTAL</t>
        </is>
      </c>
    </row>
    <row r="446" ht="15" customHeight="1">
      <c r="A446" s="25" t="inlineStr">
        <is>
          <t>I2774</t>
        </is>
      </c>
      <c r="B446" s="26" t="inlineStr">
        <is>
          <t>MÃO DE OBRA DE OPERAÇÃO DO COMPRESSOR DE AR 170PCM</t>
        </is>
      </c>
      <c r="C446" s="25" t="inlineStr">
        <is>
          <t>SEINFRA</t>
        </is>
      </c>
      <c r="D446" s="25" t="inlineStr">
        <is>
          <t>H</t>
        </is>
      </c>
      <c r="E446" s="69" t="n">
        <v>1</v>
      </c>
      <c r="F446" s="72">
        <f>ROUND(M446*FATOR, 2)</f>
        <v/>
      </c>
      <c r="G446" s="72">
        <f>ROUND(E446*F446, 2)</f>
        <v/>
      </c>
      <c r="L446" t="n">
        <v>1</v>
      </c>
      <c r="M446" t="n">
        <v>23.71</v>
      </c>
      <c r="N446">
        <f>(M446-F446)</f>
        <v/>
      </c>
    </row>
    <row r="447" ht="15" customHeight="1">
      <c r="A447" s="25" t="inlineStr">
        <is>
          <t>I2773</t>
        </is>
      </c>
      <c r="B447" s="26" t="inlineStr">
        <is>
          <t>MATERIAL DE OPERAÇÃO DO COMPRESSOR DE AR 170PCM</t>
        </is>
      </c>
      <c r="C447" s="25" t="inlineStr">
        <is>
          <t>SEINFRA</t>
        </is>
      </c>
      <c r="D447" s="25" t="inlineStr">
        <is>
          <t>H</t>
        </is>
      </c>
      <c r="E447" s="69" t="n">
        <v>1</v>
      </c>
      <c r="F447" s="72">
        <f>ROUND(M447*FATOR, 2)</f>
        <v/>
      </c>
      <c r="G447" s="72">
        <f>ROUND(E447*F447, 2)</f>
        <v/>
      </c>
      <c r="L447" t="n">
        <v>1</v>
      </c>
      <c r="M447" t="n">
        <v>59.1315</v>
      </c>
      <c r="N447">
        <f>(M447-F447)</f>
        <v/>
      </c>
    </row>
    <row r="448" ht="15" customHeight="1">
      <c r="A448" s="25" t="inlineStr">
        <is>
          <t>I2701</t>
        </is>
      </c>
      <c r="B448" s="26" t="inlineStr">
        <is>
          <t>DEPRECIAÇÃO</t>
        </is>
      </c>
      <c r="C448" s="25" t="inlineStr">
        <is>
          <t>SEINFRA</t>
        </is>
      </c>
      <c r="D448" s="25" t="inlineStr">
        <is>
          <t>H</t>
        </is>
      </c>
      <c r="E448" s="69" t="n">
        <v>10.5619</v>
      </c>
      <c r="F448" s="72">
        <f>ROUND(M448*FATOR, 2)</f>
        <v/>
      </c>
      <c r="G448" s="72">
        <f>ROUND(E448*F448, 2)</f>
        <v/>
      </c>
      <c r="L448" t="n">
        <v>10.5619</v>
      </c>
      <c r="M448" t="n">
        <v>1</v>
      </c>
      <c r="N448">
        <f>(M448-F448)</f>
        <v/>
      </c>
    </row>
    <row r="449" ht="15" customHeight="1">
      <c r="A449" s="25" t="inlineStr">
        <is>
          <t>I2702</t>
        </is>
      </c>
      <c r="B449" s="26" t="inlineStr">
        <is>
          <t>JUROS</t>
        </is>
      </c>
      <c r="C449" s="25" t="inlineStr">
        <is>
          <t>SEINFRA</t>
        </is>
      </c>
      <c r="D449" s="25" t="inlineStr">
        <is>
          <t>H</t>
        </is>
      </c>
      <c r="E449" s="69" t="n">
        <v>3.5206</v>
      </c>
      <c r="F449" s="72">
        <f>ROUND(M449*FATOR, 2)</f>
        <v/>
      </c>
      <c r="G449" s="72">
        <f>ROUND(E449*F449, 2)</f>
        <v/>
      </c>
      <c r="L449" t="n">
        <v>3.5206</v>
      </c>
      <c r="M449" t="n">
        <v>1</v>
      </c>
      <c r="N449">
        <f>(M449-F449)</f>
        <v/>
      </c>
    </row>
    <row r="450" ht="15" customHeight="1">
      <c r="A450" s="25" t="inlineStr">
        <is>
          <t>I2703</t>
        </is>
      </c>
      <c r="B450" s="26" t="inlineStr">
        <is>
          <t>MANUTENÇÃO</t>
        </is>
      </c>
      <c r="C450" s="25" t="inlineStr">
        <is>
          <t>SEINFRA</t>
        </is>
      </c>
      <c r="D450" s="25" t="inlineStr">
        <is>
          <t>H</t>
        </is>
      </c>
      <c r="E450" s="69" t="n">
        <v>11.7355</v>
      </c>
      <c r="F450" s="72">
        <f>ROUND(M450*FATOR, 2)</f>
        <v/>
      </c>
      <c r="G450" s="72">
        <f>ROUND(E450*F450, 2)</f>
        <v/>
      </c>
      <c r="L450" t="n">
        <v>11.7355</v>
      </c>
      <c r="M450" t="n">
        <v>1</v>
      </c>
      <c r="N450">
        <f>(M450-F450)</f>
        <v/>
      </c>
    </row>
    <row r="451" ht="15" customHeight="1">
      <c r="A451" s="2" t="inlineStr"/>
      <c r="B451" s="2" t="inlineStr"/>
      <c r="C451" s="2" t="inlineStr"/>
      <c r="D451" s="2" t="inlineStr"/>
      <c r="E451" s="29" t="inlineStr">
        <is>
          <t>TOTAL Material:</t>
        </is>
      </c>
      <c r="F451" s="60" t="n"/>
      <c r="G451" s="73">
        <f>SUM(G446:G450)</f>
        <v/>
      </c>
    </row>
    <row r="452" ht="15" customHeight="1">
      <c r="A452" s="2" t="inlineStr"/>
      <c r="B452" s="2" t="inlineStr"/>
      <c r="C452" s="2" t="inlineStr"/>
      <c r="D452" s="2" t="inlineStr"/>
      <c r="E452" s="31" t="inlineStr">
        <is>
          <t>VALOR:</t>
        </is>
      </c>
      <c r="F452" s="60" t="n"/>
      <c r="G452" s="61">
        <f>SUM(G451)</f>
        <v/>
      </c>
    </row>
    <row r="453" ht="15" customHeight="1">
      <c r="A453" s="2" t="inlineStr"/>
      <c r="B453" s="2" t="inlineStr"/>
      <c r="C453" s="2" t="inlineStr"/>
      <c r="D453" s="2" t="inlineStr"/>
      <c r="E453" s="31" t="inlineStr">
        <is>
          <t>VALOR BDI (26.70%):</t>
        </is>
      </c>
      <c r="F453" s="60" t="n"/>
      <c r="G453" s="61">
        <f>ROUNDDOWN(G452*BDI,2)</f>
        <v/>
      </c>
    </row>
    <row r="454" ht="15" customHeight="1">
      <c r="A454" s="2" t="inlineStr"/>
      <c r="B454" s="2" t="inlineStr"/>
      <c r="C454" s="2" t="inlineStr"/>
      <c r="D454" s="2" t="inlineStr"/>
      <c r="E454" s="31" t="inlineStr">
        <is>
          <t>VALOR COM BDI:</t>
        </is>
      </c>
      <c r="F454" s="60" t="n"/>
      <c r="G454" s="61">
        <f>G453 + G452</f>
        <v/>
      </c>
    </row>
    <row r="455" ht="10" customHeight="1">
      <c r="A455" s="2" t="inlineStr"/>
      <c r="B455" s="2" t="inlineStr"/>
      <c r="C455" s="22" t="inlineStr"/>
      <c r="E455" s="2" t="inlineStr"/>
      <c r="F455" s="2" t="inlineStr"/>
      <c r="G455" s="2" t="inlineStr"/>
    </row>
    <row r="456" ht="20" customHeight="1">
      <c r="A456" s="23" t="inlineStr">
        <is>
          <t>I0614 COMPRESSOR DE AR 250 PCM (CHI) (H)</t>
        </is>
      </c>
      <c r="B456" s="59" t="n"/>
      <c r="C456" s="59" t="n"/>
      <c r="D456" s="59" t="n"/>
      <c r="E456" s="59" t="n"/>
      <c r="F456" s="59" t="n"/>
      <c r="G456" s="60" t="n"/>
    </row>
    <row r="457" ht="15" customHeight="1">
      <c r="A457" s="24" t="inlineStr">
        <is>
          <t>Material</t>
        </is>
      </c>
      <c r="B457" s="60" t="n"/>
      <c r="C457" s="15" t="inlineStr">
        <is>
          <t>FONTE</t>
        </is>
      </c>
      <c r="D457" s="15" t="inlineStr">
        <is>
          <t>UNID</t>
        </is>
      </c>
      <c r="E457" s="15" t="inlineStr">
        <is>
          <t>COEFICIENTE</t>
        </is>
      </c>
      <c r="F457" s="15" t="inlineStr">
        <is>
          <t>PREÇO UNITÁRIO</t>
        </is>
      </c>
      <c r="G457" s="15" t="inlineStr">
        <is>
          <t>TOTAL</t>
        </is>
      </c>
    </row>
    <row r="458" ht="15" customHeight="1">
      <c r="A458" s="25" t="inlineStr">
        <is>
          <t>I2776</t>
        </is>
      </c>
      <c r="B458" s="26" t="inlineStr">
        <is>
          <t>MÃO DE OBRA DE OPERAÇÃO DO COMPRESSOR DE AR 250 PCM</t>
        </is>
      </c>
      <c r="C458" s="25" t="inlineStr">
        <is>
          <t>SEINFRA</t>
        </is>
      </c>
      <c r="D458" s="25" t="inlineStr">
        <is>
          <t>H</t>
        </is>
      </c>
      <c r="E458" s="69" t="n">
        <v>1</v>
      </c>
      <c r="F458" s="72">
        <f>ROUND(M458*FATOR, 2)</f>
        <v/>
      </c>
      <c r="G458" s="72">
        <f>ROUND(E458*F458, 2)</f>
        <v/>
      </c>
      <c r="L458" t="n">
        <v>1</v>
      </c>
      <c r="M458" t="n">
        <v>23.71</v>
      </c>
      <c r="N458">
        <f>(M458-F458)</f>
        <v/>
      </c>
    </row>
    <row r="459" ht="15" customHeight="1">
      <c r="A459" s="25" t="inlineStr">
        <is>
          <t>I2701</t>
        </is>
      </c>
      <c r="B459" s="26" t="inlineStr">
        <is>
          <t>DEPRECIAÇÃO</t>
        </is>
      </c>
      <c r="C459" s="25" t="inlineStr">
        <is>
          <t>SEINFRA</t>
        </is>
      </c>
      <c r="D459" s="25" t="inlineStr">
        <is>
          <t>H</t>
        </is>
      </c>
      <c r="E459" s="69" t="n">
        <v>17.8199</v>
      </c>
      <c r="F459" s="72">
        <f>ROUND(M459*FATOR, 2)</f>
        <v/>
      </c>
      <c r="G459" s="72">
        <f>ROUND(E459*F459, 2)</f>
        <v/>
      </c>
      <c r="L459" t="n">
        <v>17.8199</v>
      </c>
      <c r="M459" t="n">
        <v>1</v>
      </c>
      <c r="N459">
        <f>(M459-F459)</f>
        <v/>
      </c>
    </row>
    <row r="460" ht="15" customHeight="1">
      <c r="A460" s="25" t="inlineStr">
        <is>
          <t>I2702</t>
        </is>
      </c>
      <c r="B460" s="26" t="inlineStr">
        <is>
          <t>JUROS</t>
        </is>
      </c>
      <c r="C460" s="25" t="inlineStr">
        <is>
          <t>SEINFRA</t>
        </is>
      </c>
      <c r="D460" s="25" t="inlineStr">
        <is>
          <t>H</t>
        </is>
      </c>
      <c r="E460" s="69" t="n">
        <v>5.94</v>
      </c>
      <c r="F460" s="72">
        <f>ROUND(M460*FATOR, 2)</f>
        <v/>
      </c>
      <c r="G460" s="72">
        <f>ROUND(E460*F460, 2)</f>
        <v/>
      </c>
      <c r="L460" t="n">
        <v>5.94</v>
      </c>
      <c r="M460" t="n">
        <v>1</v>
      </c>
      <c r="N460">
        <f>(M460-F460)</f>
        <v/>
      </c>
    </row>
    <row r="461" ht="15" customHeight="1">
      <c r="A461" s="2" t="inlineStr"/>
      <c r="B461" s="2" t="inlineStr"/>
      <c r="C461" s="2" t="inlineStr"/>
      <c r="D461" s="2" t="inlineStr"/>
      <c r="E461" s="29" t="inlineStr">
        <is>
          <t>TOTAL Material:</t>
        </is>
      </c>
      <c r="F461" s="60" t="n"/>
      <c r="G461" s="73">
        <f>SUM(G458:G460)</f>
        <v/>
      </c>
    </row>
    <row r="462" ht="15" customHeight="1">
      <c r="A462" s="2" t="inlineStr"/>
      <c r="B462" s="2" t="inlineStr"/>
      <c r="C462" s="2" t="inlineStr"/>
      <c r="D462" s="2" t="inlineStr"/>
      <c r="E462" s="31" t="inlineStr">
        <is>
          <t>VALOR:</t>
        </is>
      </c>
      <c r="F462" s="60" t="n"/>
      <c r="G462" s="61">
        <f>SUM(G461)</f>
        <v/>
      </c>
    </row>
    <row r="463" ht="15" customHeight="1">
      <c r="A463" s="2" t="inlineStr"/>
      <c r="B463" s="2" t="inlineStr"/>
      <c r="C463" s="2" t="inlineStr"/>
      <c r="D463" s="2" t="inlineStr"/>
      <c r="E463" s="31" t="inlineStr">
        <is>
          <t>VALOR BDI (26.70%):</t>
        </is>
      </c>
      <c r="F463" s="60" t="n"/>
      <c r="G463" s="61">
        <f>ROUNDDOWN(G462*BDI,2)</f>
        <v/>
      </c>
    </row>
    <row r="464" ht="15" customHeight="1">
      <c r="A464" s="2" t="inlineStr"/>
      <c r="B464" s="2" t="inlineStr"/>
      <c r="C464" s="2" t="inlineStr"/>
      <c r="D464" s="2" t="inlineStr"/>
      <c r="E464" s="31" t="inlineStr">
        <is>
          <t>VALOR COM BDI:</t>
        </is>
      </c>
      <c r="F464" s="60" t="n"/>
      <c r="G464" s="61">
        <f>G463 + G462</f>
        <v/>
      </c>
    </row>
    <row r="465" ht="10" customHeight="1">
      <c r="A465" s="2" t="inlineStr"/>
      <c r="B465" s="2" t="inlineStr"/>
      <c r="C465" s="22" t="inlineStr"/>
      <c r="E465" s="2" t="inlineStr"/>
      <c r="F465" s="2" t="inlineStr"/>
      <c r="G465" s="2" t="inlineStr"/>
    </row>
    <row r="466" ht="20" customHeight="1">
      <c r="A466" s="23" t="inlineStr">
        <is>
          <t>I0728 COMPRESSOR DE AR 250 PCM (CHP) (H)</t>
        </is>
      </c>
      <c r="B466" s="59" t="n"/>
      <c r="C466" s="59" t="n"/>
      <c r="D466" s="59" t="n"/>
      <c r="E466" s="59" t="n"/>
      <c r="F466" s="59" t="n"/>
      <c r="G466" s="60" t="n"/>
    </row>
    <row r="467" ht="15" customHeight="1">
      <c r="A467" s="24" t="inlineStr">
        <is>
          <t>Material</t>
        </is>
      </c>
      <c r="B467" s="60" t="n"/>
      <c r="C467" s="15" t="inlineStr">
        <is>
          <t>FONTE</t>
        </is>
      </c>
      <c r="D467" s="15" t="inlineStr">
        <is>
          <t>UNID</t>
        </is>
      </c>
      <c r="E467" s="15" t="inlineStr">
        <is>
          <t>COEFICIENTE</t>
        </is>
      </c>
      <c r="F467" s="15" t="inlineStr">
        <is>
          <t>PREÇO UNITÁRIO</t>
        </is>
      </c>
      <c r="G467" s="15" t="inlineStr">
        <is>
          <t>TOTAL</t>
        </is>
      </c>
    </row>
    <row r="468" ht="15" customHeight="1">
      <c r="A468" s="25" t="inlineStr">
        <is>
          <t>I2776</t>
        </is>
      </c>
      <c r="B468" s="26" t="inlineStr">
        <is>
          <t>MÃO DE OBRA DE OPERAÇÃO DO COMPRESSOR DE AR 250 PCM</t>
        </is>
      </c>
      <c r="C468" s="25" t="inlineStr">
        <is>
          <t>SEINFRA</t>
        </is>
      </c>
      <c r="D468" s="25" t="inlineStr">
        <is>
          <t>H</t>
        </is>
      </c>
      <c r="E468" s="69" t="n">
        <v>1</v>
      </c>
      <c r="F468" s="72">
        <f>ROUND(M468*FATOR, 2)</f>
        <v/>
      </c>
      <c r="G468" s="72">
        <f>ROUND(E468*F468, 2)</f>
        <v/>
      </c>
      <c r="L468" t="n">
        <v>1</v>
      </c>
      <c r="M468" t="n">
        <v>23.71</v>
      </c>
      <c r="N468">
        <f>(M468-F468)</f>
        <v/>
      </c>
    </row>
    <row r="469" ht="15" customHeight="1">
      <c r="A469" s="25" t="inlineStr">
        <is>
          <t>I2775</t>
        </is>
      </c>
      <c r="B469" s="26" t="inlineStr">
        <is>
          <t>MATERIAL DE OPERAÇÃO DO COMPRESSOR DE AR 250 PCM</t>
        </is>
      </c>
      <c r="C469" s="25" t="inlineStr">
        <is>
          <t>SEINFRA</t>
        </is>
      </c>
      <c r="D469" s="25" t="inlineStr">
        <is>
          <t>H</t>
        </is>
      </c>
      <c r="E469" s="69" t="n">
        <v>1</v>
      </c>
      <c r="F469" s="72">
        <f>ROUND(M469*FATOR, 2)</f>
        <v/>
      </c>
      <c r="G469" s="72">
        <f>ROUND(E469*F469, 2)</f>
        <v/>
      </c>
      <c r="L469" t="n">
        <v>1</v>
      </c>
      <c r="M469" t="n">
        <v>70.35899999999999</v>
      </c>
      <c r="N469">
        <f>(M469-F469)</f>
        <v/>
      </c>
    </row>
    <row r="470" ht="15" customHeight="1">
      <c r="A470" s="25" t="inlineStr">
        <is>
          <t>I2701</t>
        </is>
      </c>
      <c r="B470" s="26" t="inlineStr">
        <is>
          <t>DEPRECIAÇÃO</t>
        </is>
      </c>
      <c r="C470" s="25" t="inlineStr">
        <is>
          <t>SEINFRA</t>
        </is>
      </c>
      <c r="D470" s="25" t="inlineStr">
        <is>
          <t>H</t>
        </is>
      </c>
      <c r="E470" s="69" t="n">
        <v>17.8199</v>
      </c>
      <c r="F470" s="72">
        <f>ROUND(M470*FATOR, 2)</f>
        <v/>
      </c>
      <c r="G470" s="72">
        <f>ROUND(E470*F470, 2)</f>
        <v/>
      </c>
      <c r="L470" t="n">
        <v>17.8199</v>
      </c>
      <c r="M470" t="n">
        <v>1</v>
      </c>
      <c r="N470">
        <f>(M470-F470)</f>
        <v/>
      </c>
    </row>
    <row r="471" ht="15" customHeight="1">
      <c r="A471" s="25" t="inlineStr">
        <is>
          <t>I2702</t>
        </is>
      </c>
      <c r="B471" s="26" t="inlineStr">
        <is>
          <t>JUROS</t>
        </is>
      </c>
      <c r="C471" s="25" t="inlineStr">
        <is>
          <t>SEINFRA</t>
        </is>
      </c>
      <c r="D471" s="25" t="inlineStr">
        <is>
          <t>H</t>
        </is>
      </c>
      <c r="E471" s="69" t="n">
        <v>5.94</v>
      </c>
      <c r="F471" s="72">
        <f>ROUND(M471*FATOR, 2)</f>
        <v/>
      </c>
      <c r="G471" s="72">
        <f>ROUND(E471*F471, 2)</f>
        <v/>
      </c>
      <c r="L471" t="n">
        <v>5.94</v>
      </c>
      <c r="M471" t="n">
        <v>1</v>
      </c>
      <c r="N471">
        <f>(M471-F471)</f>
        <v/>
      </c>
    </row>
    <row r="472" ht="15" customHeight="1">
      <c r="A472" s="25" t="inlineStr">
        <is>
          <t>I2703</t>
        </is>
      </c>
      <c r="B472" s="26" t="inlineStr">
        <is>
          <t>MANUTENÇÃO</t>
        </is>
      </c>
      <c r="C472" s="25" t="inlineStr">
        <is>
          <t>SEINFRA</t>
        </is>
      </c>
      <c r="D472" s="25" t="inlineStr">
        <is>
          <t>H</t>
        </is>
      </c>
      <c r="E472" s="69" t="n">
        <v>19.7999</v>
      </c>
      <c r="F472" s="72">
        <f>ROUND(M472*FATOR, 2)</f>
        <v/>
      </c>
      <c r="G472" s="72">
        <f>ROUND(E472*F472, 2)</f>
        <v/>
      </c>
      <c r="L472" t="n">
        <v>19.7999</v>
      </c>
      <c r="M472" t="n">
        <v>1</v>
      </c>
      <c r="N472">
        <f>(M472-F472)</f>
        <v/>
      </c>
    </row>
    <row r="473" ht="15" customHeight="1">
      <c r="A473" s="2" t="inlineStr"/>
      <c r="B473" s="2" t="inlineStr"/>
      <c r="C473" s="2" t="inlineStr"/>
      <c r="D473" s="2" t="inlineStr"/>
      <c r="E473" s="29" t="inlineStr">
        <is>
          <t>TOTAL Material:</t>
        </is>
      </c>
      <c r="F473" s="60" t="n"/>
      <c r="G473" s="73">
        <f>SUM(G468:G472)</f>
        <v/>
      </c>
    </row>
    <row r="474" ht="15" customHeight="1">
      <c r="A474" s="2" t="inlineStr"/>
      <c r="B474" s="2" t="inlineStr"/>
      <c r="C474" s="2" t="inlineStr"/>
      <c r="D474" s="2" t="inlineStr"/>
      <c r="E474" s="31" t="inlineStr">
        <is>
          <t>VALOR:</t>
        </is>
      </c>
      <c r="F474" s="60" t="n"/>
      <c r="G474" s="61">
        <f>SUM(G473)</f>
        <v/>
      </c>
    </row>
    <row r="475" ht="15" customHeight="1">
      <c r="A475" s="2" t="inlineStr"/>
      <c r="B475" s="2" t="inlineStr"/>
      <c r="C475" s="2" t="inlineStr"/>
      <c r="D475" s="2" t="inlineStr"/>
      <c r="E475" s="31" t="inlineStr">
        <is>
          <t>VALOR BDI (26.70%):</t>
        </is>
      </c>
      <c r="F475" s="60" t="n"/>
      <c r="G475" s="61">
        <f>ROUNDDOWN(G474*BDI,2)</f>
        <v/>
      </c>
    </row>
    <row r="476" ht="15" customHeight="1">
      <c r="A476" s="2" t="inlineStr"/>
      <c r="B476" s="2" t="inlineStr"/>
      <c r="C476" s="2" t="inlineStr"/>
      <c r="D476" s="2" t="inlineStr"/>
      <c r="E476" s="31" t="inlineStr">
        <is>
          <t>VALOR COM BDI:</t>
        </is>
      </c>
      <c r="F476" s="60" t="n"/>
      <c r="G476" s="61">
        <f>G475 + G474</f>
        <v/>
      </c>
    </row>
    <row r="477" ht="10" customHeight="1">
      <c r="A477" s="2" t="inlineStr"/>
      <c r="B477" s="2" t="inlineStr"/>
      <c r="C477" s="22" t="inlineStr"/>
      <c r="E477" s="2" t="inlineStr"/>
      <c r="F477" s="2" t="inlineStr"/>
      <c r="G477" s="2" t="inlineStr"/>
    </row>
    <row r="478" ht="20" customHeight="1">
      <c r="A478" s="23" t="inlineStr">
        <is>
          <t>G0446 COMPRESSOR VAZÃO 150 M3/HORA 7 BAR 20 19,40 KW (CHP) (H)</t>
        </is>
      </c>
      <c r="B478" s="59" t="n"/>
      <c r="C478" s="59" t="n"/>
      <c r="D478" s="59" t="n"/>
      <c r="E478" s="59" t="n"/>
      <c r="F478" s="59" t="n"/>
      <c r="G478" s="60" t="n"/>
    </row>
    <row r="479" ht="15" customHeight="1">
      <c r="A479" s="24" t="inlineStr">
        <is>
          <t>Material</t>
        </is>
      </c>
      <c r="B479" s="60" t="n"/>
      <c r="C479" s="15" t="inlineStr">
        <is>
          <t>FONTE</t>
        </is>
      </c>
      <c r="D479" s="15" t="inlineStr">
        <is>
          <t>UNID</t>
        </is>
      </c>
      <c r="E479" s="15" t="inlineStr">
        <is>
          <t>COEFICIENTE</t>
        </is>
      </c>
      <c r="F479" s="15" t="inlineStr">
        <is>
          <t>PREÇO UNITÁRIO</t>
        </is>
      </c>
      <c r="G479" s="15" t="inlineStr">
        <is>
          <t>TOTAL</t>
        </is>
      </c>
    </row>
    <row r="480" ht="21" customHeight="1">
      <c r="A480" s="25" t="inlineStr">
        <is>
          <t>G0445</t>
        </is>
      </c>
      <c r="B480" s="26" t="inlineStr">
        <is>
          <t>MATERIAL DE OPERAÇÃO DO COMPRESSOR VAZÃO 150 M3/HORA 7 BAR 20 19,40 KW</t>
        </is>
      </c>
      <c r="C480" s="25" t="inlineStr">
        <is>
          <t>SEINFRA</t>
        </is>
      </c>
      <c r="D480" s="25" t="inlineStr">
        <is>
          <t>H</t>
        </is>
      </c>
      <c r="E480" s="69" t="n">
        <v>1</v>
      </c>
      <c r="F480" s="72">
        <f>ROUND(M480*FATOR, 2)</f>
        <v/>
      </c>
      <c r="G480" s="72">
        <f>ROUND(E480*F480, 2)</f>
        <v/>
      </c>
      <c r="L480" t="n">
        <v>1</v>
      </c>
      <c r="M480" t="n">
        <v>16.8662</v>
      </c>
      <c r="N480">
        <f>(M480-F480)</f>
        <v/>
      </c>
    </row>
    <row r="481" ht="15" customHeight="1">
      <c r="A481" s="25" t="inlineStr">
        <is>
          <t>I2701</t>
        </is>
      </c>
      <c r="B481" s="26" t="inlineStr">
        <is>
          <t>DEPRECIAÇÃO</t>
        </is>
      </c>
      <c r="C481" s="25" t="inlineStr">
        <is>
          <t>SEINFRA</t>
        </is>
      </c>
      <c r="D481" s="25" t="inlineStr">
        <is>
          <t>H</t>
        </is>
      </c>
      <c r="E481" s="69" t="n">
        <v>2.7845</v>
      </c>
      <c r="F481" s="72">
        <f>ROUND(M481*FATOR, 2)</f>
        <v/>
      </c>
      <c r="G481" s="72">
        <f>ROUND(E481*F481, 2)</f>
        <v/>
      </c>
      <c r="L481" t="n">
        <v>2.7845</v>
      </c>
      <c r="M481" t="n">
        <v>1</v>
      </c>
      <c r="N481">
        <f>(M481-F481)</f>
        <v/>
      </c>
    </row>
    <row r="482" ht="15" customHeight="1">
      <c r="A482" s="25" t="inlineStr">
        <is>
          <t>I2702</t>
        </is>
      </c>
      <c r="B482" s="26" t="inlineStr">
        <is>
          <t>JUROS</t>
        </is>
      </c>
      <c r="C482" s="25" t="inlineStr">
        <is>
          <t>SEINFRA</t>
        </is>
      </c>
      <c r="D482" s="25" t="inlineStr">
        <is>
          <t>H</t>
        </is>
      </c>
      <c r="E482" s="69" t="n">
        <v>0.7309</v>
      </c>
      <c r="F482" s="72">
        <f>ROUND(M482*FATOR, 2)</f>
        <v/>
      </c>
      <c r="G482" s="72">
        <f>ROUND(E482*F482, 2)</f>
        <v/>
      </c>
      <c r="L482" t="n">
        <v>0.7309</v>
      </c>
      <c r="M482" t="n">
        <v>1</v>
      </c>
      <c r="N482">
        <f>(M482-F482)</f>
        <v/>
      </c>
    </row>
    <row r="483" ht="15" customHeight="1">
      <c r="A483" s="25" t="inlineStr">
        <is>
          <t>I2703</t>
        </is>
      </c>
      <c r="B483" s="26" t="inlineStr">
        <is>
          <t>MANUTENÇÃO</t>
        </is>
      </c>
      <c r="C483" s="25" t="inlineStr">
        <is>
          <t>SEINFRA</t>
        </is>
      </c>
      <c r="D483" s="25" t="inlineStr">
        <is>
          <t>H</t>
        </is>
      </c>
      <c r="E483" s="69" t="n">
        <v>2.7845</v>
      </c>
      <c r="F483" s="72">
        <f>ROUND(M483*FATOR, 2)</f>
        <v/>
      </c>
      <c r="G483" s="72">
        <f>ROUND(E483*F483, 2)</f>
        <v/>
      </c>
      <c r="L483" t="n">
        <v>2.7845</v>
      </c>
      <c r="M483" t="n">
        <v>1</v>
      </c>
      <c r="N483">
        <f>(M483-F483)</f>
        <v/>
      </c>
    </row>
    <row r="484" ht="15" customHeight="1">
      <c r="A484" s="2" t="inlineStr"/>
      <c r="B484" s="2" t="inlineStr"/>
      <c r="C484" s="2" t="inlineStr"/>
      <c r="D484" s="2" t="inlineStr"/>
      <c r="E484" s="29" t="inlineStr">
        <is>
          <t>TOTAL Material:</t>
        </is>
      </c>
      <c r="F484" s="60" t="n"/>
      <c r="G484" s="73">
        <f>SUM(G480:G483)</f>
        <v/>
      </c>
    </row>
    <row r="485" ht="15" customHeight="1">
      <c r="A485" s="2" t="inlineStr"/>
      <c r="B485" s="2" t="inlineStr"/>
      <c r="C485" s="2" t="inlineStr"/>
      <c r="D485" s="2" t="inlineStr"/>
      <c r="E485" s="31" t="inlineStr">
        <is>
          <t>VALOR:</t>
        </is>
      </c>
      <c r="F485" s="60" t="n"/>
      <c r="G485" s="61">
        <f>SUM(G484)</f>
        <v/>
      </c>
    </row>
    <row r="486" ht="15" customHeight="1">
      <c r="A486" s="2" t="inlineStr"/>
      <c r="B486" s="2" t="inlineStr"/>
      <c r="C486" s="2" t="inlineStr"/>
      <c r="D486" s="2" t="inlineStr"/>
      <c r="E486" s="31" t="inlineStr">
        <is>
          <t>VALOR BDI (26.70%):</t>
        </is>
      </c>
      <c r="F486" s="60" t="n"/>
      <c r="G486" s="61">
        <f>ROUNDDOWN(G485*BDI,2)</f>
        <v/>
      </c>
    </row>
    <row r="487" ht="15" customHeight="1">
      <c r="A487" s="2" t="inlineStr"/>
      <c r="B487" s="2" t="inlineStr"/>
      <c r="C487" s="2" t="inlineStr"/>
      <c r="D487" s="2" t="inlineStr"/>
      <c r="E487" s="31" t="inlineStr">
        <is>
          <t>VALOR COM BDI:</t>
        </is>
      </c>
      <c r="F487" s="60" t="n"/>
      <c r="G487" s="61">
        <f>G486 + G485</f>
        <v/>
      </c>
    </row>
    <row r="488" ht="10" customHeight="1">
      <c r="A488" s="2" t="inlineStr"/>
      <c r="B488" s="2" t="inlineStr"/>
      <c r="C488" s="22" t="inlineStr"/>
      <c r="E488" s="2" t="inlineStr"/>
      <c r="F488" s="2" t="inlineStr"/>
      <c r="G488" s="2" t="inlineStr"/>
    </row>
    <row r="489" ht="20" customHeight="1">
      <c r="A489" s="23" t="inlineStr">
        <is>
          <t>C0839 CONCRETO P/VIBR., FCK 13.5 MPa COM AGREGADO ADQUIRIDO (M3)</t>
        </is>
      </c>
      <c r="B489" s="59" t="n"/>
      <c r="C489" s="59" t="n"/>
      <c r="D489" s="59" t="n"/>
      <c r="E489" s="59" t="n"/>
      <c r="F489" s="59" t="n"/>
      <c r="G489" s="60" t="n"/>
    </row>
    <row r="490" ht="15" customHeight="1">
      <c r="A490" s="24" t="inlineStr">
        <is>
          <t>Equipamento Custo Horário</t>
        </is>
      </c>
      <c r="B490" s="60" t="n"/>
      <c r="C490" s="15" t="inlineStr">
        <is>
          <t>FONTE</t>
        </is>
      </c>
      <c r="D490" s="15" t="inlineStr">
        <is>
          <t>UNID</t>
        </is>
      </c>
      <c r="E490" s="15" t="inlineStr">
        <is>
          <t>COEFICIENTE</t>
        </is>
      </c>
      <c r="F490" s="15" t="inlineStr">
        <is>
          <t>PREÇO UNITÁRIO</t>
        </is>
      </c>
      <c r="G490" s="15" t="inlineStr">
        <is>
          <t>TOTAL</t>
        </is>
      </c>
    </row>
    <row r="491" ht="15" customHeight="1">
      <c r="A491" s="25" t="inlineStr">
        <is>
          <t>I0682</t>
        </is>
      </c>
      <c r="B491" s="26" t="inlineStr">
        <is>
          <t>BETONEIRA ELÉTRICA 580L (CHP)</t>
        </is>
      </c>
      <c r="C491" s="25" t="inlineStr">
        <is>
          <t>SEINFRA</t>
        </is>
      </c>
      <c r="D491" s="25" t="inlineStr">
        <is>
          <t>H</t>
        </is>
      </c>
      <c r="E491" s="69" t="n">
        <v>0.714</v>
      </c>
      <c r="F491" s="72">
        <f>ROUND(M491*FATOR, 2)</f>
        <v/>
      </c>
      <c r="G491" s="72">
        <f>ROUND(E491*F491, 2)</f>
        <v/>
      </c>
      <c r="L491" t="n">
        <v>0.714</v>
      </c>
      <c r="M491" t="n">
        <v>27.597</v>
      </c>
      <c r="N491">
        <f>(M491-F491)</f>
        <v/>
      </c>
    </row>
    <row r="492" ht="18" customHeight="1">
      <c r="A492" s="2" t="inlineStr"/>
      <c r="B492" s="2" t="inlineStr"/>
      <c r="C492" s="2" t="inlineStr"/>
      <c r="D492" s="2" t="inlineStr"/>
      <c r="E492" s="29" t="inlineStr">
        <is>
          <t>TOTAL Equipamento Custo Horário:</t>
        </is>
      </c>
      <c r="F492" s="60" t="n"/>
      <c r="G492" s="73">
        <f>SUM(G491:G491)</f>
        <v/>
      </c>
    </row>
    <row r="493" ht="15" customHeight="1">
      <c r="A493" s="24" t="inlineStr">
        <is>
          <t>Material</t>
        </is>
      </c>
      <c r="B493" s="60" t="n"/>
      <c r="C493" s="15" t="inlineStr">
        <is>
          <t>FONTE</t>
        </is>
      </c>
      <c r="D493" s="15" t="inlineStr">
        <is>
          <t>UNID</t>
        </is>
      </c>
      <c r="E493" s="15" t="inlineStr">
        <is>
          <t>COEFICIENTE</t>
        </is>
      </c>
      <c r="F493" s="15" t="inlineStr">
        <is>
          <t>PREÇO UNITÁRIO</t>
        </is>
      </c>
      <c r="G493" s="15" t="inlineStr">
        <is>
          <t>TOTAL</t>
        </is>
      </c>
    </row>
    <row r="494" ht="15" customHeight="1">
      <c r="A494" s="25" t="inlineStr">
        <is>
          <t>I0109</t>
        </is>
      </c>
      <c r="B494" s="26" t="inlineStr">
        <is>
          <t>AREIA MEDIA</t>
        </is>
      </c>
      <c r="C494" s="25" t="inlineStr">
        <is>
          <t>SEINFRA</t>
        </is>
      </c>
      <c r="D494" s="25" t="inlineStr">
        <is>
          <t>M3</t>
        </is>
      </c>
      <c r="E494" s="69" t="n">
        <v>0.8971</v>
      </c>
      <c r="F494" s="72">
        <f>ROUND(M494*FATOR, 2)</f>
        <v/>
      </c>
      <c r="G494" s="72">
        <f>ROUND(E494*F494, 2)</f>
        <v/>
      </c>
      <c r="L494" t="n">
        <v>0.8971</v>
      </c>
      <c r="M494" t="n">
        <v>83.58</v>
      </c>
      <c r="N494">
        <f>(M494-F494)</f>
        <v/>
      </c>
    </row>
    <row r="495" ht="15" customHeight="1">
      <c r="A495" s="25" t="inlineStr">
        <is>
          <t>I0805</t>
        </is>
      </c>
      <c r="B495" s="26" t="inlineStr">
        <is>
          <t>CIMENTO PORTLAND</t>
        </is>
      </c>
      <c r="C495" s="25" t="inlineStr">
        <is>
          <t>SEINFRA</t>
        </is>
      </c>
      <c r="D495" s="25" t="inlineStr">
        <is>
          <t>KG</t>
        </is>
      </c>
      <c r="E495" s="69" t="n">
        <v>282</v>
      </c>
      <c r="F495" s="72">
        <f>ROUND(M495*FATOR, 2)</f>
        <v/>
      </c>
      <c r="G495" s="72">
        <f>ROUND(E495*F495, 2)</f>
        <v/>
      </c>
      <c r="L495" t="n">
        <v>282</v>
      </c>
      <c r="M495" t="n">
        <v>0.71</v>
      </c>
      <c r="N495">
        <f>(M495-F495)</f>
        <v/>
      </c>
    </row>
    <row r="496" ht="15" customHeight="1">
      <c r="A496" s="25" t="inlineStr">
        <is>
          <t>I1605</t>
        </is>
      </c>
      <c r="B496" s="26" t="inlineStr">
        <is>
          <t>PEDRISCO</t>
        </is>
      </c>
      <c r="C496" s="25" t="inlineStr">
        <is>
          <t>SEINFRA</t>
        </is>
      </c>
      <c r="D496" s="25" t="inlineStr">
        <is>
          <t>M3</t>
        </is>
      </c>
      <c r="E496" s="69" t="n">
        <v>0.836</v>
      </c>
      <c r="F496" s="72">
        <f>ROUND(M496*FATOR, 2)</f>
        <v/>
      </c>
      <c r="G496" s="72">
        <f>ROUND(E496*F496, 2)</f>
        <v/>
      </c>
      <c r="L496" t="n">
        <v>0.836</v>
      </c>
      <c r="M496" t="n">
        <v>100.5</v>
      </c>
      <c r="N496">
        <f>(M496-F496)</f>
        <v/>
      </c>
    </row>
    <row r="497" ht="15" customHeight="1">
      <c r="A497" s="2" t="inlineStr"/>
      <c r="B497" s="2" t="inlineStr"/>
      <c r="C497" s="2" t="inlineStr"/>
      <c r="D497" s="2" t="inlineStr"/>
      <c r="E497" s="29" t="inlineStr">
        <is>
          <t>TOTAL Material:</t>
        </is>
      </c>
      <c r="F497" s="60" t="n"/>
      <c r="G497" s="73">
        <f>SUM(G494:G496)</f>
        <v/>
      </c>
    </row>
    <row r="498" ht="15" customHeight="1">
      <c r="A498" s="24" t="inlineStr">
        <is>
          <t>Mão de Obra</t>
        </is>
      </c>
      <c r="B498" s="60" t="n"/>
      <c r="C498" s="15" t="inlineStr">
        <is>
          <t>FONTE</t>
        </is>
      </c>
      <c r="D498" s="15" t="inlineStr">
        <is>
          <t>UNID</t>
        </is>
      </c>
      <c r="E498" s="15" t="inlineStr">
        <is>
          <t>COEFICIENTE</t>
        </is>
      </c>
      <c r="F498" s="15" t="inlineStr">
        <is>
          <t>PREÇO UNITÁRIO</t>
        </is>
      </c>
      <c r="G498" s="15" t="inlineStr">
        <is>
          <t>TOTAL</t>
        </is>
      </c>
    </row>
    <row r="499" ht="15" customHeight="1">
      <c r="A499" s="25" t="inlineStr">
        <is>
          <t>I2543</t>
        </is>
      </c>
      <c r="B499" s="26" t="inlineStr">
        <is>
          <t>SERVENTE</t>
        </is>
      </c>
      <c r="C499" s="25" t="inlineStr">
        <is>
          <t>SEINFRA</t>
        </is>
      </c>
      <c r="D499" s="25" t="inlineStr">
        <is>
          <t>H</t>
        </is>
      </c>
      <c r="E499" s="69">
        <f>L499*FATOR</f>
        <v/>
      </c>
      <c r="F499" s="72" t="n">
        <v>20.26</v>
      </c>
      <c r="G499" s="72">
        <f>ROUND(E499*F499, 2)</f>
        <v/>
      </c>
      <c r="L499" t="n">
        <v>6</v>
      </c>
      <c r="M499" t="n">
        <v>20.26</v>
      </c>
      <c r="N499">
        <f>(M499-F499)</f>
        <v/>
      </c>
    </row>
    <row r="500" ht="15" customHeight="1">
      <c r="A500" s="2" t="inlineStr"/>
      <c r="B500" s="2" t="inlineStr"/>
      <c r="C500" s="2" t="inlineStr"/>
      <c r="D500" s="2" t="inlineStr"/>
      <c r="E500" s="29" t="inlineStr">
        <is>
          <t>TOTAL Mão de Obra:</t>
        </is>
      </c>
      <c r="F500" s="60" t="n"/>
      <c r="G500" s="73">
        <f>SUM(G499:G499)</f>
        <v/>
      </c>
    </row>
    <row r="501" ht="15" customHeight="1">
      <c r="A501" s="2" t="inlineStr"/>
      <c r="B501" s="2" t="inlineStr"/>
      <c r="C501" s="2" t="inlineStr"/>
      <c r="D501" s="2" t="inlineStr"/>
      <c r="E501" s="31" t="inlineStr">
        <is>
          <t>VALOR:</t>
        </is>
      </c>
      <c r="F501" s="60" t="n"/>
      <c r="G501" s="61">
        <f>SUM(G497,G492,G500)</f>
        <v/>
      </c>
    </row>
    <row r="502" ht="15" customHeight="1">
      <c r="A502" s="2" t="inlineStr"/>
      <c r="B502" s="2" t="inlineStr"/>
      <c r="C502" s="2" t="inlineStr"/>
      <c r="D502" s="2" t="inlineStr"/>
      <c r="E502" s="31" t="inlineStr">
        <is>
          <t>VALOR BDI (26.70%):</t>
        </is>
      </c>
      <c r="F502" s="60" t="n"/>
      <c r="G502" s="61">
        <f>ROUNDDOWN(G501*BDI,2)</f>
        <v/>
      </c>
    </row>
    <row r="503" ht="15" customHeight="1">
      <c r="A503" s="2" t="inlineStr"/>
      <c r="B503" s="2" t="inlineStr"/>
      <c r="C503" s="2" t="inlineStr"/>
      <c r="D503" s="2" t="inlineStr"/>
      <c r="E503" s="31" t="inlineStr">
        <is>
          <t>VALOR COM BDI:</t>
        </is>
      </c>
      <c r="F503" s="60" t="n"/>
      <c r="G503" s="61">
        <f>G502 + G501</f>
        <v/>
      </c>
    </row>
    <row r="504" ht="10" customHeight="1">
      <c r="A504" s="2" t="inlineStr"/>
      <c r="B504" s="2" t="inlineStr"/>
      <c r="C504" s="22" t="inlineStr"/>
      <c r="E504" s="2" t="inlineStr"/>
      <c r="F504" s="2" t="inlineStr"/>
      <c r="G504" s="2" t="inlineStr"/>
    </row>
    <row r="505" ht="20" customHeight="1">
      <c r="A505" s="23" t="inlineStr">
        <is>
          <t>C0842 CONCRETO P/VIBR., FCK 20 MPa COM AGREGADO ADQUIRIDO (M3)</t>
        </is>
      </c>
      <c r="B505" s="59" t="n"/>
      <c r="C505" s="59" t="n"/>
      <c r="D505" s="59" t="n"/>
      <c r="E505" s="59" t="n"/>
      <c r="F505" s="59" t="n"/>
      <c r="G505" s="60" t="n"/>
    </row>
    <row r="506" ht="15" customHeight="1">
      <c r="A506" s="24" t="inlineStr">
        <is>
          <t>Equipamento Custo Horário</t>
        </is>
      </c>
      <c r="B506" s="60" t="n"/>
      <c r="C506" s="15" t="inlineStr">
        <is>
          <t>FONTE</t>
        </is>
      </c>
      <c r="D506" s="15" t="inlineStr">
        <is>
          <t>UNID</t>
        </is>
      </c>
      <c r="E506" s="15" t="inlineStr">
        <is>
          <t>COEFICIENTE</t>
        </is>
      </c>
      <c r="F506" s="15" t="inlineStr">
        <is>
          <t>PREÇO UNITÁRIO</t>
        </is>
      </c>
      <c r="G506" s="15" t="inlineStr">
        <is>
          <t>TOTAL</t>
        </is>
      </c>
    </row>
    <row r="507" ht="15" customHeight="1">
      <c r="A507" s="25" t="inlineStr">
        <is>
          <t>I0682</t>
        </is>
      </c>
      <c r="B507" s="26" t="inlineStr">
        <is>
          <t>BETONEIRA ELÉTRICA 580L (CHP)</t>
        </is>
      </c>
      <c r="C507" s="25" t="inlineStr">
        <is>
          <t>SEINFRA</t>
        </is>
      </c>
      <c r="D507" s="25" t="inlineStr">
        <is>
          <t>H</t>
        </is>
      </c>
      <c r="E507" s="69" t="n">
        <v>0.714</v>
      </c>
      <c r="F507" s="72">
        <f>ROUND(M507*FATOR, 2)</f>
        <v/>
      </c>
      <c r="G507" s="72">
        <f>ROUND(E507*F507, 2)</f>
        <v/>
      </c>
      <c r="L507" t="n">
        <v>0.714</v>
      </c>
      <c r="M507" t="n">
        <v>27.597</v>
      </c>
      <c r="N507">
        <f>(M507-F507)</f>
        <v/>
      </c>
    </row>
    <row r="508" ht="18" customHeight="1">
      <c r="A508" s="2" t="inlineStr"/>
      <c r="B508" s="2" t="inlineStr"/>
      <c r="C508" s="2" t="inlineStr"/>
      <c r="D508" s="2" t="inlineStr"/>
      <c r="E508" s="29" t="inlineStr">
        <is>
          <t>TOTAL Equipamento Custo Horário:</t>
        </is>
      </c>
      <c r="F508" s="60" t="n"/>
      <c r="G508" s="73">
        <f>SUM(G507:G507)</f>
        <v/>
      </c>
    </row>
    <row r="509" ht="15" customHeight="1">
      <c r="A509" s="24" t="inlineStr">
        <is>
          <t>Material</t>
        </is>
      </c>
      <c r="B509" s="60" t="n"/>
      <c r="C509" s="15" t="inlineStr">
        <is>
          <t>FONTE</t>
        </is>
      </c>
      <c r="D509" s="15" t="inlineStr">
        <is>
          <t>UNID</t>
        </is>
      </c>
      <c r="E509" s="15" t="inlineStr">
        <is>
          <t>COEFICIENTE</t>
        </is>
      </c>
      <c r="F509" s="15" t="inlineStr">
        <is>
          <t>PREÇO UNITÁRIO</t>
        </is>
      </c>
      <c r="G509" s="15" t="inlineStr">
        <is>
          <t>TOTAL</t>
        </is>
      </c>
    </row>
    <row r="510" ht="15" customHeight="1">
      <c r="A510" s="25" t="inlineStr">
        <is>
          <t>I0109</t>
        </is>
      </c>
      <c r="B510" s="26" t="inlineStr">
        <is>
          <t>AREIA MEDIA</t>
        </is>
      </c>
      <c r="C510" s="25" t="inlineStr">
        <is>
          <t>SEINFRA</t>
        </is>
      </c>
      <c r="D510" s="25" t="inlineStr">
        <is>
          <t>M3</t>
        </is>
      </c>
      <c r="E510" s="69" t="n">
        <v>0.8527</v>
      </c>
      <c r="F510" s="72">
        <f>ROUND(M510*FATOR, 2)</f>
        <v/>
      </c>
      <c r="G510" s="72">
        <f>ROUND(E510*F510, 2)</f>
        <v/>
      </c>
      <c r="L510" t="n">
        <v>0.8527</v>
      </c>
      <c r="M510" t="n">
        <v>83.58</v>
      </c>
      <c r="N510">
        <f>(M510-F510)</f>
        <v/>
      </c>
    </row>
    <row r="511" ht="15" customHeight="1">
      <c r="A511" s="25" t="inlineStr">
        <is>
          <t>I0805</t>
        </is>
      </c>
      <c r="B511" s="26" t="inlineStr">
        <is>
          <t>CIMENTO PORTLAND</t>
        </is>
      </c>
      <c r="C511" s="25" t="inlineStr">
        <is>
          <t>SEINFRA</t>
        </is>
      </c>
      <c r="D511" s="25" t="inlineStr">
        <is>
          <t>KG</t>
        </is>
      </c>
      <c r="E511" s="69" t="n">
        <v>336</v>
      </c>
      <c r="F511" s="72">
        <f>ROUND(M511*FATOR, 2)</f>
        <v/>
      </c>
      <c r="G511" s="72">
        <f>ROUND(E511*F511, 2)</f>
        <v/>
      </c>
      <c r="L511" t="n">
        <v>336</v>
      </c>
      <c r="M511" t="n">
        <v>0.71</v>
      </c>
      <c r="N511">
        <f>(M511-F511)</f>
        <v/>
      </c>
    </row>
    <row r="512" ht="15" customHeight="1">
      <c r="A512" s="25" t="inlineStr">
        <is>
          <t>I1605</t>
        </is>
      </c>
      <c r="B512" s="26" t="inlineStr">
        <is>
          <t>PEDRISCO</t>
        </is>
      </c>
      <c r="C512" s="25" t="inlineStr">
        <is>
          <t>SEINFRA</t>
        </is>
      </c>
      <c r="D512" s="25" t="inlineStr">
        <is>
          <t>M3</t>
        </is>
      </c>
      <c r="E512" s="69" t="n">
        <v>0.836</v>
      </c>
      <c r="F512" s="72">
        <f>ROUND(M512*FATOR, 2)</f>
        <v/>
      </c>
      <c r="G512" s="72">
        <f>ROUND(E512*F512, 2)</f>
        <v/>
      </c>
      <c r="L512" t="n">
        <v>0.836</v>
      </c>
      <c r="M512" t="n">
        <v>100.5</v>
      </c>
      <c r="N512">
        <f>(M512-F512)</f>
        <v/>
      </c>
    </row>
    <row r="513" ht="15" customHeight="1">
      <c r="A513" s="2" t="inlineStr"/>
      <c r="B513" s="2" t="inlineStr"/>
      <c r="C513" s="2" t="inlineStr"/>
      <c r="D513" s="2" t="inlineStr"/>
      <c r="E513" s="29" t="inlineStr">
        <is>
          <t>TOTAL Material:</t>
        </is>
      </c>
      <c r="F513" s="60" t="n"/>
      <c r="G513" s="73">
        <f>SUM(G510:G512)</f>
        <v/>
      </c>
    </row>
    <row r="514" ht="15" customHeight="1">
      <c r="A514" s="24" t="inlineStr">
        <is>
          <t>Mão de Obra</t>
        </is>
      </c>
      <c r="B514" s="60" t="n"/>
      <c r="C514" s="15" t="inlineStr">
        <is>
          <t>FONTE</t>
        </is>
      </c>
      <c r="D514" s="15" t="inlineStr">
        <is>
          <t>UNID</t>
        </is>
      </c>
      <c r="E514" s="15" t="inlineStr">
        <is>
          <t>COEFICIENTE</t>
        </is>
      </c>
      <c r="F514" s="15" t="inlineStr">
        <is>
          <t>PREÇO UNITÁRIO</t>
        </is>
      </c>
      <c r="G514" s="15" t="inlineStr">
        <is>
          <t>TOTAL</t>
        </is>
      </c>
    </row>
    <row r="515" ht="15" customHeight="1">
      <c r="A515" s="25" t="inlineStr">
        <is>
          <t>I2543</t>
        </is>
      </c>
      <c r="B515" s="26" t="inlineStr">
        <is>
          <t>SERVENTE</t>
        </is>
      </c>
      <c r="C515" s="25" t="inlineStr">
        <is>
          <t>SEINFRA</t>
        </is>
      </c>
      <c r="D515" s="25" t="inlineStr">
        <is>
          <t>H</t>
        </is>
      </c>
      <c r="E515" s="69">
        <f>L515*FATOR</f>
        <v/>
      </c>
      <c r="F515" s="72" t="n">
        <v>20.26</v>
      </c>
      <c r="G515" s="72">
        <f>ROUND(E515*F515, 2)</f>
        <v/>
      </c>
      <c r="L515" t="n">
        <v>6</v>
      </c>
      <c r="M515" t="n">
        <v>20.26</v>
      </c>
      <c r="N515">
        <f>(M515-F515)</f>
        <v/>
      </c>
    </row>
    <row r="516" ht="15" customHeight="1">
      <c r="A516" s="2" t="inlineStr"/>
      <c r="B516" s="2" t="inlineStr"/>
      <c r="C516" s="2" t="inlineStr"/>
      <c r="D516" s="2" t="inlineStr"/>
      <c r="E516" s="29" t="inlineStr">
        <is>
          <t>TOTAL Mão de Obra:</t>
        </is>
      </c>
      <c r="F516" s="60" t="n"/>
      <c r="G516" s="73">
        <f>SUM(G515:G515)</f>
        <v/>
      </c>
    </row>
    <row r="517" ht="15" customHeight="1">
      <c r="A517" s="2" t="inlineStr"/>
      <c r="B517" s="2" t="inlineStr"/>
      <c r="C517" s="2" t="inlineStr"/>
      <c r="D517" s="2" t="inlineStr"/>
      <c r="E517" s="31" t="inlineStr">
        <is>
          <t>VALOR:</t>
        </is>
      </c>
      <c r="F517" s="60" t="n"/>
      <c r="G517" s="61">
        <f>SUM(G513,G508,G516)</f>
        <v/>
      </c>
    </row>
    <row r="518" ht="15" customHeight="1">
      <c r="A518" s="2" t="inlineStr"/>
      <c r="B518" s="2" t="inlineStr"/>
      <c r="C518" s="2" t="inlineStr"/>
      <c r="D518" s="2" t="inlineStr"/>
      <c r="E518" s="31" t="inlineStr">
        <is>
          <t>VALOR BDI (26.70%):</t>
        </is>
      </c>
      <c r="F518" s="60" t="n"/>
      <c r="G518" s="61">
        <f>ROUNDDOWN(G517*BDI,2)</f>
        <v/>
      </c>
    </row>
    <row r="519" ht="15" customHeight="1">
      <c r="A519" s="2" t="inlineStr"/>
      <c r="B519" s="2" t="inlineStr"/>
      <c r="C519" s="2" t="inlineStr"/>
      <c r="D519" s="2" t="inlineStr"/>
      <c r="E519" s="31" t="inlineStr">
        <is>
          <t>VALOR COM BDI:</t>
        </is>
      </c>
      <c r="F519" s="60" t="n"/>
      <c r="G519" s="61">
        <f>G518 + G517</f>
        <v/>
      </c>
    </row>
    <row r="520" ht="10" customHeight="1">
      <c r="A520" s="2" t="inlineStr"/>
      <c r="B520" s="2" t="inlineStr"/>
      <c r="C520" s="22" t="inlineStr"/>
      <c r="E520" s="2" t="inlineStr"/>
      <c r="F520" s="2" t="inlineStr"/>
      <c r="G520" s="2" t="inlineStr"/>
    </row>
    <row r="521" ht="20" customHeight="1">
      <c r="A521" s="23" t="inlineStr">
        <is>
          <t>I0618 CONJUNTO DE BRITAGEM 30 M3/H (CHI) (H)</t>
        </is>
      </c>
      <c r="B521" s="59" t="n"/>
      <c r="C521" s="59" t="n"/>
      <c r="D521" s="59" t="n"/>
      <c r="E521" s="59" t="n"/>
      <c r="F521" s="59" t="n"/>
      <c r="G521" s="60" t="n"/>
    </row>
    <row r="522" ht="15" customHeight="1">
      <c r="A522" s="24" t="inlineStr">
        <is>
          <t>Material</t>
        </is>
      </c>
      <c r="B522" s="60" t="n"/>
      <c r="C522" s="15" t="inlineStr">
        <is>
          <t>FONTE</t>
        </is>
      </c>
      <c r="D522" s="15" t="inlineStr">
        <is>
          <t>UNID</t>
        </is>
      </c>
      <c r="E522" s="15" t="inlineStr">
        <is>
          <t>COEFICIENTE</t>
        </is>
      </c>
      <c r="F522" s="15" t="inlineStr">
        <is>
          <t>PREÇO UNITÁRIO</t>
        </is>
      </c>
      <c r="G522" s="15" t="inlineStr">
        <is>
          <t>TOTAL</t>
        </is>
      </c>
    </row>
    <row r="523" ht="21" customHeight="1">
      <c r="A523" s="25" t="inlineStr">
        <is>
          <t>I2781</t>
        </is>
      </c>
      <c r="B523" s="26" t="inlineStr">
        <is>
          <t>MÃO DE OBRA DE OPERAÇÃO DO CONJUNTO DE BRITAGEM 30 M3/H</t>
        </is>
      </c>
      <c r="C523" s="25" t="inlineStr">
        <is>
          <t>SEINFRA</t>
        </is>
      </c>
      <c r="D523" s="25" t="inlineStr">
        <is>
          <t>H</t>
        </is>
      </c>
      <c r="E523" s="69" t="n">
        <v>1</v>
      </c>
      <c r="F523" s="72">
        <f>ROUND(M523*FATOR, 2)</f>
        <v/>
      </c>
      <c r="G523" s="72">
        <f>ROUND(E523*F523, 2)</f>
        <v/>
      </c>
      <c r="L523" t="n">
        <v>1</v>
      </c>
      <c r="M523" t="n">
        <v>32.45</v>
      </c>
      <c r="N523">
        <f>(M523-F523)</f>
        <v/>
      </c>
    </row>
    <row r="524" ht="15" customHeight="1">
      <c r="A524" s="25" t="inlineStr">
        <is>
          <t>I2701</t>
        </is>
      </c>
      <c r="B524" s="26" t="inlineStr">
        <is>
          <t>DEPRECIAÇÃO</t>
        </is>
      </c>
      <c r="C524" s="25" t="inlineStr">
        <is>
          <t>SEINFRA</t>
        </is>
      </c>
      <c r="D524" s="25" t="inlineStr">
        <is>
          <t>H</t>
        </is>
      </c>
      <c r="E524" s="69" t="n">
        <v>211.3579</v>
      </c>
      <c r="F524" s="72">
        <f>ROUND(M524*FATOR, 2)</f>
        <v/>
      </c>
      <c r="G524" s="72">
        <f>ROUND(E524*F524, 2)</f>
        <v/>
      </c>
      <c r="L524" t="n">
        <v>211.3579</v>
      </c>
      <c r="M524" t="n">
        <v>1</v>
      </c>
      <c r="N524">
        <f>(M524-F524)</f>
        <v/>
      </c>
    </row>
    <row r="525" ht="15" customHeight="1">
      <c r="A525" s="25" t="inlineStr">
        <is>
          <t>I2702</t>
        </is>
      </c>
      <c r="B525" s="26" t="inlineStr">
        <is>
          <t>JUROS</t>
        </is>
      </c>
      <c r="C525" s="25" t="inlineStr">
        <is>
          <t>SEINFRA</t>
        </is>
      </c>
      <c r="D525" s="25" t="inlineStr">
        <is>
          <t>H</t>
        </is>
      </c>
      <c r="E525" s="69" t="n">
        <v>70.4526</v>
      </c>
      <c r="F525" s="72">
        <f>ROUND(M525*FATOR, 2)</f>
        <v/>
      </c>
      <c r="G525" s="72">
        <f>ROUND(E525*F525, 2)</f>
        <v/>
      </c>
      <c r="L525" t="n">
        <v>70.4526</v>
      </c>
      <c r="M525" t="n">
        <v>1</v>
      </c>
      <c r="N525">
        <f>(M525-F525)</f>
        <v/>
      </c>
    </row>
    <row r="526" ht="15" customHeight="1">
      <c r="A526" s="2" t="inlineStr"/>
      <c r="B526" s="2" t="inlineStr"/>
      <c r="C526" s="2" t="inlineStr"/>
      <c r="D526" s="2" t="inlineStr"/>
      <c r="E526" s="29" t="inlineStr">
        <is>
          <t>TOTAL Material:</t>
        </is>
      </c>
      <c r="F526" s="60" t="n"/>
      <c r="G526" s="73">
        <f>SUM(G523:G525)</f>
        <v/>
      </c>
    </row>
    <row r="527" ht="15" customHeight="1">
      <c r="A527" s="2" t="inlineStr"/>
      <c r="B527" s="2" t="inlineStr"/>
      <c r="C527" s="2" t="inlineStr"/>
      <c r="D527" s="2" t="inlineStr"/>
      <c r="E527" s="31" t="inlineStr">
        <is>
          <t>VALOR:</t>
        </is>
      </c>
      <c r="F527" s="60" t="n"/>
      <c r="G527" s="61">
        <f>SUM(G526)</f>
        <v/>
      </c>
    </row>
    <row r="528" ht="15" customHeight="1">
      <c r="A528" s="2" t="inlineStr"/>
      <c r="B528" s="2" t="inlineStr"/>
      <c r="C528" s="2" t="inlineStr"/>
      <c r="D528" s="2" t="inlineStr"/>
      <c r="E528" s="31" t="inlineStr">
        <is>
          <t>VALOR BDI (26.70%):</t>
        </is>
      </c>
      <c r="F528" s="60" t="n"/>
      <c r="G528" s="61">
        <f>ROUNDDOWN(G527*BDI,2)</f>
        <v/>
      </c>
    </row>
    <row r="529" ht="15" customHeight="1">
      <c r="A529" s="2" t="inlineStr"/>
      <c r="B529" s="2" t="inlineStr"/>
      <c r="C529" s="2" t="inlineStr"/>
      <c r="D529" s="2" t="inlineStr"/>
      <c r="E529" s="31" t="inlineStr">
        <is>
          <t>VALOR COM BDI:</t>
        </is>
      </c>
      <c r="F529" s="60" t="n"/>
      <c r="G529" s="61">
        <f>G528 + G527</f>
        <v/>
      </c>
    </row>
    <row r="530" ht="10" customHeight="1">
      <c r="A530" s="2" t="inlineStr"/>
      <c r="B530" s="2" t="inlineStr"/>
      <c r="C530" s="22" t="inlineStr"/>
      <c r="E530" s="2" t="inlineStr"/>
      <c r="F530" s="2" t="inlineStr"/>
      <c r="G530" s="2" t="inlineStr"/>
    </row>
    <row r="531" ht="20" customHeight="1">
      <c r="A531" s="23" t="inlineStr">
        <is>
          <t>I0732 CONJUNTO DE BRITAGEM 30 M3/H (CHP) (H)</t>
        </is>
      </c>
      <c r="B531" s="59" t="n"/>
      <c r="C531" s="59" t="n"/>
      <c r="D531" s="59" t="n"/>
      <c r="E531" s="59" t="n"/>
      <c r="F531" s="59" t="n"/>
      <c r="G531" s="60" t="n"/>
    </row>
    <row r="532" ht="15" customHeight="1">
      <c r="A532" s="24" t="inlineStr">
        <is>
          <t>Material</t>
        </is>
      </c>
      <c r="B532" s="60" t="n"/>
      <c r="C532" s="15" t="inlineStr">
        <is>
          <t>FONTE</t>
        </is>
      </c>
      <c r="D532" s="15" t="inlineStr">
        <is>
          <t>UNID</t>
        </is>
      </c>
      <c r="E532" s="15" t="inlineStr">
        <is>
          <t>COEFICIENTE</t>
        </is>
      </c>
      <c r="F532" s="15" t="inlineStr">
        <is>
          <t>PREÇO UNITÁRIO</t>
        </is>
      </c>
      <c r="G532" s="15" t="inlineStr">
        <is>
          <t>TOTAL</t>
        </is>
      </c>
    </row>
    <row r="533" ht="21" customHeight="1">
      <c r="A533" s="25" t="inlineStr">
        <is>
          <t>I2781</t>
        </is>
      </c>
      <c r="B533" s="26" t="inlineStr">
        <is>
          <t>MÃO DE OBRA DE OPERAÇÃO DO CONJUNTO DE BRITAGEM 30 M3/H</t>
        </is>
      </c>
      <c r="C533" s="25" t="inlineStr">
        <is>
          <t>SEINFRA</t>
        </is>
      </c>
      <c r="D533" s="25" t="inlineStr">
        <is>
          <t>H</t>
        </is>
      </c>
      <c r="E533" s="69" t="n">
        <v>1</v>
      </c>
      <c r="F533" s="72">
        <f>ROUND(M533*FATOR, 2)</f>
        <v/>
      </c>
      <c r="G533" s="72">
        <f>ROUND(E533*F533, 2)</f>
        <v/>
      </c>
      <c r="L533" t="n">
        <v>1</v>
      </c>
      <c r="M533" t="n">
        <v>32.45</v>
      </c>
      <c r="N533">
        <f>(M533-F533)</f>
        <v/>
      </c>
    </row>
    <row r="534" ht="15" customHeight="1">
      <c r="A534" s="25" t="inlineStr">
        <is>
          <t>I2701</t>
        </is>
      </c>
      <c r="B534" s="26" t="inlineStr">
        <is>
          <t>DEPRECIAÇÃO</t>
        </is>
      </c>
      <c r="C534" s="25" t="inlineStr">
        <is>
          <t>SEINFRA</t>
        </is>
      </c>
      <c r="D534" s="25" t="inlineStr">
        <is>
          <t>H</t>
        </is>
      </c>
      <c r="E534" s="69" t="n">
        <v>211.3579</v>
      </c>
      <c r="F534" s="72">
        <f>ROUND(M534*FATOR, 2)</f>
        <v/>
      </c>
      <c r="G534" s="72">
        <f>ROUND(E534*F534, 2)</f>
        <v/>
      </c>
      <c r="L534" t="n">
        <v>211.3579</v>
      </c>
      <c r="M534" t="n">
        <v>1</v>
      </c>
      <c r="N534">
        <f>(M534-F534)</f>
        <v/>
      </c>
    </row>
    <row r="535" ht="15" customHeight="1">
      <c r="A535" s="25" t="inlineStr">
        <is>
          <t>I2702</t>
        </is>
      </c>
      <c r="B535" s="26" t="inlineStr">
        <is>
          <t>JUROS</t>
        </is>
      </c>
      <c r="C535" s="25" t="inlineStr">
        <is>
          <t>SEINFRA</t>
        </is>
      </c>
      <c r="D535" s="25" t="inlineStr">
        <is>
          <t>H</t>
        </is>
      </c>
      <c r="E535" s="69" t="n">
        <v>70.4526</v>
      </c>
      <c r="F535" s="72">
        <f>ROUND(M535*FATOR, 2)</f>
        <v/>
      </c>
      <c r="G535" s="72">
        <f>ROUND(E535*F535, 2)</f>
        <v/>
      </c>
      <c r="L535" t="n">
        <v>70.4526</v>
      </c>
      <c r="M535" t="n">
        <v>1</v>
      </c>
      <c r="N535">
        <f>(M535-F535)</f>
        <v/>
      </c>
    </row>
    <row r="536" ht="15" customHeight="1">
      <c r="A536" s="25" t="inlineStr">
        <is>
          <t>I2703</t>
        </is>
      </c>
      <c r="B536" s="26" t="inlineStr">
        <is>
          <t>MANUTENÇÃO</t>
        </is>
      </c>
      <c r="C536" s="25" t="inlineStr">
        <is>
          <t>SEINFRA</t>
        </is>
      </c>
      <c r="D536" s="25" t="inlineStr">
        <is>
          <t>H</t>
        </is>
      </c>
      <c r="E536" s="69" t="n">
        <v>281.8106</v>
      </c>
      <c r="F536" s="72">
        <f>ROUND(M536*FATOR, 2)</f>
        <v/>
      </c>
      <c r="G536" s="72">
        <f>ROUND(E536*F536, 2)</f>
        <v/>
      </c>
      <c r="L536" t="n">
        <v>281.8106</v>
      </c>
      <c r="M536" t="n">
        <v>1</v>
      </c>
      <c r="N536">
        <f>(M536-F536)</f>
        <v/>
      </c>
    </row>
    <row r="537" ht="15" customHeight="1">
      <c r="A537" s="2" t="inlineStr"/>
      <c r="B537" s="2" t="inlineStr"/>
      <c r="C537" s="2" t="inlineStr"/>
      <c r="D537" s="2" t="inlineStr"/>
      <c r="E537" s="29" t="inlineStr">
        <is>
          <t>TOTAL Material:</t>
        </is>
      </c>
      <c r="F537" s="60" t="n"/>
      <c r="G537" s="73">
        <f>SUM(G533:G536)</f>
        <v/>
      </c>
    </row>
    <row r="538" ht="15" customHeight="1">
      <c r="A538" s="2" t="inlineStr"/>
      <c r="B538" s="2" t="inlineStr"/>
      <c r="C538" s="2" t="inlineStr"/>
      <c r="D538" s="2" t="inlineStr"/>
      <c r="E538" s="31" t="inlineStr">
        <is>
          <t>VALOR:</t>
        </is>
      </c>
      <c r="F538" s="60" t="n"/>
      <c r="G538" s="61">
        <f>SUM(G537)</f>
        <v/>
      </c>
    </row>
    <row r="539" ht="15" customHeight="1">
      <c r="A539" s="2" t="inlineStr"/>
      <c r="B539" s="2" t="inlineStr"/>
      <c r="C539" s="2" t="inlineStr"/>
      <c r="D539" s="2" t="inlineStr"/>
      <c r="E539" s="31" t="inlineStr">
        <is>
          <t>VALOR BDI (26.70%):</t>
        </is>
      </c>
      <c r="F539" s="60" t="n"/>
      <c r="G539" s="61">
        <f>ROUNDDOWN(G538*BDI,2)</f>
        <v/>
      </c>
    </row>
    <row r="540" ht="15" customHeight="1">
      <c r="A540" s="2" t="inlineStr"/>
      <c r="B540" s="2" t="inlineStr"/>
      <c r="C540" s="2" t="inlineStr"/>
      <c r="D540" s="2" t="inlineStr"/>
      <c r="E540" s="31" t="inlineStr">
        <is>
          <t>VALOR COM BDI:</t>
        </is>
      </c>
      <c r="F540" s="60" t="n"/>
      <c r="G540" s="61">
        <f>G539 + G538</f>
        <v/>
      </c>
    </row>
    <row r="541" ht="10" customHeight="1">
      <c r="A541" s="2" t="inlineStr"/>
      <c r="B541" s="2" t="inlineStr"/>
      <c r="C541" s="22" t="inlineStr"/>
      <c r="E541" s="2" t="inlineStr"/>
      <c r="F541" s="2" t="inlineStr"/>
      <c r="G541" s="2" t="inlineStr"/>
    </row>
    <row r="542" ht="20" customHeight="1">
      <c r="A542" s="23" t="inlineStr">
        <is>
          <t>I0737 ESMERILHADEIRA INDUSTRIAL (CHP) (H)</t>
        </is>
      </c>
      <c r="B542" s="59" t="n"/>
      <c r="C542" s="59" t="n"/>
      <c r="D542" s="59" t="n"/>
      <c r="E542" s="59" t="n"/>
      <c r="F542" s="59" t="n"/>
      <c r="G542" s="60" t="n"/>
    </row>
    <row r="543" ht="15" customHeight="1">
      <c r="A543" s="24" t="inlineStr">
        <is>
          <t>Material</t>
        </is>
      </c>
      <c r="B543" s="60" t="n"/>
      <c r="C543" s="15" t="inlineStr">
        <is>
          <t>FONTE</t>
        </is>
      </c>
      <c r="D543" s="15" t="inlineStr">
        <is>
          <t>UNID</t>
        </is>
      </c>
      <c r="E543" s="15" t="inlineStr">
        <is>
          <t>COEFICIENTE</t>
        </is>
      </c>
      <c r="F543" s="15" t="inlineStr">
        <is>
          <t>PREÇO UNITÁRIO</t>
        </is>
      </c>
      <c r="G543" s="15" t="inlineStr">
        <is>
          <t>TOTAL</t>
        </is>
      </c>
    </row>
    <row r="544" ht="15" customHeight="1">
      <c r="A544" s="25" t="inlineStr">
        <is>
          <t>I2701</t>
        </is>
      </c>
      <c r="B544" s="26" t="inlineStr">
        <is>
          <t>DEPRECIAÇÃO</t>
        </is>
      </c>
      <c r="C544" s="25" t="inlineStr">
        <is>
          <t>SEINFRA</t>
        </is>
      </c>
      <c r="D544" s="25" t="inlineStr">
        <is>
          <t>H</t>
        </is>
      </c>
      <c r="E544" s="69" t="n">
        <v>0.1811</v>
      </c>
      <c r="F544" s="72">
        <f>ROUND(M544*FATOR, 2)</f>
        <v/>
      </c>
      <c r="G544" s="72">
        <f>ROUND(E544*F544, 2)</f>
        <v/>
      </c>
      <c r="L544" t="n">
        <v>0.1811</v>
      </c>
      <c r="M544" t="n">
        <v>1</v>
      </c>
      <c r="N544">
        <f>(M544-F544)</f>
        <v/>
      </c>
    </row>
    <row r="545" ht="15" customHeight="1">
      <c r="A545" s="25" t="inlineStr">
        <is>
          <t>I2702</t>
        </is>
      </c>
      <c r="B545" s="26" t="inlineStr">
        <is>
          <t>JUROS</t>
        </is>
      </c>
      <c r="C545" s="25" t="inlineStr">
        <is>
          <t>SEINFRA</t>
        </is>
      </c>
      <c r="D545" s="25" t="inlineStr">
        <is>
          <t>H</t>
        </is>
      </c>
      <c r="E545" s="69" t="n">
        <v>0.0611</v>
      </c>
      <c r="F545" s="72">
        <f>ROUND(M545*FATOR, 2)</f>
        <v/>
      </c>
      <c r="G545" s="72">
        <f>ROUND(E545*F545, 2)</f>
        <v/>
      </c>
      <c r="L545" t="n">
        <v>0.0611</v>
      </c>
      <c r="M545" t="n">
        <v>1</v>
      </c>
      <c r="N545">
        <f>(M545-F545)</f>
        <v/>
      </c>
    </row>
    <row r="546" ht="15" customHeight="1">
      <c r="A546" s="25" t="inlineStr">
        <is>
          <t>I2703</t>
        </is>
      </c>
      <c r="B546" s="26" t="inlineStr">
        <is>
          <t>MANUTENÇÃO</t>
        </is>
      </c>
      <c r="C546" s="25" t="inlineStr">
        <is>
          <t>SEINFRA</t>
        </is>
      </c>
      <c r="D546" s="25" t="inlineStr">
        <is>
          <t>H</t>
        </is>
      </c>
      <c r="E546" s="69" t="n">
        <v>0.1132</v>
      </c>
      <c r="F546" s="72">
        <f>ROUND(M546*FATOR, 2)</f>
        <v/>
      </c>
      <c r="G546" s="72">
        <f>ROUND(E546*F546, 2)</f>
        <v/>
      </c>
      <c r="L546" t="n">
        <v>0.1132</v>
      </c>
      <c r="M546" t="n">
        <v>1</v>
      </c>
      <c r="N546">
        <f>(M546-F546)</f>
        <v/>
      </c>
    </row>
    <row r="547" ht="15" customHeight="1">
      <c r="A547" s="2" t="inlineStr"/>
      <c r="B547" s="2" t="inlineStr"/>
      <c r="C547" s="2" t="inlineStr"/>
      <c r="D547" s="2" t="inlineStr"/>
      <c r="E547" s="29" t="inlineStr">
        <is>
          <t>TOTAL Material:</t>
        </is>
      </c>
      <c r="F547" s="60" t="n"/>
      <c r="G547" s="73">
        <f>SUM(G544:G546)</f>
        <v/>
      </c>
    </row>
    <row r="548" ht="15" customHeight="1">
      <c r="A548" s="2" t="inlineStr"/>
      <c r="B548" s="2" t="inlineStr"/>
      <c r="C548" s="2" t="inlineStr"/>
      <c r="D548" s="2" t="inlineStr"/>
      <c r="E548" s="31" t="inlineStr">
        <is>
          <t>VALOR:</t>
        </is>
      </c>
      <c r="F548" s="60" t="n"/>
      <c r="G548" s="61">
        <f>SUM(G547)</f>
        <v/>
      </c>
    </row>
    <row r="549" ht="15" customHeight="1">
      <c r="A549" s="2" t="inlineStr"/>
      <c r="B549" s="2" t="inlineStr"/>
      <c r="C549" s="2" t="inlineStr"/>
      <c r="D549" s="2" t="inlineStr"/>
      <c r="E549" s="31" t="inlineStr">
        <is>
          <t>VALOR BDI (26.70%):</t>
        </is>
      </c>
      <c r="F549" s="60" t="n"/>
      <c r="G549" s="61">
        <f>ROUNDDOWN(G548*BDI,2)</f>
        <v/>
      </c>
    </row>
    <row r="550" ht="15" customHeight="1">
      <c r="A550" s="2" t="inlineStr"/>
      <c r="B550" s="2" t="inlineStr"/>
      <c r="C550" s="2" t="inlineStr"/>
      <c r="D550" s="2" t="inlineStr"/>
      <c r="E550" s="31" t="inlineStr">
        <is>
          <t>VALOR COM BDI:</t>
        </is>
      </c>
      <c r="F550" s="60" t="n"/>
      <c r="G550" s="61">
        <f>G549 + G548</f>
        <v/>
      </c>
    </row>
    <row r="551" ht="10" customHeight="1">
      <c r="A551" s="2" t="inlineStr"/>
      <c r="B551" s="2" t="inlineStr"/>
      <c r="C551" s="22" t="inlineStr"/>
      <c r="E551" s="2" t="inlineStr"/>
      <c r="F551" s="2" t="inlineStr"/>
      <c r="G551" s="2" t="inlineStr"/>
    </row>
    <row r="552" ht="20" customHeight="1">
      <c r="A552" s="23" t="inlineStr">
        <is>
          <t>C1400 FORMA DE TÁBUAS DE 1" DE 3A. P/FUNDAÇÕES UTIL. 5 X (M2)</t>
        </is>
      </c>
      <c r="B552" s="59" t="n"/>
      <c r="C552" s="59" t="n"/>
      <c r="D552" s="59" t="n"/>
      <c r="E552" s="59" t="n"/>
      <c r="F552" s="59" t="n"/>
      <c r="G552" s="60" t="n"/>
    </row>
    <row r="553" ht="15" customHeight="1">
      <c r="A553" s="24" t="inlineStr">
        <is>
          <t>Material</t>
        </is>
      </c>
      <c r="B553" s="60" t="n"/>
      <c r="C553" s="15" t="inlineStr">
        <is>
          <t>FONTE</t>
        </is>
      </c>
      <c r="D553" s="15" t="inlineStr">
        <is>
          <t>UNID</t>
        </is>
      </c>
      <c r="E553" s="15" t="inlineStr">
        <is>
          <t>COEFICIENTE</t>
        </is>
      </c>
      <c r="F553" s="15" t="inlineStr">
        <is>
          <t>PREÇO UNITÁRIO</t>
        </is>
      </c>
      <c r="G553" s="15" t="inlineStr">
        <is>
          <t>TOTAL</t>
        </is>
      </c>
    </row>
    <row r="554" ht="15" customHeight="1">
      <c r="A554" s="25" t="inlineStr">
        <is>
          <t>I0965</t>
        </is>
      </c>
      <c r="B554" s="26" t="inlineStr">
        <is>
          <t>DESMOLDANTE PARA FORMAS</t>
        </is>
      </c>
      <c r="C554" s="25" t="inlineStr">
        <is>
          <t>SEINFRA</t>
        </is>
      </c>
      <c r="D554" s="25" t="inlineStr">
        <is>
          <t>L</t>
        </is>
      </c>
      <c r="E554" s="69" t="n">
        <v>0.4</v>
      </c>
      <c r="F554" s="72">
        <f>ROUND(M554*FATOR, 2)</f>
        <v/>
      </c>
      <c r="G554" s="72">
        <f>ROUND(E554*F554, 2)</f>
        <v/>
      </c>
      <c r="L554" t="n">
        <v>0.4</v>
      </c>
      <c r="M554" t="n">
        <v>8.449999999999999</v>
      </c>
      <c r="N554">
        <f>(M554-F554)</f>
        <v/>
      </c>
    </row>
    <row r="555" ht="15" customHeight="1">
      <c r="A555" s="25" t="inlineStr">
        <is>
          <t>I1728</t>
        </is>
      </c>
      <c r="B555" s="26" t="inlineStr">
        <is>
          <t>PREGO 18X27 (2.1/2" X 10) (APROXIMADAMENTE 198UN/KG)</t>
        </is>
      </c>
      <c r="C555" s="25" t="inlineStr">
        <is>
          <t>SEINFRA</t>
        </is>
      </c>
      <c r="D555" s="25" t="inlineStr">
        <is>
          <t>KG</t>
        </is>
      </c>
      <c r="E555" s="69" t="n">
        <v>0.15</v>
      </c>
      <c r="F555" s="72">
        <f>ROUND(M555*FATOR, 2)</f>
        <v/>
      </c>
      <c r="G555" s="72">
        <f>ROUND(E555*F555, 2)</f>
        <v/>
      </c>
      <c r="L555" t="n">
        <v>0.15</v>
      </c>
      <c r="M555" t="n">
        <v>14.2</v>
      </c>
      <c r="N555">
        <f>(M555-F555)</f>
        <v/>
      </c>
    </row>
    <row r="556" ht="15" customHeight="1">
      <c r="A556" s="25" t="inlineStr">
        <is>
          <t>I1846</t>
        </is>
      </c>
      <c r="B556" s="26" t="inlineStr">
        <is>
          <t>SARRAFO DE 1"X4"</t>
        </is>
      </c>
      <c r="C556" s="25" t="inlineStr">
        <is>
          <t>SEINFRA</t>
        </is>
      </c>
      <c r="D556" s="25" t="inlineStr">
        <is>
          <t>M</t>
        </is>
      </c>
      <c r="E556" s="69" t="n">
        <v>0.5</v>
      </c>
      <c r="F556" s="72">
        <f>ROUND(M556*FATOR, 2)</f>
        <v/>
      </c>
      <c r="G556" s="72">
        <f>ROUND(E556*F556, 2)</f>
        <v/>
      </c>
      <c r="L556" t="n">
        <v>0.5</v>
      </c>
      <c r="M556" t="n">
        <v>6.05</v>
      </c>
      <c r="N556">
        <f>(M556-F556)</f>
        <v/>
      </c>
    </row>
    <row r="557" ht="15" customHeight="1">
      <c r="A557" s="25" t="inlineStr">
        <is>
          <t>I1916</t>
        </is>
      </c>
      <c r="B557" s="26" t="inlineStr">
        <is>
          <t>TABUA DE 1" DE 3A. - L = 30cm</t>
        </is>
      </c>
      <c r="C557" s="25" t="inlineStr">
        <is>
          <t>SEINFRA</t>
        </is>
      </c>
      <c r="D557" s="25" t="inlineStr">
        <is>
          <t>M</t>
        </is>
      </c>
      <c r="E557" s="69" t="n">
        <v>1</v>
      </c>
      <c r="F557" s="72">
        <f>ROUND(M557*FATOR, 2)</f>
        <v/>
      </c>
      <c r="G557" s="72">
        <f>ROUND(E557*F557, 2)</f>
        <v/>
      </c>
      <c r="L557" t="n">
        <v>1</v>
      </c>
      <c r="M557" t="n">
        <v>12.77</v>
      </c>
      <c r="N557">
        <f>(M557-F557)</f>
        <v/>
      </c>
    </row>
    <row r="558" ht="15" customHeight="1">
      <c r="A558" s="2" t="inlineStr"/>
      <c r="B558" s="2" t="inlineStr"/>
      <c r="C558" s="2" t="inlineStr"/>
      <c r="D558" s="2" t="inlineStr"/>
      <c r="E558" s="29" t="inlineStr">
        <is>
          <t>TOTAL Material:</t>
        </is>
      </c>
      <c r="F558" s="60" t="n"/>
      <c r="G558" s="73">
        <f>SUM(G554:G557)</f>
        <v/>
      </c>
    </row>
    <row r="559" ht="15" customHeight="1">
      <c r="A559" s="24" t="inlineStr">
        <is>
          <t>Mão de Obra</t>
        </is>
      </c>
      <c r="B559" s="60" t="n"/>
      <c r="C559" s="15" t="inlineStr">
        <is>
          <t>FONTE</t>
        </is>
      </c>
      <c r="D559" s="15" t="inlineStr">
        <is>
          <t>UNID</t>
        </is>
      </c>
      <c r="E559" s="15" t="inlineStr">
        <is>
          <t>COEFICIENTE</t>
        </is>
      </c>
      <c r="F559" s="15" t="inlineStr">
        <is>
          <t>PREÇO UNITÁRIO</t>
        </is>
      </c>
      <c r="G559" s="15" t="inlineStr">
        <is>
          <t>TOTAL</t>
        </is>
      </c>
    </row>
    <row r="560" ht="15" customHeight="1">
      <c r="A560" s="25" t="inlineStr">
        <is>
          <t>I0041</t>
        </is>
      </c>
      <c r="B560" s="26" t="inlineStr">
        <is>
          <t>AJUDANTE DE CARPINTEIRO</t>
        </is>
      </c>
      <c r="C560" s="25" t="inlineStr">
        <is>
          <t>SEINFRA</t>
        </is>
      </c>
      <c r="D560" s="25" t="inlineStr">
        <is>
          <t>H</t>
        </is>
      </c>
      <c r="E560" s="69">
        <f>L560*FATOR</f>
        <v/>
      </c>
      <c r="F560" s="72" t="n">
        <v>21.1</v>
      </c>
      <c r="G560" s="72">
        <f>ROUND(E560*F560, 2)</f>
        <v/>
      </c>
      <c r="L560" t="n">
        <v>1.3</v>
      </c>
      <c r="M560" t="n">
        <v>21.1</v>
      </c>
      <c r="N560">
        <f>(M560-F560)</f>
        <v/>
      </c>
    </row>
    <row r="561" ht="15" customHeight="1">
      <c r="A561" s="25" t="inlineStr">
        <is>
          <t>I0498</t>
        </is>
      </c>
      <c r="B561" s="26" t="inlineStr">
        <is>
          <t>CARPINTEIRO</t>
        </is>
      </c>
      <c r="C561" s="25" t="inlineStr">
        <is>
          <t>SEINFRA</t>
        </is>
      </c>
      <c r="D561" s="25" t="inlineStr">
        <is>
          <t>H</t>
        </is>
      </c>
      <c r="E561" s="69">
        <f>L561*FATOR</f>
        <v/>
      </c>
      <c r="F561" s="72" t="n">
        <v>26.86</v>
      </c>
      <c r="G561" s="72">
        <f>ROUND(E561*F561, 2)</f>
        <v/>
      </c>
      <c r="L561" t="n">
        <v>1.3</v>
      </c>
      <c r="M561" t="n">
        <v>26.86</v>
      </c>
      <c r="N561">
        <f>(M561-F561)</f>
        <v/>
      </c>
    </row>
    <row r="562" ht="15" customHeight="1">
      <c r="A562" s="2" t="inlineStr"/>
      <c r="B562" s="2" t="inlineStr"/>
      <c r="C562" s="2" t="inlineStr"/>
      <c r="D562" s="2" t="inlineStr"/>
      <c r="E562" s="29" t="inlineStr">
        <is>
          <t>TOTAL Mão de Obra:</t>
        </is>
      </c>
      <c r="F562" s="60" t="n"/>
      <c r="G562" s="73">
        <f>SUM(G560:G561)</f>
        <v/>
      </c>
    </row>
    <row r="563" ht="15" customHeight="1">
      <c r="A563" s="2" t="inlineStr"/>
      <c r="B563" s="2" t="inlineStr"/>
      <c r="C563" s="2" t="inlineStr"/>
      <c r="D563" s="2" t="inlineStr"/>
      <c r="E563" s="31" t="inlineStr">
        <is>
          <t>VALOR:</t>
        </is>
      </c>
      <c r="F563" s="60" t="n"/>
      <c r="G563" s="61">
        <f>SUM(G558,G562)</f>
        <v/>
      </c>
    </row>
    <row r="564" ht="15" customHeight="1">
      <c r="A564" s="2" t="inlineStr"/>
      <c r="B564" s="2" t="inlineStr"/>
      <c r="C564" s="2" t="inlineStr"/>
      <c r="D564" s="2" t="inlineStr"/>
      <c r="E564" s="31" t="inlineStr">
        <is>
          <t>VALOR BDI (26.70%):</t>
        </is>
      </c>
      <c r="F564" s="60" t="n"/>
      <c r="G564" s="61">
        <f>ROUNDDOWN(G563*BDI,2)</f>
        <v/>
      </c>
    </row>
    <row r="565" ht="15" customHeight="1">
      <c r="A565" s="2" t="inlineStr"/>
      <c r="B565" s="2" t="inlineStr"/>
      <c r="C565" s="2" t="inlineStr"/>
      <c r="D565" s="2" t="inlineStr"/>
      <c r="E565" s="31" t="inlineStr">
        <is>
          <t>VALOR COM BDI:</t>
        </is>
      </c>
      <c r="F565" s="60" t="n"/>
      <c r="G565" s="61">
        <f>G564 + G563</f>
        <v/>
      </c>
    </row>
    <row r="566" ht="10" customHeight="1">
      <c r="A566" s="2" t="inlineStr"/>
      <c r="B566" s="2" t="inlineStr"/>
      <c r="C566" s="22" t="inlineStr"/>
      <c r="E566" s="2" t="inlineStr"/>
      <c r="F566" s="2" t="inlineStr"/>
      <c r="G566" s="2" t="inlineStr"/>
    </row>
    <row r="567" ht="20" customHeight="1">
      <c r="A567" s="23" t="inlineStr">
        <is>
          <t>C4282 FORMA P/ CONCRETO "IN LOCO" (APLICAÇÃO) (M2)</t>
        </is>
      </c>
      <c r="B567" s="59" t="n"/>
      <c r="C567" s="59" t="n"/>
      <c r="D567" s="59" t="n"/>
      <c r="E567" s="59" t="n"/>
      <c r="F567" s="59" t="n"/>
      <c r="G567" s="60" t="n"/>
    </row>
    <row r="568" ht="15" customHeight="1">
      <c r="A568" s="24" t="inlineStr">
        <is>
          <t>Material</t>
        </is>
      </c>
      <c r="B568" s="60" t="n"/>
      <c r="C568" s="15" t="inlineStr">
        <is>
          <t>FONTE</t>
        </is>
      </c>
      <c r="D568" s="15" t="inlineStr">
        <is>
          <t>UNID</t>
        </is>
      </c>
      <c r="E568" s="15" t="inlineStr">
        <is>
          <t>COEFICIENTE</t>
        </is>
      </c>
      <c r="F568" s="15" t="inlineStr">
        <is>
          <t>PREÇO UNITÁRIO</t>
        </is>
      </c>
      <c r="G568" s="15" t="inlineStr">
        <is>
          <t>TOTAL</t>
        </is>
      </c>
    </row>
    <row r="569" ht="15" customHeight="1">
      <c r="A569" s="25" t="inlineStr">
        <is>
          <t>I7960</t>
        </is>
      </c>
      <c r="B569" s="26" t="inlineStr">
        <is>
          <t>GRUA</t>
        </is>
      </c>
      <c r="C569" s="25" t="inlineStr">
        <is>
          <t>SEINFRA</t>
        </is>
      </c>
      <c r="D569" s="25" t="inlineStr">
        <is>
          <t>H</t>
        </is>
      </c>
      <c r="E569" s="69" t="n">
        <v>0.04</v>
      </c>
      <c r="F569" s="72">
        <f>ROUND(M569*FATOR, 2)</f>
        <v/>
      </c>
      <c r="G569" s="72">
        <f>ROUND(E569*F569, 2)</f>
        <v/>
      </c>
      <c r="L569" t="n">
        <v>0.04</v>
      </c>
      <c r="M569" t="n">
        <v>474.33</v>
      </c>
      <c r="N569">
        <f>(M569-F569)</f>
        <v/>
      </c>
    </row>
    <row r="570" ht="15" customHeight="1">
      <c r="A570" s="25" t="inlineStr">
        <is>
          <t>I1495</t>
        </is>
      </c>
      <c r="B570" s="26" t="inlineStr">
        <is>
          <t>MADEIRA (PEROBA)</t>
        </is>
      </c>
      <c r="C570" s="25" t="inlineStr">
        <is>
          <t>SEINFRA</t>
        </is>
      </c>
      <c r="D570" s="25" t="inlineStr">
        <is>
          <t>M3</t>
        </is>
      </c>
      <c r="E570" s="69" t="n">
        <v>0.004</v>
      </c>
      <c r="F570" s="72">
        <f>ROUND(M570*FATOR, 2)</f>
        <v/>
      </c>
      <c r="G570" s="72">
        <f>ROUND(E570*F570, 2)</f>
        <v/>
      </c>
      <c r="L570" t="n">
        <v>0.004</v>
      </c>
      <c r="M570" t="n">
        <v>3162.71</v>
      </c>
      <c r="N570">
        <f>(M570-F570)</f>
        <v/>
      </c>
    </row>
    <row r="571" ht="15" customHeight="1">
      <c r="A571" s="25" t="inlineStr">
        <is>
          <t>I8207</t>
        </is>
      </c>
      <c r="B571" s="26" t="inlineStr">
        <is>
          <t>PEÇAS METÁLICAS P/ FORMAS</t>
        </is>
      </c>
      <c r="C571" s="25" t="inlineStr">
        <is>
          <t>SEINFRA</t>
        </is>
      </c>
      <c r="D571" s="25" t="inlineStr">
        <is>
          <t>KG</t>
        </is>
      </c>
      <c r="E571" s="69" t="n">
        <v>2.42</v>
      </c>
      <c r="F571" s="72">
        <f>ROUND(M571*FATOR, 2)</f>
        <v/>
      </c>
      <c r="G571" s="72">
        <f>ROUND(E571*F571, 2)</f>
        <v/>
      </c>
      <c r="L571" t="n">
        <v>2.42</v>
      </c>
      <c r="M571" t="n">
        <v>11.29</v>
      </c>
      <c r="N571">
        <f>(M571-F571)</f>
        <v/>
      </c>
    </row>
    <row r="572" ht="15" customHeight="1">
      <c r="A572" s="25" t="inlineStr">
        <is>
          <t>I1730</t>
        </is>
      </c>
      <c r="B572" s="26" t="inlineStr">
        <is>
          <t>PREGO 18X30 (2.3/4" X 10) (APROXIMADAMENTE 187UN/KG)</t>
        </is>
      </c>
      <c r="C572" s="25" t="inlineStr">
        <is>
          <t>SEINFRA</t>
        </is>
      </c>
      <c r="D572" s="25" t="inlineStr">
        <is>
          <t>KG</t>
        </is>
      </c>
      <c r="E572" s="69" t="n">
        <v>0.04</v>
      </c>
      <c r="F572" s="72">
        <f>ROUND(M572*FATOR, 2)</f>
        <v/>
      </c>
      <c r="G572" s="72">
        <f>ROUND(E572*F572, 2)</f>
        <v/>
      </c>
      <c r="L572" t="n">
        <v>0.04</v>
      </c>
      <c r="M572" t="n">
        <v>14.44</v>
      </c>
      <c r="N572">
        <f>(M572-F572)</f>
        <v/>
      </c>
    </row>
    <row r="573" ht="15" customHeight="1">
      <c r="A573" s="2" t="inlineStr"/>
      <c r="B573" s="2" t="inlineStr"/>
      <c r="C573" s="2" t="inlineStr"/>
      <c r="D573" s="2" t="inlineStr"/>
      <c r="E573" s="29" t="inlineStr">
        <is>
          <t>TOTAL Material:</t>
        </is>
      </c>
      <c r="F573" s="60" t="n"/>
      <c r="G573" s="73">
        <f>SUM(G569:G572)</f>
        <v/>
      </c>
    </row>
    <row r="574" ht="15" customHeight="1">
      <c r="A574" s="24" t="inlineStr">
        <is>
          <t>Mão de Obra</t>
        </is>
      </c>
      <c r="B574" s="60" t="n"/>
      <c r="C574" s="15" t="inlineStr">
        <is>
          <t>FONTE</t>
        </is>
      </c>
      <c r="D574" s="15" t="inlineStr">
        <is>
          <t>UNID</t>
        </is>
      </c>
      <c r="E574" s="15" t="inlineStr">
        <is>
          <t>COEFICIENTE</t>
        </is>
      </c>
      <c r="F574" s="15" t="inlineStr">
        <is>
          <t>PREÇO UNITÁRIO</t>
        </is>
      </c>
      <c r="G574" s="15" t="inlineStr">
        <is>
          <t>TOTAL</t>
        </is>
      </c>
    </row>
    <row r="575" ht="15" customHeight="1">
      <c r="A575" s="25" t="inlineStr">
        <is>
          <t>I0037</t>
        </is>
      </c>
      <c r="B575" s="26" t="inlineStr">
        <is>
          <t>AJUDANTE</t>
        </is>
      </c>
      <c r="C575" s="25" t="inlineStr">
        <is>
          <t>SEINFRA</t>
        </is>
      </c>
      <c r="D575" s="25" t="inlineStr">
        <is>
          <t>H</t>
        </is>
      </c>
      <c r="E575" s="69">
        <f>L575*FATOR</f>
        <v/>
      </c>
      <c r="F575" s="72" t="n">
        <v>21.1</v>
      </c>
      <c r="G575" s="72">
        <f>ROUND(E575*F575, 2)</f>
        <v/>
      </c>
      <c r="L575" t="n">
        <v>0.75</v>
      </c>
      <c r="M575" t="n">
        <v>21.1</v>
      </c>
      <c r="N575">
        <f>(M575-F575)</f>
        <v/>
      </c>
    </row>
    <row r="576" ht="15" customHeight="1">
      <c r="A576" s="25" t="inlineStr">
        <is>
          <t>I0498</t>
        </is>
      </c>
      <c r="B576" s="26" t="inlineStr">
        <is>
          <t>CARPINTEIRO</t>
        </is>
      </c>
      <c r="C576" s="25" t="inlineStr">
        <is>
          <t>SEINFRA</t>
        </is>
      </c>
      <c r="D576" s="25" t="inlineStr">
        <is>
          <t>H</t>
        </is>
      </c>
      <c r="E576" s="69">
        <f>L576*FATOR</f>
        <v/>
      </c>
      <c r="F576" s="72" t="n">
        <v>26.86</v>
      </c>
      <c r="G576" s="72">
        <f>ROUND(E576*F576, 2)</f>
        <v/>
      </c>
      <c r="L576" t="n">
        <v>0.75</v>
      </c>
      <c r="M576" t="n">
        <v>26.86</v>
      </c>
      <c r="N576">
        <f>(M576-F576)</f>
        <v/>
      </c>
    </row>
    <row r="577" ht="15" customHeight="1">
      <c r="A577" s="2" t="inlineStr"/>
      <c r="B577" s="2" t="inlineStr"/>
      <c r="C577" s="2" t="inlineStr"/>
      <c r="D577" s="2" t="inlineStr"/>
      <c r="E577" s="29" t="inlineStr">
        <is>
          <t>TOTAL Mão de Obra:</t>
        </is>
      </c>
      <c r="F577" s="60" t="n"/>
      <c r="G577" s="73">
        <f>SUM(G575:G576)</f>
        <v/>
      </c>
    </row>
    <row r="578" ht="15" customHeight="1">
      <c r="A578" s="2" t="inlineStr"/>
      <c r="B578" s="2" t="inlineStr"/>
      <c r="C578" s="2" t="inlineStr"/>
      <c r="D578" s="2" t="inlineStr"/>
      <c r="E578" s="31" t="inlineStr">
        <is>
          <t>VALOR:</t>
        </is>
      </c>
      <c r="F578" s="60" t="n"/>
      <c r="G578" s="61">
        <f>SUM(G573,G577)</f>
        <v/>
      </c>
    </row>
    <row r="579" ht="15" customHeight="1">
      <c r="A579" s="2" t="inlineStr"/>
      <c r="B579" s="2" t="inlineStr"/>
      <c r="C579" s="2" t="inlineStr"/>
      <c r="D579" s="2" t="inlineStr"/>
      <c r="E579" s="31" t="inlineStr">
        <is>
          <t>VALOR BDI (26.70%):</t>
        </is>
      </c>
      <c r="F579" s="60" t="n"/>
      <c r="G579" s="61">
        <f>ROUNDDOWN(G578*BDI,2)</f>
        <v/>
      </c>
    </row>
    <row r="580" ht="15" customHeight="1">
      <c r="A580" s="2" t="inlineStr"/>
      <c r="B580" s="2" t="inlineStr"/>
      <c r="C580" s="2" t="inlineStr"/>
      <c r="D580" s="2" t="inlineStr"/>
      <c r="E580" s="31" t="inlineStr">
        <is>
          <t>VALOR COM BDI:</t>
        </is>
      </c>
      <c r="F580" s="60" t="n"/>
      <c r="G580" s="61">
        <f>G579 + G578</f>
        <v/>
      </c>
    </row>
    <row r="581" ht="10" customHeight="1">
      <c r="A581" s="2" t="inlineStr"/>
      <c r="B581" s="2" t="inlineStr"/>
      <c r="C581" s="22" t="inlineStr"/>
      <c r="E581" s="2" t="inlineStr"/>
      <c r="F581" s="2" t="inlineStr"/>
      <c r="G581" s="2" t="inlineStr"/>
    </row>
    <row r="582" ht="20" customHeight="1">
      <c r="A582" s="23" t="inlineStr">
        <is>
          <t>C4281 FORMA P/ CONCRETO "IN LOCO" (FABRICAÇÃO) (M2)</t>
        </is>
      </c>
      <c r="B582" s="59" t="n"/>
      <c r="C582" s="59" t="n"/>
      <c r="D582" s="59" t="n"/>
      <c r="E582" s="59" t="n"/>
      <c r="F582" s="59" t="n"/>
      <c r="G582" s="60" t="n"/>
    </row>
    <row r="583" ht="15" customHeight="1">
      <c r="A583" s="24" t="inlineStr">
        <is>
          <t>Material</t>
        </is>
      </c>
      <c r="B583" s="60" t="n"/>
      <c r="C583" s="15" t="inlineStr">
        <is>
          <t>FONTE</t>
        </is>
      </c>
      <c r="D583" s="15" t="inlineStr">
        <is>
          <t>UNID</t>
        </is>
      </c>
      <c r="E583" s="15" t="inlineStr">
        <is>
          <t>COEFICIENTE</t>
        </is>
      </c>
      <c r="F583" s="15" t="inlineStr">
        <is>
          <t>PREÇO UNITÁRIO</t>
        </is>
      </c>
      <c r="G583" s="15" t="inlineStr">
        <is>
          <t>TOTAL</t>
        </is>
      </c>
    </row>
    <row r="584" ht="15" customHeight="1">
      <c r="A584" s="25" t="inlineStr">
        <is>
          <t>I0524</t>
        </is>
      </c>
      <c r="B584" s="26" t="inlineStr">
        <is>
          <t>CHAPA COMPENSADA PLASTIFICADA 18MM (1.22 X 2.44M)</t>
        </is>
      </c>
      <c r="C584" s="25" t="inlineStr">
        <is>
          <t>SEINFRA</t>
        </is>
      </c>
      <c r="D584" s="25" t="inlineStr">
        <is>
          <t>M2</t>
        </is>
      </c>
      <c r="E584" s="69" t="n">
        <v>1.1</v>
      </c>
      <c r="F584" s="72">
        <f>ROUND(M584*FATOR, 2)</f>
        <v/>
      </c>
      <c r="G584" s="72">
        <f>ROUND(E584*F584, 2)</f>
        <v/>
      </c>
      <c r="L584" t="n">
        <v>1.1</v>
      </c>
      <c r="M584" t="n">
        <v>83.15000000000001</v>
      </c>
      <c r="N584">
        <f>(M584-F584)</f>
        <v/>
      </c>
    </row>
    <row r="585" ht="15" customHeight="1">
      <c r="A585" s="25" t="inlineStr">
        <is>
          <t>I1495</t>
        </is>
      </c>
      <c r="B585" s="26" t="inlineStr">
        <is>
          <t>MADEIRA (PEROBA)</t>
        </is>
      </c>
      <c r="C585" s="25" t="inlineStr">
        <is>
          <t>SEINFRA</t>
        </is>
      </c>
      <c r="D585" s="25" t="inlineStr">
        <is>
          <t>M3</t>
        </is>
      </c>
      <c r="E585" s="69" t="n">
        <v>0.04</v>
      </c>
      <c r="F585" s="72">
        <f>ROUND(M585*FATOR, 2)</f>
        <v/>
      </c>
      <c r="G585" s="72">
        <f>ROUND(E585*F585, 2)</f>
        <v/>
      </c>
      <c r="L585" t="n">
        <v>0.04</v>
      </c>
      <c r="M585" t="n">
        <v>3162.71</v>
      </c>
      <c r="N585">
        <f>(M585-F585)</f>
        <v/>
      </c>
    </row>
    <row r="586" ht="15" customHeight="1">
      <c r="A586" s="25" t="inlineStr">
        <is>
          <t>I1730</t>
        </is>
      </c>
      <c r="B586" s="26" t="inlineStr">
        <is>
          <t>PREGO 18X30 (2.3/4" X 10) (APROXIMADAMENTE 187UN/KG)</t>
        </is>
      </c>
      <c r="C586" s="25" t="inlineStr">
        <is>
          <t>SEINFRA</t>
        </is>
      </c>
      <c r="D586" s="25" t="inlineStr">
        <is>
          <t>KG</t>
        </is>
      </c>
      <c r="E586" s="69" t="n">
        <v>0.2</v>
      </c>
      <c r="F586" s="72">
        <f>ROUND(M586*FATOR, 2)</f>
        <v/>
      </c>
      <c r="G586" s="72">
        <f>ROUND(E586*F586, 2)</f>
        <v/>
      </c>
      <c r="L586" t="n">
        <v>0.2</v>
      </c>
      <c r="M586" t="n">
        <v>14.44</v>
      </c>
      <c r="N586">
        <f>(M586-F586)</f>
        <v/>
      </c>
    </row>
    <row r="587" ht="15" customHeight="1">
      <c r="A587" s="2" t="inlineStr"/>
      <c r="B587" s="2" t="inlineStr"/>
      <c r="C587" s="2" t="inlineStr"/>
      <c r="D587" s="2" t="inlineStr"/>
      <c r="E587" s="29" t="inlineStr">
        <is>
          <t>TOTAL Material:</t>
        </is>
      </c>
      <c r="F587" s="60" t="n"/>
      <c r="G587" s="73">
        <f>SUM(G584:G586)</f>
        <v/>
      </c>
    </row>
    <row r="588" ht="15" customHeight="1">
      <c r="A588" s="24" t="inlineStr">
        <is>
          <t>Mão de Obra</t>
        </is>
      </c>
      <c r="B588" s="60" t="n"/>
      <c r="C588" s="15" t="inlineStr">
        <is>
          <t>FONTE</t>
        </is>
      </c>
      <c r="D588" s="15" t="inlineStr">
        <is>
          <t>UNID</t>
        </is>
      </c>
      <c r="E588" s="15" t="inlineStr">
        <is>
          <t>COEFICIENTE</t>
        </is>
      </c>
      <c r="F588" s="15" t="inlineStr">
        <is>
          <t>PREÇO UNITÁRIO</t>
        </is>
      </c>
      <c r="G588" s="15" t="inlineStr">
        <is>
          <t>TOTAL</t>
        </is>
      </c>
    </row>
    <row r="589" ht="15" customHeight="1">
      <c r="A589" s="25" t="inlineStr">
        <is>
          <t>I0037</t>
        </is>
      </c>
      <c r="B589" s="26" t="inlineStr">
        <is>
          <t>AJUDANTE</t>
        </is>
      </c>
      <c r="C589" s="25" t="inlineStr">
        <is>
          <t>SEINFRA</t>
        </is>
      </c>
      <c r="D589" s="25" t="inlineStr">
        <is>
          <t>H</t>
        </is>
      </c>
      <c r="E589" s="69">
        <f>L589*FATOR</f>
        <v/>
      </c>
      <c r="F589" s="72" t="n">
        <v>21.1</v>
      </c>
      <c r="G589" s="72">
        <f>ROUND(E589*F589, 2)</f>
        <v/>
      </c>
      <c r="L589" t="n">
        <v>0.5</v>
      </c>
      <c r="M589" t="n">
        <v>21.1</v>
      </c>
      <c r="N589">
        <f>(M589-F589)</f>
        <v/>
      </c>
    </row>
    <row r="590" ht="15" customHeight="1">
      <c r="A590" s="25" t="inlineStr">
        <is>
          <t>I0498</t>
        </is>
      </c>
      <c r="B590" s="26" t="inlineStr">
        <is>
          <t>CARPINTEIRO</t>
        </is>
      </c>
      <c r="C590" s="25" t="inlineStr">
        <is>
          <t>SEINFRA</t>
        </is>
      </c>
      <c r="D590" s="25" t="inlineStr">
        <is>
          <t>H</t>
        </is>
      </c>
      <c r="E590" s="69">
        <f>L590*FATOR</f>
        <v/>
      </c>
      <c r="F590" s="72" t="n">
        <v>26.86</v>
      </c>
      <c r="G590" s="72">
        <f>ROUND(E590*F590, 2)</f>
        <v/>
      </c>
      <c r="L590" t="n">
        <v>0.5</v>
      </c>
      <c r="M590" t="n">
        <v>26.86</v>
      </c>
      <c r="N590">
        <f>(M590-F590)</f>
        <v/>
      </c>
    </row>
    <row r="591" ht="15" customHeight="1">
      <c r="A591" s="2" t="inlineStr"/>
      <c r="B591" s="2" t="inlineStr"/>
      <c r="C591" s="2" t="inlineStr"/>
      <c r="D591" s="2" t="inlineStr"/>
      <c r="E591" s="29" t="inlineStr">
        <is>
          <t>TOTAL Mão de Obra:</t>
        </is>
      </c>
      <c r="F591" s="60" t="n"/>
      <c r="G591" s="73">
        <f>SUM(G589:G590)</f>
        <v/>
      </c>
    </row>
    <row r="592" ht="15" customHeight="1">
      <c r="A592" s="2" t="inlineStr"/>
      <c r="B592" s="2" t="inlineStr"/>
      <c r="C592" s="2" t="inlineStr"/>
      <c r="D592" s="2" t="inlineStr"/>
      <c r="E592" s="31" t="inlineStr">
        <is>
          <t>VALOR:</t>
        </is>
      </c>
      <c r="F592" s="60" t="n"/>
      <c r="G592" s="61">
        <f>SUM(G587,G591)</f>
        <v/>
      </c>
    </row>
    <row r="593" ht="15" customHeight="1">
      <c r="A593" s="2" t="inlineStr"/>
      <c r="B593" s="2" t="inlineStr"/>
      <c r="C593" s="2" t="inlineStr"/>
      <c r="D593" s="2" t="inlineStr"/>
      <c r="E593" s="31" t="inlineStr">
        <is>
          <t>VALOR BDI (26.70%):</t>
        </is>
      </c>
      <c r="F593" s="60" t="n"/>
      <c r="G593" s="61">
        <f>ROUNDDOWN(G592*BDI,2)</f>
        <v/>
      </c>
    </row>
    <row r="594" ht="15" customHeight="1">
      <c r="A594" s="2" t="inlineStr"/>
      <c r="B594" s="2" t="inlineStr"/>
      <c r="C594" s="2" t="inlineStr"/>
      <c r="D594" s="2" t="inlineStr"/>
      <c r="E594" s="31" t="inlineStr">
        <is>
          <t>VALOR COM BDI:</t>
        </is>
      </c>
      <c r="F594" s="60" t="n"/>
      <c r="G594" s="61">
        <f>G593 + G592</f>
        <v/>
      </c>
    </row>
    <row r="595" ht="10" customHeight="1">
      <c r="A595" s="2" t="inlineStr"/>
      <c r="B595" s="2" t="inlineStr"/>
      <c r="C595" s="22" t="inlineStr"/>
      <c r="E595" s="2" t="inlineStr"/>
      <c r="F595" s="2" t="inlineStr"/>
      <c r="G595" s="2" t="inlineStr"/>
    </row>
    <row r="596" ht="20" customHeight="1">
      <c r="A596" s="23" t="inlineStr">
        <is>
          <t>G0437 GERADOR A GASOLINA, POTÊNCIA 7,5 HP (5,5KW) (CHI) (H)</t>
        </is>
      </c>
      <c r="B596" s="59" t="n"/>
      <c r="C596" s="59" t="n"/>
      <c r="D596" s="59" t="n"/>
      <c r="E596" s="59" t="n"/>
      <c r="F596" s="59" t="n"/>
      <c r="G596" s="60" t="n"/>
    </row>
    <row r="597" ht="15" customHeight="1">
      <c r="A597" s="24" t="inlineStr">
        <is>
          <t>Material</t>
        </is>
      </c>
      <c r="B597" s="60" t="n"/>
      <c r="C597" s="15" t="inlineStr">
        <is>
          <t>FONTE</t>
        </is>
      </c>
      <c r="D597" s="15" t="inlineStr">
        <is>
          <t>UNID</t>
        </is>
      </c>
      <c r="E597" s="15" t="inlineStr">
        <is>
          <t>COEFICIENTE</t>
        </is>
      </c>
      <c r="F597" s="15" t="inlineStr">
        <is>
          <t>PREÇO UNITÁRIO</t>
        </is>
      </c>
      <c r="G597" s="15" t="inlineStr">
        <is>
          <t>TOTAL</t>
        </is>
      </c>
    </row>
    <row r="598" ht="15" customHeight="1">
      <c r="A598" s="25" t="inlineStr">
        <is>
          <t>I2701</t>
        </is>
      </c>
      <c r="B598" s="26" t="inlineStr">
        <is>
          <t>DEPRECIAÇÃO</t>
        </is>
      </c>
      <c r="C598" s="25" t="inlineStr">
        <is>
          <t>SEINFRA</t>
        </is>
      </c>
      <c r="D598" s="25" t="inlineStr">
        <is>
          <t>H</t>
        </is>
      </c>
      <c r="E598" s="69" t="n">
        <v>0.4546</v>
      </c>
      <c r="F598" s="72">
        <f>ROUND(M598*FATOR, 2)</f>
        <v/>
      </c>
      <c r="G598" s="72">
        <f>ROUND(E598*F598, 2)</f>
        <v/>
      </c>
      <c r="L598" t="n">
        <v>0.4546</v>
      </c>
      <c r="M598" t="n">
        <v>1</v>
      </c>
      <c r="N598">
        <f>(M598-F598)</f>
        <v/>
      </c>
    </row>
    <row r="599" ht="15" customHeight="1">
      <c r="A599" s="25" t="inlineStr">
        <is>
          <t>I2702</t>
        </is>
      </c>
      <c r="B599" s="26" t="inlineStr">
        <is>
          <t>JUROS</t>
        </is>
      </c>
      <c r="C599" s="25" t="inlineStr">
        <is>
          <t>SEINFRA</t>
        </is>
      </c>
      <c r="D599" s="25" t="inlineStr">
        <is>
          <t>H</t>
        </is>
      </c>
      <c r="E599" s="69" t="n">
        <v>0.1559</v>
      </c>
      <c r="F599" s="72">
        <f>ROUND(M599*FATOR, 2)</f>
        <v/>
      </c>
      <c r="G599" s="72">
        <f>ROUND(E599*F599, 2)</f>
        <v/>
      </c>
      <c r="L599" t="n">
        <v>0.1559</v>
      </c>
      <c r="M599" t="n">
        <v>1</v>
      </c>
      <c r="N599">
        <f>(M599-F599)</f>
        <v/>
      </c>
    </row>
    <row r="600" ht="15" customHeight="1">
      <c r="A600" s="2" t="inlineStr"/>
      <c r="B600" s="2" t="inlineStr"/>
      <c r="C600" s="2" t="inlineStr"/>
      <c r="D600" s="2" t="inlineStr"/>
      <c r="E600" s="29" t="inlineStr">
        <is>
          <t>TOTAL Material:</t>
        </is>
      </c>
      <c r="F600" s="60" t="n"/>
      <c r="G600" s="73">
        <f>SUM(G598:G599)</f>
        <v/>
      </c>
    </row>
    <row r="601" ht="15" customHeight="1">
      <c r="A601" s="2" t="inlineStr"/>
      <c r="B601" s="2" t="inlineStr"/>
      <c r="C601" s="2" t="inlineStr"/>
      <c r="D601" s="2" t="inlineStr"/>
      <c r="E601" s="31" t="inlineStr">
        <is>
          <t>VALOR:</t>
        </is>
      </c>
      <c r="F601" s="60" t="n"/>
      <c r="G601" s="61">
        <f>SUM(G600)</f>
        <v/>
      </c>
    </row>
    <row r="602" ht="15" customHeight="1">
      <c r="A602" s="2" t="inlineStr"/>
      <c r="B602" s="2" t="inlineStr"/>
      <c r="C602" s="2" t="inlineStr"/>
      <c r="D602" s="2" t="inlineStr"/>
      <c r="E602" s="31" t="inlineStr">
        <is>
          <t>VALOR BDI (26.70%):</t>
        </is>
      </c>
      <c r="F602" s="60" t="n"/>
      <c r="G602" s="61">
        <f>ROUNDDOWN(G601*BDI,2)</f>
        <v/>
      </c>
    </row>
    <row r="603" ht="15" customHeight="1">
      <c r="A603" s="2" t="inlineStr"/>
      <c r="B603" s="2" t="inlineStr"/>
      <c r="C603" s="2" t="inlineStr"/>
      <c r="D603" s="2" t="inlineStr"/>
      <c r="E603" s="31" t="inlineStr">
        <is>
          <t>VALOR COM BDI:</t>
        </is>
      </c>
      <c r="F603" s="60" t="n"/>
      <c r="G603" s="61">
        <f>G602 + G601</f>
        <v/>
      </c>
    </row>
    <row r="604" ht="10" customHeight="1">
      <c r="A604" s="2" t="inlineStr"/>
      <c r="B604" s="2" t="inlineStr"/>
      <c r="C604" s="22" t="inlineStr"/>
      <c r="E604" s="2" t="inlineStr"/>
      <c r="F604" s="2" t="inlineStr"/>
      <c r="G604" s="2" t="inlineStr"/>
    </row>
    <row r="605" ht="20" customHeight="1">
      <c r="A605" s="23" t="inlineStr">
        <is>
          <t>G0436 GERADOR A GASOLINA, POTÊNCIA 7,5 HP (5,5KW) (CHP) (H)</t>
        </is>
      </c>
      <c r="B605" s="59" t="n"/>
      <c r="C605" s="59" t="n"/>
      <c r="D605" s="59" t="n"/>
      <c r="E605" s="59" t="n"/>
      <c r="F605" s="59" t="n"/>
      <c r="G605" s="60" t="n"/>
    </row>
    <row r="606" ht="15" customHeight="1">
      <c r="A606" s="24" t="inlineStr">
        <is>
          <t>Material</t>
        </is>
      </c>
      <c r="B606" s="60" t="n"/>
      <c r="C606" s="15" t="inlineStr">
        <is>
          <t>FONTE</t>
        </is>
      </c>
      <c r="D606" s="15" t="inlineStr">
        <is>
          <t>UNID</t>
        </is>
      </c>
      <c r="E606" s="15" t="inlineStr">
        <is>
          <t>COEFICIENTE</t>
        </is>
      </c>
      <c r="F606" s="15" t="inlineStr">
        <is>
          <t>PREÇO UNITÁRIO</t>
        </is>
      </c>
      <c r="G606" s="15" t="inlineStr">
        <is>
          <t>TOTAL</t>
        </is>
      </c>
    </row>
    <row r="607" ht="21" customHeight="1">
      <c r="A607" s="25" t="inlineStr">
        <is>
          <t>G0435</t>
        </is>
      </c>
      <c r="B607" s="26" t="inlineStr">
        <is>
          <t>MATERIAL DE OPERAÇÃO DO GERADOR DE POTÊNCIA 7,5 HP (5,5KW)</t>
        </is>
      </c>
      <c r="C607" s="25" t="inlineStr">
        <is>
          <t>SEINFRA</t>
        </is>
      </c>
      <c r="D607" s="25" t="inlineStr">
        <is>
          <t>H</t>
        </is>
      </c>
      <c r="E607" s="69" t="n">
        <v>1</v>
      </c>
      <c r="F607" s="72">
        <f>ROUND(M607*FATOR, 2)</f>
        <v/>
      </c>
      <c r="G607" s="72">
        <f>ROUND(E607*F607, 2)</f>
        <v/>
      </c>
      <c r="L607" t="n">
        <v>1</v>
      </c>
      <c r="M607" t="n">
        <v>4.953</v>
      </c>
      <c r="N607">
        <f>(M607-F607)</f>
        <v/>
      </c>
    </row>
    <row r="608" ht="15" customHeight="1">
      <c r="A608" s="25" t="inlineStr">
        <is>
          <t>I2701</t>
        </is>
      </c>
      <c r="B608" s="26" t="inlineStr">
        <is>
          <t>DEPRECIAÇÃO</t>
        </is>
      </c>
      <c r="C608" s="25" t="inlineStr">
        <is>
          <t>SEINFRA</t>
        </is>
      </c>
      <c r="D608" s="25" t="inlineStr">
        <is>
          <t>H</t>
        </is>
      </c>
      <c r="E608" s="69" t="n">
        <v>0.4546</v>
      </c>
      <c r="F608" s="72">
        <f>ROUND(M608*FATOR, 2)</f>
        <v/>
      </c>
      <c r="G608" s="72">
        <f>ROUND(E608*F608, 2)</f>
        <v/>
      </c>
      <c r="L608" t="n">
        <v>0.4546</v>
      </c>
      <c r="M608" t="n">
        <v>1</v>
      </c>
      <c r="N608">
        <f>(M608-F608)</f>
        <v/>
      </c>
    </row>
    <row r="609" ht="15" customHeight="1">
      <c r="A609" s="25" t="inlineStr">
        <is>
          <t>I2702</t>
        </is>
      </c>
      <c r="B609" s="26" t="inlineStr">
        <is>
          <t>JUROS</t>
        </is>
      </c>
      <c r="C609" s="25" t="inlineStr">
        <is>
          <t>SEINFRA</t>
        </is>
      </c>
      <c r="D609" s="25" t="inlineStr">
        <is>
          <t>H</t>
        </is>
      </c>
      <c r="E609" s="69" t="n">
        <v>0.1559</v>
      </c>
      <c r="F609" s="72">
        <f>ROUND(M609*FATOR, 2)</f>
        <v/>
      </c>
      <c r="G609" s="72">
        <f>ROUND(E609*F609, 2)</f>
        <v/>
      </c>
      <c r="L609" t="n">
        <v>0.1559</v>
      </c>
      <c r="M609" t="n">
        <v>1</v>
      </c>
      <c r="N609">
        <f>(M609-F609)</f>
        <v/>
      </c>
    </row>
    <row r="610" ht="15" customHeight="1">
      <c r="A610" s="25" t="inlineStr">
        <is>
          <t>I2703</t>
        </is>
      </c>
      <c r="B610" s="26" t="inlineStr">
        <is>
          <t>MANUTENÇÃO</t>
        </is>
      </c>
      <c r="C610" s="25" t="inlineStr">
        <is>
          <t>SEINFRA</t>
        </is>
      </c>
      <c r="D610" s="25" t="inlineStr">
        <is>
          <t>H</t>
        </is>
      </c>
      <c r="E610" s="69" t="n">
        <v>0.3247</v>
      </c>
      <c r="F610" s="72">
        <f>ROUND(M610*FATOR, 2)</f>
        <v/>
      </c>
      <c r="G610" s="72">
        <f>ROUND(E610*F610, 2)</f>
        <v/>
      </c>
      <c r="L610" t="n">
        <v>0.3247</v>
      </c>
      <c r="M610" t="n">
        <v>1</v>
      </c>
      <c r="N610">
        <f>(M610-F610)</f>
        <v/>
      </c>
    </row>
    <row r="611" ht="15" customHeight="1">
      <c r="A611" s="2" t="inlineStr"/>
      <c r="B611" s="2" t="inlineStr"/>
      <c r="C611" s="2" t="inlineStr"/>
      <c r="D611" s="2" t="inlineStr"/>
      <c r="E611" s="29" t="inlineStr">
        <is>
          <t>TOTAL Material:</t>
        </is>
      </c>
      <c r="F611" s="60" t="n"/>
      <c r="G611" s="73">
        <f>SUM(G607:G610)</f>
        <v/>
      </c>
    </row>
    <row r="612" ht="15" customHeight="1">
      <c r="A612" s="2" t="inlineStr"/>
      <c r="B612" s="2" t="inlineStr"/>
      <c r="C612" s="2" t="inlineStr"/>
      <c r="D612" s="2" t="inlineStr"/>
      <c r="E612" s="31" t="inlineStr">
        <is>
          <t>VALOR:</t>
        </is>
      </c>
      <c r="F612" s="60" t="n"/>
      <c r="G612" s="61">
        <f>SUM(G611)</f>
        <v/>
      </c>
    </row>
    <row r="613" ht="15" customHeight="1">
      <c r="A613" s="2" t="inlineStr"/>
      <c r="B613" s="2" t="inlineStr"/>
      <c r="C613" s="2" t="inlineStr"/>
      <c r="D613" s="2" t="inlineStr"/>
      <c r="E613" s="31" t="inlineStr">
        <is>
          <t>VALOR BDI (26.70%):</t>
        </is>
      </c>
      <c r="F613" s="60" t="n"/>
      <c r="G613" s="61">
        <f>ROUNDDOWN(G612*BDI,2)</f>
        <v/>
      </c>
    </row>
    <row r="614" ht="15" customHeight="1">
      <c r="A614" s="2" t="inlineStr"/>
      <c r="B614" s="2" t="inlineStr"/>
      <c r="C614" s="2" t="inlineStr"/>
      <c r="D614" s="2" t="inlineStr"/>
      <c r="E614" s="31" t="inlineStr">
        <is>
          <t>VALOR COM BDI:</t>
        </is>
      </c>
      <c r="F614" s="60" t="n"/>
      <c r="G614" s="61">
        <f>G613 + G612</f>
        <v/>
      </c>
    </row>
    <row r="615" ht="10" customHeight="1">
      <c r="A615" s="2" t="inlineStr"/>
      <c r="B615" s="2" t="inlineStr"/>
      <c r="C615" s="22" t="inlineStr"/>
      <c r="E615" s="2" t="inlineStr"/>
      <c r="F615" s="2" t="inlineStr"/>
      <c r="G615" s="2" t="inlineStr"/>
    </row>
    <row r="616" ht="20" customHeight="1">
      <c r="A616" s="23" t="inlineStr">
        <is>
          <t>I0626 GRUPO GERADOR 145 KVA (CHI) (H)</t>
        </is>
      </c>
      <c r="B616" s="59" t="n"/>
      <c r="C616" s="59" t="n"/>
      <c r="D616" s="59" t="n"/>
      <c r="E616" s="59" t="n"/>
      <c r="F616" s="59" t="n"/>
      <c r="G616" s="60" t="n"/>
    </row>
    <row r="617" ht="15" customHeight="1">
      <c r="A617" s="24" t="inlineStr">
        <is>
          <t>Material</t>
        </is>
      </c>
      <c r="B617" s="60" t="n"/>
      <c r="C617" s="15" t="inlineStr">
        <is>
          <t>FONTE</t>
        </is>
      </c>
      <c r="D617" s="15" t="inlineStr">
        <is>
          <t>UNID</t>
        </is>
      </c>
      <c r="E617" s="15" t="inlineStr">
        <is>
          <t>COEFICIENTE</t>
        </is>
      </c>
      <c r="F617" s="15" t="inlineStr">
        <is>
          <t>PREÇO UNITÁRIO</t>
        </is>
      </c>
      <c r="G617" s="15" t="inlineStr">
        <is>
          <t>TOTAL</t>
        </is>
      </c>
    </row>
    <row r="618" ht="15" customHeight="1">
      <c r="A618" s="25" t="inlineStr">
        <is>
          <t>I2792</t>
        </is>
      </c>
      <c r="B618" s="26" t="inlineStr">
        <is>
          <t>MÃO DE OBRA DE OPERAÇÃO DO GRUPO GERADOR 145 KVA</t>
        </is>
      </c>
      <c r="C618" s="25" t="inlineStr">
        <is>
          <t>SEINFRA</t>
        </is>
      </c>
      <c r="D618" s="25" t="inlineStr">
        <is>
          <t>H</t>
        </is>
      </c>
      <c r="E618" s="69" t="n">
        <v>1</v>
      </c>
      <c r="F618" s="72">
        <f>ROUND(M618*FATOR, 2)</f>
        <v/>
      </c>
      <c r="G618" s="72">
        <f>ROUND(E618*F618, 2)</f>
        <v/>
      </c>
      <c r="L618" t="n">
        <v>1</v>
      </c>
      <c r="M618" t="n">
        <v>23.71</v>
      </c>
      <c r="N618">
        <f>(M618-F618)</f>
        <v/>
      </c>
    </row>
    <row r="619" ht="15" customHeight="1">
      <c r="A619" s="25" t="inlineStr">
        <is>
          <t>I2701</t>
        </is>
      </c>
      <c r="B619" s="26" t="inlineStr">
        <is>
          <t>DEPRECIAÇÃO</t>
        </is>
      </c>
      <c r="C619" s="25" t="inlineStr">
        <is>
          <t>SEINFRA</t>
        </is>
      </c>
      <c r="D619" s="25" t="inlineStr">
        <is>
          <t>H</t>
        </is>
      </c>
      <c r="E619" s="69" t="n">
        <v>9.028600000000001</v>
      </c>
      <c r="F619" s="72">
        <f>ROUND(M619*FATOR, 2)</f>
        <v/>
      </c>
      <c r="G619" s="72">
        <f>ROUND(E619*F619, 2)</f>
        <v/>
      </c>
      <c r="L619" t="n">
        <v>9.028600000000001</v>
      </c>
      <c r="M619" t="n">
        <v>1</v>
      </c>
      <c r="N619">
        <f>(M619-F619)</f>
        <v/>
      </c>
    </row>
    <row r="620" ht="15" customHeight="1">
      <c r="A620" s="25" t="inlineStr">
        <is>
          <t>I2702</t>
        </is>
      </c>
      <c r="B620" s="26" t="inlineStr">
        <is>
          <t>JUROS</t>
        </is>
      </c>
      <c r="C620" s="25" t="inlineStr">
        <is>
          <t>SEINFRA</t>
        </is>
      </c>
      <c r="D620" s="25" t="inlineStr">
        <is>
          <t>H</t>
        </is>
      </c>
      <c r="E620" s="69" t="n">
        <v>3.0472</v>
      </c>
      <c r="F620" s="72">
        <f>ROUND(M620*FATOR, 2)</f>
        <v/>
      </c>
      <c r="G620" s="72">
        <f>ROUND(E620*F620, 2)</f>
        <v/>
      </c>
      <c r="L620" t="n">
        <v>3.0472</v>
      </c>
      <c r="M620" t="n">
        <v>1</v>
      </c>
      <c r="N620">
        <f>(M620-F620)</f>
        <v/>
      </c>
    </row>
    <row r="621" ht="15" customHeight="1">
      <c r="A621" s="2" t="inlineStr"/>
      <c r="B621" s="2" t="inlineStr"/>
      <c r="C621" s="2" t="inlineStr"/>
      <c r="D621" s="2" t="inlineStr"/>
      <c r="E621" s="29" t="inlineStr">
        <is>
          <t>TOTAL Material:</t>
        </is>
      </c>
      <c r="F621" s="60" t="n"/>
      <c r="G621" s="73">
        <f>SUM(G618:G620)</f>
        <v/>
      </c>
    </row>
    <row r="622" ht="15" customHeight="1">
      <c r="A622" s="2" t="inlineStr"/>
      <c r="B622" s="2" t="inlineStr"/>
      <c r="C622" s="2" t="inlineStr"/>
      <c r="D622" s="2" t="inlineStr"/>
      <c r="E622" s="31" t="inlineStr">
        <is>
          <t>VALOR:</t>
        </is>
      </c>
      <c r="F622" s="60" t="n"/>
      <c r="G622" s="61">
        <f>SUM(G621)</f>
        <v/>
      </c>
    </row>
    <row r="623" ht="15" customHeight="1">
      <c r="A623" s="2" t="inlineStr"/>
      <c r="B623" s="2" t="inlineStr"/>
      <c r="C623" s="2" t="inlineStr"/>
      <c r="D623" s="2" t="inlineStr"/>
      <c r="E623" s="31" t="inlineStr">
        <is>
          <t>VALOR BDI (26.70%):</t>
        </is>
      </c>
      <c r="F623" s="60" t="n"/>
      <c r="G623" s="61">
        <f>ROUNDDOWN(G622*BDI,2)</f>
        <v/>
      </c>
    </row>
    <row r="624" ht="15" customHeight="1">
      <c r="A624" s="2" t="inlineStr"/>
      <c r="B624" s="2" t="inlineStr"/>
      <c r="C624" s="2" t="inlineStr"/>
      <c r="D624" s="2" t="inlineStr"/>
      <c r="E624" s="31" t="inlineStr">
        <is>
          <t>VALOR COM BDI:</t>
        </is>
      </c>
      <c r="F624" s="60" t="n"/>
      <c r="G624" s="61">
        <f>G623 + G622</f>
        <v/>
      </c>
    </row>
    <row r="625" ht="10" customHeight="1">
      <c r="A625" s="2" t="inlineStr"/>
      <c r="B625" s="2" t="inlineStr"/>
      <c r="C625" s="22" t="inlineStr"/>
      <c r="E625" s="2" t="inlineStr"/>
      <c r="F625" s="2" t="inlineStr"/>
      <c r="G625" s="2" t="inlineStr"/>
    </row>
    <row r="626" ht="20" customHeight="1">
      <c r="A626" s="23" t="inlineStr">
        <is>
          <t>I0740 GRUPO GERADOR 145 KVA (CHP) (H)</t>
        </is>
      </c>
      <c r="B626" s="59" t="n"/>
      <c r="C626" s="59" t="n"/>
      <c r="D626" s="59" t="n"/>
      <c r="E626" s="59" t="n"/>
      <c r="F626" s="59" t="n"/>
      <c r="G626" s="60" t="n"/>
    </row>
    <row r="627" ht="15" customHeight="1">
      <c r="A627" s="24" t="inlineStr">
        <is>
          <t>Material</t>
        </is>
      </c>
      <c r="B627" s="60" t="n"/>
      <c r="C627" s="15" t="inlineStr">
        <is>
          <t>FONTE</t>
        </is>
      </c>
      <c r="D627" s="15" t="inlineStr">
        <is>
          <t>UNID</t>
        </is>
      </c>
      <c r="E627" s="15" t="inlineStr">
        <is>
          <t>COEFICIENTE</t>
        </is>
      </c>
      <c r="F627" s="15" t="inlineStr">
        <is>
          <t>PREÇO UNITÁRIO</t>
        </is>
      </c>
      <c r="G627" s="15" t="inlineStr">
        <is>
          <t>TOTAL</t>
        </is>
      </c>
    </row>
    <row r="628" ht="15" customHeight="1">
      <c r="A628" s="25" t="inlineStr">
        <is>
          <t>I2792</t>
        </is>
      </c>
      <c r="B628" s="26" t="inlineStr">
        <is>
          <t>MÃO DE OBRA DE OPERAÇÃO DO GRUPO GERADOR 145 KVA</t>
        </is>
      </c>
      <c r="C628" s="25" t="inlineStr">
        <is>
          <t>SEINFRA</t>
        </is>
      </c>
      <c r="D628" s="25" t="inlineStr">
        <is>
          <t>H</t>
        </is>
      </c>
      <c r="E628" s="69" t="n">
        <v>1</v>
      </c>
      <c r="F628" s="72">
        <f>ROUND(M628*FATOR, 2)</f>
        <v/>
      </c>
      <c r="G628" s="72">
        <f>ROUND(E628*F628, 2)</f>
        <v/>
      </c>
      <c r="L628" t="n">
        <v>1</v>
      </c>
      <c r="M628" t="n">
        <v>23.71</v>
      </c>
      <c r="N628">
        <f>(M628-F628)</f>
        <v/>
      </c>
    </row>
    <row r="629" ht="15" customHeight="1">
      <c r="A629" s="25" t="inlineStr">
        <is>
          <t>I2791</t>
        </is>
      </c>
      <c r="B629" s="26" t="inlineStr">
        <is>
          <t>MATERIAL DE OPERAÇÃO DO GRUPO GERADOR 145 KVA</t>
        </is>
      </c>
      <c r="C629" s="25" t="inlineStr">
        <is>
          <t>SEINFRA</t>
        </is>
      </c>
      <c r="D629" s="25" t="inlineStr">
        <is>
          <t>H</t>
        </is>
      </c>
      <c r="E629" s="69" t="n">
        <v>1</v>
      </c>
      <c r="F629" s="72">
        <f>ROUND(M629*FATOR, 2)</f>
        <v/>
      </c>
      <c r="G629" s="72">
        <f>ROUND(E629*F629, 2)</f>
        <v/>
      </c>
      <c r="L629" t="n">
        <v>1</v>
      </c>
      <c r="M629" t="n">
        <v>134.73</v>
      </c>
      <c r="N629">
        <f>(M629-F629)</f>
        <v/>
      </c>
    </row>
    <row r="630" ht="15" customHeight="1">
      <c r="A630" s="25" t="inlineStr">
        <is>
          <t>I2701</t>
        </is>
      </c>
      <c r="B630" s="26" t="inlineStr">
        <is>
          <t>DEPRECIAÇÃO</t>
        </is>
      </c>
      <c r="C630" s="25" t="inlineStr">
        <is>
          <t>SEINFRA</t>
        </is>
      </c>
      <c r="D630" s="25" t="inlineStr">
        <is>
          <t>H</t>
        </is>
      </c>
      <c r="E630" s="69" t="n">
        <v>9.028600000000001</v>
      </c>
      <c r="F630" s="72">
        <f>ROUND(M630*FATOR, 2)</f>
        <v/>
      </c>
      <c r="G630" s="72">
        <f>ROUND(E630*F630, 2)</f>
        <v/>
      </c>
      <c r="L630" t="n">
        <v>9.028600000000001</v>
      </c>
      <c r="M630" t="n">
        <v>1</v>
      </c>
      <c r="N630">
        <f>(M630-F630)</f>
        <v/>
      </c>
    </row>
    <row r="631" ht="15" customHeight="1">
      <c r="A631" s="25" t="inlineStr">
        <is>
          <t>I2702</t>
        </is>
      </c>
      <c r="B631" s="26" t="inlineStr">
        <is>
          <t>JUROS</t>
        </is>
      </c>
      <c r="C631" s="25" t="inlineStr">
        <is>
          <t>SEINFRA</t>
        </is>
      </c>
      <c r="D631" s="25" t="inlineStr">
        <is>
          <t>H</t>
        </is>
      </c>
      <c r="E631" s="69" t="n">
        <v>3.0472</v>
      </c>
      <c r="F631" s="72">
        <f>ROUND(M631*FATOR, 2)</f>
        <v/>
      </c>
      <c r="G631" s="72">
        <f>ROUND(E631*F631, 2)</f>
        <v/>
      </c>
      <c r="L631" t="n">
        <v>3.0472</v>
      </c>
      <c r="M631" t="n">
        <v>1</v>
      </c>
      <c r="N631">
        <f>(M631-F631)</f>
        <v/>
      </c>
    </row>
    <row r="632" ht="15" customHeight="1">
      <c r="A632" s="25" t="inlineStr">
        <is>
          <t>I2703</t>
        </is>
      </c>
      <c r="B632" s="26" t="inlineStr">
        <is>
          <t>MANUTENÇÃO</t>
        </is>
      </c>
      <c r="C632" s="25" t="inlineStr">
        <is>
          <t>SEINFRA</t>
        </is>
      </c>
      <c r="D632" s="25" t="inlineStr">
        <is>
          <t>H</t>
        </is>
      </c>
      <c r="E632" s="69" t="n">
        <v>7.9</v>
      </c>
      <c r="F632" s="72">
        <f>ROUND(M632*FATOR, 2)</f>
        <v/>
      </c>
      <c r="G632" s="72">
        <f>ROUND(E632*F632, 2)</f>
        <v/>
      </c>
      <c r="L632" t="n">
        <v>7.9</v>
      </c>
      <c r="M632" t="n">
        <v>1</v>
      </c>
      <c r="N632">
        <f>(M632-F632)</f>
        <v/>
      </c>
    </row>
    <row r="633" ht="15" customHeight="1">
      <c r="A633" s="2" t="inlineStr"/>
      <c r="B633" s="2" t="inlineStr"/>
      <c r="C633" s="2" t="inlineStr"/>
      <c r="D633" s="2" t="inlineStr"/>
      <c r="E633" s="29" t="inlineStr">
        <is>
          <t>TOTAL Material:</t>
        </is>
      </c>
      <c r="F633" s="60" t="n"/>
      <c r="G633" s="73">
        <f>SUM(G628:G632)</f>
        <v/>
      </c>
    </row>
    <row r="634" ht="15" customHeight="1">
      <c r="A634" s="2" t="inlineStr"/>
      <c r="B634" s="2" t="inlineStr"/>
      <c r="C634" s="2" t="inlineStr"/>
      <c r="D634" s="2" t="inlineStr"/>
      <c r="E634" s="31" t="inlineStr">
        <is>
          <t>VALOR:</t>
        </is>
      </c>
      <c r="F634" s="60" t="n"/>
      <c r="G634" s="61">
        <f>SUM(G633)</f>
        <v/>
      </c>
    </row>
    <row r="635" ht="15" customHeight="1">
      <c r="A635" s="2" t="inlineStr"/>
      <c r="B635" s="2" t="inlineStr"/>
      <c r="C635" s="2" t="inlineStr"/>
      <c r="D635" s="2" t="inlineStr"/>
      <c r="E635" s="31" t="inlineStr">
        <is>
          <t>VALOR BDI (26.70%):</t>
        </is>
      </c>
      <c r="F635" s="60" t="n"/>
      <c r="G635" s="61">
        <f>ROUNDDOWN(G634*BDI,2)</f>
        <v/>
      </c>
    </row>
    <row r="636" ht="15" customHeight="1">
      <c r="A636" s="2" t="inlineStr"/>
      <c r="B636" s="2" t="inlineStr"/>
      <c r="C636" s="2" t="inlineStr"/>
      <c r="D636" s="2" t="inlineStr"/>
      <c r="E636" s="31" t="inlineStr">
        <is>
          <t>VALOR COM BDI:</t>
        </is>
      </c>
      <c r="F636" s="60" t="n"/>
      <c r="G636" s="61">
        <f>G635 + G634</f>
        <v/>
      </c>
    </row>
    <row r="637" ht="10" customHeight="1">
      <c r="A637" s="2" t="inlineStr"/>
      <c r="B637" s="2" t="inlineStr"/>
      <c r="C637" s="22" t="inlineStr"/>
      <c r="E637" s="2" t="inlineStr"/>
      <c r="F637" s="2" t="inlineStr"/>
      <c r="G637" s="2" t="inlineStr"/>
    </row>
    <row r="638" ht="20" customHeight="1">
      <c r="A638" s="23" t="inlineStr">
        <is>
          <t>I0628 GRUPO GERADOR 36 KVA (CHI) (H)</t>
        </is>
      </c>
      <c r="B638" s="59" t="n"/>
      <c r="C638" s="59" t="n"/>
      <c r="D638" s="59" t="n"/>
      <c r="E638" s="59" t="n"/>
      <c r="F638" s="59" t="n"/>
      <c r="G638" s="60" t="n"/>
    </row>
    <row r="639" ht="15" customHeight="1">
      <c r="A639" s="24" t="inlineStr">
        <is>
          <t>Material</t>
        </is>
      </c>
      <c r="B639" s="60" t="n"/>
      <c r="C639" s="15" t="inlineStr">
        <is>
          <t>FONTE</t>
        </is>
      </c>
      <c r="D639" s="15" t="inlineStr">
        <is>
          <t>UNID</t>
        </is>
      </c>
      <c r="E639" s="15" t="inlineStr">
        <is>
          <t>COEFICIENTE</t>
        </is>
      </c>
      <c r="F639" s="15" t="inlineStr">
        <is>
          <t>PREÇO UNITÁRIO</t>
        </is>
      </c>
      <c r="G639" s="15" t="inlineStr">
        <is>
          <t>TOTAL</t>
        </is>
      </c>
    </row>
    <row r="640" ht="15" customHeight="1">
      <c r="A640" s="25" t="inlineStr">
        <is>
          <t>I2790</t>
        </is>
      </c>
      <c r="B640" s="26" t="inlineStr">
        <is>
          <t>MÃO DE OBRA DE OPERAÇÃO DO GRUPO GERADOR 36 KVA</t>
        </is>
      </c>
      <c r="C640" s="25" t="inlineStr">
        <is>
          <t>SEINFRA</t>
        </is>
      </c>
      <c r="D640" s="25" t="inlineStr">
        <is>
          <t>H</t>
        </is>
      </c>
      <c r="E640" s="69" t="n">
        <v>1</v>
      </c>
      <c r="F640" s="72">
        <f>ROUND(M640*FATOR, 2)</f>
        <v/>
      </c>
      <c r="G640" s="72">
        <f>ROUND(E640*F640, 2)</f>
        <v/>
      </c>
      <c r="L640" t="n">
        <v>1</v>
      </c>
      <c r="M640" t="n">
        <v>23.71</v>
      </c>
      <c r="N640">
        <f>(M640-F640)</f>
        <v/>
      </c>
    </row>
    <row r="641" ht="15" customHeight="1">
      <c r="A641" s="25" t="inlineStr">
        <is>
          <t>I2701</t>
        </is>
      </c>
      <c r="B641" s="26" t="inlineStr">
        <is>
          <t>DEPRECIAÇÃO</t>
        </is>
      </c>
      <c r="C641" s="25" t="inlineStr">
        <is>
          <t>SEINFRA</t>
        </is>
      </c>
      <c r="D641" s="25" t="inlineStr">
        <is>
          <t>H</t>
        </is>
      </c>
      <c r="E641" s="69" t="n">
        <v>4.6799</v>
      </c>
      <c r="F641" s="72">
        <f>ROUND(M641*FATOR, 2)</f>
        <v/>
      </c>
      <c r="G641" s="72">
        <f>ROUND(E641*F641, 2)</f>
        <v/>
      </c>
      <c r="L641" t="n">
        <v>4.6799</v>
      </c>
      <c r="M641" t="n">
        <v>1</v>
      </c>
      <c r="N641">
        <f>(M641-F641)</f>
        <v/>
      </c>
    </row>
    <row r="642" ht="15" customHeight="1">
      <c r="A642" s="25" t="inlineStr">
        <is>
          <t>I2702</t>
        </is>
      </c>
      <c r="B642" s="26" t="inlineStr">
        <is>
          <t>JUROS</t>
        </is>
      </c>
      <c r="C642" s="25" t="inlineStr">
        <is>
          <t>SEINFRA</t>
        </is>
      </c>
      <c r="D642" s="25" t="inlineStr">
        <is>
          <t>H</t>
        </is>
      </c>
      <c r="E642" s="69" t="n">
        <v>1.5795</v>
      </c>
      <c r="F642" s="72">
        <f>ROUND(M642*FATOR, 2)</f>
        <v/>
      </c>
      <c r="G642" s="72">
        <f>ROUND(E642*F642, 2)</f>
        <v/>
      </c>
      <c r="L642" t="n">
        <v>1.5795</v>
      </c>
      <c r="M642" t="n">
        <v>1</v>
      </c>
      <c r="N642">
        <f>(M642-F642)</f>
        <v/>
      </c>
    </row>
    <row r="643" ht="15" customHeight="1">
      <c r="A643" s="2" t="inlineStr"/>
      <c r="B643" s="2" t="inlineStr"/>
      <c r="C643" s="2" t="inlineStr"/>
      <c r="D643" s="2" t="inlineStr"/>
      <c r="E643" s="29" t="inlineStr">
        <is>
          <t>TOTAL Material:</t>
        </is>
      </c>
      <c r="F643" s="60" t="n"/>
      <c r="G643" s="73">
        <f>SUM(G640:G642)</f>
        <v/>
      </c>
    </row>
    <row r="644" ht="15" customHeight="1">
      <c r="A644" s="2" t="inlineStr"/>
      <c r="B644" s="2" t="inlineStr"/>
      <c r="C644" s="2" t="inlineStr"/>
      <c r="D644" s="2" t="inlineStr"/>
      <c r="E644" s="31" t="inlineStr">
        <is>
          <t>VALOR:</t>
        </is>
      </c>
      <c r="F644" s="60" t="n"/>
      <c r="G644" s="61">
        <f>SUM(G643)</f>
        <v/>
      </c>
    </row>
    <row r="645" ht="15" customHeight="1">
      <c r="A645" s="2" t="inlineStr"/>
      <c r="B645" s="2" t="inlineStr"/>
      <c r="C645" s="2" t="inlineStr"/>
      <c r="D645" s="2" t="inlineStr"/>
      <c r="E645" s="31" t="inlineStr">
        <is>
          <t>VALOR BDI (26.70%):</t>
        </is>
      </c>
      <c r="F645" s="60" t="n"/>
      <c r="G645" s="61">
        <f>ROUNDDOWN(G644*BDI,2)</f>
        <v/>
      </c>
    </row>
    <row r="646" ht="15" customHeight="1">
      <c r="A646" s="2" t="inlineStr"/>
      <c r="B646" s="2" t="inlineStr"/>
      <c r="C646" s="2" t="inlineStr"/>
      <c r="D646" s="2" t="inlineStr"/>
      <c r="E646" s="31" t="inlineStr">
        <is>
          <t>VALOR COM BDI:</t>
        </is>
      </c>
      <c r="F646" s="60" t="n"/>
      <c r="G646" s="61">
        <f>G645 + G644</f>
        <v/>
      </c>
    </row>
    <row r="647" ht="10" customHeight="1">
      <c r="A647" s="2" t="inlineStr"/>
      <c r="B647" s="2" t="inlineStr"/>
      <c r="C647" s="22" t="inlineStr"/>
      <c r="E647" s="2" t="inlineStr"/>
      <c r="F647" s="2" t="inlineStr"/>
      <c r="G647" s="2" t="inlineStr"/>
    </row>
    <row r="648" ht="20" customHeight="1">
      <c r="A648" s="23" t="inlineStr">
        <is>
          <t>I0742 GRUPO GERADOR 36 KVA (CHP) (H)</t>
        </is>
      </c>
      <c r="B648" s="59" t="n"/>
      <c r="C648" s="59" t="n"/>
      <c r="D648" s="59" t="n"/>
      <c r="E648" s="59" t="n"/>
      <c r="F648" s="59" t="n"/>
      <c r="G648" s="60" t="n"/>
    </row>
    <row r="649" ht="15" customHeight="1">
      <c r="A649" s="24" t="inlineStr">
        <is>
          <t>Material</t>
        </is>
      </c>
      <c r="B649" s="60" t="n"/>
      <c r="C649" s="15" t="inlineStr">
        <is>
          <t>FONTE</t>
        </is>
      </c>
      <c r="D649" s="15" t="inlineStr">
        <is>
          <t>UNID</t>
        </is>
      </c>
      <c r="E649" s="15" t="inlineStr">
        <is>
          <t>COEFICIENTE</t>
        </is>
      </c>
      <c r="F649" s="15" t="inlineStr">
        <is>
          <t>PREÇO UNITÁRIO</t>
        </is>
      </c>
      <c r="G649" s="15" t="inlineStr">
        <is>
          <t>TOTAL</t>
        </is>
      </c>
    </row>
    <row r="650" ht="15" customHeight="1">
      <c r="A650" s="25" t="inlineStr">
        <is>
          <t>I2790</t>
        </is>
      </c>
      <c r="B650" s="26" t="inlineStr">
        <is>
          <t>MÃO DE OBRA DE OPERAÇÃO DO GRUPO GERADOR 36 KVA</t>
        </is>
      </c>
      <c r="C650" s="25" t="inlineStr">
        <is>
          <t>SEINFRA</t>
        </is>
      </c>
      <c r="D650" s="25" t="inlineStr">
        <is>
          <t>H</t>
        </is>
      </c>
      <c r="E650" s="69" t="n">
        <v>1</v>
      </c>
      <c r="F650" s="72">
        <f>ROUND(M650*FATOR, 2)</f>
        <v/>
      </c>
      <c r="G650" s="72">
        <f>ROUND(E650*F650, 2)</f>
        <v/>
      </c>
      <c r="L650" t="n">
        <v>1</v>
      </c>
      <c r="M650" t="n">
        <v>23.71</v>
      </c>
      <c r="N650">
        <f>(M650-F650)</f>
        <v/>
      </c>
    </row>
    <row r="651" ht="15" customHeight="1">
      <c r="A651" s="25" t="inlineStr">
        <is>
          <t>I2789</t>
        </is>
      </c>
      <c r="B651" s="26" t="inlineStr">
        <is>
          <t>MATERIAL DE OPERAÇÃO DO GRUPO GERADOR 36 KVA</t>
        </is>
      </c>
      <c r="C651" s="25" t="inlineStr">
        <is>
          <t>SEINFRA</t>
        </is>
      </c>
      <c r="D651" s="25" t="inlineStr">
        <is>
          <t>H</t>
        </is>
      </c>
      <c r="E651" s="69" t="n">
        <v>1</v>
      </c>
      <c r="F651" s="72">
        <f>ROUND(M651*FATOR, 2)</f>
        <v/>
      </c>
      <c r="G651" s="72">
        <f>ROUND(E651*F651, 2)</f>
        <v/>
      </c>
      <c r="L651" t="n">
        <v>1</v>
      </c>
      <c r="M651" t="n">
        <v>33.6825</v>
      </c>
      <c r="N651">
        <f>(M651-F651)</f>
        <v/>
      </c>
    </row>
    <row r="652" ht="15" customHeight="1">
      <c r="A652" s="25" t="inlineStr">
        <is>
          <t>I2701</t>
        </is>
      </c>
      <c r="B652" s="26" t="inlineStr">
        <is>
          <t>DEPRECIAÇÃO</t>
        </is>
      </c>
      <c r="C652" s="25" t="inlineStr">
        <is>
          <t>SEINFRA</t>
        </is>
      </c>
      <c r="D652" s="25" t="inlineStr">
        <is>
          <t>H</t>
        </is>
      </c>
      <c r="E652" s="69" t="n">
        <v>4.6799</v>
      </c>
      <c r="F652" s="72">
        <f>ROUND(M652*FATOR, 2)</f>
        <v/>
      </c>
      <c r="G652" s="72">
        <f>ROUND(E652*F652, 2)</f>
        <v/>
      </c>
      <c r="L652" t="n">
        <v>4.6799</v>
      </c>
      <c r="M652" t="n">
        <v>1</v>
      </c>
      <c r="N652">
        <f>(M652-F652)</f>
        <v/>
      </c>
    </row>
    <row r="653" ht="15" customHeight="1">
      <c r="A653" s="25" t="inlineStr">
        <is>
          <t>I2702</t>
        </is>
      </c>
      <c r="B653" s="26" t="inlineStr">
        <is>
          <t>JUROS</t>
        </is>
      </c>
      <c r="C653" s="25" t="inlineStr">
        <is>
          <t>SEINFRA</t>
        </is>
      </c>
      <c r="D653" s="25" t="inlineStr">
        <is>
          <t>H</t>
        </is>
      </c>
      <c r="E653" s="69" t="n">
        <v>1.5795</v>
      </c>
      <c r="F653" s="72">
        <f>ROUND(M653*FATOR, 2)</f>
        <v/>
      </c>
      <c r="G653" s="72">
        <f>ROUND(E653*F653, 2)</f>
        <v/>
      </c>
      <c r="L653" t="n">
        <v>1.5795</v>
      </c>
      <c r="M653" t="n">
        <v>1</v>
      </c>
      <c r="N653">
        <f>(M653-F653)</f>
        <v/>
      </c>
    </row>
    <row r="654" ht="15" customHeight="1">
      <c r="A654" s="25" t="inlineStr">
        <is>
          <t>I2703</t>
        </is>
      </c>
      <c r="B654" s="26" t="inlineStr">
        <is>
          <t>MANUTENÇÃO</t>
        </is>
      </c>
      <c r="C654" s="25" t="inlineStr">
        <is>
          <t>SEINFRA</t>
        </is>
      </c>
      <c r="D654" s="25" t="inlineStr">
        <is>
          <t>H</t>
        </is>
      </c>
      <c r="E654" s="69" t="n">
        <v>4.0949</v>
      </c>
      <c r="F654" s="72">
        <f>ROUND(M654*FATOR, 2)</f>
        <v/>
      </c>
      <c r="G654" s="72">
        <f>ROUND(E654*F654, 2)</f>
        <v/>
      </c>
      <c r="L654" t="n">
        <v>4.0949</v>
      </c>
      <c r="M654" t="n">
        <v>1</v>
      </c>
      <c r="N654">
        <f>(M654-F654)</f>
        <v/>
      </c>
    </row>
    <row r="655" ht="15" customHeight="1">
      <c r="A655" s="2" t="inlineStr"/>
      <c r="B655" s="2" t="inlineStr"/>
      <c r="C655" s="2" t="inlineStr"/>
      <c r="D655" s="2" t="inlineStr"/>
      <c r="E655" s="29" t="inlineStr">
        <is>
          <t>TOTAL Material:</t>
        </is>
      </c>
      <c r="F655" s="60" t="n"/>
      <c r="G655" s="73">
        <f>SUM(G650:G654)</f>
        <v/>
      </c>
    </row>
    <row r="656" ht="15" customHeight="1">
      <c r="A656" s="2" t="inlineStr"/>
      <c r="B656" s="2" t="inlineStr"/>
      <c r="C656" s="2" t="inlineStr"/>
      <c r="D656" s="2" t="inlineStr"/>
      <c r="E656" s="31" t="inlineStr">
        <is>
          <t>VALOR:</t>
        </is>
      </c>
      <c r="F656" s="60" t="n"/>
      <c r="G656" s="61">
        <f>SUM(G655)</f>
        <v/>
      </c>
    </row>
    <row r="657" ht="15" customHeight="1">
      <c r="A657" s="2" t="inlineStr"/>
      <c r="B657" s="2" t="inlineStr"/>
      <c r="C657" s="2" t="inlineStr"/>
      <c r="D657" s="2" t="inlineStr"/>
      <c r="E657" s="31" t="inlineStr">
        <is>
          <t>VALOR BDI (26.70%):</t>
        </is>
      </c>
      <c r="F657" s="60" t="n"/>
      <c r="G657" s="61">
        <f>ROUNDDOWN(G656*BDI,2)</f>
        <v/>
      </c>
    </row>
    <row r="658" ht="15" customHeight="1">
      <c r="A658" s="2" t="inlineStr"/>
      <c r="B658" s="2" t="inlineStr"/>
      <c r="C658" s="2" t="inlineStr"/>
      <c r="D658" s="2" t="inlineStr"/>
      <c r="E658" s="31" t="inlineStr">
        <is>
          <t>VALOR COM BDI:</t>
        </is>
      </c>
      <c r="F658" s="60" t="n"/>
      <c r="G658" s="61">
        <f>G657 + G656</f>
        <v/>
      </c>
    </row>
    <row r="659" ht="10" customHeight="1">
      <c r="A659" s="2" t="inlineStr"/>
      <c r="B659" s="2" t="inlineStr"/>
      <c r="C659" s="22" t="inlineStr"/>
      <c r="E659" s="2" t="inlineStr"/>
      <c r="F659" s="2" t="inlineStr"/>
      <c r="G659" s="2" t="inlineStr"/>
    </row>
    <row r="660" ht="20" customHeight="1">
      <c r="A660" s="23" t="inlineStr">
        <is>
          <t>G0429 HOLIDAY DETECTOR DE FALHA DE REVESTIMENTO EM MANTA TERMOCONTRÁTIL - VOLTAGEM DE 12 KV A 20 KV, DE CORRENTE PULSANTE, VIA SECA, CONFORME NORMA NACE STANDARD RP-0274 (CHI) (H)</t>
        </is>
      </c>
      <c r="B660" s="59" t="n"/>
      <c r="C660" s="59" t="n"/>
      <c r="D660" s="59" t="n"/>
      <c r="E660" s="59" t="n"/>
      <c r="F660" s="59" t="n"/>
      <c r="G660" s="60" t="n"/>
    </row>
    <row r="661" ht="15" customHeight="1">
      <c r="A661" s="24" t="inlineStr">
        <is>
          <t>Material</t>
        </is>
      </c>
      <c r="B661" s="60" t="n"/>
      <c r="C661" s="15" t="inlineStr">
        <is>
          <t>FONTE</t>
        </is>
      </c>
      <c r="D661" s="15" t="inlineStr">
        <is>
          <t>UNID</t>
        </is>
      </c>
      <c r="E661" s="15" t="inlineStr">
        <is>
          <t>COEFICIENTE</t>
        </is>
      </c>
      <c r="F661" s="15" t="inlineStr">
        <is>
          <t>PREÇO UNITÁRIO</t>
        </is>
      </c>
      <c r="G661" s="15" t="inlineStr">
        <is>
          <t>TOTAL</t>
        </is>
      </c>
    </row>
    <row r="662" ht="15" customHeight="1">
      <c r="A662" s="25" t="inlineStr">
        <is>
          <t>I2701</t>
        </is>
      </c>
      <c r="B662" s="26" t="inlineStr">
        <is>
          <t>DEPRECIAÇÃO</t>
        </is>
      </c>
      <c r="C662" s="25" t="inlineStr">
        <is>
          <t>SEINFRA</t>
        </is>
      </c>
      <c r="D662" s="25" t="inlineStr">
        <is>
          <t>H</t>
        </is>
      </c>
      <c r="E662" s="69" t="n">
        <v>1.1767</v>
      </c>
      <c r="F662" s="72">
        <f>ROUND(M662*FATOR, 2)</f>
        <v/>
      </c>
      <c r="G662" s="72">
        <f>ROUND(E662*F662, 2)</f>
        <v/>
      </c>
      <c r="L662" t="n">
        <v>1.1767</v>
      </c>
      <c r="M662" t="n">
        <v>1</v>
      </c>
      <c r="N662">
        <f>(M662-F662)</f>
        <v/>
      </c>
    </row>
    <row r="663" ht="15" customHeight="1">
      <c r="A663" s="25" t="inlineStr">
        <is>
          <t>I2702</t>
        </is>
      </c>
      <c r="B663" s="26" t="inlineStr">
        <is>
          <t>JUROS</t>
        </is>
      </c>
      <c r="C663" s="25" t="inlineStr">
        <is>
          <t>SEINFRA</t>
        </is>
      </c>
      <c r="D663" s="25" t="inlineStr">
        <is>
          <t>H</t>
        </is>
      </c>
      <c r="E663" s="69" t="n">
        <v>0.2118</v>
      </c>
      <c r="F663" s="72">
        <f>ROUND(M663*FATOR, 2)</f>
        <v/>
      </c>
      <c r="G663" s="72">
        <f>ROUND(E663*F663, 2)</f>
        <v/>
      </c>
      <c r="L663" t="n">
        <v>0.2118</v>
      </c>
      <c r="M663" t="n">
        <v>1</v>
      </c>
      <c r="N663">
        <f>(M663-F663)</f>
        <v/>
      </c>
    </row>
    <row r="664" ht="15" customHeight="1">
      <c r="A664" s="2" t="inlineStr"/>
      <c r="B664" s="2" t="inlineStr"/>
      <c r="C664" s="2" t="inlineStr"/>
      <c r="D664" s="2" t="inlineStr"/>
      <c r="E664" s="29" t="inlineStr">
        <is>
          <t>TOTAL Material:</t>
        </is>
      </c>
      <c r="F664" s="60" t="n"/>
      <c r="G664" s="73">
        <f>SUM(G662:G663)</f>
        <v/>
      </c>
    </row>
    <row r="665" ht="15" customHeight="1">
      <c r="A665" s="2" t="inlineStr"/>
      <c r="B665" s="2" t="inlineStr"/>
      <c r="C665" s="2" t="inlineStr"/>
      <c r="D665" s="2" t="inlineStr"/>
      <c r="E665" s="31" t="inlineStr">
        <is>
          <t>VALOR:</t>
        </is>
      </c>
      <c r="F665" s="60" t="n"/>
      <c r="G665" s="61">
        <f>SUM(G664)</f>
        <v/>
      </c>
    </row>
    <row r="666" ht="15" customHeight="1">
      <c r="A666" s="2" t="inlineStr"/>
      <c r="B666" s="2" t="inlineStr"/>
      <c r="C666" s="2" t="inlineStr"/>
      <c r="D666" s="2" t="inlineStr"/>
      <c r="E666" s="31" t="inlineStr">
        <is>
          <t>VALOR BDI (26.70%):</t>
        </is>
      </c>
      <c r="F666" s="60" t="n"/>
      <c r="G666" s="61">
        <f>ROUNDDOWN(G665*BDI,2)</f>
        <v/>
      </c>
    </row>
    <row r="667" ht="15" customHeight="1">
      <c r="A667" s="2" t="inlineStr"/>
      <c r="B667" s="2" t="inlineStr"/>
      <c r="C667" s="2" t="inlineStr"/>
      <c r="D667" s="2" t="inlineStr"/>
      <c r="E667" s="31" t="inlineStr">
        <is>
          <t>VALOR COM BDI:</t>
        </is>
      </c>
      <c r="F667" s="60" t="n"/>
      <c r="G667" s="61">
        <f>G666 + G665</f>
        <v/>
      </c>
    </row>
    <row r="668" ht="10" customHeight="1">
      <c r="A668" s="2" t="inlineStr"/>
      <c r="B668" s="2" t="inlineStr"/>
      <c r="C668" s="22" t="inlineStr"/>
      <c r="E668" s="2" t="inlineStr"/>
      <c r="F668" s="2" t="inlineStr"/>
      <c r="G668" s="2" t="inlineStr"/>
    </row>
    <row r="669" ht="20" customHeight="1">
      <c r="A669" s="23" t="inlineStr">
        <is>
          <t>G0428 HOLIDAY DETECTOR DE FALHA DE REVESTIMENTO EM MANTA TERMOCONTRÁTIL - VOLTAGEM DE 12 KV A 20 KV, DE CORRENTE PULSANTE, VIA SECA, CONFORME NORMA NACE STANDARD RP-0274 (CHP) (H)</t>
        </is>
      </c>
      <c r="B669" s="59" t="n"/>
      <c r="C669" s="59" t="n"/>
      <c r="D669" s="59" t="n"/>
      <c r="E669" s="59" t="n"/>
      <c r="F669" s="59" t="n"/>
      <c r="G669" s="60" t="n"/>
    </row>
    <row r="670" ht="15" customHeight="1">
      <c r="A670" s="24" t="inlineStr">
        <is>
          <t>Material</t>
        </is>
      </c>
      <c r="B670" s="60" t="n"/>
      <c r="C670" s="15" t="inlineStr">
        <is>
          <t>FONTE</t>
        </is>
      </c>
      <c r="D670" s="15" t="inlineStr">
        <is>
          <t>UNID</t>
        </is>
      </c>
      <c r="E670" s="15" t="inlineStr">
        <is>
          <t>COEFICIENTE</t>
        </is>
      </c>
      <c r="F670" s="15" t="inlineStr">
        <is>
          <t>PREÇO UNITÁRIO</t>
        </is>
      </c>
      <c r="G670" s="15" t="inlineStr">
        <is>
          <t>TOTAL</t>
        </is>
      </c>
    </row>
    <row r="671" ht="15" customHeight="1">
      <c r="A671" s="25" t="inlineStr">
        <is>
          <t>I2701</t>
        </is>
      </c>
      <c r="B671" s="26" t="inlineStr">
        <is>
          <t>DEPRECIAÇÃO</t>
        </is>
      </c>
      <c r="C671" s="25" t="inlineStr">
        <is>
          <t>SEINFRA</t>
        </is>
      </c>
      <c r="D671" s="25" t="inlineStr">
        <is>
          <t>H</t>
        </is>
      </c>
      <c r="E671" s="69" t="n">
        <v>1.1767</v>
      </c>
      <c r="F671" s="72">
        <f>ROUND(M671*FATOR, 2)</f>
        <v/>
      </c>
      <c r="G671" s="72">
        <f>ROUND(E671*F671, 2)</f>
        <v/>
      </c>
      <c r="L671" t="n">
        <v>1.1767</v>
      </c>
      <c r="M671" t="n">
        <v>1</v>
      </c>
      <c r="N671">
        <f>(M671-F671)</f>
        <v/>
      </c>
    </row>
    <row r="672" ht="15" customHeight="1">
      <c r="A672" s="25" t="inlineStr">
        <is>
          <t>I2702</t>
        </is>
      </c>
      <c r="B672" s="26" t="inlineStr">
        <is>
          <t>JUROS</t>
        </is>
      </c>
      <c r="C672" s="25" t="inlineStr">
        <is>
          <t>SEINFRA</t>
        </is>
      </c>
      <c r="D672" s="25" t="inlineStr">
        <is>
          <t>H</t>
        </is>
      </c>
      <c r="E672" s="69" t="n">
        <v>0.2118</v>
      </c>
      <c r="F672" s="72">
        <f>ROUND(M672*FATOR, 2)</f>
        <v/>
      </c>
      <c r="G672" s="72">
        <f>ROUND(E672*F672, 2)</f>
        <v/>
      </c>
      <c r="L672" t="n">
        <v>0.2118</v>
      </c>
      <c r="M672" t="n">
        <v>1</v>
      </c>
      <c r="N672">
        <f>(M672-F672)</f>
        <v/>
      </c>
    </row>
    <row r="673" ht="15" customHeight="1">
      <c r="A673" s="25" t="inlineStr">
        <is>
          <t>I2703</t>
        </is>
      </c>
      <c r="B673" s="26" t="inlineStr">
        <is>
          <t>MANUTENÇÃO</t>
        </is>
      </c>
      <c r="C673" s="25" t="inlineStr">
        <is>
          <t>SEINFRA</t>
        </is>
      </c>
      <c r="D673" s="25" t="inlineStr">
        <is>
          <t>H</t>
        </is>
      </c>
      <c r="E673" s="69" t="n">
        <v>0.5884</v>
      </c>
      <c r="F673" s="72">
        <f>ROUND(M673*FATOR, 2)</f>
        <v/>
      </c>
      <c r="G673" s="72">
        <f>ROUND(E673*F673, 2)</f>
        <v/>
      </c>
      <c r="L673" t="n">
        <v>0.5884</v>
      </c>
      <c r="M673" t="n">
        <v>1</v>
      </c>
      <c r="N673">
        <f>(M673-F673)</f>
        <v/>
      </c>
    </row>
    <row r="674" ht="15" customHeight="1">
      <c r="A674" s="2" t="inlineStr"/>
      <c r="B674" s="2" t="inlineStr"/>
      <c r="C674" s="2" t="inlineStr"/>
      <c r="D674" s="2" t="inlineStr"/>
      <c r="E674" s="29" t="inlineStr">
        <is>
          <t>TOTAL Material:</t>
        </is>
      </c>
      <c r="F674" s="60" t="n"/>
      <c r="G674" s="73">
        <f>SUM(G671:G673)</f>
        <v/>
      </c>
    </row>
    <row r="675" ht="15" customHeight="1">
      <c r="A675" s="2" t="inlineStr"/>
      <c r="B675" s="2" t="inlineStr"/>
      <c r="C675" s="2" t="inlineStr"/>
      <c r="D675" s="2" t="inlineStr"/>
      <c r="E675" s="31" t="inlineStr">
        <is>
          <t>VALOR:</t>
        </is>
      </c>
      <c r="F675" s="60" t="n"/>
      <c r="G675" s="61">
        <f>SUM(G674)</f>
        <v/>
      </c>
    </row>
    <row r="676" ht="15" customHeight="1">
      <c r="A676" s="2" t="inlineStr"/>
      <c r="B676" s="2" t="inlineStr"/>
      <c r="C676" s="2" t="inlineStr"/>
      <c r="D676" s="2" t="inlineStr"/>
      <c r="E676" s="31" t="inlineStr">
        <is>
          <t>VALOR BDI (26.70%):</t>
        </is>
      </c>
      <c r="F676" s="60" t="n"/>
      <c r="G676" s="61">
        <f>ROUNDDOWN(G675*BDI,2)</f>
        <v/>
      </c>
    </row>
    <row r="677" ht="15" customHeight="1">
      <c r="A677" s="2" t="inlineStr"/>
      <c r="B677" s="2" t="inlineStr"/>
      <c r="C677" s="2" t="inlineStr"/>
      <c r="D677" s="2" t="inlineStr"/>
      <c r="E677" s="31" t="inlineStr">
        <is>
          <t>VALOR COM BDI:</t>
        </is>
      </c>
      <c r="F677" s="60" t="n"/>
      <c r="G677" s="61">
        <f>G676 + G675</f>
        <v/>
      </c>
    </row>
    <row r="678" ht="10" customHeight="1">
      <c r="A678" s="2" t="inlineStr"/>
      <c r="B678" s="2" t="inlineStr"/>
      <c r="C678" s="22" t="inlineStr"/>
      <c r="E678" s="2" t="inlineStr"/>
      <c r="F678" s="2" t="inlineStr"/>
      <c r="G678" s="2" t="inlineStr"/>
    </row>
    <row r="679" ht="20" customHeight="1">
      <c r="A679" s="23" t="inlineStr">
        <is>
          <t>C1604 LANÇAMENTO E APLICAÇÃO DE CONCRETO S/ ELEVAÇÃO (M3)</t>
        </is>
      </c>
      <c r="B679" s="59" t="n"/>
      <c r="C679" s="59" t="n"/>
      <c r="D679" s="59" t="n"/>
      <c r="E679" s="59" t="n"/>
      <c r="F679" s="59" t="n"/>
      <c r="G679" s="60" t="n"/>
    </row>
    <row r="680" ht="15" customHeight="1">
      <c r="A680" s="24" t="inlineStr">
        <is>
          <t>Mão de Obra</t>
        </is>
      </c>
      <c r="B680" s="60" t="n"/>
      <c r="C680" s="15" t="inlineStr">
        <is>
          <t>FONTE</t>
        </is>
      </c>
      <c r="D680" s="15" t="inlineStr">
        <is>
          <t>UNID</t>
        </is>
      </c>
      <c r="E680" s="15" t="inlineStr">
        <is>
          <t>COEFICIENTE</t>
        </is>
      </c>
      <c r="F680" s="15" t="inlineStr">
        <is>
          <t>PREÇO UNITÁRIO</t>
        </is>
      </c>
      <c r="G680" s="15" t="inlineStr">
        <is>
          <t>TOTAL</t>
        </is>
      </c>
    </row>
    <row r="681" ht="15" customHeight="1">
      <c r="A681" s="25" t="inlineStr">
        <is>
          <t>I2391</t>
        </is>
      </c>
      <c r="B681" s="26" t="inlineStr">
        <is>
          <t>PEDREIRO</t>
        </is>
      </c>
      <c r="C681" s="25" t="inlineStr">
        <is>
          <t>SEINFRA</t>
        </is>
      </c>
      <c r="D681" s="25" t="inlineStr">
        <is>
          <t>H</t>
        </is>
      </c>
      <c r="E681" s="69">
        <f>L681*FATOR</f>
        <v/>
      </c>
      <c r="F681" s="72" t="n">
        <v>26.86</v>
      </c>
      <c r="G681" s="72">
        <f>ROUND(E681*F681, 2)</f>
        <v/>
      </c>
      <c r="L681" t="n">
        <v>2</v>
      </c>
      <c r="M681" t="n">
        <v>26.86</v>
      </c>
      <c r="N681">
        <f>(M681-F681)</f>
        <v/>
      </c>
    </row>
    <row r="682" ht="15" customHeight="1">
      <c r="A682" s="25" t="inlineStr">
        <is>
          <t>I2543</t>
        </is>
      </c>
      <c r="B682" s="26" t="inlineStr">
        <is>
          <t>SERVENTE</t>
        </is>
      </c>
      <c r="C682" s="25" t="inlineStr">
        <is>
          <t>SEINFRA</t>
        </is>
      </c>
      <c r="D682" s="25" t="inlineStr">
        <is>
          <t>H</t>
        </is>
      </c>
      <c r="E682" s="69">
        <f>L682*FATOR</f>
        <v/>
      </c>
      <c r="F682" s="72" t="n">
        <v>20.26</v>
      </c>
      <c r="G682" s="72">
        <f>ROUND(E682*F682, 2)</f>
        <v/>
      </c>
      <c r="L682" t="n">
        <v>6</v>
      </c>
      <c r="M682" t="n">
        <v>20.26</v>
      </c>
      <c r="N682">
        <f>(M682-F682)</f>
        <v/>
      </c>
    </row>
    <row r="683" ht="15" customHeight="1">
      <c r="A683" s="2" t="inlineStr"/>
      <c r="B683" s="2" t="inlineStr"/>
      <c r="C683" s="2" t="inlineStr"/>
      <c r="D683" s="2" t="inlineStr"/>
      <c r="E683" s="29" t="inlineStr">
        <is>
          <t>TOTAL Mão de Obra:</t>
        </is>
      </c>
      <c r="F683" s="60" t="n"/>
      <c r="G683" s="73">
        <f>SUM(G681:G682)</f>
        <v/>
      </c>
    </row>
    <row r="684" ht="15" customHeight="1">
      <c r="A684" s="2" t="inlineStr"/>
      <c r="B684" s="2" t="inlineStr"/>
      <c r="C684" s="2" t="inlineStr"/>
      <c r="D684" s="2" t="inlineStr"/>
      <c r="E684" s="31" t="inlineStr">
        <is>
          <t>VALOR:</t>
        </is>
      </c>
      <c r="F684" s="60" t="n"/>
      <c r="G684" s="61">
        <f>SUM(G683)</f>
        <v/>
      </c>
    </row>
    <row r="685" ht="15" customHeight="1">
      <c r="A685" s="2" t="inlineStr"/>
      <c r="B685" s="2" t="inlineStr"/>
      <c r="C685" s="2" t="inlineStr"/>
      <c r="D685" s="2" t="inlineStr"/>
      <c r="E685" s="31" t="inlineStr">
        <is>
          <t>VALOR BDI (26.70%):</t>
        </is>
      </c>
      <c r="F685" s="60" t="n"/>
      <c r="G685" s="61">
        <f>ROUNDDOWN(G684*BDI,2)</f>
        <v/>
      </c>
    </row>
    <row r="686" ht="15" customHeight="1">
      <c r="A686" s="2" t="inlineStr"/>
      <c r="B686" s="2" t="inlineStr"/>
      <c r="C686" s="2" t="inlineStr"/>
      <c r="D686" s="2" t="inlineStr"/>
      <c r="E686" s="31" t="inlineStr">
        <is>
          <t>VALOR COM BDI:</t>
        </is>
      </c>
      <c r="F686" s="60" t="n"/>
      <c r="G686" s="61">
        <f>G685 + G684</f>
        <v/>
      </c>
    </row>
    <row r="687" ht="10" customHeight="1">
      <c r="A687" s="2" t="inlineStr"/>
      <c r="B687" s="2" t="inlineStr"/>
      <c r="C687" s="22" t="inlineStr"/>
      <c r="E687" s="2" t="inlineStr"/>
      <c r="F687" s="2" t="inlineStr"/>
      <c r="G687" s="2" t="inlineStr"/>
    </row>
    <row r="688" ht="20" customHeight="1">
      <c r="A688" s="23" t="inlineStr">
        <is>
          <t>G0426 LOCALIZADOR PARA FURO DIRECIONAL, COM RECEPTOR, DISPLAY REMOTO COM SONDA/TRANSMISSOR, ALCANCE APROXIMADO COM PITCH E FREQUÊNCIA (CHI) (H)</t>
        </is>
      </c>
      <c r="B688" s="59" t="n"/>
      <c r="C688" s="59" t="n"/>
      <c r="D688" s="59" t="n"/>
      <c r="E688" s="59" t="n"/>
      <c r="F688" s="59" t="n"/>
      <c r="G688" s="60" t="n"/>
    </row>
    <row r="689" ht="15" customHeight="1">
      <c r="A689" s="24" t="inlineStr">
        <is>
          <t>Material</t>
        </is>
      </c>
      <c r="B689" s="60" t="n"/>
      <c r="C689" s="15" t="inlineStr">
        <is>
          <t>FONTE</t>
        </is>
      </c>
      <c r="D689" s="15" t="inlineStr">
        <is>
          <t>UNID</t>
        </is>
      </c>
      <c r="E689" s="15" t="inlineStr">
        <is>
          <t>COEFICIENTE</t>
        </is>
      </c>
      <c r="F689" s="15" t="inlineStr">
        <is>
          <t>PREÇO UNITÁRIO</t>
        </is>
      </c>
      <c r="G689" s="15" t="inlineStr">
        <is>
          <t>TOTAL</t>
        </is>
      </c>
    </row>
    <row r="690" ht="15" customHeight="1">
      <c r="A690" s="25" t="inlineStr">
        <is>
          <t>I2701</t>
        </is>
      </c>
      <c r="B690" s="26" t="inlineStr">
        <is>
          <t>DEPRECIAÇÃO</t>
        </is>
      </c>
      <c r="C690" s="25" t="inlineStr">
        <is>
          <t>SEINFRA</t>
        </is>
      </c>
      <c r="D690" s="25" t="inlineStr">
        <is>
          <t>H</t>
        </is>
      </c>
      <c r="E690" s="69" t="n">
        <v>13.3</v>
      </c>
      <c r="F690" s="72">
        <f>ROUND(M690*FATOR, 2)</f>
        <v/>
      </c>
      <c r="G690" s="72">
        <f>ROUND(E690*F690, 2)</f>
        <v/>
      </c>
      <c r="L690" t="n">
        <v>13.3</v>
      </c>
      <c r="M690" t="n">
        <v>1</v>
      </c>
      <c r="N690">
        <f>(M690-F690)</f>
        <v/>
      </c>
    </row>
    <row r="691" ht="15" customHeight="1">
      <c r="A691" s="25" t="inlineStr">
        <is>
          <t>I2702</t>
        </is>
      </c>
      <c r="B691" s="26" t="inlineStr">
        <is>
          <t>JUROS</t>
        </is>
      </c>
      <c r="C691" s="25" t="inlineStr">
        <is>
          <t>SEINFRA</t>
        </is>
      </c>
      <c r="D691" s="25" t="inlineStr">
        <is>
          <t>H</t>
        </is>
      </c>
      <c r="E691" s="69" t="n">
        <v>3.78</v>
      </c>
      <c r="F691" s="72">
        <f>ROUND(M691*FATOR, 2)</f>
        <v/>
      </c>
      <c r="G691" s="72">
        <f>ROUND(E691*F691, 2)</f>
        <v/>
      </c>
      <c r="L691" t="n">
        <v>3.78</v>
      </c>
      <c r="M691" t="n">
        <v>1</v>
      </c>
      <c r="N691">
        <f>(M691-F691)</f>
        <v/>
      </c>
    </row>
    <row r="692" ht="15" customHeight="1">
      <c r="A692" s="2" t="inlineStr"/>
      <c r="B692" s="2" t="inlineStr"/>
      <c r="C692" s="2" t="inlineStr"/>
      <c r="D692" s="2" t="inlineStr"/>
      <c r="E692" s="29" t="inlineStr">
        <is>
          <t>TOTAL Material:</t>
        </is>
      </c>
      <c r="F692" s="60" t="n"/>
      <c r="G692" s="73">
        <f>SUM(G690:G691)</f>
        <v/>
      </c>
    </row>
    <row r="693" ht="15" customHeight="1">
      <c r="A693" s="2" t="inlineStr"/>
      <c r="B693" s="2" t="inlineStr"/>
      <c r="C693" s="2" t="inlineStr"/>
      <c r="D693" s="2" t="inlineStr"/>
      <c r="E693" s="31" t="inlineStr">
        <is>
          <t>VALOR:</t>
        </is>
      </c>
      <c r="F693" s="60" t="n"/>
      <c r="G693" s="61">
        <f>SUM(G692)</f>
        <v/>
      </c>
    </row>
    <row r="694" ht="15" customHeight="1">
      <c r="A694" s="2" t="inlineStr"/>
      <c r="B694" s="2" t="inlineStr"/>
      <c r="C694" s="2" t="inlineStr"/>
      <c r="D694" s="2" t="inlineStr"/>
      <c r="E694" s="31" t="inlineStr">
        <is>
          <t>VALOR BDI (26.70%):</t>
        </is>
      </c>
      <c r="F694" s="60" t="n"/>
      <c r="G694" s="61">
        <f>ROUNDDOWN(G693*BDI,2)</f>
        <v/>
      </c>
    </row>
    <row r="695" ht="15" customHeight="1">
      <c r="A695" s="2" t="inlineStr"/>
      <c r="B695" s="2" t="inlineStr"/>
      <c r="C695" s="2" t="inlineStr"/>
      <c r="D695" s="2" t="inlineStr"/>
      <c r="E695" s="31" t="inlineStr">
        <is>
          <t>VALOR COM BDI:</t>
        </is>
      </c>
      <c r="F695" s="60" t="n"/>
      <c r="G695" s="61">
        <f>G694 + G693</f>
        <v/>
      </c>
    </row>
    <row r="696" ht="10" customHeight="1">
      <c r="A696" s="2" t="inlineStr"/>
      <c r="B696" s="2" t="inlineStr"/>
      <c r="C696" s="22" t="inlineStr"/>
      <c r="E696" s="2" t="inlineStr"/>
      <c r="F696" s="2" t="inlineStr"/>
      <c r="G696" s="2" t="inlineStr"/>
    </row>
    <row r="697" ht="20" customHeight="1">
      <c r="A697" s="23" t="inlineStr">
        <is>
          <t>G0425 LOCALIZADOR PARA FURO DIRECIONAL, COM RECEPTOR, DISPLAY REMOTO COM SONDA/TRANSMISSOR, ALCANCE APROXIMADO COM PITCH E FREQUÊNCIA (CHP) (H)</t>
        </is>
      </c>
      <c r="B697" s="59" t="n"/>
      <c r="C697" s="59" t="n"/>
      <c r="D697" s="59" t="n"/>
      <c r="E697" s="59" t="n"/>
      <c r="F697" s="59" t="n"/>
      <c r="G697" s="60" t="n"/>
    </row>
    <row r="698" ht="15" customHeight="1">
      <c r="A698" s="24" t="inlineStr">
        <is>
          <t>Material</t>
        </is>
      </c>
      <c r="B698" s="60" t="n"/>
      <c r="C698" s="15" t="inlineStr">
        <is>
          <t>FONTE</t>
        </is>
      </c>
      <c r="D698" s="15" t="inlineStr">
        <is>
          <t>UNID</t>
        </is>
      </c>
      <c r="E698" s="15" t="inlineStr">
        <is>
          <t>COEFICIENTE</t>
        </is>
      </c>
      <c r="F698" s="15" t="inlineStr">
        <is>
          <t>PREÇO UNITÁRIO</t>
        </is>
      </c>
      <c r="G698" s="15" t="inlineStr">
        <is>
          <t>TOTAL</t>
        </is>
      </c>
    </row>
    <row r="699" ht="15" customHeight="1">
      <c r="A699" s="25" t="inlineStr">
        <is>
          <t>I2701</t>
        </is>
      </c>
      <c r="B699" s="26" t="inlineStr">
        <is>
          <t>DEPRECIAÇÃO</t>
        </is>
      </c>
      <c r="C699" s="25" t="inlineStr">
        <is>
          <t>SEINFRA</t>
        </is>
      </c>
      <c r="D699" s="25" t="inlineStr">
        <is>
          <t>H</t>
        </is>
      </c>
      <c r="E699" s="69" t="n">
        <v>13.3</v>
      </c>
      <c r="F699" s="72">
        <f>ROUND(M699*FATOR, 2)</f>
        <v/>
      </c>
      <c r="G699" s="72">
        <f>ROUND(E699*F699, 2)</f>
        <v/>
      </c>
      <c r="L699" t="n">
        <v>13.3</v>
      </c>
      <c r="M699" t="n">
        <v>1</v>
      </c>
      <c r="N699">
        <f>(M699-F699)</f>
        <v/>
      </c>
    </row>
    <row r="700" ht="15" customHeight="1">
      <c r="A700" s="25" t="inlineStr">
        <is>
          <t>I2702</t>
        </is>
      </c>
      <c r="B700" s="26" t="inlineStr">
        <is>
          <t>JUROS</t>
        </is>
      </c>
      <c r="C700" s="25" t="inlineStr">
        <is>
          <t>SEINFRA</t>
        </is>
      </c>
      <c r="D700" s="25" t="inlineStr">
        <is>
          <t>H</t>
        </is>
      </c>
      <c r="E700" s="69" t="n">
        <v>3.78</v>
      </c>
      <c r="F700" s="72">
        <f>ROUND(M700*FATOR, 2)</f>
        <v/>
      </c>
      <c r="G700" s="72">
        <f>ROUND(E700*F700, 2)</f>
        <v/>
      </c>
      <c r="L700" t="n">
        <v>3.78</v>
      </c>
      <c r="M700" t="n">
        <v>1</v>
      </c>
      <c r="N700">
        <f>(M700-F700)</f>
        <v/>
      </c>
    </row>
    <row r="701" ht="15" customHeight="1">
      <c r="A701" s="25" t="inlineStr">
        <is>
          <t>I2703</t>
        </is>
      </c>
      <c r="B701" s="26" t="inlineStr">
        <is>
          <t>MANUTENÇÃO</t>
        </is>
      </c>
      <c r="C701" s="25" t="inlineStr">
        <is>
          <t>SEINFRA</t>
        </is>
      </c>
      <c r="D701" s="25" t="inlineStr">
        <is>
          <t>H</t>
        </is>
      </c>
      <c r="E701" s="69" t="n">
        <v>7</v>
      </c>
      <c r="F701" s="72">
        <f>ROUND(M701*FATOR, 2)</f>
        <v/>
      </c>
      <c r="G701" s="72">
        <f>ROUND(E701*F701, 2)</f>
        <v/>
      </c>
      <c r="L701" t="n">
        <v>7</v>
      </c>
      <c r="M701" t="n">
        <v>1</v>
      </c>
      <c r="N701">
        <f>(M701-F701)</f>
        <v/>
      </c>
    </row>
    <row r="702" ht="15" customHeight="1">
      <c r="A702" s="2" t="inlineStr"/>
      <c r="B702" s="2" t="inlineStr"/>
      <c r="C702" s="2" t="inlineStr"/>
      <c r="D702" s="2" t="inlineStr"/>
      <c r="E702" s="29" t="inlineStr">
        <is>
          <t>TOTAL Material:</t>
        </is>
      </c>
      <c r="F702" s="60" t="n"/>
      <c r="G702" s="73">
        <f>SUM(G699:G701)</f>
        <v/>
      </c>
    </row>
    <row r="703" ht="15" customHeight="1">
      <c r="A703" s="2" t="inlineStr"/>
      <c r="B703" s="2" t="inlineStr"/>
      <c r="C703" s="2" t="inlineStr"/>
      <c r="D703" s="2" t="inlineStr"/>
      <c r="E703" s="31" t="inlineStr">
        <is>
          <t>VALOR:</t>
        </is>
      </c>
      <c r="F703" s="60" t="n"/>
      <c r="G703" s="61">
        <f>SUM(G702)</f>
        <v/>
      </c>
    </row>
    <row r="704" ht="15" customHeight="1">
      <c r="A704" s="2" t="inlineStr"/>
      <c r="B704" s="2" t="inlineStr"/>
      <c r="C704" s="2" t="inlineStr"/>
      <c r="D704" s="2" t="inlineStr"/>
      <c r="E704" s="31" t="inlineStr">
        <is>
          <t>VALOR BDI (26.70%):</t>
        </is>
      </c>
      <c r="F704" s="60" t="n"/>
      <c r="G704" s="61">
        <f>ROUNDDOWN(G703*BDI,2)</f>
        <v/>
      </c>
    </row>
    <row r="705" ht="15" customHeight="1">
      <c r="A705" s="2" t="inlineStr"/>
      <c r="B705" s="2" t="inlineStr"/>
      <c r="C705" s="2" t="inlineStr"/>
      <c r="D705" s="2" t="inlineStr"/>
      <c r="E705" s="31" t="inlineStr">
        <is>
          <t>VALOR COM BDI:</t>
        </is>
      </c>
      <c r="F705" s="60" t="n"/>
      <c r="G705" s="61">
        <f>G704 + G703</f>
        <v/>
      </c>
    </row>
    <row r="706" ht="10" customHeight="1">
      <c r="A706" s="2" t="inlineStr"/>
      <c r="B706" s="2" t="inlineStr"/>
      <c r="C706" s="22" t="inlineStr"/>
      <c r="E706" s="2" t="inlineStr"/>
      <c r="F706" s="2" t="inlineStr"/>
      <c r="G706" s="2" t="inlineStr"/>
    </row>
    <row r="707" ht="20" customHeight="1">
      <c r="A707" s="23" t="inlineStr">
        <is>
          <t>I2710 MAO DE OBRA DE OPERACAO AQ.FLUIDO TERMICO (H)</t>
        </is>
      </c>
      <c r="B707" s="59" t="n"/>
      <c r="C707" s="59" t="n"/>
      <c r="D707" s="59" t="n"/>
      <c r="E707" s="59" t="n"/>
      <c r="F707" s="59" t="n"/>
      <c r="G707" s="60" t="n"/>
    </row>
    <row r="708" ht="15" customHeight="1">
      <c r="A708" s="24" t="inlineStr">
        <is>
          <t>Mão de Obra</t>
        </is>
      </c>
      <c r="B708" s="60" t="n"/>
      <c r="C708" s="15" t="inlineStr">
        <is>
          <t>FONTE</t>
        </is>
      </c>
      <c r="D708" s="15" t="inlineStr">
        <is>
          <t>UNID</t>
        </is>
      </c>
      <c r="E708" s="15" t="inlineStr">
        <is>
          <t>COEFICIENTE</t>
        </is>
      </c>
      <c r="F708" s="15" t="inlineStr">
        <is>
          <t>PREÇO UNITÁRIO</t>
        </is>
      </c>
      <c r="G708" s="15" t="inlineStr">
        <is>
          <t>TOTAL</t>
        </is>
      </c>
    </row>
    <row r="709" ht="15" customHeight="1">
      <c r="A709" s="25" t="inlineStr">
        <is>
          <t>I2546</t>
        </is>
      </c>
      <c r="B709" s="26" t="inlineStr">
        <is>
          <t>OPERADOR DE AQUECEDOR DE FLUIDO TERMICO</t>
        </is>
      </c>
      <c r="C709" s="25" t="inlineStr">
        <is>
          <t>SEINFRA</t>
        </is>
      </c>
      <c r="D709" s="25" t="inlineStr">
        <is>
          <t>H</t>
        </is>
      </c>
      <c r="E709" s="69" t="n">
        <v>1</v>
      </c>
      <c r="F709" s="72" t="n">
        <v>23.71</v>
      </c>
      <c r="G709" s="72" t="n">
        <v>23.71</v>
      </c>
      <c r="L709" t="n">
        <v>1</v>
      </c>
      <c r="M709" t="n">
        <v>23.71</v>
      </c>
      <c r="N709">
        <f>(M709-F709)</f>
        <v/>
      </c>
    </row>
    <row r="710" ht="15" customHeight="1">
      <c r="A710" s="2" t="inlineStr"/>
      <c r="B710" s="2" t="inlineStr"/>
      <c r="C710" s="2" t="inlineStr"/>
      <c r="D710" s="2" t="inlineStr"/>
      <c r="E710" s="29" t="inlineStr">
        <is>
          <t>TOTAL Mão de Obra:</t>
        </is>
      </c>
      <c r="F710" s="60" t="n"/>
      <c r="G710" s="73" t="n">
        <v>23.71</v>
      </c>
    </row>
    <row r="711" ht="15" customHeight="1">
      <c r="A711" s="2" t="inlineStr"/>
      <c r="B711" s="2" t="inlineStr"/>
      <c r="C711" s="2" t="inlineStr"/>
      <c r="D711" s="2" t="inlineStr"/>
      <c r="E711" s="31" t="inlineStr">
        <is>
          <t>VALOR:</t>
        </is>
      </c>
      <c r="F711" s="60" t="n"/>
      <c r="G711" s="61" t="n">
        <v>23.71</v>
      </c>
    </row>
    <row r="712" ht="15" customHeight="1">
      <c r="A712" s="2" t="inlineStr"/>
      <c r="B712" s="2" t="inlineStr"/>
      <c r="C712" s="2" t="inlineStr"/>
      <c r="D712" s="2" t="inlineStr"/>
      <c r="E712" s="31" t="inlineStr">
        <is>
          <t>VALOR BDI (26.70%):</t>
        </is>
      </c>
      <c r="F712" s="60" t="n"/>
      <c r="G712" s="61">
        <f>ROUNDDOWN(G711*BDI,2)</f>
        <v/>
      </c>
    </row>
    <row r="713" ht="15" customHeight="1">
      <c r="A713" s="2" t="inlineStr"/>
      <c r="B713" s="2" t="inlineStr"/>
      <c r="C713" s="2" t="inlineStr"/>
      <c r="D713" s="2" t="inlineStr"/>
      <c r="E713" s="31" t="inlineStr">
        <is>
          <t>VALOR COM BDI:</t>
        </is>
      </c>
      <c r="F713" s="60" t="n"/>
      <c r="G713" s="61">
        <f>G712 + G711</f>
        <v/>
      </c>
    </row>
    <row r="714" ht="10" customHeight="1">
      <c r="A714" s="2" t="inlineStr"/>
      <c r="B714" s="2" t="inlineStr"/>
      <c r="C714" s="22" t="inlineStr"/>
      <c r="E714" s="2" t="inlineStr"/>
      <c r="F714" s="2" t="inlineStr"/>
      <c r="G714" s="2" t="inlineStr"/>
    </row>
    <row r="715" ht="20" customHeight="1">
      <c r="A715" s="23" t="inlineStr">
        <is>
          <t>I2714 MAO DE OBRA DE OPERAÇÃO BET.ELET.580L (H)</t>
        </is>
      </c>
      <c r="B715" s="59" t="n"/>
      <c r="C715" s="59" t="n"/>
      <c r="D715" s="59" t="n"/>
      <c r="E715" s="59" t="n"/>
      <c r="F715" s="59" t="n"/>
      <c r="G715" s="60" t="n"/>
    </row>
    <row r="716" ht="15" customHeight="1">
      <c r="A716" s="24" t="inlineStr">
        <is>
          <t>Mão de Obra</t>
        </is>
      </c>
      <c r="B716" s="60" t="n"/>
      <c r="C716" s="15" t="inlineStr">
        <is>
          <t>FONTE</t>
        </is>
      </c>
      <c r="D716" s="15" t="inlineStr">
        <is>
          <t>UNID</t>
        </is>
      </c>
      <c r="E716" s="15" t="inlineStr">
        <is>
          <t>COEFICIENTE</t>
        </is>
      </c>
      <c r="F716" s="15" t="inlineStr">
        <is>
          <t>PREÇO UNITÁRIO</t>
        </is>
      </c>
      <c r="G716" s="15" t="inlineStr">
        <is>
          <t>TOTAL</t>
        </is>
      </c>
    </row>
    <row r="717" ht="15" customHeight="1">
      <c r="A717" s="25" t="inlineStr">
        <is>
          <t>I2548</t>
        </is>
      </c>
      <c r="B717" s="26" t="inlineStr">
        <is>
          <t>OPERADOR DE BETONEIRA</t>
        </is>
      </c>
      <c r="C717" s="25" t="inlineStr">
        <is>
          <t>SEINFRA</t>
        </is>
      </c>
      <c r="D717" s="25" t="inlineStr">
        <is>
          <t>H</t>
        </is>
      </c>
      <c r="E717" s="69" t="n">
        <v>1</v>
      </c>
      <c r="F717" s="72" t="n">
        <v>23.71</v>
      </c>
      <c r="G717" s="72" t="n">
        <v>23.71</v>
      </c>
      <c r="L717" t="n">
        <v>1</v>
      </c>
      <c r="M717" t="n">
        <v>23.71</v>
      </c>
      <c r="N717">
        <f>(M717-F717)</f>
        <v/>
      </c>
    </row>
    <row r="718" ht="15" customHeight="1">
      <c r="A718" s="2" t="inlineStr"/>
      <c r="B718" s="2" t="inlineStr"/>
      <c r="C718" s="2" t="inlineStr"/>
      <c r="D718" s="2" t="inlineStr"/>
      <c r="E718" s="29" t="inlineStr">
        <is>
          <t>TOTAL Mão de Obra:</t>
        </is>
      </c>
      <c r="F718" s="60" t="n"/>
      <c r="G718" s="73" t="n">
        <v>23.71</v>
      </c>
    </row>
    <row r="719" ht="15" customHeight="1">
      <c r="A719" s="2" t="inlineStr"/>
      <c r="B719" s="2" t="inlineStr"/>
      <c r="C719" s="2" t="inlineStr"/>
      <c r="D719" s="2" t="inlineStr"/>
      <c r="E719" s="31" t="inlineStr">
        <is>
          <t>VALOR:</t>
        </is>
      </c>
      <c r="F719" s="60" t="n"/>
      <c r="G719" s="61" t="n">
        <v>23.71</v>
      </c>
    </row>
    <row r="720" ht="15" customHeight="1">
      <c r="A720" s="2" t="inlineStr"/>
      <c r="B720" s="2" t="inlineStr"/>
      <c r="C720" s="2" t="inlineStr"/>
      <c r="D720" s="2" t="inlineStr"/>
      <c r="E720" s="31" t="inlineStr">
        <is>
          <t>VALOR BDI (26.70%):</t>
        </is>
      </c>
      <c r="F720" s="60" t="n"/>
      <c r="G720" s="61">
        <f>ROUNDDOWN(G719*BDI,2)</f>
        <v/>
      </c>
    </row>
    <row r="721" ht="15" customHeight="1">
      <c r="A721" s="2" t="inlineStr"/>
      <c r="B721" s="2" t="inlineStr"/>
      <c r="C721" s="2" t="inlineStr"/>
      <c r="D721" s="2" t="inlineStr"/>
      <c r="E721" s="31" t="inlineStr">
        <is>
          <t>VALOR COM BDI:</t>
        </is>
      </c>
      <c r="F721" s="60" t="n"/>
      <c r="G721" s="61">
        <f>G720 + G719</f>
        <v/>
      </c>
    </row>
    <row r="722" ht="10" customHeight="1">
      <c r="A722" s="2" t="inlineStr"/>
      <c r="B722" s="2" t="inlineStr"/>
      <c r="C722" s="22" t="inlineStr"/>
      <c r="E722" s="2" t="inlineStr"/>
      <c r="F722" s="2" t="inlineStr"/>
      <c r="G722" s="2" t="inlineStr"/>
    </row>
    <row r="723" ht="20" customHeight="1">
      <c r="A723" s="23" t="inlineStr">
        <is>
          <t>I2709 MATERIAL DE OPERACAO AQ.FLUIDO TERMICO (H)</t>
        </is>
      </c>
      <c r="B723" s="59" t="n"/>
      <c r="C723" s="59" t="n"/>
      <c r="D723" s="59" t="n"/>
      <c r="E723" s="59" t="n"/>
      <c r="F723" s="59" t="n"/>
      <c r="G723" s="60" t="n"/>
    </row>
    <row r="724" ht="15" customHeight="1">
      <c r="A724" s="24" t="inlineStr">
        <is>
          <t>Material</t>
        </is>
      </c>
      <c r="B724" s="60" t="n"/>
      <c r="C724" s="15" t="inlineStr">
        <is>
          <t>FONTE</t>
        </is>
      </c>
      <c r="D724" s="15" t="inlineStr">
        <is>
          <t>UNID</t>
        </is>
      </c>
      <c r="E724" s="15" t="inlineStr">
        <is>
          <t>COEFICIENTE</t>
        </is>
      </c>
      <c r="F724" s="15" t="inlineStr">
        <is>
          <t>PREÇO UNITÁRIO</t>
        </is>
      </c>
      <c r="G724" s="15" t="inlineStr">
        <is>
          <t>TOTAL</t>
        </is>
      </c>
    </row>
    <row r="725" ht="15" customHeight="1">
      <c r="A725" s="25" t="inlineStr">
        <is>
          <t>I2706</t>
        </is>
      </c>
      <c r="B725" s="26" t="inlineStr">
        <is>
          <t>OLEO DIESEL</t>
        </is>
      </c>
      <c r="C725" s="25" t="inlineStr">
        <is>
          <t>SEINFRA</t>
        </is>
      </c>
      <c r="D725" s="25" t="inlineStr">
        <is>
          <t>L</t>
        </is>
      </c>
      <c r="E725" s="69" t="n">
        <v>1.2</v>
      </c>
      <c r="F725" s="72" t="n">
        <v>4.99</v>
      </c>
      <c r="G725" s="72" t="n">
        <v>5.988</v>
      </c>
      <c r="L725" t="n">
        <v>1.2</v>
      </c>
      <c r="M725" t="n">
        <v>4.99</v>
      </c>
      <c r="N725">
        <f>(M725-F725)</f>
        <v/>
      </c>
    </row>
    <row r="726" ht="15" customHeight="1">
      <c r="A726" s="2" t="inlineStr"/>
      <c r="B726" s="2" t="inlineStr"/>
      <c r="C726" s="2" t="inlineStr"/>
      <c r="D726" s="2" t="inlineStr"/>
      <c r="E726" s="29" t="inlineStr">
        <is>
          <t>TOTAL Material:</t>
        </is>
      </c>
      <c r="F726" s="60" t="n"/>
      <c r="G726" s="73" t="n">
        <v>5.988</v>
      </c>
    </row>
    <row r="727" ht="15" customHeight="1">
      <c r="A727" s="2" t="inlineStr"/>
      <c r="B727" s="2" t="inlineStr"/>
      <c r="C727" s="2" t="inlineStr"/>
      <c r="D727" s="2" t="inlineStr"/>
      <c r="E727" s="31" t="inlineStr">
        <is>
          <t>VALOR:</t>
        </is>
      </c>
      <c r="F727" s="60" t="n"/>
      <c r="G727" s="61" t="n">
        <v>5.99</v>
      </c>
    </row>
    <row r="728" ht="15" customHeight="1">
      <c r="A728" s="2" t="inlineStr"/>
      <c r="B728" s="2" t="inlineStr"/>
      <c r="C728" s="2" t="inlineStr"/>
      <c r="D728" s="2" t="inlineStr"/>
      <c r="E728" s="31" t="inlineStr">
        <is>
          <t>VALOR BDI (26.70%):</t>
        </is>
      </c>
      <c r="F728" s="60" t="n"/>
      <c r="G728" s="61">
        <f>ROUNDDOWN(G727*BDI,2)</f>
        <v/>
      </c>
    </row>
    <row r="729" ht="15" customHeight="1">
      <c r="A729" s="2" t="inlineStr"/>
      <c r="B729" s="2" t="inlineStr"/>
      <c r="C729" s="2" t="inlineStr"/>
      <c r="D729" s="2" t="inlineStr"/>
      <c r="E729" s="31" t="inlineStr">
        <is>
          <t>VALOR COM BDI:</t>
        </is>
      </c>
      <c r="F729" s="60" t="n"/>
      <c r="G729" s="61">
        <f>G728 + G727</f>
        <v/>
      </c>
    </row>
    <row r="730" ht="10" customHeight="1">
      <c r="A730" s="2" t="inlineStr"/>
      <c r="B730" s="2" t="inlineStr"/>
      <c r="C730" s="22" t="inlineStr"/>
      <c r="E730" s="2" t="inlineStr"/>
      <c r="F730" s="2" t="inlineStr"/>
      <c r="G730" s="2" t="inlineStr"/>
    </row>
    <row r="731" ht="20" customHeight="1">
      <c r="A731" s="23" t="inlineStr">
        <is>
          <t>I2752 MATERIAL DE OPERAÇÃO DA CARREGADEIRA DE PNEUS (111 HP) (H)</t>
        </is>
      </c>
      <c r="B731" s="59" t="n"/>
      <c r="C731" s="59" t="n"/>
      <c r="D731" s="59" t="n"/>
      <c r="E731" s="59" t="n"/>
      <c r="F731" s="59" t="n"/>
      <c r="G731" s="60" t="n"/>
    </row>
    <row r="732" ht="15" customHeight="1">
      <c r="A732" s="24" t="inlineStr">
        <is>
          <t>Material</t>
        </is>
      </c>
      <c r="B732" s="60" t="n"/>
      <c r="C732" s="15" t="inlineStr">
        <is>
          <t>FONTE</t>
        </is>
      </c>
      <c r="D732" s="15" t="inlineStr">
        <is>
          <t>UNID</t>
        </is>
      </c>
      <c r="E732" s="15" t="inlineStr">
        <is>
          <t>COEFICIENTE</t>
        </is>
      </c>
      <c r="F732" s="15" t="inlineStr">
        <is>
          <t>PREÇO UNITÁRIO</t>
        </is>
      </c>
      <c r="G732" s="15" t="inlineStr">
        <is>
          <t>TOTAL</t>
        </is>
      </c>
    </row>
    <row r="733" ht="15" customHeight="1">
      <c r="A733" s="25" t="inlineStr">
        <is>
          <t>I2706</t>
        </is>
      </c>
      <c r="B733" s="26" t="inlineStr">
        <is>
          <t>OLEO DIESEL</t>
        </is>
      </c>
      <c r="C733" s="25" t="inlineStr">
        <is>
          <t>SEINFRA</t>
        </is>
      </c>
      <c r="D733" s="25" t="inlineStr">
        <is>
          <t>L</t>
        </is>
      </c>
      <c r="E733" s="69" t="n">
        <v>16.65</v>
      </c>
      <c r="F733" s="72" t="n">
        <v>4.99</v>
      </c>
      <c r="G733" s="72" t="n">
        <v>83.0835</v>
      </c>
      <c r="L733" t="n">
        <v>16.65</v>
      </c>
      <c r="M733" t="n">
        <v>4.99</v>
      </c>
      <c r="N733">
        <f>(M733-F733)</f>
        <v/>
      </c>
    </row>
    <row r="734" ht="15" customHeight="1">
      <c r="A734" s="2" t="inlineStr"/>
      <c r="B734" s="2" t="inlineStr"/>
      <c r="C734" s="2" t="inlineStr"/>
      <c r="D734" s="2" t="inlineStr"/>
      <c r="E734" s="29" t="inlineStr">
        <is>
          <t>TOTAL Material:</t>
        </is>
      </c>
      <c r="F734" s="60" t="n"/>
      <c r="G734" s="73" t="n">
        <v>83.0835</v>
      </c>
    </row>
    <row r="735" ht="15" customHeight="1">
      <c r="A735" s="2" t="inlineStr"/>
      <c r="B735" s="2" t="inlineStr"/>
      <c r="C735" s="2" t="inlineStr"/>
      <c r="D735" s="2" t="inlineStr"/>
      <c r="E735" s="31" t="inlineStr">
        <is>
          <t>VALOR:</t>
        </is>
      </c>
      <c r="F735" s="60" t="n"/>
      <c r="G735" s="61" t="n">
        <v>83.08</v>
      </c>
    </row>
    <row r="736" ht="15" customHeight="1">
      <c r="A736" s="2" t="inlineStr"/>
      <c r="B736" s="2" t="inlineStr"/>
      <c r="C736" s="2" t="inlineStr"/>
      <c r="D736" s="2" t="inlineStr"/>
      <c r="E736" s="31" t="inlineStr">
        <is>
          <t>VALOR BDI (26.70%):</t>
        </is>
      </c>
      <c r="F736" s="60" t="n"/>
      <c r="G736" s="61">
        <f>ROUNDDOWN(G735*BDI,2)</f>
        <v/>
      </c>
    </row>
    <row r="737" ht="15" customHeight="1">
      <c r="A737" s="2" t="inlineStr"/>
      <c r="B737" s="2" t="inlineStr"/>
      <c r="C737" s="2" t="inlineStr"/>
      <c r="D737" s="2" t="inlineStr"/>
      <c r="E737" s="31" t="inlineStr">
        <is>
          <t>VALOR COM BDI:</t>
        </is>
      </c>
      <c r="F737" s="60" t="n"/>
      <c r="G737" s="61">
        <f>G736 + G735</f>
        <v/>
      </c>
    </row>
    <row r="738" ht="10" customHeight="1">
      <c r="A738" s="2" t="inlineStr"/>
      <c r="B738" s="2" t="inlineStr"/>
      <c r="C738" s="22" t="inlineStr"/>
      <c r="E738" s="2" t="inlineStr"/>
      <c r="F738" s="2" t="inlineStr"/>
      <c r="G738" s="2" t="inlineStr"/>
    </row>
    <row r="739" ht="20" customHeight="1">
      <c r="A739" s="23" t="inlineStr">
        <is>
          <t>I2754 MATERIAL DE OPERAÇÃO DA CARREGADEIRA DE PNEUS (180 HP) (H)</t>
        </is>
      </c>
      <c r="B739" s="59" t="n"/>
      <c r="C739" s="59" t="n"/>
      <c r="D739" s="59" t="n"/>
      <c r="E739" s="59" t="n"/>
      <c r="F739" s="59" t="n"/>
      <c r="G739" s="60" t="n"/>
    </row>
    <row r="740" ht="15" customHeight="1">
      <c r="A740" s="24" t="inlineStr">
        <is>
          <t>Material</t>
        </is>
      </c>
      <c r="B740" s="60" t="n"/>
      <c r="C740" s="15" t="inlineStr">
        <is>
          <t>FONTE</t>
        </is>
      </c>
      <c r="D740" s="15" t="inlineStr">
        <is>
          <t>UNID</t>
        </is>
      </c>
      <c r="E740" s="15" t="inlineStr">
        <is>
          <t>COEFICIENTE</t>
        </is>
      </c>
      <c r="F740" s="15" t="inlineStr">
        <is>
          <t>PREÇO UNITÁRIO</t>
        </is>
      </c>
      <c r="G740" s="15" t="inlineStr">
        <is>
          <t>TOTAL</t>
        </is>
      </c>
    </row>
    <row r="741" ht="15" customHeight="1">
      <c r="A741" s="25" t="inlineStr">
        <is>
          <t>I2706</t>
        </is>
      </c>
      <c r="B741" s="26" t="inlineStr">
        <is>
          <t>OLEO DIESEL</t>
        </is>
      </c>
      <c r="C741" s="25" t="inlineStr">
        <is>
          <t>SEINFRA</t>
        </is>
      </c>
      <c r="D741" s="25" t="inlineStr">
        <is>
          <t>L</t>
        </is>
      </c>
      <c r="E741" s="69" t="n">
        <v>27</v>
      </c>
      <c r="F741" s="72" t="n">
        <v>4.99</v>
      </c>
      <c r="G741" s="72" t="n">
        <v>134.73</v>
      </c>
      <c r="L741" t="n">
        <v>27</v>
      </c>
      <c r="M741" t="n">
        <v>4.99</v>
      </c>
      <c r="N741">
        <f>(M741-F741)</f>
        <v/>
      </c>
    </row>
    <row r="742" ht="15" customHeight="1">
      <c r="A742" s="2" t="inlineStr"/>
      <c r="B742" s="2" t="inlineStr"/>
      <c r="C742" s="2" t="inlineStr"/>
      <c r="D742" s="2" t="inlineStr"/>
      <c r="E742" s="29" t="inlineStr">
        <is>
          <t>TOTAL Material:</t>
        </is>
      </c>
      <c r="F742" s="60" t="n"/>
      <c r="G742" s="73" t="n">
        <v>134.73</v>
      </c>
    </row>
    <row r="743" ht="15" customHeight="1">
      <c r="A743" s="2" t="inlineStr"/>
      <c r="B743" s="2" t="inlineStr"/>
      <c r="C743" s="2" t="inlineStr"/>
      <c r="D743" s="2" t="inlineStr"/>
      <c r="E743" s="31" t="inlineStr">
        <is>
          <t>VALOR:</t>
        </is>
      </c>
      <c r="F743" s="60" t="n"/>
      <c r="G743" s="61" t="n">
        <v>134.73</v>
      </c>
    </row>
    <row r="744" ht="15" customHeight="1">
      <c r="A744" s="2" t="inlineStr"/>
      <c r="B744" s="2" t="inlineStr"/>
      <c r="C744" s="2" t="inlineStr"/>
      <c r="D744" s="2" t="inlineStr"/>
      <c r="E744" s="31" t="inlineStr">
        <is>
          <t>VALOR BDI (26.70%):</t>
        </is>
      </c>
      <c r="F744" s="60" t="n"/>
      <c r="G744" s="61">
        <f>ROUNDDOWN(G743*BDI,2)</f>
        <v/>
      </c>
    </row>
    <row r="745" ht="15" customHeight="1">
      <c r="A745" s="2" t="inlineStr"/>
      <c r="B745" s="2" t="inlineStr"/>
      <c r="C745" s="2" t="inlineStr"/>
      <c r="D745" s="2" t="inlineStr"/>
      <c r="E745" s="31" t="inlineStr">
        <is>
          <t>VALOR COM BDI:</t>
        </is>
      </c>
      <c r="F745" s="60" t="n"/>
      <c r="G745" s="61">
        <f>G744 + G743</f>
        <v/>
      </c>
    </row>
    <row r="746" ht="10" customHeight="1">
      <c r="A746" s="2" t="inlineStr"/>
      <c r="B746" s="2" t="inlineStr"/>
      <c r="C746" s="22" t="inlineStr"/>
      <c r="E746" s="2" t="inlineStr"/>
      <c r="F746" s="2" t="inlineStr"/>
      <c r="G746" s="2" t="inlineStr"/>
    </row>
    <row r="747" ht="20" customHeight="1">
      <c r="A747" s="23" t="inlineStr">
        <is>
          <t>I2810 MATERIAL DE OPERAÇÃO DA MÁQUINA P/ JATEAMENTO (H)</t>
        </is>
      </c>
      <c r="B747" s="59" t="n"/>
      <c r="C747" s="59" t="n"/>
      <c r="D747" s="59" t="n"/>
      <c r="E747" s="59" t="n"/>
      <c r="F747" s="59" t="n"/>
      <c r="G747" s="60" t="n"/>
    </row>
    <row r="748" ht="15" customHeight="1">
      <c r="A748" s="24" t="inlineStr">
        <is>
          <t>Material</t>
        </is>
      </c>
      <c r="B748" s="60" t="n"/>
      <c r="C748" s="15" t="inlineStr">
        <is>
          <t>FONTE</t>
        </is>
      </c>
      <c r="D748" s="15" t="inlineStr">
        <is>
          <t>UNID</t>
        </is>
      </c>
      <c r="E748" s="15" t="inlineStr">
        <is>
          <t>COEFICIENTE</t>
        </is>
      </c>
      <c r="F748" s="15" t="inlineStr">
        <is>
          <t>PREÇO UNITÁRIO</t>
        </is>
      </c>
      <c r="G748" s="15" t="inlineStr">
        <is>
          <t>TOTAL</t>
        </is>
      </c>
    </row>
    <row r="749" ht="15" customHeight="1">
      <c r="A749" s="25" t="inlineStr">
        <is>
          <t>I2706</t>
        </is>
      </c>
      <c r="B749" s="26" t="inlineStr">
        <is>
          <t>OLEO DIESEL</t>
        </is>
      </c>
      <c r="C749" s="25" t="inlineStr">
        <is>
          <t>SEINFRA</t>
        </is>
      </c>
      <c r="D749" s="25" t="inlineStr">
        <is>
          <t>L</t>
        </is>
      </c>
      <c r="E749" s="69" t="n">
        <v>1.2</v>
      </c>
      <c r="F749" s="72" t="n">
        <v>4.99</v>
      </c>
      <c r="G749" s="72" t="n">
        <v>5.988</v>
      </c>
      <c r="L749" t="n">
        <v>1.2</v>
      </c>
      <c r="M749" t="n">
        <v>4.99</v>
      </c>
      <c r="N749">
        <f>(M749-F749)</f>
        <v/>
      </c>
    </row>
    <row r="750" ht="15" customHeight="1">
      <c r="A750" s="2" t="inlineStr"/>
      <c r="B750" s="2" t="inlineStr"/>
      <c r="C750" s="2" t="inlineStr"/>
      <c r="D750" s="2" t="inlineStr"/>
      <c r="E750" s="29" t="inlineStr">
        <is>
          <t>TOTAL Material:</t>
        </is>
      </c>
      <c r="F750" s="60" t="n"/>
      <c r="G750" s="73" t="n">
        <v>5.988</v>
      </c>
    </row>
    <row r="751" ht="15" customHeight="1">
      <c r="A751" s="2" t="inlineStr"/>
      <c r="B751" s="2" t="inlineStr"/>
      <c r="C751" s="2" t="inlineStr"/>
      <c r="D751" s="2" t="inlineStr"/>
      <c r="E751" s="31" t="inlineStr">
        <is>
          <t>VALOR:</t>
        </is>
      </c>
      <c r="F751" s="60" t="n"/>
      <c r="G751" s="61" t="n">
        <v>5.99</v>
      </c>
    </row>
    <row r="752" ht="15" customHeight="1">
      <c r="A752" s="2" t="inlineStr"/>
      <c r="B752" s="2" t="inlineStr"/>
      <c r="C752" s="2" t="inlineStr"/>
      <c r="D752" s="2" t="inlineStr"/>
      <c r="E752" s="31" t="inlineStr">
        <is>
          <t>VALOR BDI (26.70%):</t>
        </is>
      </c>
      <c r="F752" s="60" t="n"/>
      <c r="G752" s="61">
        <f>ROUNDDOWN(G751*BDI,2)</f>
        <v/>
      </c>
    </row>
    <row r="753" ht="15" customHeight="1">
      <c r="A753" s="2" t="inlineStr"/>
      <c r="B753" s="2" t="inlineStr"/>
      <c r="C753" s="2" t="inlineStr"/>
      <c r="D753" s="2" t="inlineStr"/>
      <c r="E753" s="31" t="inlineStr">
        <is>
          <t>VALOR COM BDI:</t>
        </is>
      </c>
      <c r="F753" s="60" t="n"/>
      <c r="G753" s="61">
        <f>G752 + G751</f>
        <v/>
      </c>
    </row>
    <row r="754" ht="10" customHeight="1">
      <c r="A754" s="2" t="inlineStr"/>
      <c r="B754" s="2" t="inlineStr"/>
      <c r="C754" s="22" t="inlineStr"/>
      <c r="E754" s="2" t="inlineStr"/>
      <c r="F754" s="2" t="inlineStr"/>
      <c r="G754" s="2" t="inlineStr"/>
    </row>
    <row r="755" ht="20" customHeight="1">
      <c r="A755" s="23" t="inlineStr">
        <is>
          <t>I2812 MATERIAL DE OPERAÇÃO DA MÁQUINA P/ PINT. FAIXAS SINALIZ. AUTOP. (H)</t>
        </is>
      </c>
      <c r="B755" s="59" t="n"/>
      <c r="C755" s="59" t="n"/>
      <c r="D755" s="59" t="n"/>
      <c r="E755" s="59" t="n"/>
      <c r="F755" s="59" t="n"/>
      <c r="G755" s="60" t="n"/>
    </row>
    <row r="756" ht="15" customHeight="1">
      <c r="A756" s="24" t="inlineStr">
        <is>
          <t>Material</t>
        </is>
      </c>
      <c r="B756" s="60" t="n"/>
      <c r="C756" s="15" t="inlineStr">
        <is>
          <t>FONTE</t>
        </is>
      </c>
      <c r="D756" s="15" t="inlineStr">
        <is>
          <t>UNID</t>
        </is>
      </c>
      <c r="E756" s="15" t="inlineStr">
        <is>
          <t>COEFICIENTE</t>
        </is>
      </c>
      <c r="F756" s="15" t="inlineStr">
        <is>
          <t>PREÇO UNITÁRIO</t>
        </is>
      </c>
      <c r="G756" s="15" t="inlineStr">
        <is>
          <t>TOTAL</t>
        </is>
      </c>
    </row>
    <row r="757" ht="15" customHeight="1">
      <c r="A757" s="25" t="inlineStr">
        <is>
          <t>I2706</t>
        </is>
      </c>
      <c r="B757" s="26" t="inlineStr">
        <is>
          <t>OLEO DIESEL</t>
        </is>
      </c>
      <c r="C757" s="25" t="inlineStr">
        <is>
          <t>SEINFRA</t>
        </is>
      </c>
      <c r="D757" s="25" t="inlineStr">
        <is>
          <t>L</t>
        </is>
      </c>
      <c r="E757" s="69" t="n">
        <v>9.75</v>
      </c>
      <c r="F757" s="72" t="n">
        <v>4.99</v>
      </c>
      <c r="G757" s="72" t="n">
        <v>48.6525</v>
      </c>
      <c r="L757" t="n">
        <v>9.75</v>
      </c>
      <c r="M757" t="n">
        <v>4.99</v>
      </c>
      <c r="N757">
        <f>(M757-F757)</f>
        <v/>
      </c>
    </row>
    <row r="758" ht="15" customHeight="1">
      <c r="A758" s="2" t="inlineStr"/>
      <c r="B758" s="2" t="inlineStr"/>
      <c r="C758" s="2" t="inlineStr"/>
      <c r="D758" s="2" t="inlineStr"/>
      <c r="E758" s="29" t="inlineStr">
        <is>
          <t>TOTAL Material:</t>
        </is>
      </c>
      <c r="F758" s="60" t="n"/>
      <c r="G758" s="73" t="n">
        <v>48.6525</v>
      </c>
    </row>
    <row r="759" ht="15" customHeight="1">
      <c r="A759" s="2" t="inlineStr"/>
      <c r="B759" s="2" t="inlineStr"/>
      <c r="C759" s="2" t="inlineStr"/>
      <c r="D759" s="2" t="inlineStr"/>
      <c r="E759" s="31" t="inlineStr">
        <is>
          <t>VALOR:</t>
        </is>
      </c>
      <c r="F759" s="60" t="n"/>
      <c r="G759" s="61" t="n">
        <v>48.65</v>
      </c>
    </row>
    <row r="760" ht="15" customHeight="1">
      <c r="A760" s="2" t="inlineStr"/>
      <c r="B760" s="2" t="inlineStr"/>
      <c r="C760" s="2" t="inlineStr"/>
      <c r="D760" s="2" t="inlineStr"/>
      <c r="E760" s="31" t="inlineStr">
        <is>
          <t>VALOR BDI (26.70%):</t>
        </is>
      </c>
      <c r="F760" s="60" t="n"/>
      <c r="G760" s="61">
        <f>ROUNDDOWN(G759*BDI,2)</f>
        <v/>
      </c>
    </row>
    <row r="761" ht="15" customHeight="1">
      <c r="A761" s="2" t="inlineStr"/>
      <c r="B761" s="2" t="inlineStr"/>
      <c r="C761" s="2" t="inlineStr"/>
      <c r="D761" s="2" t="inlineStr"/>
      <c r="E761" s="31" t="inlineStr">
        <is>
          <t>VALOR COM BDI:</t>
        </is>
      </c>
      <c r="F761" s="60" t="n"/>
      <c r="G761" s="61">
        <f>G760 + G759</f>
        <v/>
      </c>
    </row>
    <row r="762" ht="10" customHeight="1">
      <c r="A762" s="2" t="inlineStr"/>
      <c r="B762" s="2" t="inlineStr"/>
      <c r="C762" s="22" t="inlineStr"/>
      <c r="E762" s="2" t="inlineStr"/>
      <c r="F762" s="2" t="inlineStr"/>
      <c r="G762" s="2" t="inlineStr"/>
    </row>
    <row r="763" ht="20" customHeight="1">
      <c r="A763" s="23" t="inlineStr">
        <is>
          <t>I2826 MATERIAL DE OPERAÇÃO DA RETRO ESCAVADEIRA DE PNEUS (H)</t>
        </is>
      </c>
      <c r="B763" s="59" t="n"/>
      <c r="C763" s="59" t="n"/>
      <c r="D763" s="59" t="n"/>
      <c r="E763" s="59" t="n"/>
      <c r="F763" s="59" t="n"/>
      <c r="G763" s="60" t="n"/>
    </row>
    <row r="764" ht="15" customHeight="1">
      <c r="A764" s="24" t="inlineStr">
        <is>
          <t>Material</t>
        </is>
      </c>
      <c r="B764" s="60" t="n"/>
      <c r="C764" s="15" t="inlineStr">
        <is>
          <t>FONTE</t>
        </is>
      </c>
      <c r="D764" s="15" t="inlineStr">
        <is>
          <t>UNID</t>
        </is>
      </c>
      <c r="E764" s="15" t="inlineStr">
        <is>
          <t>COEFICIENTE</t>
        </is>
      </c>
      <c r="F764" s="15" t="inlineStr">
        <is>
          <t>PREÇO UNITÁRIO</t>
        </is>
      </c>
      <c r="G764" s="15" t="inlineStr">
        <is>
          <t>TOTAL</t>
        </is>
      </c>
    </row>
    <row r="765" ht="15" customHeight="1">
      <c r="A765" s="25" t="inlineStr">
        <is>
          <t>I2706</t>
        </is>
      </c>
      <c r="B765" s="26" t="inlineStr">
        <is>
          <t>OLEO DIESEL</t>
        </is>
      </c>
      <c r="C765" s="25" t="inlineStr">
        <is>
          <t>SEINFRA</t>
        </is>
      </c>
      <c r="D765" s="25" t="inlineStr">
        <is>
          <t>L</t>
        </is>
      </c>
      <c r="E765" s="69" t="n">
        <v>11.25</v>
      </c>
      <c r="F765" s="72" t="n">
        <v>4.99</v>
      </c>
      <c r="G765" s="72" t="n">
        <v>56.1375</v>
      </c>
      <c r="L765" t="n">
        <v>11.25</v>
      </c>
      <c r="M765" t="n">
        <v>4.99</v>
      </c>
      <c r="N765">
        <f>(M765-F765)</f>
        <v/>
      </c>
    </row>
    <row r="766" ht="15" customHeight="1">
      <c r="A766" s="2" t="inlineStr"/>
      <c r="B766" s="2" t="inlineStr"/>
      <c r="C766" s="2" t="inlineStr"/>
      <c r="D766" s="2" t="inlineStr"/>
      <c r="E766" s="29" t="inlineStr">
        <is>
          <t>TOTAL Material:</t>
        </is>
      </c>
      <c r="F766" s="60" t="n"/>
      <c r="G766" s="73" t="n">
        <v>56.1375</v>
      </c>
    </row>
    <row r="767" ht="15" customHeight="1">
      <c r="A767" s="2" t="inlineStr"/>
      <c r="B767" s="2" t="inlineStr"/>
      <c r="C767" s="2" t="inlineStr"/>
      <c r="D767" s="2" t="inlineStr"/>
      <c r="E767" s="31" t="inlineStr">
        <is>
          <t>VALOR:</t>
        </is>
      </c>
      <c r="F767" s="60" t="n"/>
      <c r="G767" s="61" t="n">
        <v>56.14</v>
      </c>
    </row>
    <row r="768" ht="15" customHeight="1">
      <c r="A768" s="2" t="inlineStr"/>
      <c r="B768" s="2" t="inlineStr"/>
      <c r="C768" s="2" t="inlineStr"/>
      <c r="D768" s="2" t="inlineStr"/>
      <c r="E768" s="31" t="inlineStr">
        <is>
          <t>VALOR BDI (26.70%):</t>
        </is>
      </c>
      <c r="F768" s="60" t="n"/>
      <c r="G768" s="61">
        <f>ROUNDDOWN(G767*BDI,2)</f>
        <v/>
      </c>
    </row>
    <row r="769" ht="15" customHeight="1">
      <c r="A769" s="2" t="inlineStr"/>
      <c r="B769" s="2" t="inlineStr"/>
      <c r="C769" s="2" t="inlineStr"/>
      <c r="D769" s="2" t="inlineStr"/>
      <c r="E769" s="31" t="inlineStr">
        <is>
          <t>VALOR COM BDI:</t>
        </is>
      </c>
      <c r="F769" s="60" t="n"/>
      <c r="G769" s="61">
        <f>G768 + G767</f>
        <v/>
      </c>
    </row>
    <row r="770" ht="10" customHeight="1">
      <c r="A770" s="2" t="inlineStr"/>
      <c r="B770" s="2" t="inlineStr"/>
      <c r="C770" s="22" t="inlineStr"/>
      <c r="E770" s="2" t="inlineStr"/>
      <c r="F770" s="2" t="inlineStr"/>
      <c r="G770" s="2" t="inlineStr"/>
    </row>
    <row r="771" ht="20" customHeight="1">
      <c r="A771" s="23" t="inlineStr">
        <is>
          <t>I2846 MATERIAL DE OPERAÇÃO DA USINA DE MISTURAS BETUM. A QUENTE (H)</t>
        </is>
      </c>
      <c r="B771" s="59" t="n"/>
      <c r="C771" s="59" t="n"/>
      <c r="D771" s="59" t="n"/>
      <c r="E771" s="59" t="n"/>
      <c r="F771" s="59" t="n"/>
      <c r="G771" s="60" t="n"/>
    </row>
    <row r="772" ht="15" customHeight="1">
      <c r="A772" s="24" t="inlineStr">
        <is>
          <t>Material</t>
        </is>
      </c>
      <c r="B772" s="60" t="n"/>
      <c r="C772" s="15" t="inlineStr">
        <is>
          <t>FONTE</t>
        </is>
      </c>
      <c r="D772" s="15" t="inlineStr">
        <is>
          <t>UNID</t>
        </is>
      </c>
      <c r="E772" s="15" t="inlineStr">
        <is>
          <t>COEFICIENTE</t>
        </is>
      </c>
      <c r="F772" s="15" t="inlineStr">
        <is>
          <t>PREÇO UNITÁRIO</t>
        </is>
      </c>
      <c r="G772" s="15" t="inlineStr">
        <is>
          <t>TOTAL</t>
        </is>
      </c>
    </row>
    <row r="773" ht="15" customHeight="1">
      <c r="A773" s="25" t="inlineStr">
        <is>
          <t>I2708</t>
        </is>
      </c>
      <c r="B773" s="26" t="inlineStr">
        <is>
          <t>FUEL OIL</t>
        </is>
      </c>
      <c r="C773" s="25" t="inlineStr">
        <is>
          <t>SEINFRA</t>
        </is>
      </c>
      <c r="D773" s="25" t="inlineStr">
        <is>
          <t>L</t>
        </is>
      </c>
      <c r="E773" s="69" t="n">
        <v>200</v>
      </c>
      <c r="F773" s="72" t="n">
        <v>3.74</v>
      </c>
      <c r="G773" s="72" t="n">
        <v>748</v>
      </c>
      <c r="L773" t="n">
        <v>200</v>
      </c>
      <c r="M773" t="n">
        <v>3.74</v>
      </c>
      <c r="N773">
        <f>(M773-F773)</f>
        <v/>
      </c>
    </row>
    <row r="774" ht="15" customHeight="1">
      <c r="A774" s="2" t="inlineStr"/>
      <c r="B774" s="2" t="inlineStr"/>
      <c r="C774" s="2" t="inlineStr"/>
      <c r="D774" s="2" t="inlineStr"/>
      <c r="E774" s="29" t="inlineStr">
        <is>
          <t>TOTAL Material:</t>
        </is>
      </c>
      <c r="F774" s="60" t="n"/>
      <c r="G774" s="73" t="n">
        <v>748</v>
      </c>
    </row>
    <row r="775" ht="15" customHeight="1">
      <c r="A775" s="2" t="inlineStr"/>
      <c r="B775" s="2" t="inlineStr"/>
      <c r="C775" s="2" t="inlineStr"/>
      <c r="D775" s="2" t="inlineStr"/>
      <c r="E775" s="31" t="inlineStr">
        <is>
          <t>VALOR:</t>
        </is>
      </c>
      <c r="F775" s="60" t="n"/>
      <c r="G775" s="61" t="n">
        <v>748</v>
      </c>
    </row>
    <row r="776" ht="15" customHeight="1">
      <c r="A776" s="2" t="inlineStr"/>
      <c r="B776" s="2" t="inlineStr"/>
      <c r="C776" s="2" t="inlineStr"/>
      <c r="D776" s="2" t="inlineStr"/>
      <c r="E776" s="31" t="inlineStr">
        <is>
          <t>VALOR BDI (26.70%):</t>
        </is>
      </c>
      <c r="F776" s="60" t="n"/>
      <c r="G776" s="61">
        <f>ROUNDDOWN(G775*BDI,2)</f>
        <v/>
      </c>
    </row>
    <row r="777" ht="15" customHeight="1">
      <c r="A777" s="2" t="inlineStr"/>
      <c r="B777" s="2" t="inlineStr"/>
      <c r="C777" s="2" t="inlineStr"/>
      <c r="D777" s="2" t="inlineStr"/>
      <c r="E777" s="31" t="inlineStr">
        <is>
          <t>VALOR COM BDI:</t>
        </is>
      </c>
      <c r="F777" s="60" t="n"/>
      <c r="G777" s="61">
        <f>G776 + G775</f>
        <v/>
      </c>
    </row>
    <row r="778" ht="10" customHeight="1">
      <c r="A778" s="2" t="inlineStr"/>
      <c r="B778" s="2" t="inlineStr"/>
      <c r="C778" s="22" t="inlineStr"/>
      <c r="E778" s="2" t="inlineStr"/>
      <c r="F778" s="2" t="inlineStr"/>
      <c r="G778" s="2" t="inlineStr"/>
    </row>
    <row r="779" ht="20" customHeight="1">
      <c r="A779" s="23" t="inlineStr">
        <is>
          <t>G0414 MATERIAL DE OPERAÇÃO DE MÁQUINA DE FURO DIRECIONAL 10000KGF (H)</t>
        </is>
      </c>
      <c r="B779" s="59" t="n"/>
      <c r="C779" s="59" t="n"/>
      <c r="D779" s="59" t="n"/>
      <c r="E779" s="59" t="n"/>
      <c r="F779" s="59" t="n"/>
      <c r="G779" s="60" t="n"/>
    </row>
    <row r="780" ht="15" customHeight="1">
      <c r="A780" s="24" t="inlineStr">
        <is>
          <t>Material</t>
        </is>
      </c>
      <c r="B780" s="60" t="n"/>
      <c r="C780" s="15" t="inlineStr">
        <is>
          <t>FONTE</t>
        </is>
      </c>
      <c r="D780" s="15" t="inlineStr">
        <is>
          <t>UNID</t>
        </is>
      </c>
      <c r="E780" s="15" t="inlineStr">
        <is>
          <t>COEFICIENTE</t>
        </is>
      </c>
      <c r="F780" s="15" t="inlineStr">
        <is>
          <t>PREÇO UNITÁRIO</t>
        </is>
      </c>
      <c r="G780" s="15" t="inlineStr">
        <is>
          <t>TOTAL</t>
        </is>
      </c>
    </row>
    <row r="781" ht="15" customHeight="1">
      <c r="A781" s="25" t="inlineStr">
        <is>
          <t>I2706</t>
        </is>
      </c>
      <c r="B781" s="26" t="inlineStr">
        <is>
          <t>OLEO DIESEL</t>
        </is>
      </c>
      <c r="C781" s="25" t="inlineStr">
        <is>
          <t>SEINFRA</t>
        </is>
      </c>
      <c r="D781" s="25" t="inlineStr">
        <is>
          <t>L</t>
        </is>
      </c>
      <c r="E781" s="69" t="n">
        <v>18.75</v>
      </c>
      <c r="F781" s="72" t="n">
        <v>4.99</v>
      </c>
      <c r="G781" s="72" t="n">
        <v>93.5625</v>
      </c>
      <c r="L781" t="n">
        <v>18.75</v>
      </c>
      <c r="M781" t="n">
        <v>4.99</v>
      </c>
      <c r="N781">
        <f>(M781-F781)</f>
        <v/>
      </c>
    </row>
    <row r="782" ht="15" customHeight="1">
      <c r="A782" s="2" t="inlineStr"/>
      <c r="B782" s="2" t="inlineStr"/>
      <c r="C782" s="2" t="inlineStr"/>
      <c r="D782" s="2" t="inlineStr"/>
      <c r="E782" s="29" t="inlineStr">
        <is>
          <t>TOTAL Material:</t>
        </is>
      </c>
      <c r="F782" s="60" t="n"/>
      <c r="G782" s="73" t="n">
        <v>93.5625</v>
      </c>
    </row>
    <row r="783" ht="15" customHeight="1">
      <c r="A783" s="2" t="inlineStr"/>
      <c r="B783" s="2" t="inlineStr"/>
      <c r="C783" s="2" t="inlineStr"/>
      <c r="D783" s="2" t="inlineStr"/>
      <c r="E783" s="31" t="inlineStr">
        <is>
          <t>VALOR:</t>
        </is>
      </c>
      <c r="F783" s="60" t="n"/>
      <c r="G783" s="61" t="n">
        <v>93.56</v>
      </c>
    </row>
    <row r="784" ht="15" customHeight="1">
      <c r="A784" s="2" t="inlineStr"/>
      <c r="B784" s="2" t="inlineStr"/>
      <c r="C784" s="2" t="inlineStr"/>
      <c r="D784" s="2" t="inlineStr"/>
      <c r="E784" s="31" t="inlineStr">
        <is>
          <t>VALOR BDI (26.70%):</t>
        </is>
      </c>
      <c r="F784" s="60" t="n"/>
      <c r="G784" s="61">
        <f>ROUNDDOWN(G783*BDI,2)</f>
        <v/>
      </c>
    </row>
    <row r="785" ht="15" customHeight="1">
      <c r="A785" s="2" t="inlineStr"/>
      <c r="B785" s="2" t="inlineStr"/>
      <c r="C785" s="2" t="inlineStr"/>
      <c r="D785" s="2" t="inlineStr"/>
      <c r="E785" s="31" t="inlineStr">
        <is>
          <t>VALOR COM BDI:</t>
        </is>
      </c>
      <c r="F785" s="60" t="n"/>
      <c r="G785" s="61">
        <f>G784 + G783</f>
        <v/>
      </c>
    </row>
    <row r="786" ht="10" customHeight="1">
      <c r="A786" s="2" t="inlineStr"/>
      <c r="B786" s="2" t="inlineStr"/>
      <c r="C786" s="22" t="inlineStr"/>
      <c r="E786" s="2" t="inlineStr"/>
      <c r="F786" s="2" t="inlineStr"/>
      <c r="G786" s="2" t="inlineStr"/>
    </row>
    <row r="787" ht="20" customHeight="1">
      <c r="A787" s="23" t="inlineStr">
        <is>
          <t>I2737 MATERIAL DE OPERAÇÃO DO CAMINHÃO ADAPTADO A VÁCUO (H)</t>
        </is>
      </c>
      <c r="B787" s="59" t="n"/>
      <c r="C787" s="59" t="n"/>
      <c r="D787" s="59" t="n"/>
      <c r="E787" s="59" t="n"/>
      <c r="F787" s="59" t="n"/>
      <c r="G787" s="60" t="n"/>
    </row>
    <row r="788" ht="15" customHeight="1">
      <c r="A788" s="24" t="inlineStr">
        <is>
          <t>Material</t>
        </is>
      </c>
      <c r="B788" s="60" t="n"/>
      <c r="C788" s="15" t="inlineStr">
        <is>
          <t>FONTE</t>
        </is>
      </c>
      <c r="D788" s="15" t="inlineStr">
        <is>
          <t>UNID</t>
        </is>
      </c>
      <c r="E788" s="15" t="inlineStr">
        <is>
          <t>COEFICIENTE</t>
        </is>
      </c>
      <c r="F788" s="15" t="inlineStr">
        <is>
          <t>PREÇO UNITÁRIO</t>
        </is>
      </c>
      <c r="G788" s="15" t="inlineStr">
        <is>
          <t>TOTAL</t>
        </is>
      </c>
    </row>
    <row r="789" ht="15" customHeight="1">
      <c r="A789" s="25" t="inlineStr">
        <is>
          <t>I2706</t>
        </is>
      </c>
      <c r="B789" s="26" t="inlineStr">
        <is>
          <t>OLEO DIESEL</t>
        </is>
      </c>
      <c r="C789" s="25" t="inlineStr">
        <is>
          <t>SEINFRA</t>
        </is>
      </c>
      <c r="D789" s="25" t="inlineStr">
        <is>
          <t>L</t>
        </is>
      </c>
      <c r="E789" s="69" t="n">
        <v>13.6</v>
      </c>
      <c r="F789" s="72" t="n">
        <v>4.99</v>
      </c>
      <c r="G789" s="72" t="n">
        <v>67.864</v>
      </c>
      <c r="L789" t="n">
        <v>13.6</v>
      </c>
      <c r="M789" t="n">
        <v>4.99</v>
      </c>
      <c r="N789">
        <f>(M789-F789)</f>
        <v/>
      </c>
    </row>
    <row r="790" ht="15" customHeight="1">
      <c r="A790" s="2" t="inlineStr"/>
      <c r="B790" s="2" t="inlineStr"/>
      <c r="C790" s="2" t="inlineStr"/>
      <c r="D790" s="2" t="inlineStr"/>
      <c r="E790" s="29" t="inlineStr">
        <is>
          <t>TOTAL Material:</t>
        </is>
      </c>
      <c r="F790" s="60" t="n"/>
      <c r="G790" s="73" t="n">
        <v>67.864</v>
      </c>
    </row>
    <row r="791" ht="15" customHeight="1">
      <c r="A791" s="2" t="inlineStr"/>
      <c r="B791" s="2" t="inlineStr"/>
      <c r="C791" s="2" t="inlineStr"/>
      <c r="D791" s="2" t="inlineStr"/>
      <c r="E791" s="31" t="inlineStr">
        <is>
          <t>VALOR:</t>
        </is>
      </c>
      <c r="F791" s="60" t="n"/>
      <c r="G791" s="61" t="n">
        <v>67.86</v>
      </c>
    </row>
    <row r="792" ht="15" customHeight="1">
      <c r="A792" s="2" t="inlineStr"/>
      <c r="B792" s="2" t="inlineStr"/>
      <c r="C792" s="2" t="inlineStr"/>
      <c r="D792" s="2" t="inlineStr"/>
      <c r="E792" s="31" t="inlineStr">
        <is>
          <t>VALOR BDI (26.70%):</t>
        </is>
      </c>
      <c r="F792" s="60" t="n"/>
      <c r="G792" s="61">
        <f>ROUNDDOWN(G791*BDI,2)</f>
        <v/>
      </c>
    </row>
    <row r="793" ht="15" customHeight="1">
      <c r="A793" s="2" t="inlineStr"/>
      <c r="B793" s="2" t="inlineStr"/>
      <c r="C793" s="2" t="inlineStr"/>
      <c r="D793" s="2" t="inlineStr"/>
      <c r="E793" s="31" t="inlineStr">
        <is>
          <t>VALOR COM BDI:</t>
        </is>
      </c>
      <c r="F793" s="60" t="n"/>
      <c r="G793" s="61">
        <f>G792 + G791</f>
        <v/>
      </c>
    </row>
    <row r="794" ht="10" customHeight="1">
      <c r="A794" s="2" t="inlineStr"/>
      <c r="B794" s="2" t="inlineStr"/>
      <c r="C794" s="22" t="inlineStr"/>
      <c r="E794" s="2" t="inlineStr"/>
      <c r="F794" s="2" t="inlineStr"/>
      <c r="G794" s="2" t="inlineStr"/>
    </row>
    <row r="795" ht="20" customHeight="1">
      <c r="A795" s="23" t="inlineStr">
        <is>
          <t>I2729 MATERIAL DE OPERAÇÃO DO CAMINHÃO C/ CARROCERIA DE MADEIRA (136 HP) (H)</t>
        </is>
      </c>
      <c r="B795" s="59" t="n"/>
      <c r="C795" s="59" t="n"/>
      <c r="D795" s="59" t="n"/>
      <c r="E795" s="59" t="n"/>
      <c r="F795" s="59" t="n"/>
      <c r="G795" s="60" t="n"/>
    </row>
    <row r="796" ht="15" customHeight="1">
      <c r="A796" s="24" t="inlineStr">
        <is>
          <t>Material</t>
        </is>
      </c>
      <c r="B796" s="60" t="n"/>
      <c r="C796" s="15" t="inlineStr">
        <is>
          <t>FONTE</t>
        </is>
      </c>
      <c r="D796" s="15" t="inlineStr">
        <is>
          <t>UNID</t>
        </is>
      </c>
      <c r="E796" s="15" t="inlineStr">
        <is>
          <t>COEFICIENTE</t>
        </is>
      </c>
      <c r="F796" s="15" t="inlineStr">
        <is>
          <t>PREÇO UNITÁRIO</t>
        </is>
      </c>
      <c r="G796" s="15" t="inlineStr">
        <is>
          <t>TOTAL</t>
        </is>
      </c>
    </row>
    <row r="797" ht="15" customHeight="1">
      <c r="A797" s="25" t="inlineStr">
        <is>
          <t>I2706</t>
        </is>
      </c>
      <c r="B797" s="26" t="inlineStr">
        <is>
          <t>OLEO DIESEL</t>
        </is>
      </c>
      <c r="C797" s="25" t="inlineStr">
        <is>
          <t>SEINFRA</t>
        </is>
      </c>
      <c r="D797" s="25" t="inlineStr">
        <is>
          <t>L</t>
        </is>
      </c>
      <c r="E797" s="69" t="n">
        <v>13.6</v>
      </c>
      <c r="F797" s="72" t="n">
        <v>4.99</v>
      </c>
      <c r="G797" s="72" t="n">
        <v>67.864</v>
      </c>
      <c r="L797" t="n">
        <v>13.6</v>
      </c>
      <c r="M797" t="n">
        <v>4.99</v>
      </c>
      <c r="N797">
        <f>(M797-F797)</f>
        <v/>
      </c>
    </row>
    <row r="798" ht="15" customHeight="1">
      <c r="A798" s="2" t="inlineStr"/>
      <c r="B798" s="2" t="inlineStr"/>
      <c r="C798" s="2" t="inlineStr"/>
      <c r="D798" s="2" t="inlineStr"/>
      <c r="E798" s="29" t="inlineStr">
        <is>
          <t>TOTAL Material:</t>
        </is>
      </c>
      <c r="F798" s="60" t="n"/>
      <c r="G798" s="73" t="n">
        <v>67.864</v>
      </c>
    </row>
    <row r="799" ht="15" customHeight="1">
      <c r="A799" s="2" t="inlineStr"/>
      <c r="B799" s="2" t="inlineStr"/>
      <c r="C799" s="2" t="inlineStr"/>
      <c r="D799" s="2" t="inlineStr"/>
      <c r="E799" s="31" t="inlineStr">
        <is>
          <t>VALOR:</t>
        </is>
      </c>
      <c r="F799" s="60" t="n"/>
      <c r="G799" s="61" t="n">
        <v>67.86</v>
      </c>
    </row>
    <row r="800" ht="15" customHeight="1">
      <c r="A800" s="2" t="inlineStr"/>
      <c r="B800" s="2" t="inlineStr"/>
      <c r="C800" s="2" t="inlineStr"/>
      <c r="D800" s="2" t="inlineStr"/>
      <c r="E800" s="31" t="inlineStr">
        <is>
          <t>VALOR BDI (26.70%):</t>
        </is>
      </c>
      <c r="F800" s="60" t="n"/>
      <c r="G800" s="61">
        <f>ROUNDDOWN(G799*BDI,2)</f>
        <v/>
      </c>
    </row>
    <row r="801" ht="15" customHeight="1">
      <c r="A801" s="2" t="inlineStr"/>
      <c r="B801" s="2" t="inlineStr"/>
      <c r="C801" s="2" t="inlineStr"/>
      <c r="D801" s="2" t="inlineStr"/>
      <c r="E801" s="31" t="inlineStr">
        <is>
          <t>VALOR COM BDI:</t>
        </is>
      </c>
      <c r="F801" s="60" t="n"/>
      <c r="G801" s="61">
        <f>G800 + G799</f>
        <v/>
      </c>
    </row>
    <row r="802" ht="10" customHeight="1">
      <c r="A802" s="2" t="inlineStr"/>
      <c r="B802" s="2" t="inlineStr"/>
      <c r="C802" s="22" t="inlineStr"/>
      <c r="E802" s="2" t="inlineStr"/>
      <c r="F802" s="2" t="inlineStr"/>
      <c r="G802" s="2" t="inlineStr"/>
    </row>
    <row r="803" ht="20" customHeight="1">
      <c r="A803" s="23" t="inlineStr">
        <is>
          <t>I2727 MATERIAL DE OPERAÇÃO DO CAMINHÃO C/ CARROCERIA DE MADEIRA (92 HP) (H)</t>
        </is>
      </c>
      <c r="B803" s="59" t="n"/>
      <c r="C803" s="59" t="n"/>
      <c r="D803" s="59" t="n"/>
      <c r="E803" s="59" t="n"/>
      <c r="F803" s="59" t="n"/>
      <c r="G803" s="60" t="n"/>
    </row>
    <row r="804" ht="15" customHeight="1">
      <c r="A804" s="24" t="inlineStr">
        <is>
          <t>Material</t>
        </is>
      </c>
      <c r="B804" s="60" t="n"/>
      <c r="C804" s="15" t="inlineStr">
        <is>
          <t>FONTE</t>
        </is>
      </c>
      <c r="D804" s="15" t="inlineStr">
        <is>
          <t>UNID</t>
        </is>
      </c>
      <c r="E804" s="15" t="inlineStr">
        <is>
          <t>COEFICIENTE</t>
        </is>
      </c>
      <c r="F804" s="15" t="inlineStr">
        <is>
          <t>PREÇO UNITÁRIO</t>
        </is>
      </c>
      <c r="G804" s="15" t="inlineStr">
        <is>
          <t>TOTAL</t>
        </is>
      </c>
    </row>
    <row r="805" ht="15" customHeight="1">
      <c r="A805" s="25" t="inlineStr">
        <is>
          <t>I2706</t>
        </is>
      </c>
      <c r="B805" s="26" t="inlineStr">
        <is>
          <t>OLEO DIESEL</t>
        </is>
      </c>
      <c r="C805" s="25" t="inlineStr">
        <is>
          <t>SEINFRA</t>
        </is>
      </c>
      <c r="D805" s="25" t="inlineStr">
        <is>
          <t>L</t>
        </is>
      </c>
      <c r="E805" s="69" t="n">
        <v>9.199999999999999</v>
      </c>
      <c r="F805" s="72" t="n">
        <v>4.99</v>
      </c>
      <c r="G805" s="72" t="n">
        <v>45.908</v>
      </c>
      <c r="L805" t="n">
        <v>9.199999999999999</v>
      </c>
      <c r="M805" t="n">
        <v>4.99</v>
      </c>
      <c r="N805">
        <f>(M805-F805)</f>
        <v/>
      </c>
    </row>
    <row r="806" ht="15" customHeight="1">
      <c r="A806" s="2" t="inlineStr"/>
      <c r="B806" s="2" t="inlineStr"/>
      <c r="C806" s="2" t="inlineStr"/>
      <c r="D806" s="2" t="inlineStr"/>
      <c r="E806" s="29" t="inlineStr">
        <is>
          <t>TOTAL Material:</t>
        </is>
      </c>
      <c r="F806" s="60" t="n"/>
      <c r="G806" s="73" t="n">
        <v>45.908</v>
      </c>
    </row>
    <row r="807" ht="15" customHeight="1">
      <c r="A807" s="2" t="inlineStr"/>
      <c r="B807" s="2" t="inlineStr"/>
      <c r="C807" s="2" t="inlineStr"/>
      <c r="D807" s="2" t="inlineStr"/>
      <c r="E807" s="31" t="inlineStr">
        <is>
          <t>VALOR:</t>
        </is>
      </c>
      <c r="F807" s="60" t="n"/>
      <c r="G807" s="61" t="n">
        <v>45.91</v>
      </c>
    </row>
    <row r="808" ht="15" customHeight="1">
      <c r="A808" s="2" t="inlineStr"/>
      <c r="B808" s="2" t="inlineStr"/>
      <c r="C808" s="2" t="inlineStr"/>
      <c r="D808" s="2" t="inlineStr"/>
      <c r="E808" s="31" t="inlineStr">
        <is>
          <t>VALOR BDI (26.70%):</t>
        </is>
      </c>
      <c r="F808" s="60" t="n"/>
      <c r="G808" s="61">
        <f>ROUNDDOWN(G807*BDI,2)</f>
        <v/>
      </c>
    </row>
    <row r="809" ht="15" customHeight="1">
      <c r="A809" s="2" t="inlineStr"/>
      <c r="B809" s="2" t="inlineStr"/>
      <c r="C809" s="2" t="inlineStr"/>
      <c r="D809" s="2" t="inlineStr"/>
      <c r="E809" s="31" t="inlineStr">
        <is>
          <t>VALOR COM BDI:</t>
        </is>
      </c>
      <c r="F809" s="60" t="n"/>
      <c r="G809" s="61">
        <f>G808 + G807</f>
        <v/>
      </c>
    </row>
    <row r="810" ht="10" customHeight="1">
      <c r="A810" s="2" t="inlineStr"/>
      <c r="B810" s="2" t="inlineStr"/>
      <c r="C810" s="22" t="inlineStr"/>
      <c r="E810" s="2" t="inlineStr"/>
      <c r="F810" s="2" t="inlineStr"/>
      <c r="G810" s="2" t="inlineStr"/>
    </row>
    <row r="811" ht="20" customHeight="1">
      <c r="A811" s="23" t="inlineStr">
        <is>
          <t>I2733 MATERIAL DE OPERAÇÃO DO CAMINHÃO COMERC. EQUIP. C/ GUINDAUTO (H)</t>
        </is>
      </c>
      <c r="B811" s="59" t="n"/>
      <c r="C811" s="59" t="n"/>
      <c r="D811" s="59" t="n"/>
      <c r="E811" s="59" t="n"/>
      <c r="F811" s="59" t="n"/>
      <c r="G811" s="60" t="n"/>
    </row>
    <row r="812" ht="15" customHeight="1">
      <c r="A812" s="24" t="inlineStr">
        <is>
          <t>Material</t>
        </is>
      </c>
      <c r="B812" s="60" t="n"/>
      <c r="C812" s="15" t="inlineStr">
        <is>
          <t>FONTE</t>
        </is>
      </c>
      <c r="D812" s="15" t="inlineStr">
        <is>
          <t>UNID</t>
        </is>
      </c>
      <c r="E812" s="15" t="inlineStr">
        <is>
          <t>COEFICIENTE</t>
        </is>
      </c>
      <c r="F812" s="15" t="inlineStr">
        <is>
          <t>PREÇO UNITÁRIO</t>
        </is>
      </c>
      <c r="G812" s="15" t="inlineStr">
        <is>
          <t>TOTAL</t>
        </is>
      </c>
    </row>
    <row r="813" ht="15" customHeight="1">
      <c r="A813" s="25" t="inlineStr">
        <is>
          <t>I2706</t>
        </is>
      </c>
      <c r="B813" s="26" t="inlineStr">
        <is>
          <t>OLEO DIESEL</t>
        </is>
      </c>
      <c r="C813" s="25" t="inlineStr">
        <is>
          <t>SEINFRA</t>
        </is>
      </c>
      <c r="D813" s="25" t="inlineStr">
        <is>
          <t>L</t>
        </is>
      </c>
      <c r="E813" s="69" t="n">
        <v>13.6</v>
      </c>
      <c r="F813" s="72" t="n">
        <v>4.99</v>
      </c>
      <c r="G813" s="72" t="n">
        <v>67.864</v>
      </c>
      <c r="L813" t="n">
        <v>13.6</v>
      </c>
      <c r="M813" t="n">
        <v>4.99</v>
      </c>
      <c r="N813">
        <f>(M813-F813)</f>
        <v/>
      </c>
    </row>
    <row r="814" ht="15" customHeight="1">
      <c r="A814" s="2" t="inlineStr"/>
      <c r="B814" s="2" t="inlineStr"/>
      <c r="C814" s="2" t="inlineStr"/>
      <c r="D814" s="2" t="inlineStr"/>
      <c r="E814" s="29" t="inlineStr">
        <is>
          <t>TOTAL Material:</t>
        </is>
      </c>
      <c r="F814" s="60" t="n"/>
      <c r="G814" s="73" t="n">
        <v>67.864</v>
      </c>
    </row>
    <row r="815" ht="15" customHeight="1">
      <c r="A815" s="2" t="inlineStr"/>
      <c r="B815" s="2" t="inlineStr"/>
      <c r="C815" s="2" t="inlineStr"/>
      <c r="D815" s="2" t="inlineStr"/>
      <c r="E815" s="31" t="inlineStr">
        <is>
          <t>VALOR:</t>
        </is>
      </c>
      <c r="F815" s="60" t="n"/>
      <c r="G815" s="61" t="n">
        <v>67.86</v>
      </c>
    </row>
    <row r="816" ht="15" customHeight="1">
      <c r="A816" s="2" t="inlineStr"/>
      <c r="B816" s="2" t="inlineStr"/>
      <c r="C816" s="2" t="inlineStr"/>
      <c r="D816" s="2" t="inlineStr"/>
      <c r="E816" s="31" t="inlineStr">
        <is>
          <t>VALOR BDI (26.70%):</t>
        </is>
      </c>
      <c r="F816" s="60" t="n"/>
      <c r="G816" s="61">
        <f>ROUNDDOWN(G815*BDI,2)</f>
        <v/>
      </c>
    </row>
    <row r="817" ht="15" customHeight="1">
      <c r="A817" s="2" t="inlineStr"/>
      <c r="B817" s="2" t="inlineStr"/>
      <c r="C817" s="2" t="inlineStr"/>
      <c r="D817" s="2" t="inlineStr"/>
      <c r="E817" s="31" t="inlineStr">
        <is>
          <t>VALOR COM BDI:</t>
        </is>
      </c>
      <c r="F817" s="60" t="n"/>
      <c r="G817" s="61">
        <f>G816 + G815</f>
        <v/>
      </c>
    </row>
    <row r="818" ht="10" customHeight="1">
      <c r="A818" s="2" t="inlineStr"/>
      <c r="B818" s="2" t="inlineStr"/>
      <c r="C818" s="22" t="inlineStr"/>
      <c r="E818" s="2" t="inlineStr"/>
      <c r="F818" s="2" t="inlineStr"/>
      <c r="G818" s="2" t="inlineStr"/>
    </row>
    <row r="819" ht="20" customHeight="1">
      <c r="A819" s="23" t="inlineStr">
        <is>
          <t>I2743 MATERIAL DE OPERAÇÃO DO CAMINHÃO TANQUE 6.000 L (H)</t>
        </is>
      </c>
      <c r="B819" s="59" t="n"/>
      <c r="C819" s="59" t="n"/>
      <c r="D819" s="59" t="n"/>
      <c r="E819" s="59" t="n"/>
      <c r="F819" s="59" t="n"/>
      <c r="G819" s="60" t="n"/>
    </row>
    <row r="820" ht="15" customHeight="1">
      <c r="A820" s="24" t="inlineStr">
        <is>
          <t>Material</t>
        </is>
      </c>
      <c r="B820" s="60" t="n"/>
      <c r="C820" s="15" t="inlineStr">
        <is>
          <t>FONTE</t>
        </is>
      </c>
      <c r="D820" s="15" t="inlineStr">
        <is>
          <t>UNID</t>
        </is>
      </c>
      <c r="E820" s="15" t="inlineStr">
        <is>
          <t>COEFICIENTE</t>
        </is>
      </c>
      <c r="F820" s="15" t="inlineStr">
        <is>
          <t>PREÇO UNITÁRIO</t>
        </is>
      </c>
      <c r="G820" s="15" t="inlineStr">
        <is>
          <t>TOTAL</t>
        </is>
      </c>
    </row>
    <row r="821" ht="15" customHeight="1">
      <c r="A821" s="25" t="inlineStr">
        <is>
          <t>I2706</t>
        </is>
      </c>
      <c r="B821" s="26" t="inlineStr">
        <is>
          <t>OLEO DIESEL</t>
        </is>
      </c>
      <c r="C821" s="25" t="inlineStr">
        <is>
          <t>SEINFRA</t>
        </is>
      </c>
      <c r="D821" s="25" t="inlineStr">
        <is>
          <t>L</t>
        </is>
      </c>
      <c r="E821" s="69" t="n">
        <v>13.6</v>
      </c>
      <c r="F821" s="72" t="n">
        <v>4.99</v>
      </c>
      <c r="G821" s="72" t="n">
        <v>67.864</v>
      </c>
      <c r="L821" t="n">
        <v>13.6</v>
      </c>
      <c r="M821" t="n">
        <v>4.99</v>
      </c>
      <c r="N821">
        <f>(M821-F821)</f>
        <v/>
      </c>
    </row>
    <row r="822" ht="15" customHeight="1">
      <c r="A822" s="2" t="inlineStr"/>
      <c r="B822" s="2" t="inlineStr"/>
      <c r="C822" s="2" t="inlineStr"/>
      <c r="D822" s="2" t="inlineStr"/>
      <c r="E822" s="29" t="inlineStr">
        <is>
          <t>TOTAL Material:</t>
        </is>
      </c>
      <c r="F822" s="60" t="n"/>
      <c r="G822" s="73" t="n">
        <v>67.864</v>
      </c>
    </row>
    <row r="823" ht="15" customHeight="1">
      <c r="A823" s="2" t="inlineStr"/>
      <c r="B823" s="2" t="inlineStr"/>
      <c r="C823" s="2" t="inlineStr"/>
      <c r="D823" s="2" t="inlineStr"/>
      <c r="E823" s="31" t="inlineStr">
        <is>
          <t>VALOR:</t>
        </is>
      </c>
      <c r="F823" s="60" t="n"/>
      <c r="G823" s="61" t="n">
        <v>67.86</v>
      </c>
    </row>
    <row r="824" ht="15" customHeight="1">
      <c r="A824" s="2" t="inlineStr"/>
      <c r="B824" s="2" t="inlineStr"/>
      <c r="C824" s="2" t="inlineStr"/>
      <c r="D824" s="2" t="inlineStr"/>
      <c r="E824" s="31" t="inlineStr">
        <is>
          <t>VALOR BDI (26.70%):</t>
        </is>
      </c>
      <c r="F824" s="60" t="n"/>
      <c r="G824" s="61">
        <f>ROUNDDOWN(G823*BDI,2)</f>
        <v/>
      </c>
    </row>
    <row r="825" ht="15" customHeight="1">
      <c r="A825" s="2" t="inlineStr"/>
      <c r="B825" s="2" t="inlineStr"/>
      <c r="C825" s="2" t="inlineStr"/>
      <c r="D825" s="2" t="inlineStr"/>
      <c r="E825" s="31" t="inlineStr">
        <is>
          <t>VALOR COM BDI:</t>
        </is>
      </c>
      <c r="F825" s="60" t="n"/>
      <c r="G825" s="61">
        <f>G824 + G823</f>
        <v/>
      </c>
    </row>
    <row r="826" ht="10" customHeight="1">
      <c r="A826" s="2" t="inlineStr"/>
      <c r="B826" s="2" t="inlineStr"/>
      <c r="C826" s="22" t="inlineStr"/>
      <c r="E826" s="2" t="inlineStr"/>
      <c r="F826" s="2" t="inlineStr"/>
      <c r="G826" s="2" t="inlineStr"/>
    </row>
    <row r="827" ht="20" customHeight="1">
      <c r="A827" s="23" t="inlineStr">
        <is>
          <t>I2745 MATERIAL DE OPERAÇÃO DO CAMINHÃO TANQUE 8.000 L (H)</t>
        </is>
      </c>
      <c r="B827" s="59" t="n"/>
      <c r="C827" s="59" t="n"/>
      <c r="D827" s="59" t="n"/>
      <c r="E827" s="59" t="n"/>
      <c r="F827" s="59" t="n"/>
      <c r="G827" s="60" t="n"/>
    </row>
    <row r="828" ht="15" customHeight="1">
      <c r="A828" s="24" t="inlineStr">
        <is>
          <t>Material</t>
        </is>
      </c>
      <c r="B828" s="60" t="n"/>
      <c r="C828" s="15" t="inlineStr">
        <is>
          <t>FONTE</t>
        </is>
      </c>
      <c r="D828" s="15" t="inlineStr">
        <is>
          <t>UNID</t>
        </is>
      </c>
      <c r="E828" s="15" t="inlineStr">
        <is>
          <t>COEFICIENTE</t>
        </is>
      </c>
      <c r="F828" s="15" t="inlineStr">
        <is>
          <t>PREÇO UNITÁRIO</t>
        </is>
      </c>
      <c r="G828" s="15" t="inlineStr">
        <is>
          <t>TOTAL</t>
        </is>
      </c>
    </row>
    <row r="829" ht="15" customHeight="1">
      <c r="A829" s="25" t="inlineStr">
        <is>
          <t>I2706</t>
        </is>
      </c>
      <c r="B829" s="26" t="inlineStr">
        <is>
          <t>OLEO DIESEL</t>
        </is>
      </c>
      <c r="C829" s="25" t="inlineStr">
        <is>
          <t>SEINFRA</t>
        </is>
      </c>
      <c r="D829" s="25" t="inlineStr">
        <is>
          <t>L</t>
        </is>
      </c>
      <c r="E829" s="69" t="n">
        <v>18.4</v>
      </c>
      <c r="F829" s="72" t="n">
        <v>4.99</v>
      </c>
      <c r="G829" s="72" t="n">
        <v>91.816</v>
      </c>
      <c r="L829" t="n">
        <v>18.4</v>
      </c>
      <c r="M829" t="n">
        <v>4.99</v>
      </c>
      <c r="N829">
        <f>(M829-F829)</f>
        <v/>
      </c>
    </row>
    <row r="830" ht="15" customHeight="1">
      <c r="A830" s="2" t="inlineStr"/>
      <c r="B830" s="2" t="inlineStr"/>
      <c r="C830" s="2" t="inlineStr"/>
      <c r="D830" s="2" t="inlineStr"/>
      <c r="E830" s="29" t="inlineStr">
        <is>
          <t>TOTAL Material:</t>
        </is>
      </c>
      <c r="F830" s="60" t="n"/>
      <c r="G830" s="73" t="n">
        <v>91.816</v>
      </c>
    </row>
    <row r="831" ht="15" customHeight="1">
      <c r="A831" s="2" t="inlineStr"/>
      <c r="B831" s="2" t="inlineStr"/>
      <c r="C831" s="2" t="inlineStr"/>
      <c r="D831" s="2" t="inlineStr"/>
      <c r="E831" s="31" t="inlineStr">
        <is>
          <t>VALOR:</t>
        </is>
      </c>
      <c r="F831" s="60" t="n"/>
      <c r="G831" s="61" t="n">
        <v>91.81999999999999</v>
      </c>
    </row>
    <row r="832" ht="15" customHeight="1">
      <c r="A832" s="2" t="inlineStr"/>
      <c r="B832" s="2" t="inlineStr"/>
      <c r="C832" s="2" t="inlineStr"/>
      <c r="D832" s="2" t="inlineStr"/>
      <c r="E832" s="31" t="inlineStr">
        <is>
          <t>VALOR BDI (26.70%):</t>
        </is>
      </c>
      <c r="F832" s="60" t="n"/>
      <c r="G832" s="61">
        <f>ROUNDDOWN(G831*BDI,2)</f>
        <v/>
      </c>
    </row>
    <row r="833" ht="15" customHeight="1">
      <c r="A833" s="2" t="inlineStr"/>
      <c r="B833" s="2" t="inlineStr"/>
      <c r="C833" s="2" t="inlineStr"/>
      <c r="D833" s="2" t="inlineStr"/>
      <c r="E833" s="31" t="inlineStr">
        <is>
          <t>VALOR COM BDI:</t>
        </is>
      </c>
      <c r="F833" s="60" t="n"/>
      <c r="G833" s="61">
        <f>G832 + G831</f>
        <v/>
      </c>
    </row>
    <row r="834" ht="10" customHeight="1">
      <c r="A834" s="2" t="inlineStr"/>
      <c r="B834" s="2" t="inlineStr"/>
      <c r="C834" s="22" t="inlineStr"/>
      <c r="E834" s="2" t="inlineStr"/>
      <c r="F834" s="2" t="inlineStr"/>
      <c r="G834" s="2" t="inlineStr"/>
    </row>
    <row r="835" ht="20" customHeight="1">
      <c r="A835" s="23" t="inlineStr">
        <is>
          <t>I2757 MATERIAL DE OPERAÇÃO DO CAVALO MEC. C/ PRANC. 2 EIXOS (H)</t>
        </is>
      </c>
      <c r="B835" s="59" t="n"/>
      <c r="C835" s="59" t="n"/>
      <c r="D835" s="59" t="n"/>
      <c r="E835" s="59" t="n"/>
      <c r="F835" s="59" t="n"/>
      <c r="G835" s="60" t="n"/>
    </row>
    <row r="836" ht="15" customHeight="1">
      <c r="A836" s="24" t="inlineStr">
        <is>
          <t>Material</t>
        </is>
      </c>
      <c r="B836" s="60" t="n"/>
      <c r="C836" s="15" t="inlineStr">
        <is>
          <t>FONTE</t>
        </is>
      </c>
      <c r="D836" s="15" t="inlineStr">
        <is>
          <t>UNID</t>
        </is>
      </c>
      <c r="E836" s="15" t="inlineStr">
        <is>
          <t>COEFICIENTE</t>
        </is>
      </c>
      <c r="F836" s="15" t="inlineStr">
        <is>
          <t>PREÇO UNITÁRIO</t>
        </is>
      </c>
      <c r="G836" s="15" t="inlineStr">
        <is>
          <t>TOTAL</t>
        </is>
      </c>
    </row>
    <row r="837" ht="15" customHeight="1">
      <c r="A837" s="25" t="inlineStr">
        <is>
          <t>I2706</t>
        </is>
      </c>
      <c r="B837" s="26" t="inlineStr">
        <is>
          <t>OLEO DIESEL</t>
        </is>
      </c>
      <c r="C837" s="25" t="inlineStr">
        <is>
          <t>SEINFRA</t>
        </is>
      </c>
      <c r="D837" s="25" t="inlineStr">
        <is>
          <t>L</t>
        </is>
      </c>
      <c r="E837" s="69" t="n">
        <v>22.8</v>
      </c>
      <c r="F837" s="72" t="n">
        <v>4.99</v>
      </c>
      <c r="G837" s="72" t="n">
        <v>113.772</v>
      </c>
      <c r="L837" t="n">
        <v>22.8</v>
      </c>
      <c r="M837" t="n">
        <v>4.99</v>
      </c>
      <c r="N837">
        <f>(M837-F837)</f>
        <v/>
      </c>
    </row>
    <row r="838" ht="15" customHeight="1">
      <c r="A838" s="2" t="inlineStr"/>
      <c r="B838" s="2" t="inlineStr"/>
      <c r="C838" s="2" t="inlineStr"/>
      <c r="D838" s="2" t="inlineStr"/>
      <c r="E838" s="29" t="inlineStr">
        <is>
          <t>TOTAL Material:</t>
        </is>
      </c>
      <c r="F838" s="60" t="n"/>
      <c r="G838" s="73" t="n">
        <v>113.772</v>
      </c>
    </row>
    <row r="839" ht="15" customHeight="1">
      <c r="A839" s="2" t="inlineStr"/>
      <c r="B839" s="2" t="inlineStr"/>
      <c r="C839" s="2" t="inlineStr"/>
      <c r="D839" s="2" t="inlineStr"/>
      <c r="E839" s="31" t="inlineStr">
        <is>
          <t>VALOR:</t>
        </is>
      </c>
      <c r="F839" s="60" t="n"/>
      <c r="G839" s="61" t="n">
        <v>113.77</v>
      </c>
    </row>
    <row r="840" ht="15" customHeight="1">
      <c r="A840" s="2" t="inlineStr"/>
      <c r="B840" s="2" t="inlineStr"/>
      <c r="C840" s="2" t="inlineStr"/>
      <c r="D840" s="2" t="inlineStr"/>
      <c r="E840" s="31" t="inlineStr">
        <is>
          <t>VALOR BDI (26.70%):</t>
        </is>
      </c>
      <c r="F840" s="60" t="n"/>
      <c r="G840" s="61">
        <f>ROUNDDOWN(G839*BDI,2)</f>
        <v/>
      </c>
    </row>
    <row r="841" ht="15" customHeight="1">
      <c r="A841" s="2" t="inlineStr"/>
      <c r="B841" s="2" t="inlineStr"/>
      <c r="C841" s="2" t="inlineStr"/>
      <c r="D841" s="2" t="inlineStr"/>
      <c r="E841" s="31" t="inlineStr">
        <is>
          <t>VALOR COM BDI:</t>
        </is>
      </c>
      <c r="F841" s="60" t="n"/>
      <c r="G841" s="61">
        <f>G840 + G839</f>
        <v/>
      </c>
    </row>
    <row r="842" ht="10" customHeight="1">
      <c r="A842" s="2" t="inlineStr"/>
      <c r="B842" s="2" t="inlineStr"/>
      <c r="C842" s="22" t="inlineStr"/>
      <c r="E842" s="2" t="inlineStr"/>
      <c r="F842" s="2" t="inlineStr"/>
      <c r="G842" s="2" t="inlineStr"/>
    </row>
    <row r="843" ht="20" customHeight="1">
      <c r="A843" s="23" t="inlineStr">
        <is>
          <t>I2767 MATERIAL DE OPERAÇÃO DO COMPAC. DE PNEUS PRES. VAR. AUTOPR. (H)</t>
        </is>
      </c>
      <c r="B843" s="59" t="n"/>
      <c r="C843" s="59" t="n"/>
      <c r="D843" s="59" t="n"/>
      <c r="E843" s="59" t="n"/>
      <c r="F843" s="59" t="n"/>
      <c r="G843" s="60" t="n"/>
    </row>
    <row r="844" ht="15" customHeight="1">
      <c r="A844" s="24" t="inlineStr">
        <is>
          <t>Material</t>
        </is>
      </c>
      <c r="B844" s="60" t="n"/>
      <c r="C844" s="15" t="inlineStr">
        <is>
          <t>FONTE</t>
        </is>
      </c>
      <c r="D844" s="15" t="inlineStr">
        <is>
          <t>UNID</t>
        </is>
      </c>
      <c r="E844" s="15" t="inlineStr">
        <is>
          <t>COEFICIENTE</t>
        </is>
      </c>
      <c r="F844" s="15" t="inlineStr">
        <is>
          <t>PREÇO UNITÁRIO</t>
        </is>
      </c>
      <c r="G844" s="15" t="inlineStr">
        <is>
          <t>TOTAL</t>
        </is>
      </c>
    </row>
    <row r="845" ht="15" customHeight="1">
      <c r="A845" s="25" t="inlineStr">
        <is>
          <t>I2706</t>
        </is>
      </c>
      <c r="B845" s="26" t="inlineStr">
        <is>
          <t>OLEO DIESEL</t>
        </is>
      </c>
      <c r="C845" s="25" t="inlineStr">
        <is>
          <t>SEINFRA</t>
        </is>
      </c>
      <c r="D845" s="25" t="inlineStr">
        <is>
          <t>L</t>
        </is>
      </c>
      <c r="E845" s="69" t="n">
        <v>19.5</v>
      </c>
      <c r="F845" s="72" t="n">
        <v>4.99</v>
      </c>
      <c r="G845" s="72" t="n">
        <v>97.30500000000001</v>
      </c>
      <c r="L845" t="n">
        <v>19.5</v>
      </c>
      <c r="M845" t="n">
        <v>4.99</v>
      </c>
      <c r="N845">
        <f>(M845-F845)</f>
        <v/>
      </c>
    </row>
    <row r="846" ht="15" customHeight="1">
      <c r="A846" s="2" t="inlineStr"/>
      <c r="B846" s="2" t="inlineStr"/>
      <c r="C846" s="2" t="inlineStr"/>
      <c r="D846" s="2" t="inlineStr"/>
      <c r="E846" s="29" t="inlineStr">
        <is>
          <t>TOTAL Material:</t>
        </is>
      </c>
      <c r="F846" s="60" t="n"/>
      <c r="G846" s="73" t="n">
        <v>97.30500000000001</v>
      </c>
    </row>
    <row r="847" ht="15" customHeight="1">
      <c r="A847" s="2" t="inlineStr"/>
      <c r="B847" s="2" t="inlineStr"/>
      <c r="C847" s="2" t="inlineStr"/>
      <c r="D847" s="2" t="inlineStr"/>
      <c r="E847" s="31" t="inlineStr">
        <is>
          <t>VALOR:</t>
        </is>
      </c>
      <c r="F847" s="60" t="n"/>
      <c r="G847" s="61" t="n">
        <v>97.31</v>
      </c>
    </row>
    <row r="848" ht="15" customHeight="1">
      <c r="A848" s="2" t="inlineStr"/>
      <c r="B848" s="2" t="inlineStr"/>
      <c r="C848" s="2" t="inlineStr"/>
      <c r="D848" s="2" t="inlineStr"/>
      <c r="E848" s="31" t="inlineStr">
        <is>
          <t>VALOR BDI (26.70%):</t>
        </is>
      </c>
      <c r="F848" s="60" t="n"/>
      <c r="G848" s="61">
        <f>ROUNDDOWN(G847*BDI,2)</f>
        <v/>
      </c>
    </row>
    <row r="849" ht="15" customHeight="1">
      <c r="A849" s="2" t="inlineStr"/>
      <c r="B849" s="2" t="inlineStr"/>
      <c r="C849" s="2" t="inlineStr"/>
      <c r="D849" s="2" t="inlineStr"/>
      <c r="E849" s="31" t="inlineStr">
        <is>
          <t>VALOR COM BDI:</t>
        </is>
      </c>
      <c r="F849" s="60" t="n"/>
      <c r="G849" s="61">
        <f>G848 + G847</f>
        <v/>
      </c>
    </row>
    <row r="850" ht="10" customHeight="1">
      <c r="A850" s="2" t="inlineStr"/>
      <c r="B850" s="2" t="inlineStr"/>
      <c r="C850" s="22" t="inlineStr"/>
      <c r="E850" s="2" t="inlineStr"/>
      <c r="F850" s="2" t="inlineStr"/>
      <c r="G850" s="2" t="inlineStr"/>
    </row>
    <row r="851" ht="20" customHeight="1">
      <c r="A851" s="23" t="inlineStr">
        <is>
          <t>I2761 MATERIAL DE OPERAÇÃO DO COMPAC. LISO TANDEM AUTOPR. (H)</t>
        </is>
      </c>
      <c r="B851" s="59" t="n"/>
      <c r="C851" s="59" t="n"/>
      <c r="D851" s="59" t="n"/>
      <c r="E851" s="59" t="n"/>
      <c r="F851" s="59" t="n"/>
      <c r="G851" s="60" t="n"/>
    </row>
    <row r="852" ht="15" customHeight="1">
      <c r="A852" s="24" t="inlineStr">
        <is>
          <t>Material</t>
        </is>
      </c>
      <c r="B852" s="60" t="n"/>
      <c r="C852" s="15" t="inlineStr">
        <is>
          <t>FONTE</t>
        </is>
      </c>
      <c r="D852" s="15" t="inlineStr">
        <is>
          <t>UNID</t>
        </is>
      </c>
      <c r="E852" s="15" t="inlineStr">
        <is>
          <t>COEFICIENTE</t>
        </is>
      </c>
      <c r="F852" s="15" t="inlineStr">
        <is>
          <t>PREÇO UNITÁRIO</t>
        </is>
      </c>
      <c r="G852" s="15" t="inlineStr">
        <is>
          <t>TOTAL</t>
        </is>
      </c>
    </row>
    <row r="853" ht="15" customHeight="1">
      <c r="A853" s="25" t="inlineStr">
        <is>
          <t>I2706</t>
        </is>
      </c>
      <c r="B853" s="26" t="inlineStr">
        <is>
          <t>OLEO DIESEL</t>
        </is>
      </c>
      <c r="C853" s="25" t="inlineStr">
        <is>
          <t>SEINFRA</t>
        </is>
      </c>
      <c r="D853" s="25" t="inlineStr">
        <is>
          <t>L</t>
        </is>
      </c>
      <c r="E853" s="69" t="n">
        <v>6.6</v>
      </c>
      <c r="F853" s="72" t="n">
        <v>4.99</v>
      </c>
      <c r="G853" s="72" t="n">
        <v>32.934</v>
      </c>
      <c r="L853" t="n">
        <v>6.6</v>
      </c>
      <c r="M853" t="n">
        <v>4.99</v>
      </c>
      <c r="N853">
        <f>(M853-F853)</f>
        <v/>
      </c>
    </row>
    <row r="854" ht="15" customHeight="1">
      <c r="A854" s="2" t="inlineStr"/>
      <c r="B854" s="2" t="inlineStr"/>
      <c r="C854" s="2" t="inlineStr"/>
      <c r="D854" s="2" t="inlineStr"/>
      <c r="E854" s="29" t="inlineStr">
        <is>
          <t>TOTAL Material:</t>
        </is>
      </c>
      <c r="F854" s="60" t="n"/>
      <c r="G854" s="73" t="n">
        <v>32.934</v>
      </c>
    </row>
    <row r="855" ht="15" customHeight="1">
      <c r="A855" s="2" t="inlineStr"/>
      <c r="B855" s="2" t="inlineStr"/>
      <c r="C855" s="2" t="inlineStr"/>
      <c r="D855" s="2" t="inlineStr"/>
      <c r="E855" s="31" t="inlineStr">
        <is>
          <t>VALOR:</t>
        </is>
      </c>
      <c r="F855" s="60" t="n"/>
      <c r="G855" s="61" t="n">
        <v>32.93</v>
      </c>
    </row>
    <row r="856" ht="15" customHeight="1">
      <c r="A856" s="2" t="inlineStr"/>
      <c r="B856" s="2" t="inlineStr"/>
      <c r="C856" s="2" t="inlineStr"/>
      <c r="D856" s="2" t="inlineStr"/>
      <c r="E856" s="31" t="inlineStr">
        <is>
          <t>VALOR BDI (26.70%):</t>
        </is>
      </c>
      <c r="F856" s="60" t="n"/>
      <c r="G856" s="61">
        <f>ROUNDDOWN(G855*BDI,2)</f>
        <v/>
      </c>
    </row>
    <row r="857" ht="15" customHeight="1">
      <c r="A857" s="2" t="inlineStr"/>
      <c r="B857" s="2" t="inlineStr"/>
      <c r="C857" s="2" t="inlineStr"/>
      <c r="D857" s="2" t="inlineStr"/>
      <c r="E857" s="31" t="inlineStr">
        <is>
          <t>VALOR COM BDI:</t>
        </is>
      </c>
      <c r="F857" s="60" t="n"/>
      <c r="G857" s="61">
        <f>G856 + G855</f>
        <v/>
      </c>
    </row>
    <row r="858" ht="10" customHeight="1">
      <c r="A858" s="2" t="inlineStr"/>
      <c r="B858" s="2" t="inlineStr"/>
      <c r="C858" s="22" t="inlineStr"/>
      <c r="E858" s="2" t="inlineStr"/>
      <c r="F858" s="2" t="inlineStr"/>
      <c r="G858" s="2" t="inlineStr"/>
    </row>
    <row r="859" ht="20" customHeight="1">
      <c r="A859" s="23" t="inlineStr">
        <is>
          <t>I2769 MATERIAL DE OPERAÇÃO DO COMPACTADOR DE PLACA VIBRATÓRIA (4HP) (H)</t>
        </is>
      </c>
      <c r="B859" s="59" t="n"/>
      <c r="C859" s="59" t="n"/>
      <c r="D859" s="59" t="n"/>
      <c r="E859" s="59" t="n"/>
      <c r="F859" s="59" t="n"/>
      <c r="G859" s="60" t="n"/>
    </row>
    <row r="860" ht="15" customHeight="1">
      <c r="A860" s="24" t="inlineStr">
        <is>
          <t>Material</t>
        </is>
      </c>
      <c r="B860" s="60" t="n"/>
      <c r="C860" s="15" t="inlineStr">
        <is>
          <t>FONTE</t>
        </is>
      </c>
      <c r="D860" s="15" t="inlineStr">
        <is>
          <t>UNID</t>
        </is>
      </c>
      <c r="E860" s="15" t="inlineStr">
        <is>
          <t>COEFICIENTE</t>
        </is>
      </c>
      <c r="F860" s="15" t="inlineStr">
        <is>
          <t>PREÇO UNITÁRIO</t>
        </is>
      </c>
      <c r="G860" s="15" t="inlineStr">
        <is>
          <t>TOTAL</t>
        </is>
      </c>
    </row>
    <row r="861" ht="15" customHeight="1">
      <c r="A861" s="25" t="inlineStr">
        <is>
          <t>I2706</t>
        </is>
      </c>
      <c r="B861" s="26" t="inlineStr">
        <is>
          <t>OLEO DIESEL</t>
        </is>
      </c>
      <c r="C861" s="25" t="inlineStr">
        <is>
          <t>SEINFRA</t>
        </is>
      </c>
      <c r="D861" s="25" t="inlineStr">
        <is>
          <t>L</t>
        </is>
      </c>
      <c r="E861" s="69" t="n">
        <v>0.6</v>
      </c>
      <c r="F861" s="72" t="n">
        <v>4.99</v>
      </c>
      <c r="G861" s="72" t="n">
        <v>2.994</v>
      </c>
      <c r="L861" t="n">
        <v>0.6</v>
      </c>
      <c r="M861" t="n">
        <v>4.99</v>
      </c>
      <c r="N861">
        <f>(M861-F861)</f>
        <v/>
      </c>
    </row>
    <row r="862" ht="15" customHeight="1">
      <c r="A862" s="2" t="inlineStr"/>
      <c r="B862" s="2" t="inlineStr"/>
      <c r="C862" s="2" t="inlineStr"/>
      <c r="D862" s="2" t="inlineStr"/>
      <c r="E862" s="29" t="inlineStr">
        <is>
          <t>TOTAL Material:</t>
        </is>
      </c>
      <c r="F862" s="60" t="n"/>
      <c r="G862" s="73" t="n">
        <v>2.994</v>
      </c>
    </row>
    <row r="863" ht="15" customHeight="1">
      <c r="A863" s="2" t="inlineStr"/>
      <c r="B863" s="2" t="inlineStr"/>
      <c r="C863" s="2" t="inlineStr"/>
      <c r="D863" s="2" t="inlineStr"/>
      <c r="E863" s="31" t="inlineStr">
        <is>
          <t>VALOR:</t>
        </is>
      </c>
      <c r="F863" s="60" t="n"/>
      <c r="G863" s="61" t="n">
        <v>2.99</v>
      </c>
    </row>
    <row r="864" ht="15" customHeight="1">
      <c r="A864" s="2" t="inlineStr"/>
      <c r="B864" s="2" t="inlineStr"/>
      <c r="C864" s="2" t="inlineStr"/>
      <c r="D864" s="2" t="inlineStr"/>
      <c r="E864" s="31" t="inlineStr">
        <is>
          <t>VALOR BDI (26.70%):</t>
        </is>
      </c>
      <c r="F864" s="60" t="n"/>
      <c r="G864" s="61">
        <f>ROUNDDOWN(G863*BDI,2)</f>
        <v/>
      </c>
    </row>
    <row r="865" ht="15" customHeight="1">
      <c r="A865" s="2" t="inlineStr"/>
      <c r="B865" s="2" t="inlineStr"/>
      <c r="C865" s="2" t="inlineStr"/>
      <c r="D865" s="2" t="inlineStr"/>
      <c r="E865" s="31" t="inlineStr">
        <is>
          <t>VALOR COM BDI:</t>
        </is>
      </c>
      <c r="F865" s="60" t="n"/>
      <c r="G865" s="61">
        <f>G864 + G863</f>
        <v/>
      </c>
    </row>
    <row r="866" ht="10" customHeight="1">
      <c r="A866" s="2" t="inlineStr"/>
      <c r="B866" s="2" t="inlineStr"/>
      <c r="C866" s="22" t="inlineStr"/>
      <c r="E866" s="2" t="inlineStr"/>
      <c r="F866" s="2" t="inlineStr"/>
      <c r="G866" s="2" t="inlineStr"/>
    </row>
    <row r="867" ht="20" customHeight="1">
      <c r="A867" s="23" t="inlineStr">
        <is>
          <t>I2771 MATERIAL DE OPERAÇÃO DO COMPACTADOR DE PLACA VIBRATÓRIA (7 HP) (H)</t>
        </is>
      </c>
      <c r="B867" s="59" t="n"/>
      <c r="C867" s="59" t="n"/>
      <c r="D867" s="59" t="n"/>
      <c r="E867" s="59" t="n"/>
      <c r="F867" s="59" t="n"/>
      <c r="G867" s="60" t="n"/>
    </row>
    <row r="868" ht="15" customHeight="1">
      <c r="A868" s="24" t="inlineStr">
        <is>
          <t>Material</t>
        </is>
      </c>
      <c r="B868" s="60" t="n"/>
      <c r="C868" s="15" t="inlineStr">
        <is>
          <t>FONTE</t>
        </is>
      </c>
      <c r="D868" s="15" t="inlineStr">
        <is>
          <t>UNID</t>
        </is>
      </c>
      <c r="E868" s="15" t="inlineStr">
        <is>
          <t>COEFICIENTE</t>
        </is>
      </c>
      <c r="F868" s="15" t="inlineStr">
        <is>
          <t>PREÇO UNITÁRIO</t>
        </is>
      </c>
      <c r="G868" s="15" t="inlineStr">
        <is>
          <t>TOTAL</t>
        </is>
      </c>
    </row>
    <row r="869" ht="15" customHeight="1">
      <c r="A869" s="25" t="inlineStr">
        <is>
          <t>I2706</t>
        </is>
      </c>
      <c r="B869" s="26" t="inlineStr">
        <is>
          <t>OLEO DIESEL</t>
        </is>
      </c>
      <c r="C869" s="25" t="inlineStr">
        <is>
          <t>SEINFRA</t>
        </is>
      </c>
      <c r="D869" s="25" t="inlineStr">
        <is>
          <t>L</t>
        </is>
      </c>
      <c r="E869" s="69" t="n">
        <v>1.05</v>
      </c>
      <c r="F869" s="72" t="n">
        <v>4.99</v>
      </c>
      <c r="G869" s="72" t="n">
        <v>5.2395</v>
      </c>
      <c r="L869" t="n">
        <v>1.05</v>
      </c>
      <c r="M869" t="n">
        <v>4.99</v>
      </c>
      <c r="N869">
        <f>(M869-F869)</f>
        <v/>
      </c>
    </row>
    <row r="870" ht="15" customHeight="1">
      <c r="A870" s="2" t="inlineStr"/>
      <c r="B870" s="2" t="inlineStr"/>
      <c r="C870" s="2" t="inlineStr"/>
      <c r="D870" s="2" t="inlineStr"/>
      <c r="E870" s="29" t="inlineStr">
        <is>
          <t>TOTAL Material:</t>
        </is>
      </c>
      <c r="F870" s="60" t="n"/>
      <c r="G870" s="73" t="n">
        <v>5.2395</v>
      </c>
    </row>
    <row r="871" ht="15" customHeight="1">
      <c r="A871" s="2" t="inlineStr"/>
      <c r="B871" s="2" t="inlineStr"/>
      <c r="C871" s="2" t="inlineStr"/>
      <c r="D871" s="2" t="inlineStr"/>
      <c r="E871" s="31" t="inlineStr">
        <is>
          <t>VALOR:</t>
        </is>
      </c>
      <c r="F871" s="60" t="n"/>
      <c r="G871" s="61" t="n">
        <v>5.24</v>
      </c>
    </row>
    <row r="872" ht="15" customHeight="1">
      <c r="A872" s="2" t="inlineStr"/>
      <c r="B872" s="2" t="inlineStr"/>
      <c r="C872" s="2" t="inlineStr"/>
      <c r="D872" s="2" t="inlineStr"/>
      <c r="E872" s="31" t="inlineStr">
        <is>
          <t>VALOR BDI (26.70%):</t>
        </is>
      </c>
      <c r="F872" s="60" t="n"/>
      <c r="G872" s="61">
        <f>ROUNDDOWN(G871*BDI,2)</f>
        <v/>
      </c>
    </row>
    <row r="873" ht="15" customHeight="1">
      <c r="A873" s="2" t="inlineStr"/>
      <c r="B873" s="2" t="inlineStr"/>
      <c r="C873" s="2" t="inlineStr"/>
      <c r="D873" s="2" t="inlineStr"/>
      <c r="E873" s="31" t="inlineStr">
        <is>
          <t>VALOR COM BDI:</t>
        </is>
      </c>
      <c r="F873" s="60" t="n"/>
      <c r="G873" s="61">
        <f>G872 + G871</f>
        <v/>
      </c>
    </row>
    <row r="874" ht="10" customHeight="1">
      <c r="A874" s="2" t="inlineStr"/>
      <c r="B874" s="2" t="inlineStr"/>
      <c r="C874" s="22" t="inlineStr"/>
      <c r="E874" s="2" t="inlineStr"/>
      <c r="F874" s="2" t="inlineStr"/>
      <c r="G874" s="2" t="inlineStr"/>
    </row>
    <row r="875" ht="20" customHeight="1">
      <c r="A875" s="23" t="inlineStr">
        <is>
          <t>G0457 MATERIAL DE OPERAÇÃO DO COMPACTADOR MANUAL C/ SOQUETE VIBRATÓRIO - 4,1 KW (H)</t>
        </is>
      </c>
      <c r="B875" s="59" t="n"/>
      <c r="C875" s="59" t="n"/>
      <c r="D875" s="59" t="n"/>
      <c r="E875" s="59" t="n"/>
      <c r="F875" s="59" t="n"/>
      <c r="G875" s="60" t="n"/>
    </row>
    <row r="876" ht="15" customHeight="1">
      <c r="A876" s="24" t="inlineStr">
        <is>
          <t>Material</t>
        </is>
      </c>
      <c r="B876" s="60" t="n"/>
      <c r="C876" s="15" t="inlineStr">
        <is>
          <t>FONTE</t>
        </is>
      </c>
      <c r="D876" s="15" t="inlineStr">
        <is>
          <t>UNID</t>
        </is>
      </c>
      <c r="E876" s="15" t="inlineStr">
        <is>
          <t>COEFICIENTE</t>
        </is>
      </c>
      <c r="F876" s="15" t="inlineStr">
        <is>
          <t>PREÇO UNITÁRIO</t>
        </is>
      </c>
      <c r="G876" s="15" t="inlineStr">
        <is>
          <t>TOTAL</t>
        </is>
      </c>
    </row>
    <row r="877" ht="15" customHeight="1">
      <c r="A877" s="25" t="inlineStr">
        <is>
          <t>I2707</t>
        </is>
      </c>
      <c r="B877" s="26" t="inlineStr">
        <is>
          <t>GASOLINA</t>
        </is>
      </c>
      <c r="C877" s="25" t="inlineStr">
        <is>
          <t>SEINFRA</t>
        </is>
      </c>
      <c r="D877" s="25" t="inlineStr">
        <is>
          <t>L</t>
        </is>
      </c>
      <c r="E877" s="69" t="n">
        <v>0.55</v>
      </c>
      <c r="F877" s="72" t="n">
        <v>5.08</v>
      </c>
      <c r="G877" s="72" t="n">
        <v>2.794</v>
      </c>
      <c r="L877" t="n">
        <v>0.55</v>
      </c>
      <c r="M877" t="n">
        <v>5.08</v>
      </c>
      <c r="N877">
        <f>(M877-F877)</f>
        <v/>
      </c>
    </row>
    <row r="878" ht="15" customHeight="1">
      <c r="A878" s="2" t="inlineStr"/>
      <c r="B878" s="2" t="inlineStr"/>
      <c r="C878" s="2" t="inlineStr"/>
      <c r="D878" s="2" t="inlineStr"/>
      <c r="E878" s="29" t="inlineStr">
        <is>
          <t>TOTAL Material:</t>
        </is>
      </c>
      <c r="F878" s="60" t="n"/>
      <c r="G878" s="73" t="n">
        <v>2.794</v>
      </c>
    </row>
    <row r="879" ht="15" customHeight="1">
      <c r="A879" s="2" t="inlineStr"/>
      <c r="B879" s="2" t="inlineStr"/>
      <c r="C879" s="2" t="inlineStr"/>
      <c r="D879" s="2" t="inlineStr"/>
      <c r="E879" s="31" t="inlineStr">
        <is>
          <t>VALOR:</t>
        </is>
      </c>
      <c r="F879" s="60" t="n"/>
      <c r="G879" s="61" t="n">
        <v>2.79</v>
      </c>
    </row>
    <row r="880" ht="15" customHeight="1">
      <c r="A880" s="2" t="inlineStr"/>
      <c r="B880" s="2" t="inlineStr"/>
      <c r="C880" s="2" t="inlineStr"/>
      <c r="D880" s="2" t="inlineStr"/>
      <c r="E880" s="31" t="inlineStr">
        <is>
          <t>VALOR BDI (26.70%):</t>
        </is>
      </c>
      <c r="F880" s="60" t="n"/>
      <c r="G880" s="61">
        <f>ROUNDDOWN(G879*BDI,2)</f>
        <v/>
      </c>
    </row>
    <row r="881" ht="15" customHeight="1">
      <c r="A881" s="2" t="inlineStr"/>
      <c r="B881" s="2" t="inlineStr"/>
      <c r="C881" s="2" t="inlineStr"/>
      <c r="D881" s="2" t="inlineStr"/>
      <c r="E881" s="31" t="inlineStr">
        <is>
          <t>VALOR COM BDI:</t>
        </is>
      </c>
      <c r="F881" s="60" t="n"/>
      <c r="G881" s="61">
        <f>G880 + G879</f>
        <v/>
      </c>
    </row>
    <row r="882" ht="10" customHeight="1">
      <c r="A882" s="2" t="inlineStr"/>
      <c r="B882" s="2" t="inlineStr"/>
      <c r="C882" s="22" t="inlineStr"/>
      <c r="E882" s="2" t="inlineStr"/>
      <c r="F882" s="2" t="inlineStr"/>
      <c r="G882" s="2" t="inlineStr"/>
    </row>
    <row r="883" ht="20" customHeight="1">
      <c r="A883" s="23" t="inlineStr">
        <is>
          <t>I2773 MATERIAL DE OPERAÇÃO DO COMPRESSOR DE AR 170PCM (H)</t>
        </is>
      </c>
      <c r="B883" s="59" t="n"/>
      <c r="C883" s="59" t="n"/>
      <c r="D883" s="59" t="n"/>
      <c r="E883" s="59" t="n"/>
      <c r="F883" s="59" t="n"/>
      <c r="G883" s="60" t="n"/>
    </row>
    <row r="884" ht="15" customHeight="1">
      <c r="A884" s="24" t="inlineStr">
        <is>
          <t>Material</t>
        </is>
      </c>
      <c r="B884" s="60" t="n"/>
      <c r="C884" s="15" t="inlineStr">
        <is>
          <t>FONTE</t>
        </is>
      </c>
      <c r="D884" s="15" t="inlineStr">
        <is>
          <t>UNID</t>
        </is>
      </c>
      <c r="E884" s="15" t="inlineStr">
        <is>
          <t>COEFICIENTE</t>
        </is>
      </c>
      <c r="F884" s="15" t="inlineStr">
        <is>
          <t>PREÇO UNITÁRIO</t>
        </is>
      </c>
      <c r="G884" s="15" t="inlineStr">
        <is>
          <t>TOTAL</t>
        </is>
      </c>
    </row>
    <row r="885" ht="15" customHeight="1">
      <c r="A885" s="25" t="inlineStr">
        <is>
          <t>I2706</t>
        </is>
      </c>
      <c r="B885" s="26" t="inlineStr">
        <is>
          <t>OLEO DIESEL</t>
        </is>
      </c>
      <c r="C885" s="25" t="inlineStr">
        <is>
          <t>SEINFRA</t>
        </is>
      </c>
      <c r="D885" s="25" t="inlineStr">
        <is>
          <t>L</t>
        </is>
      </c>
      <c r="E885" s="69" t="n">
        <v>11.85</v>
      </c>
      <c r="F885" s="72" t="n">
        <v>4.99</v>
      </c>
      <c r="G885" s="72" t="n">
        <v>59.1315</v>
      </c>
      <c r="L885" t="n">
        <v>11.85</v>
      </c>
      <c r="M885" t="n">
        <v>4.99</v>
      </c>
      <c r="N885">
        <f>(M885-F885)</f>
        <v/>
      </c>
    </row>
    <row r="886" ht="15" customHeight="1">
      <c r="A886" s="2" t="inlineStr"/>
      <c r="B886" s="2" t="inlineStr"/>
      <c r="C886" s="2" t="inlineStr"/>
      <c r="D886" s="2" t="inlineStr"/>
      <c r="E886" s="29" t="inlineStr">
        <is>
          <t>TOTAL Material:</t>
        </is>
      </c>
      <c r="F886" s="60" t="n"/>
      <c r="G886" s="73" t="n">
        <v>59.1315</v>
      </c>
    </row>
    <row r="887" ht="15" customHeight="1">
      <c r="A887" s="2" t="inlineStr"/>
      <c r="B887" s="2" t="inlineStr"/>
      <c r="C887" s="2" t="inlineStr"/>
      <c r="D887" s="2" t="inlineStr"/>
      <c r="E887" s="31" t="inlineStr">
        <is>
          <t>VALOR:</t>
        </is>
      </c>
      <c r="F887" s="60" t="n"/>
      <c r="G887" s="61" t="n">
        <v>59.13</v>
      </c>
    </row>
    <row r="888" ht="15" customHeight="1">
      <c r="A888" s="2" t="inlineStr"/>
      <c r="B888" s="2" t="inlineStr"/>
      <c r="C888" s="2" t="inlineStr"/>
      <c r="D888" s="2" t="inlineStr"/>
      <c r="E888" s="31" t="inlineStr">
        <is>
          <t>VALOR BDI (26.70%):</t>
        </is>
      </c>
      <c r="F888" s="60" t="n"/>
      <c r="G888" s="61">
        <f>ROUNDDOWN(G887*BDI,2)</f>
        <v/>
      </c>
    </row>
    <row r="889" ht="15" customHeight="1">
      <c r="A889" s="2" t="inlineStr"/>
      <c r="B889" s="2" t="inlineStr"/>
      <c r="C889" s="2" t="inlineStr"/>
      <c r="D889" s="2" t="inlineStr"/>
      <c r="E889" s="31" t="inlineStr">
        <is>
          <t>VALOR COM BDI:</t>
        </is>
      </c>
      <c r="F889" s="60" t="n"/>
      <c r="G889" s="61">
        <f>G888 + G887</f>
        <v/>
      </c>
    </row>
    <row r="890" ht="10" customHeight="1">
      <c r="A890" s="2" t="inlineStr"/>
      <c r="B890" s="2" t="inlineStr"/>
      <c r="C890" s="22" t="inlineStr"/>
      <c r="E890" s="2" t="inlineStr"/>
      <c r="F890" s="2" t="inlineStr"/>
      <c r="G890" s="2" t="inlineStr"/>
    </row>
    <row r="891" ht="20" customHeight="1">
      <c r="A891" s="23" t="inlineStr">
        <is>
          <t>I2775 MATERIAL DE OPERAÇÃO DO COMPRESSOR DE AR 250 PCM (H)</t>
        </is>
      </c>
      <c r="B891" s="59" t="n"/>
      <c r="C891" s="59" t="n"/>
      <c r="D891" s="59" t="n"/>
      <c r="E891" s="59" t="n"/>
      <c r="F891" s="59" t="n"/>
      <c r="G891" s="60" t="n"/>
    </row>
    <row r="892" ht="15" customHeight="1">
      <c r="A892" s="24" t="inlineStr">
        <is>
          <t>Material</t>
        </is>
      </c>
      <c r="B892" s="60" t="n"/>
      <c r="C892" s="15" t="inlineStr">
        <is>
          <t>FONTE</t>
        </is>
      </c>
      <c r="D892" s="15" t="inlineStr">
        <is>
          <t>UNID</t>
        </is>
      </c>
      <c r="E892" s="15" t="inlineStr">
        <is>
          <t>COEFICIENTE</t>
        </is>
      </c>
      <c r="F892" s="15" t="inlineStr">
        <is>
          <t>PREÇO UNITÁRIO</t>
        </is>
      </c>
      <c r="G892" s="15" t="inlineStr">
        <is>
          <t>TOTAL</t>
        </is>
      </c>
    </row>
    <row r="893" ht="15" customHeight="1">
      <c r="A893" s="25" t="inlineStr">
        <is>
          <t>I2706</t>
        </is>
      </c>
      <c r="B893" s="26" t="inlineStr">
        <is>
          <t>OLEO DIESEL</t>
        </is>
      </c>
      <c r="C893" s="25" t="inlineStr">
        <is>
          <t>SEINFRA</t>
        </is>
      </c>
      <c r="D893" s="25" t="inlineStr">
        <is>
          <t>L</t>
        </is>
      </c>
      <c r="E893" s="69" t="n">
        <v>14.1</v>
      </c>
      <c r="F893" s="72" t="n">
        <v>4.99</v>
      </c>
      <c r="G893" s="72" t="n">
        <v>70.35899999999999</v>
      </c>
      <c r="L893" t="n">
        <v>14.1</v>
      </c>
      <c r="M893" t="n">
        <v>4.99</v>
      </c>
      <c r="N893">
        <f>(M893-F893)</f>
        <v/>
      </c>
    </row>
    <row r="894" ht="15" customHeight="1">
      <c r="A894" s="2" t="inlineStr"/>
      <c r="B894" s="2" t="inlineStr"/>
      <c r="C894" s="2" t="inlineStr"/>
      <c r="D894" s="2" t="inlineStr"/>
      <c r="E894" s="29" t="inlineStr">
        <is>
          <t>TOTAL Material:</t>
        </is>
      </c>
      <c r="F894" s="60" t="n"/>
      <c r="G894" s="73" t="n">
        <v>70.35899999999999</v>
      </c>
    </row>
    <row r="895" ht="15" customHeight="1">
      <c r="A895" s="2" t="inlineStr"/>
      <c r="B895" s="2" t="inlineStr"/>
      <c r="C895" s="2" t="inlineStr"/>
      <c r="D895" s="2" t="inlineStr"/>
      <c r="E895" s="31" t="inlineStr">
        <is>
          <t>VALOR:</t>
        </is>
      </c>
      <c r="F895" s="60" t="n"/>
      <c r="G895" s="61" t="n">
        <v>70.36</v>
      </c>
    </row>
    <row r="896" ht="15" customHeight="1">
      <c r="A896" s="2" t="inlineStr"/>
      <c r="B896" s="2" t="inlineStr"/>
      <c r="C896" s="2" t="inlineStr"/>
      <c r="D896" s="2" t="inlineStr"/>
      <c r="E896" s="31" t="inlineStr">
        <is>
          <t>VALOR BDI (26.70%):</t>
        </is>
      </c>
      <c r="F896" s="60" t="n"/>
      <c r="G896" s="61">
        <f>ROUNDDOWN(G895*BDI,2)</f>
        <v/>
      </c>
    </row>
    <row r="897" ht="15" customHeight="1">
      <c r="A897" s="2" t="inlineStr"/>
      <c r="B897" s="2" t="inlineStr"/>
      <c r="C897" s="2" t="inlineStr"/>
      <c r="D897" s="2" t="inlineStr"/>
      <c r="E897" s="31" t="inlineStr">
        <is>
          <t>VALOR COM BDI:</t>
        </is>
      </c>
      <c r="F897" s="60" t="n"/>
      <c r="G897" s="61">
        <f>G896 + G895</f>
        <v/>
      </c>
    </row>
    <row r="898" ht="10" customHeight="1">
      <c r="A898" s="2" t="inlineStr"/>
      <c r="B898" s="2" t="inlineStr"/>
      <c r="C898" s="22" t="inlineStr"/>
      <c r="E898" s="2" t="inlineStr"/>
      <c r="F898" s="2" t="inlineStr"/>
      <c r="G898" s="2" t="inlineStr"/>
    </row>
    <row r="899" ht="20" customHeight="1">
      <c r="A899" s="23" t="inlineStr">
        <is>
          <t>G0445 MATERIAL DE OPERAÇÃO DO COMPRESSOR VAZÃO 150 M3/HORA 7 BAR 20 19,40 KW (H)</t>
        </is>
      </c>
      <c r="B899" s="59" t="n"/>
      <c r="C899" s="59" t="n"/>
      <c r="D899" s="59" t="n"/>
      <c r="E899" s="59" t="n"/>
      <c r="F899" s="59" t="n"/>
      <c r="G899" s="60" t="n"/>
    </row>
    <row r="900" ht="15" customHeight="1">
      <c r="A900" s="24" t="inlineStr">
        <is>
          <t>Material</t>
        </is>
      </c>
      <c r="B900" s="60" t="n"/>
      <c r="C900" s="15" t="inlineStr">
        <is>
          <t>FONTE</t>
        </is>
      </c>
      <c r="D900" s="15" t="inlineStr">
        <is>
          <t>UNID</t>
        </is>
      </c>
      <c r="E900" s="15" t="inlineStr">
        <is>
          <t>COEFICIENTE</t>
        </is>
      </c>
      <c r="F900" s="15" t="inlineStr">
        <is>
          <t>PREÇO UNITÁRIO</t>
        </is>
      </c>
      <c r="G900" s="15" t="inlineStr">
        <is>
          <t>TOTAL</t>
        </is>
      </c>
    </row>
    <row r="901" ht="15" customHeight="1">
      <c r="A901" s="25" t="inlineStr">
        <is>
          <t>I2706</t>
        </is>
      </c>
      <c r="B901" s="26" t="inlineStr">
        <is>
          <t>OLEO DIESEL</t>
        </is>
      </c>
      <c r="C901" s="25" t="inlineStr">
        <is>
          <t>SEINFRA</t>
        </is>
      </c>
      <c r="D901" s="25" t="inlineStr">
        <is>
          <t>L</t>
        </is>
      </c>
      <c r="E901" s="69" t="n">
        <v>3.38</v>
      </c>
      <c r="F901" s="72" t="n">
        <v>4.99</v>
      </c>
      <c r="G901" s="72" t="n">
        <v>16.8662</v>
      </c>
      <c r="L901" t="n">
        <v>3.38</v>
      </c>
      <c r="M901" t="n">
        <v>4.99</v>
      </c>
      <c r="N901">
        <f>(M901-F901)</f>
        <v/>
      </c>
    </row>
    <row r="902" ht="15" customHeight="1">
      <c r="A902" s="2" t="inlineStr"/>
      <c r="B902" s="2" t="inlineStr"/>
      <c r="C902" s="2" t="inlineStr"/>
      <c r="D902" s="2" t="inlineStr"/>
      <c r="E902" s="29" t="inlineStr">
        <is>
          <t>TOTAL Material:</t>
        </is>
      </c>
      <c r="F902" s="60" t="n"/>
      <c r="G902" s="73" t="n">
        <v>16.8662</v>
      </c>
    </row>
    <row r="903" ht="15" customHeight="1">
      <c r="A903" s="2" t="inlineStr"/>
      <c r="B903" s="2" t="inlineStr"/>
      <c r="C903" s="2" t="inlineStr"/>
      <c r="D903" s="2" t="inlineStr"/>
      <c r="E903" s="31" t="inlineStr">
        <is>
          <t>VALOR:</t>
        </is>
      </c>
      <c r="F903" s="60" t="n"/>
      <c r="G903" s="61" t="n">
        <v>16.87</v>
      </c>
    </row>
    <row r="904" ht="15" customHeight="1">
      <c r="A904" s="2" t="inlineStr"/>
      <c r="B904" s="2" t="inlineStr"/>
      <c r="C904" s="2" t="inlineStr"/>
      <c r="D904" s="2" t="inlineStr"/>
      <c r="E904" s="31" t="inlineStr">
        <is>
          <t>VALOR BDI (26.70%):</t>
        </is>
      </c>
      <c r="F904" s="60" t="n"/>
      <c r="G904" s="61">
        <f>ROUNDDOWN(G903*BDI,2)</f>
        <v/>
      </c>
    </row>
    <row r="905" ht="15" customHeight="1">
      <c r="A905" s="2" t="inlineStr"/>
      <c r="B905" s="2" t="inlineStr"/>
      <c r="C905" s="2" t="inlineStr"/>
      <c r="D905" s="2" t="inlineStr"/>
      <c r="E905" s="31" t="inlineStr">
        <is>
          <t>VALOR COM BDI:</t>
        </is>
      </c>
      <c r="F905" s="60" t="n"/>
      <c r="G905" s="61">
        <f>G904 + G903</f>
        <v/>
      </c>
    </row>
    <row r="906" ht="10" customHeight="1">
      <c r="A906" s="2" t="inlineStr"/>
      <c r="B906" s="2" t="inlineStr"/>
      <c r="C906" s="22" t="inlineStr"/>
      <c r="E906" s="2" t="inlineStr"/>
      <c r="F906" s="2" t="inlineStr"/>
      <c r="G906" s="2" t="inlineStr"/>
    </row>
    <row r="907" ht="20" customHeight="1">
      <c r="A907" s="23" t="inlineStr">
        <is>
          <t>G0435 MATERIAL DE OPERAÇÃO DO GERADOR DE POTÊNCIA 7,5 HP (5,5KW) (H)</t>
        </is>
      </c>
      <c r="B907" s="59" t="n"/>
      <c r="C907" s="59" t="n"/>
      <c r="D907" s="59" t="n"/>
      <c r="E907" s="59" t="n"/>
      <c r="F907" s="59" t="n"/>
      <c r="G907" s="60" t="n"/>
    </row>
    <row r="908" ht="15" customHeight="1">
      <c r="A908" s="24" t="inlineStr">
        <is>
          <t>Material</t>
        </is>
      </c>
      <c r="B908" s="60" t="n"/>
      <c r="C908" s="15" t="inlineStr">
        <is>
          <t>FONTE</t>
        </is>
      </c>
      <c r="D908" s="15" t="inlineStr">
        <is>
          <t>UNID</t>
        </is>
      </c>
      <c r="E908" s="15" t="inlineStr">
        <is>
          <t>COEFICIENTE</t>
        </is>
      </c>
      <c r="F908" s="15" t="inlineStr">
        <is>
          <t>PREÇO UNITÁRIO</t>
        </is>
      </c>
      <c r="G908" s="15" t="inlineStr">
        <is>
          <t>TOTAL</t>
        </is>
      </c>
    </row>
    <row r="909" ht="15" customHeight="1">
      <c r="A909" s="25" t="inlineStr">
        <is>
          <t>I2707</t>
        </is>
      </c>
      <c r="B909" s="26" t="inlineStr">
        <is>
          <t>GASOLINA</t>
        </is>
      </c>
      <c r="C909" s="25" t="inlineStr">
        <is>
          <t>SEINFRA</t>
        </is>
      </c>
      <c r="D909" s="25" t="inlineStr">
        <is>
          <t>L</t>
        </is>
      </c>
      <c r="E909" s="69" t="n">
        <v>0.975</v>
      </c>
      <c r="F909" s="72" t="n">
        <v>5.08</v>
      </c>
      <c r="G909" s="72" t="n">
        <v>4.953</v>
      </c>
      <c r="L909" t="n">
        <v>0.975</v>
      </c>
      <c r="M909" t="n">
        <v>5.08</v>
      </c>
      <c r="N909">
        <f>(M909-F909)</f>
        <v/>
      </c>
    </row>
    <row r="910" ht="15" customHeight="1">
      <c r="A910" s="2" t="inlineStr"/>
      <c r="B910" s="2" t="inlineStr"/>
      <c r="C910" s="2" t="inlineStr"/>
      <c r="D910" s="2" t="inlineStr"/>
      <c r="E910" s="29" t="inlineStr">
        <is>
          <t>TOTAL Material:</t>
        </is>
      </c>
      <c r="F910" s="60" t="n"/>
      <c r="G910" s="73" t="n">
        <v>4.953</v>
      </c>
    </row>
    <row r="911" ht="15" customHeight="1">
      <c r="A911" s="2" t="inlineStr"/>
      <c r="B911" s="2" t="inlineStr"/>
      <c r="C911" s="2" t="inlineStr"/>
      <c r="D911" s="2" t="inlineStr"/>
      <c r="E911" s="31" t="inlineStr">
        <is>
          <t>VALOR:</t>
        </is>
      </c>
      <c r="F911" s="60" t="n"/>
      <c r="G911" s="61" t="n">
        <v>4.95</v>
      </c>
    </row>
    <row r="912" ht="15" customHeight="1">
      <c r="A912" s="2" t="inlineStr"/>
      <c r="B912" s="2" t="inlineStr"/>
      <c r="C912" s="2" t="inlineStr"/>
      <c r="D912" s="2" t="inlineStr"/>
      <c r="E912" s="31" t="inlineStr">
        <is>
          <t>VALOR BDI (26.70%):</t>
        </is>
      </c>
      <c r="F912" s="60" t="n"/>
      <c r="G912" s="61">
        <f>ROUNDDOWN(G911*BDI,2)</f>
        <v/>
      </c>
    </row>
    <row r="913" ht="15" customHeight="1">
      <c r="A913" s="2" t="inlineStr"/>
      <c r="B913" s="2" t="inlineStr"/>
      <c r="C913" s="2" t="inlineStr"/>
      <c r="D913" s="2" t="inlineStr"/>
      <c r="E913" s="31" t="inlineStr">
        <is>
          <t>VALOR COM BDI:</t>
        </is>
      </c>
      <c r="F913" s="60" t="n"/>
      <c r="G913" s="61">
        <f>G912 + G911</f>
        <v/>
      </c>
    </row>
    <row r="914" ht="10" customHeight="1">
      <c r="A914" s="2" t="inlineStr"/>
      <c r="B914" s="2" t="inlineStr"/>
      <c r="C914" s="22" t="inlineStr"/>
      <c r="E914" s="2" t="inlineStr"/>
      <c r="F914" s="2" t="inlineStr"/>
      <c r="G914" s="2" t="inlineStr"/>
    </row>
    <row r="915" ht="20" customHeight="1">
      <c r="A915" s="23" t="inlineStr">
        <is>
          <t>I2791 MATERIAL DE OPERAÇÃO DO GRUPO GERADOR 145 KVA (H)</t>
        </is>
      </c>
      <c r="B915" s="59" t="n"/>
      <c r="C915" s="59" t="n"/>
      <c r="D915" s="59" t="n"/>
      <c r="E915" s="59" t="n"/>
      <c r="F915" s="59" t="n"/>
      <c r="G915" s="60" t="n"/>
    </row>
    <row r="916" ht="15" customHeight="1">
      <c r="A916" s="24" t="inlineStr">
        <is>
          <t>Material</t>
        </is>
      </c>
      <c r="B916" s="60" t="n"/>
      <c r="C916" s="15" t="inlineStr">
        <is>
          <t>FONTE</t>
        </is>
      </c>
      <c r="D916" s="15" t="inlineStr">
        <is>
          <t>UNID</t>
        </is>
      </c>
      <c r="E916" s="15" t="inlineStr">
        <is>
          <t>COEFICIENTE</t>
        </is>
      </c>
      <c r="F916" s="15" t="inlineStr">
        <is>
          <t>PREÇO UNITÁRIO</t>
        </is>
      </c>
      <c r="G916" s="15" t="inlineStr">
        <is>
          <t>TOTAL</t>
        </is>
      </c>
    </row>
    <row r="917" ht="15" customHeight="1">
      <c r="A917" s="25" t="inlineStr">
        <is>
          <t>I2706</t>
        </is>
      </c>
      <c r="B917" s="26" t="inlineStr">
        <is>
          <t>OLEO DIESEL</t>
        </is>
      </c>
      <c r="C917" s="25" t="inlineStr">
        <is>
          <t>SEINFRA</t>
        </is>
      </c>
      <c r="D917" s="25" t="inlineStr">
        <is>
          <t>L</t>
        </is>
      </c>
      <c r="E917" s="69" t="n">
        <v>27</v>
      </c>
      <c r="F917" s="72" t="n">
        <v>4.99</v>
      </c>
      <c r="G917" s="72" t="n">
        <v>134.73</v>
      </c>
      <c r="L917" t="n">
        <v>27</v>
      </c>
      <c r="M917" t="n">
        <v>4.99</v>
      </c>
      <c r="N917">
        <f>(M917-F917)</f>
        <v/>
      </c>
    </row>
    <row r="918" ht="15" customHeight="1">
      <c r="A918" s="2" t="inlineStr"/>
      <c r="B918" s="2" t="inlineStr"/>
      <c r="C918" s="2" t="inlineStr"/>
      <c r="D918" s="2" t="inlineStr"/>
      <c r="E918" s="29" t="inlineStr">
        <is>
          <t>TOTAL Material:</t>
        </is>
      </c>
      <c r="F918" s="60" t="n"/>
      <c r="G918" s="73" t="n">
        <v>134.73</v>
      </c>
    </row>
    <row r="919" ht="15" customHeight="1">
      <c r="A919" s="2" t="inlineStr"/>
      <c r="B919" s="2" t="inlineStr"/>
      <c r="C919" s="2" t="inlineStr"/>
      <c r="D919" s="2" t="inlineStr"/>
      <c r="E919" s="31" t="inlineStr">
        <is>
          <t>VALOR:</t>
        </is>
      </c>
      <c r="F919" s="60" t="n"/>
      <c r="G919" s="61" t="n">
        <v>134.73</v>
      </c>
    </row>
    <row r="920" ht="15" customHeight="1">
      <c r="A920" s="2" t="inlineStr"/>
      <c r="B920" s="2" t="inlineStr"/>
      <c r="C920" s="2" t="inlineStr"/>
      <c r="D920" s="2" t="inlineStr"/>
      <c r="E920" s="31" t="inlineStr">
        <is>
          <t>VALOR BDI (26.70%):</t>
        </is>
      </c>
      <c r="F920" s="60" t="n"/>
      <c r="G920" s="61">
        <f>ROUNDDOWN(G919*BDI,2)</f>
        <v/>
      </c>
    </row>
    <row r="921" ht="15" customHeight="1">
      <c r="A921" s="2" t="inlineStr"/>
      <c r="B921" s="2" t="inlineStr"/>
      <c r="C921" s="2" t="inlineStr"/>
      <c r="D921" s="2" t="inlineStr"/>
      <c r="E921" s="31" t="inlineStr">
        <is>
          <t>VALOR COM BDI:</t>
        </is>
      </c>
      <c r="F921" s="60" t="n"/>
      <c r="G921" s="61">
        <f>G920 + G919</f>
        <v/>
      </c>
    </row>
    <row r="922" ht="10" customHeight="1">
      <c r="A922" s="2" t="inlineStr"/>
      <c r="B922" s="2" t="inlineStr"/>
      <c r="C922" s="22" t="inlineStr"/>
      <c r="E922" s="2" t="inlineStr"/>
      <c r="F922" s="2" t="inlineStr"/>
      <c r="G922" s="2" t="inlineStr"/>
    </row>
    <row r="923" ht="20" customHeight="1">
      <c r="A923" s="23" t="inlineStr">
        <is>
          <t>I2789 MATERIAL DE OPERAÇÃO DO GRUPO GERADOR 36 KVA (H)</t>
        </is>
      </c>
      <c r="B923" s="59" t="n"/>
      <c r="C923" s="59" t="n"/>
      <c r="D923" s="59" t="n"/>
      <c r="E923" s="59" t="n"/>
      <c r="F923" s="59" t="n"/>
      <c r="G923" s="60" t="n"/>
    </row>
    <row r="924" ht="15" customHeight="1">
      <c r="A924" s="24" t="inlineStr">
        <is>
          <t>Material</t>
        </is>
      </c>
      <c r="B924" s="60" t="n"/>
      <c r="C924" s="15" t="inlineStr">
        <is>
          <t>FONTE</t>
        </is>
      </c>
      <c r="D924" s="15" t="inlineStr">
        <is>
          <t>UNID</t>
        </is>
      </c>
      <c r="E924" s="15" t="inlineStr">
        <is>
          <t>COEFICIENTE</t>
        </is>
      </c>
      <c r="F924" s="15" t="inlineStr">
        <is>
          <t>PREÇO UNITÁRIO</t>
        </is>
      </c>
      <c r="G924" s="15" t="inlineStr">
        <is>
          <t>TOTAL</t>
        </is>
      </c>
    </row>
    <row r="925" ht="15" customHeight="1">
      <c r="A925" s="25" t="inlineStr">
        <is>
          <t>I2706</t>
        </is>
      </c>
      <c r="B925" s="26" t="inlineStr">
        <is>
          <t>OLEO DIESEL</t>
        </is>
      </c>
      <c r="C925" s="25" t="inlineStr">
        <is>
          <t>SEINFRA</t>
        </is>
      </c>
      <c r="D925" s="25" t="inlineStr">
        <is>
          <t>L</t>
        </is>
      </c>
      <c r="E925" s="69" t="n">
        <v>6.75</v>
      </c>
      <c r="F925" s="72" t="n">
        <v>4.99</v>
      </c>
      <c r="G925" s="72" t="n">
        <v>33.6825</v>
      </c>
      <c r="L925" t="n">
        <v>6.75</v>
      </c>
      <c r="M925" t="n">
        <v>4.99</v>
      </c>
      <c r="N925">
        <f>(M925-F925)</f>
        <v/>
      </c>
    </row>
    <row r="926" ht="15" customHeight="1">
      <c r="A926" s="2" t="inlineStr"/>
      <c r="B926" s="2" t="inlineStr"/>
      <c r="C926" s="2" t="inlineStr"/>
      <c r="D926" s="2" t="inlineStr"/>
      <c r="E926" s="29" t="inlineStr">
        <is>
          <t>TOTAL Material:</t>
        </is>
      </c>
      <c r="F926" s="60" t="n"/>
      <c r="G926" s="73" t="n">
        <v>33.6825</v>
      </c>
    </row>
    <row r="927" ht="15" customHeight="1">
      <c r="A927" s="2" t="inlineStr"/>
      <c r="B927" s="2" t="inlineStr"/>
      <c r="C927" s="2" t="inlineStr"/>
      <c r="D927" s="2" t="inlineStr"/>
      <c r="E927" s="31" t="inlineStr">
        <is>
          <t>VALOR:</t>
        </is>
      </c>
      <c r="F927" s="60" t="n"/>
      <c r="G927" s="61" t="n">
        <v>33.68</v>
      </c>
    </row>
    <row r="928" ht="15" customHeight="1">
      <c r="A928" s="2" t="inlineStr"/>
      <c r="B928" s="2" t="inlineStr"/>
      <c r="C928" s="2" t="inlineStr"/>
      <c r="D928" s="2" t="inlineStr"/>
      <c r="E928" s="31" t="inlineStr">
        <is>
          <t>VALOR BDI (26.70%):</t>
        </is>
      </c>
      <c r="F928" s="60" t="n"/>
      <c r="G928" s="61">
        <f>ROUNDDOWN(G927*BDI,2)</f>
        <v/>
      </c>
    </row>
    <row r="929" ht="15" customHeight="1">
      <c r="A929" s="2" t="inlineStr"/>
      <c r="B929" s="2" t="inlineStr"/>
      <c r="C929" s="2" t="inlineStr"/>
      <c r="D929" s="2" t="inlineStr"/>
      <c r="E929" s="31" t="inlineStr">
        <is>
          <t>VALOR COM BDI:</t>
        </is>
      </c>
      <c r="F929" s="60" t="n"/>
      <c r="G929" s="61">
        <f>G928 + G927</f>
        <v/>
      </c>
    </row>
    <row r="930" ht="10" customHeight="1">
      <c r="A930" s="2" t="inlineStr"/>
      <c r="B930" s="2" t="inlineStr"/>
      <c r="C930" s="22" t="inlineStr"/>
      <c r="E930" s="2" t="inlineStr"/>
      <c r="F930" s="2" t="inlineStr"/>
      <c r="G930" s="2" t="inlineStr"/>
    </row>
    <row r="931" ht="20" customHeight="1">
      <c r="A931" s="23" t="inlineStr">
        <is>
          <t>G0421 MATERIAL DE OPERAÇÃO DO SISTEMA MISTURA PARA FURO DIRECIONAL (H)</t>
        </is>
      </c>
      <c r="B931" s="59" t="n"/>
      <c r="C931" s="59" t="n"/>
      <c r="D931" s="59" t="n"/>
      <c r="E931" s="59" t="n"/>
      <c r="F931" s="59" t="n"/>
      <c r="G931" s="60" t="n"/>
    </row>
    <row r="932" ht="15" customHeight="1">
      <c r="A932" s="24" t="inlineStr">
        <is>
          <t>Material</t>
        </is>
      </c>
      <c r="B932" s="60" t="n"/>
      <c r="C932" s="15" t="inlineStr">
        <is>
          <t>FONTE</t>
        </is>
      </c>
      <c r="D932" s="15" t="inlineStr">
        <is>
          <t>UNID</t>
        </is>
      </c>
      <c r="E932" s="15" t="inlineStr">
        <is>
          <t>COEFICIENTE</t>
        </is>
      </c>
      <c r="F932" s="15" t="inlineStr">
        <is>
          <t>PREÇO UNITÁRIO</t>
        </is>
      </c>
      <c r="G932" s="15" t="inlineStr">
        <is>
          <t>TOTAL</t>
        </is>
      </c>
    </row>
    <row r="933" ht="15" customHeight="1">
      <c r="A933" s="25" t="inlineStr">
        <is>
          <t>I2706</t>
        </is>
      </c>
      <c r="B933" s="26" t="inlineStr">
        <is>
          <t>OLEO DIESEL</t>
        </is>
      </c>
      <c r="C933" s="25" t="inlineStr">
        <is>
          <t>SEINFRA</t>
        </is>
      </c>
      <c r="D933" s="25" t="inlineStr">
        <is>
          <t>L</t>
        </is>
      </c>
      <c r="E933" s="69" t="n">
        <v>3.525</v>
      </c>
      <c r="F933" s="72" t="n">
        <v>4.99</v>
      </c>
      <c r="G933" s="72" t="n">
        <v>17.5898</v>
      </c>
      <c r="L933" t="n">
        <v>3.525</v>
      </c>
      <c r="M933" t="n">
        <v>4.99</v>
      </c>
      <c r="N933">
        <f>(M933-F933)</f>
        <v/>
      </c>
    </row>
    <row r="934" ht="15" customHeight="1">
      <c r="A934" s="2" t="inlineStr"/>
      <c r="B934" s="2" t="inlineStr"/>
      <c r="C934" s="2" t="inlineStr"/>
      <c r="D934" s="2" t="inlineStr"/>
      <c r="E934" s="29" t="inlineStr">
        <is>
          <t>TOTAL Material:</t>
        </is>
      </c>
      <c r="F934" s="60" t="n"/>
      <c r="G934" s="73" t="n">
        <v>17.5898</v>
      </c>
    </row>
    <row r="935" ht="15" customHeight="1">
      <c r="A935" s="2" t="inlineStr"/>
      <c r="B935" s="2" t="inlineStr"/>
      <c r="C935" s="2" t="inlineStr"/>
      <c r="D935" s="2" t="inlineStr"/>
      <c r="E935" s="31" t="inlineStr">
        <is>
          <t>VALOR:</t>
        </is>
      </c>
      <c r="F935" s="60" t="n"/>
      <c r="G935" s="61" t="n">
        <v>17.59</v>
      </c>
    </row>
    <row r="936" ht="15" customHeight="1">
      <c r="A936" s="2" t="inlineStr"/>
      <c r="B936" s="2" t="inlineStr"/>
      <c r="C936" s="2" t="inlineStr"/>
      <c r="D936" s="2" t="inlineStr"/>
      <c r="E936" s="31" t="inlineStr">
        <is>
          <t>VALOR BDI (26.70%):</t>
        </is>
      </c>
      <c r="F936" s="60" t="n"/>
      <c r="G936" s="61">
        <f>ROUNDDOWN(G935*BDI,2)</f>
        <v/>
      </c>
    </row>
    <row r="937" ht="15" customHeight="1">
      <c r="A937" s="2" t="inlineStr"/>
      <c r="B937" s="2" t="inlineStr"/>
      <c r="C937" s="2" t="inlineStr"/>
      <c r="D937" s="2" t="inlineStr"/>
      <c r="E937" s="31" t="inlineStr">
        <is>
          <t>VALOR COM BDI:</t>
        </is>
      </c>
      <c r="F937" s="60" t="n"/>
      <c r="G937" s="61">
        <f>G936 + G935</f>
        <v/>
      </c>
    </row>
    <row r="938" ht="10" customHeight="1">
      <c r="A938" s="2" t="inlineStr"/>
      <c r="B938" s="2" t="inlineStr"/>
      <c r="C938" s="22" t="inlineStr"/>
      <c r="E938" s="2" t="inlineStr"/>
      <c r="F938" s="2" t="inlineStr"/>
      <c r="G938" s="2" t="inlineStr"/>
    </row>
    <row r="939" ht="20" customHeight="1">
      <c r="A939" s="23" t="inlineStr">
        <is>
          <t>I2841 MATERIAL DE OPERAÇÃO DO TRATOR DE ESTEIRAS C/ LÂMINA E ESC. (155 HP) (H)</t>
        </is>
      </c>
      <c r="B939" s="59" t="n"/>
      <c r="C939" s="59" t="n"/>
      <c r="D939" s="59" t="n"/>
      <c r="E939" s="59" t="n"/>
      <c r="F939" s="59" t="n"/>
      <c r="G939" s="60" t="n"/>
    </row>
    <row r="940" ht="15" customHeight="1">
      <c r="A940" s="24" t="inlineStr">
        <is>
          <t>Material</t>
        </is>
      </c>
      <c r="B940" s="60" t="n"/>
      <c r="C940" s="15" t="inlineStr">
        <is>
          <t>FONTE</t>
        </is>
      </c>
      <c r="D940" s="15" t="inlineStr">
        <is>
          <t>UNID</t>
        </is>
      </c>
      <c r="E940" s="15" t="inlineStr">
        <is>
          <t>COEFICIENTE</t>
        </is>
      </c>
      <c r="F940" s="15" t="inlineStr">
        <is>
          <t>PREÇO UNITÁRIO</t>
        </is>
      </c>
      <c r="G940" s="15" t="inlineStr">
        <is>
          <t>TOTAL</t>
        </is>
      </c>
    </row>
    <row r="941" ht="15" customHeight="1">
      <c r="A941" s="25" t="inlineStr">
        <is>
          <t>I2706</t>
        </is>
      </c>
      <c r="B941" s="26" t="inlineStr">
        <is>
          <t>OLEO DIESEL</t>
        </is>
      </c>
      <c r="C941" s="25" t="inlineStr">
        <is>
          <t>SEINFRA</t>
        </is>
      </c>
      <c r="D941" s="25" t="inlineStr">
        <is>
          <t>L</t>
        </is>
      </c>
      <c r="E941" s="69" t="n">
        <v>23.25</v>
      </c>
      <c r="F941" s="72" t="n">
        <v>4.99</v>
      </c>
      <c r="G941" s="72" t="n">
        <v>116.0175</v>
      </c>
      <c r="L941" t="n">
        <v>23.25</v>
      </c>
      <c r="M941" t="n">
        <v>4.99</v>
      </c>
      <c r="N941">
        <f>(M941-F941)</f>
        <v/>
      </c>
    </row>
    <row r="942" ht="15" customHeight="1">
      <c r="A942" s="2" t="inlineStr"/>
      <c r="B942" s="2" t="inlineStr"/>
      <c r="C942" s="2" t="inlineStr"/>
      <c r="D942" s="2" t="inlineStr"/>
      <c r="E942" s="29" t="inlineStr">
        <is>
          <t>TOTAL Material:</t>
        </is>
      </c>
      <c r="F942" s="60" t="n"/>
      <c r="G942" s="73" t="n">
        <v>116.0175</v>
      </c>
    </row>
    <row r="943" ht="15" customHeight="1">
      <c r="A943" s="2" t="inlineStr"/>
      <c r="B943" s="2" t="inlineStr"/>
      <c r="C943" s="2" t="inlineStr"/>
      <c r="D943" s="2" t="inlineStr"/>
      <c r="E943" s="31" t="inlineStr">
        <is>
          <t>VALOR:</t>
        </is>
      </c>
      <c r="F943" s="60" t="n"/>
      <c r="G943" s="61" t="n">
        <v>116.02</v>
      </c>
    </row>
    <row r="944" ht="15" customHeight="1">
      <c r="A944" s="2" t="inlineStr"/>
      <c r="B944" s="2" t="inlineStr"/>
      <c r="C944" s="2" t="inlineStr"/>
      <c r="D944" s="2" t="inlineStr"/>
      <c r="E944" s="31" t="inlineStr">
        <is>
          <t>VALOR BDI (26.70%):</t>
        </is>
      </c>
      <c r="F944" s="60" t="n"/>
      <c r="G944" s="61">
        <f>ROUNDDOWN(G943*BDI,2)</f>
        <v/>
      </c>
    </row>
    <row r="945" ht="15" customHeight="1">
      <c r="A945" s="2" t="inlineStr"/>
      <c r="B945" s="2" t="inlineStr"/>
      <c r="C945" s="2" t="inlineStr"/>
      <c r="D945" s="2" t="inlineStr"/>
      <c r="E945" s="31" t="inlineStr">
        <is>
          <t>VALOR COM BDI:</t>
        </is>
      </c>
      <c r="F945" s="60" t="n"/>
      <c r="G945" s="61">
        <f>G944 + G943</f>
        <v/>
      </c>
    </row>
    <row r="946" ht="10" customHeight="1">
      <c r="A946" s="2" t="inlineStr"/>
      <c r="B946" s="2" t="inlineStr"/>
      <c r="C946" s="22" t="inlineStr"/>
      <c r="E946" s="2" t="inlineStr"/>
      <c r="F946" s="2" t="inlineStr"/>
      <c r="G946" s="2" t="inlineStr"/>
    </row>
    <row r="947" ht="20" customHeight="1">
      <c r="A947" s="23" t="inlineStr">
        <is>
          <t>I2837 MATERIAL DE OPERAÇÃO DO TRATOR DE ESTEIRAS C/ LÂMINA E ESC. (328 HP) (H)</t>
        </is>
      </c>
      <c r="B947" s="59" t="n"/>
      <c r="C947" s="59" t="n"/>
      <c r="D947" s="59" t="n"/>
      <c r="E947" s="59" t="n"/>
      <c r="F947" s="59" t="n"/>
      <c r="G947" s="60" t="n"/>
    </row>
    <row r="948" ht="15" customHeight="1">
      <c r="A948" s="24" t="inlineStr">
        <is>
          <t>Material</t>
        </is>
      </c>
      <c r="B948" s="60" t="n"/>
      <c r="C948" s="15" t="inlineStr">
        <is>
          <t>FONTE</t>
        </is>
      </c>
      <c r="D948" s="15" t="inlineStr">
        <is>
          <t>UNID</t>
        </is>
      </c>
      <c r="E948" s="15" t="inlineStr">
        <is>
          <t>COEFICIENTE</t>
        </is>
      </c>
      <c r="F948" s="15" t="inlineStr">
        <is>
          <t>PREÇO UNITÁRIO</t>
        </is>
      </c>
      <c r="G948" s="15" t="inlineStr">
        <is>
          <t>TOTAL</t>
        </is>
      </c>
    </row>
    <row r="949" ht="15" customHeight="1">
      <c r="A949" s="25" t="inlineStr">
        <is>
          <t>I2706</t>
        </is>
      </c>
      <c r="B949" s="26" t="inlineStr">
        <is>
          <t>OLEO DIESEL</t>
        </is>
      </c>
      <c r="C949" s="25" t="inlineStr">
        <is>
          <t>SEINFRA</t>
        </is>
      </c>
      <c r="D949" s="25" t="inlineStr">
        <is>
          <t>L</t>
        </is>
      </c>
      <c r="E949" s="69" t="n">
        <v>49.2</v>
      </c>
      <c r="F949" s="72" t="n">
        <v>4.99</v>
      </c>
      <c r="G949" s="72" t="n">
        <v>245.508</v>
      </c>
      <c r="L949" t="n">
        <v>49.2</v>
      </c>
      <c r="M949" t="n">
        <v>4.99</v>
      </c>
      <c r="N949">
        <f>(M949-F949)</f>
        <v/>
      </c>
    </row>
    <row r="950" ht="15" customHeight="1">
      <c r="A950" s="2" t="inlineStr"/>
      <c r="B950" s="2" t="inlineStr"/>
      <c r="C950" s="2" t="inlineStr"/>
      <c r="D950" s="2" t="inlineStr"/>
      <c r="E950" s="29" t="inlineStr">
        <is>
          <t>TOTAL Material:</t>
        </is>
      </c>
      <c r="F950" s="60" t="n"/>
      <c r="G950" s="73" t="n">
        <v>245.508</v>
      </c>
    </row>
    <row r="951" ht="15" customHeight="1">
      <c r="A951" s="2" t="inlineStr"/>
      <c r="B951" s="2" t="inlineStr"/>
      <c r="C951" s="2" t="inlineStr"/>
      <c r="D951" s="2" t="inlineStr"/>
      <c r="E951" s="31" t="inlineStr">
        <is>
          <t>VALOR:</t>
        </is>
      </c>
      <c r="F951" s="60" t="n"/>
      <c r="G951" s="61" t="n">
        <v>245.51</v>
      </c>
    </row>
    <row r="952" ht="15" customHeight="1">
      <c r="A952" s="2" t="inlineStr"/>
      <c r="B952" s="2" t="inlineStr"/>
      <c r="C952" s="2" t="inlineStr"/>
      <c r="D952" s="2" t="inlineStr"/>
      <c r="E952" s="31" t="inlineStr">
        <is>
          <t>VALOR BDI (26.70%):</t>
        </is>
      </c>
      <c r="F952" s="60" t="n"/>
      <c r="G952" s="61">
        <f>ROUNDDOWN(G951*BDI,2)</f>
        <v/>
      </c>
    </row>
    <row r="953" ht="15" customHeight="1">
      <c r="A953" s="2" t="inlineStr"/>
      <c r="B953" s="2" t="inlineStr"/>
      <c r="C953" s="2" t="inlineStr"/>
      <c r="D953" s="2" t="inlineStr"/>
      <c r="E953" s="31" t="inlineStr">
        <is>
          <t>VALOR COM BDI:</t>
        </is>
      </c>
      <c r="F953" s="60" t="n"/>
      <c r="G953" s="61">
        <f>G952 + G951</f>
        <v/>
      </c>
    </row>
    <row r="954" ht="10" customHeight="1">
      <c r="A954" s="2" t="inlineStr"/>
      <c r="B954" s="2" t="inlineStr"/>
      <c r="C954" s="22" t="inlineStr"/>
      <c r="E954" s="2" t="inlineStr"/>
      <c r="F954" s="2" t="inlineStr"/>
      <c r="G954" s="2" t="inlineStr"/>
    </row>
    <row r="955" ht="20" customHeight="1">
      <c r="A955" s="23" t="inlineStr">
        <is>
          <t>I2855 MATERIAL DE OPERAÇÃO DO VEÍCULO UTILITÁRIO KOMBI (H)</t>
        </is>
      </c>
      <c r="B955" s="59" t="n"/>
      <c r="C955" s="59" t="n"/>
      <c r="D955" s="59" t="n"/>
      <c r="E955" s="59" t="n"/>
      <c r="F955" s="59" t="n"/>
      <c r="G955" s="60" t="n"/>
    </row>
    <row r="956" ht="15" customHeight="1">
      <c r="A956" s="24" t="inlineStr">
        <is>
          <t>Material</t>
        </is>
      </c>
      <c r="B956" s="60" t="n"/>
      <c r="C956" s="15" t="inlineStr">
        <is>
          <t>FONTE</t>
        </is>
      </c>
      <c r="D956" s="15" t="inlineStr">
        <is>
          <t>UNID</t>
        </is>
      </c>
      <c r="E956" s="15" t="inlineStr">
        <is>
          <t>COEFICIENTE</t>
        </is>
      </c>
      <c r="F956" s="15" t="inlineStr">
        <is>
          <t>PREÇO UNITÁRIO</t>
        </is>
      </c>
      <c r="G956" s="15" t="inlineStr">
        <is>
          <t>TOTAL</t>
        </is>
      </c>
    </row>
    <row r="957" ht="15" customHeight="1">
      <c r="A957" s="25" t="inlineStr">
        <is>
          <t>I2707</t>
        </is>
      </c>
      <c r="B957" s="26" t="inlineStr">
        <is>
          <t>GASOLINA</t>
        </is>
      </c>
      <c r="C957" s="25" t="inlineStr">
        <is>
          <t>SEINFRA</t>
        </is>
      </c>
      <c r="D957" s="25" t="inlineStr">
        <is>
          <t>L</t>
        </is>
      </c>
      <c r="E957" s="69" t="n">
        <v>9.718</v>
      </c>
      <c r="F957" s="72" t="n">
        <v>5.08</v>
      </c>
      <c r="G957" s="72" t="n">
        <v>49.3674</v>
      </c>
      <c r="L957" t="n">
        <v>9.718</v>
      </c>
      <c r="M957" t="n">
        <v>5.08</v>
      </c>
      <c r="N957">
        <f>(M957-F957)</f>
        <v/>
      </c>
    </row>
    <row r="958" ht="15" customHeight="1">
      <c r="A958" s="2" t="inlineStr"/>
      <c r="B958" s="2" t="inlineStr"/>
      <c r="C958" s="2" t="inlineStr"/>
      <c r="D958" s="2" t="inlineStr"/>
      <c r="E958" s="29" t="inlineStr">
        <is>
          <t>TOTAL Material:</t>
        </is>
      </c>
      <c r="F958" s="60" t="n"/>
      <c r="G958" s="73" t="n">
        <v>49.3674</v>
      </c>
    </row>
    <row r="959" ht="15" customHeight="1">
      <c r="A959" s="2" t="inlineStr"/>
      <c r="B959" s="2" t="inlineStr"/>
      <c r="C959" s="2" t="inlineStr"/>
      <c r="D959" s="2" t="inlineStr"/>
      <c r="E959" s="31" t="inlineStr">
        <is>
          <t>VALOR:</t>
        </is>
      </c>
      <c r="F959" s="60" t="n"/>
      <c r="G959" s="61" t="n">
        <v>49.37</v>
      </c>
    </row>
    <row r="960" ht="15" customHeight="1">
      <c r="A960" s="2" t="inlineStr"/>
      <c r="B960" s="2" t="inlineStr"/>
      <c r="C960" s="2" t="inlineStr"/>
      <c r="D960" s="2" t="inlineStr"/>
      <c r="E960" s="31" t="inlineStr">
        <is>
          <t>VALOR BDI (26.70%):</t>
        </is>
      </c>
      <c r="F960" s="60" t="n"/>
      <c r="G960" s="61">
        <f>ROUNDDOWN(G959*BDI,2)</f>
        <v/>
      </c>
    </row>
    <row r="961" ht="15" customHeight="1">
      <c r="A961" s="2" t="inlineStr"/>
      <c r="B961" s="2" t="inlineStr"/>
      <c r="C961" s="2" t="inlineStr"/>
      <c r="D961" s="2" t="inlineStr"/>
      <c r="E961" s="31" t="inlineStr">
        <is>
          <t>VALOR COM BDI:</t>
        </is>
      </c>
      <c r="F961" s="60" t="n"/>
      <c r="G961" s="61">
        <f>G960 + G959</f>
        <v/>
      </c>
    </row>
    <row r="962" ht="10" customHeight="1">
      <c r="A962" s="2" t="inlineStr"/>
      <c r="B962" s="2" t="inlineStr"/>
      <c r="C962" s="22" t="inlineStr"/>
      <c r="E962" s="2" t="inlineStr"/>
      <c r="F962" s="2" t="inlineStr"/>
      <c r="G962" s="2" t="inlineStr"/>
    </row>
    <row r="963" ht="20" customHeight="1">
      <c r="A963" s="23" t="inlineStr">
        <is>
          <t>I2853 MATERIAL DE OPERAÇÃO DO VIBRO ACABAD. DE MISTURAS BETUM. (H)</t>
        </is>
      </c>
      <c r="B963" s="59" t="n"/>
      <c r="C963" s="59" t="n"/>
      <c r="D963" s="59" t="n"/>
      <c r="E963" s="59" t="n"/>
      <c r="F963" s="59" t="n"/>
      <c r="G963" s="60" t="n"/>
    </row>
    <row r="964" ht="15" customHeight="1">
      <c r="A964" s="24" t="inlineStr">
        <is>
          <t>Material</t>
        </is>
      </c>
      <c r="B964" s="60" t="n"/>
      <c r="C964" s="15" t="inlineStr">
        <is>
          <t>FONTE</t>
        </is>
      </c>
      <c r="D964" s="15" t="inlineStr">
        <is>
          <t>UNID</t>
        </is>
      </c>
      <c r="E964" s="15" t="inlineStr">
        <is>
          <t>COEFICIENTE</t>
        </is>
      </c>
      <c r="F964" s="15" t="inlineStr">
        <is>
          <t>PREÇO UNITÁRIO</t>
        </is>
      </c>
      <c r="G964" s="15" t="inlineStr">
        <is>
          <t>TOTAL</t>
        </is>
      </c>
    </row>
    <row r="965" ht="15" customHeight="1">
      <c r="A965" s="25" t="inlineStr">
        <is>
          <t>I2706</t>
        </is>
      </c>
      <c r="B965" s="26" t="inlineStr">
        <is>
          <t>OLEO DIESEL</t>
        </is>
      </c>
      <c r="C965" s="25" t="inlineStr">
        <is>
          <t>SEINFRA</t>
        </is>
      </c>
      <c r="D965" s="25" t="inlineStr">
        <is>
          <t>L</t>
        </is>
      </c>
      <c r="E965" s="69" t="n">
        <v>7.35</v>
      </c>
      <c r="F965" s="72" t="n">
        <v>4.99</v>
      </c>
      <c r="G965" s="72" t="n">
        <v>36.6765</v>
      </c>
      <c r="L965" t="n">
        <v>7.35</v>
      </c>
      <c r="M965" t="n">
        <v>4.99</v>
      </c>
      <c r="N965">
        <f>(M965-F965)</f>
        <v/>
      </c>
    </row>
    <row r="966" ht="15" customHeight="1">
      <c r="A966" s="2" t="inlineStr"/>
      <c r="B966" s="2" t="inlineStr"/>
      <c r="C966" s="2" t="inlineStr"/>
      <c r="D966" s="2" t="inlineStr"/>
      <c r="E966" s="29" t="inlineStr">
        <is>
          <t>TOTAL Material:</t>
        </is>
      </c>
      <c r="F966" s="60" t="n"/>
      <c r="G966" s="73" t="n">
        <v>36.6765</v>
      </c>
    </row>
    <row r="967" ht="15" customHeight="1">
      <c r="A967" s="2" t="inlineStr"/>
      <c r="B967" s="2" t="inlineStr"/>
      <c r="C967" s="2" t="inlineStr"/>
      <c r="D967" s="2" t="inlineStr"/>
      <c r="E967" s="31" t="inlineStr">
        <is>
          <t>VALOR:</t>
        </is>
      </c>
      <c r="F967" s="60" t="n"/>
      <c r="G967" s="61" t="n">
        <v>36.68</v>
      </c>
    </row>
    <row r="968" ht="15" customHeight="1">
      <c r="A968" s="2" t="inlineStr"/>
      <c r="B968" s="2" t="inlineStr"/>
      <c r="C968" s="2" t="inlineStr"/>
      <c r="D968" s="2" t="inlineStr"/>
      <c r="E968" s="31" t="inlineStr">
        <is>
          <t>VALOR BDI (26.70%):</t>
        </is>
      </c>
      <c r="F968" s="60" t="n"/>
      <c r="G968" s="61">
        <f>ROUNDDOWN(G967*BDI,2)</f>
        <v/>
      </c>
    </row>
    <row r="969" ht="15" customHeight="1">
      <c r="A969" s="2" t="inlineStr"/>
      <c r="B969" s="2" t="inlineStr"/>
      <c r="C969" s="2" t="inlineStr"/>
      <c r="D969" s="2" t="inlineStr"/>
      <c r="E969" s="31" t="inlineStr">
        <is>
          <t>VALOR COM BDI:</t>
        </is>
      </c>
      <c r="F969" s="60" t="n"/>
      <c r="G969" s="61">
        <f>G968 + G967</f>
        <v/>
      </c>
    </row>
    <row r="970" ht="10" customHeight="1">
      <c r="A970" s="2" t="inlineStr"/>
      <c r="B970" s="2" t="inlineStr"/>
      <c r="C970" s="22" t="inlineStr"/>
      <c r="E970" s="2" t="inlineStr"/>
      <c r="F970" s="2" t="inlineStr"/>
      <c r="G970" s="2" t="inlineStr"/>
    </row>
    <row r="971" ht="20" customHeight="1">
      <c r="A971" s="23" t="inlineStr">
        <is>
          <t>I9383 MATERIAL DE OPERAÇÃO GRUPO GERADOR - 11 KW - 13 / 14 KVA (H)</t>
        </is>
      </c>
      <c r="B971" s="59" t="n"/>
      <c r="C971" s="59" t="n"/>
      <c r="D971" s="59" t="n"/>
      <c r="E971" s="59" t="n"/>
      <c r="F971" s="59" t="n"/>
      <c r="G971" s="60" t="n"/>
    </row>
    <row r="972" ht="15" customHeight="1">
      <c r="A972" s="24" t="inlineStr">
        <is>
          <t>Material</t>
        </is>
      </c>
      <c r="B972" s="60" t="n"/>
      <c r="C972" s="15" t="inlineStr">
        <is>
          <t>FONTE</t>
        </is>
      </c>
      <c r="D972" s="15" t="inlineStr">
        <is>
          <t>UNID</t>
        </is>
      </c>
      <c r="E972" s="15" t="inlineStr">
        <is>
          <t>COEFICIENTE</t>
        </is>
      </c>
      <c r="F972" s="15" t="inlineStr">
        <is>
          <t>PREÇO UNITÁRIO</t>
        </is>
      </c>
      <c r="G972" s="15" t="inlineStr">
        <is>
          <t>TOTAL</t>
        </is>
      </c>
    </row>
    <row r="973" ht="15" customHeight="1">
      <c r="A973" s="25" t="inlineStr">
        <is>
          <t>I2706</t>
        </is>
      </c>
      <c r="B973" s="26" t="inlineStr">
        <is>
          <t>OLEO DIESEL</t>
        </is>
      </c>
      <c r="C973" s="25" t="inlineStr">
        <is>
          <t>SEINFRA</t>
        </is>
      </c>
      <c r="D973" s="25" t="inlineStr">
        <is>
          <t>L</t>
        </is>
      </c>
      <c r="E973" s="69" t="n">
        <v>2.25</v>
      </c>
      <c r="F973" s="72" t="n">
        <v>4.99</v>
      </c>
      <c r="G973" s="72" t="n">
        <v>11.2275</v>
      </c>
      <c r="L973" t="n">
        <v>2.25</v>
      </c>
      <c r="M973" t="n">
        <v>4.99</v>
      </c>
      <c r="N973">
        <f>(M973-F973)</f>
        <v/>
      </c>
    </row>
    <row r="974" ht="15" customHeight="1">
      <c r="A974" s="2" t="inlineStr"/>
      <c r="B974" s="2" t="inlineStr"/>
      <c r="C974" s="2" t="inlineStr"/>
      <c r="D974" s="2" t="inlineStr"/>
      <c r="E974" s="29" t="inlineStr">
        <is>
          <t>TOTAL Material:</t>
        </is>
      </c>
      <c r="F974" s="60" t="n"/>
      <c r="G974" s="73" t="n">
        <v>11.2275</v>
      </c>
    </row>
    <row r="975" ht="15" customHeight="1">
      <c r="A975" s="2" t="inlineStr"/>
      <c r="B975" s="2" t="inlineStr"/>
      <c r="C975" s="2" t="inlineStr"/>
      <c r="D975" s="2" t="inlineStr"/>
      <c r="E975" s="31" t="inlineStr">
        <is>
          <t>VALOR:</t>
        </is>
      </c>
      <c r="F975" s="60" t="n"/>
      <c r="G975" s="61" t="n">
        <v>11.23</v>
      </c>
    </row>
    <row r="976" ht="15" customHeight="1">
      <c r="A976" s="2" t="inlineStr"/>
      <c r="B976" s="2" t="inlineStr"/>
      <c r="C976" s="2" t="inlineStr"/>
      <c r="D976" s="2" t="inlineStr"/>
      <c r="E976" s="31" t="inlineStr">
        <is>
          <t>VALOR BDI (26.70%):</t>
        </is>
      </c>
      <c r="F976" s="60" t="n"/>
      <c r="G976" s="61">
        <f>ROUNDDOWN(G975*BDI,2)</f>
        <v/>
      </c>
    </row>
    <row r="977" ht="15" customHeight="1">
      <c r="A977" s="2" t="inlineStr"/>
      <c r="B977" s="2" t="inlineStr"/>
      <c r="C977" s="2" t="inlineStr"/>
      <c r="D977" s="2" t="inlineStr"/>
      <c r="E977" s="31" t="inlineStr">
        <is>
          <t>VALOR COM BDI:</t>
        </is>
      </c>
      <c r="F977" s="60" t="n"/>
      <c r="G977" s="61">
        <f>G976 + G975</f>
        <v/>
      </c>
    </row>
    <row r="978" ht="10" customHeight="1">
      <c r="A978" s="2" t="inlineStr"/>
      <c r="B978" s="2" t="inlineStr"/>
      <c r="C978" s="22" t="inlineStr"/>
      <c r="E978" s="2" t="inlineStr"/>
      <c r="F978" s="2" t="inlineStr"/>
      <c r="G978" s="2" t="inlineStr"/>
    </row>
    <row r="979" ht="20" customHeight="1">
      <c r="A979" s="23" t="inlineStr">
        <is>
          <t>G0449 MATERIAL DE OPERAÇÃO VEÍCULO LEVE PICK UP 4X4 - 147 KW/197 HP (H)</t>
        </is>
      </c>
      <c r="B979" s="59" t="n"/>
      <c r="C979" s="59" t="n"/>
      <c r="D979" s="59" t="n"/>
      <c r="E979" s="59" t="n"/>
      <c r="F979" s="59" t="n"/>
      <c r="G979" s="60" t="n"/>
    </row>
    <row r="980" ht="15" customHeight="1">
      <c r="A980" s="24" t="inlineStr">
        <is>
          <t>Material</t>
        </is>
      </c>
      <c r="B980" s="60" t="n"/>
      <c r="C980" s="15" t="inlineStr">
        <is>
          <t>FONTE</t>
        </is>
      </c>
      <c r="D980" s="15" t="inlineStr">
        <is>
          <t>UNID</t>
        </is>
      </c>
      <c r="E980" s="15" t="inlineStr">
        <is>
          <t>COEFICIENTE</t>
        </is>
      </c>
      <c r="F980" s="15" t="inlineStr">
        <is>
          <t>PREÇO UNITÁRIO</t>
        </is>
      </c>
      <c r="G980" s="15" t="inlineStr">
        <is>
          <t>TOTAL</t>
        </is>
      </c>
    </row>
    <row r="981" ht="15" customHeight="1">
      <c r="A981" s="25" t="inlineStr">
        <is>
          <t>I2706</t>
        </is>
      </c>
      <c r="B981" s="26" t="inlineStr">
        <is>
          <t>OLEO DIESEL</t>
        </is>
      </c>
      <c r="C981" s="25" t="inlineStr">
        <is>
          <t>SEINFRA</t>
        </is>
      </c>
      <c r="D981" s="25" t="inlineStr">
        <is>
          <t>L</t>
        </is>
      </c>
      <c r="E981" s="69" t="n">
        <v>19.72</v>
      </c>
      <c r="F981" s="72" t="n">
        <v>4.99</v>
      </c>
      <c r="G981" s="72" t="n">
        <v>98.4028</v>
      </c>
      <c r="L981" t="n">
        <v>19.72</v>
      </c>
      <c r="M981" t="n">
        <v>4.99</v>
      </c>
      <c r="N981">
        <f>(M981-F981)</f>
        <v/>
      </c>
    </row>
    <row r="982" ht="15" customHeight="1">
      <c r="A982" s="2" t="inlineStr"/>
      <c r="B982" s="2" t="inlineStr"/>
      <c r="C982" s="2" t="inlineStr"/>
      <c r="D982" s="2" t="inlineStr"/>
      <c r="E982" s="29" t="inlineStr">
        <is>
          <t>TOTAL Material:</t>
        </is>
      </c>
      <c r="F982" s="60" t="n"/>
      <c r="G982" s="73" t="n">
        <v>98.4028</v>
      </c>
    </row>
    <row r="983" ht="15" customHeight="1">
      <c r="A983" s="2" t="inlineStr"/>
      <c r="B983" s="2" t="inlineStr"/>
      <c r="C983" s="2" t="inlineStr"/>
      <c r="D983" s="2" t="inlineStr"/>
      <c r="E983" s="31" t="inlineStr">
        <is>
          <t>VALOR:</t>
        </is>
      </c>
      <c r="F983" s="60" t="n"/>
      <c r="G983" s="61" t="n">
        <v>98.40000000000001</v>
      </c>
    </row>
    <row r="984" ht="15" customHeight="1">
      <c r="A984" s="2" t="inlineStr"/>
      <c r="B984" s="2" t="inlineStr"/>
      <c r="C984" s="2" t="inlineStr"/>
      <c r="D984" s="2" t="inlineStr"/>
      <c r="E984" s="31" t="inlineStr">
        <is>
          <t>VALOR BDI (26.70%):</t>
        </is>
      </c>
      <c r="F984" s="60" t="n"/>
      <c r="G984" s="61">
        <f>ROUNDDOWN(G983*BDI,2)</f>
        <v/>
      </c>
    </row>
    <row r="985" ht="15" customHeight="1">
      <c r="A985" s="2" t="inlineStr"/>
      <c r="B985" s="2" t="inlineStr"/>
      <c r="C985" s="2" t="inlineStr"/>
      <c r="D985" s="2" t="inlineStr"/>
      <c r="E985" s="31" t="inlineStr">
        <is>
          <t>VALOR COM BDI:</t>
        </is>
      </c>
      <c r="F985" s="60" t="n"/>
      <c r="G985" s="61">
        <f>G984 + G983</f>
        <v/>
      </c>
    </row>
    <row r="986" ht="10" customHeight="1">
      <c r="A986" s="2" t="inlineStr"/>
      <c r="B986" s="2" t="inlineStr"/>
      <c r="C986" s="22" t="inlineStr"/>
      <c r="E986" s="2" t="inlineStr"/>
      <c r="F986" s="2" t="inlineStr"/>
      <c r="G986" s="2" t="inlineStr"/>
    </row>
    <row r="987" ht="20" customHeight="1">
      <c r="A987" s="23" t="inlineStr">
        <is>
          <t>I0753 MESA VIBRATÓRIA E FORMAS (CHP) (H)</t>
        </is>
      </c>
      <c r="B987" s="59" t="n"/>
      <c r="C987" s="59" t="n"/>
      <c r="D987" s="59" t="n"/>
      <c r="E987" s="59" t="n"/>
      <c r="F987" s="59" t="n"/>
      <c r="G987" s="60" t="n"/>
    </row>
    <row r="988" ht="15" customHeight="1">
      <c r="A988" s="24" t="inlineStr">
        <is>
          <t>Material</t>
        </is>
      </c>
      <c r="B988" s="60" t="n"/>
      <c r="C988" s="15" t="inlineStr">
        <is>
          <t>FONTE</t>
        </is>
      </c>
      <c r="D988" s="15" t="inlineStr">
        <is>
          <t>UNID</t>
        </is>
      </c>
      <c r="E988" s="15" t="inlineStr">
        <is>
          <t>COEFICIENTE</t>
        </is>
      </c>
      <c r="F988" s="15" t="inlineStr">
        <is>
          <t>PREÇO UNITÁRIO</t>
        </is>
      </c>
      <c r="G988" s="15" t="inlineStr">
        <is>
          <t>TOTAL</t>
        </is>
      </c>
    </row>
    <row r="989" ht="15" customHeight="1">
      <c r="A989" s="25" t="inlineStr">
        <is>
          <t>I2815</t>
        </is>
      </c>
      <c r="B989" s="26" t="inlineStr">
        <is>
          <t>MÃO DE OBRA DE OPERAÇÃO DA MESA VIBRATÓRIA E FORMAS</t>
        </is>
      </c>
      <c r="C989" s="25" t="inlineStr">
        <is>
          <t>SEINFRA</t>
        </is>
      </c>
      <c r="D989" s="25" t="inlineStr">
        <is>
          <t>H</t>
        </is>
      </c>
      <c r="E989" s="69" t="n">
        <v>1</v>
      </c>
      <c r="F989" s="72">
        <f>ROUND(M989*FATOR, 2)</f>
        <v/>
      </c>
      <c r="G989" s="72">
        <f>ROUND(E989*F989, 2)</f>
        <v/>
      </c>
      <c r="L989" t="n">
        <v>1</v>
      </c>
      <c r="M989" t="n">
        <v>20.26</v>
      </c>
      <c r="N989">
        <f>(M989-F989)</f>
        <v/>
      </c>
    </row>
    <row r="990" ht="15" customHeight="1">
      <c r="A990" s="25" t="inlineStr">
        <is>
          <t>I2701</t>
        </is>
      </c>
      <c r="B990" s="26" t="inlineStr">
        <is>
          <t>DEPRECIAÇÃO</t>
        </is>
      </c>
      <c r="C990" s="25" t="inlineStr">
        <is>
          <t>SEINFRA</t>
        </is>
      </c>
      <c r="D990" s="25" t="inlineStr">
        <is>
          <t>H</t>
        </is>
      </c>
      <c r="E990" s="69" t="n">
        <v>3.484</v>
      </c>
      <c r="F990" s="72">
        <f>ROUND(M990*FATOR, 2)</f>
        <v/>
      </c>
      <c r="G990" s="72">
        <f>ROUND(E990*F990, 2)</f>
        <v/>
      </c>
      <c r="L990" t="n">
        <v>3.484</v>
      </c>
      <c r="M990" t="n">
        <v>1</v>
      </c>
      <c r="N990">
        <f>(M990-F990)</f>
        <v/>
      </c>
    </row>
    <row r="991" ht="15" customHeight="1">
      <c r="A991" s="25" t="inlineStr">
        <is>
          <t>I2702</t>
        </is>
      </c>
      <c r="B991" s="26" t="inlineStr">
        <is>
          <t>JUROS</t>
        </is>
      </c>
      <c r="C991" s="25" t="inlineStr">
        <is>
          <t>SEINFRA</t>
        </is>
      </c>
      <c r="D991" s="25" t="inlineStr">
        <is>
          <t>H</t>
        </is>
      </c>
      <c r="E991" s="69" t="n">
        <v>1.2775</v>
      </c>
      <c r="F991" s="72">
        <f>ROUND(M991*FATOR, 2)</f>
        <v/>
      </c>
      <c r="G991" s="72">
        <f>ROUND(E991*F991, 2)</f>
        <v/>
      </c>
      <c r="L991" t="n">
        <v>1.2775</v>
      </c>
      <c r="M991" t="n">
        <v>1</v>
      </c>
      <c r="N991">
        <f>(M991-F991)</f>
        <v/>
      </c>
    </row>
    <row r="992" ht="15" customHeight="1">
      <c r="A992" s="25" t="inlineStr">
        <is>
          <t>I2703</t>
        </is>
      </c>
      <c r="B992" s="26" t="inlineStr">
        <is>
          <t>MANUTENÇÃO</t>
        </is>
      </c>
      <c r="C992" s="25" t="inlineStr">
        <is>
          <t>SEINFRA</t>
        </is>
      </c>
      <c r="D992" s="25" t="inlineStr">
        <is>
          <t>H</t>
        </is>
      </c>
      <c r="E992" s="69" t="n">
        <v>1.9356</v>
      </c>
      <c r="F992" s="72">
        <f>ROUND(M992*FATOR, 2)</f>
        <v/>
      </c>
      <c r="G992" s="72">
        <f>ROUND(E992*F992, 2)</f>
        <v/>
      </c>
      <c r="L992" t="n">
        <v>1.9356</v>
      </c>
      <c r="M992" t="n">
        <v>1</v>
      </c>
      <c r="N992">
        <f>(M992-F992)</f>
        <v/>
      </c>
    </row>
    <row r="993" ht="15" customHeight="1">
      <c r="A993" s="2" t="inlineStr"/>
      <c r="B993" s="2" t="inlineStr"/>
      <c r="C993" s="2" t="inlineStr"/>
      <c r="D993" s="2" t="inlineStr"/>
      <c r="E993" s="29" t="inlineStr">
        <is>
          <t>TOTAL Material:</t>
        </is>
      </c>
      <c r="F993" s="60" t="n"/>
      <c r="G993" s="73">
        <f>SUM(G989:G992)</f>
        <v/>
      </c>
    </row>
    <row r="994" ht="15" customHeight="1">
      <c r="A994" s="2" t="inlineStr"/>
      <c r="B994" s="2" t="inlineStr"/>
      <c r="C994" s="2" t="inlineStr"/>
      <c r="D994" s="2" t="inlineStr"/>
      <c r="E994" s="31" t="inlineStr">
        <is>
          <t>VALOR:</t>
        </is>
      </c>
      <c r="F994" s="60" t="n"/>
      <c r="G994" s="61">
        <f>SUM(G993)</f>
        <v/>
      </c>
    </row>
    <row r="995" ht="15" customHeight="1">
      <c r="A995" s="2" t="inlineStr"/>
      <c r="B995" s="2" t="inlineStr"/>
      <c r="C995" s="2" t="inlineStr"/>
      <c r="D995" s="2" t="inlineStr"/>
      <c r="E995" s="31" t="inlineStr">
        <is>
          <t>VALOR BDI (26.70%):</t>
        </is>
      </c>
      <c r="F995" s="60" t="n"/>
      <c r="G995" s="61">
        <f>ROUNDDOWN(G994*BDI,2)</f>
        <v/>
      </c>
    </row>
    <row r="996" ht="15" customHeight="1">
      <c r="A996" s="2" t="inlineStr"/>
      <c r="B996" s="2" t="inlineStr"/>
      <c r="C996" s="2" t="inlineStr"/>
      <c r="D996" s="2" t="inlineStr"/>
      <c r="E996" s="31" t="inlineStr">
        <is>
          <t>VALOR COM BDI:</t>
        </is>
      </c>
      <c r="F996" s="60" t="n"/>
      <c r="G996" s="61">
        <f>G995 + G994</f>
        <v/>
      </c>
    </row>
    <row r="997" ht="10" customHeight="1">
      <c r="A997" s="2" t="inlineStr"/>
      <c r="B997" s="2" t="inlineStr"/>
      <c r="C997" s="22" t="inlineStr"/>
      <c r="E997" s="2" t="inlineStr"/>
      <c r="F997" s="2" t="inlineStr"/>
      <c r="G997" s="2" t="inlineStr"/>
    </row>
    <row r="998" ht="20" customHeight="1">
      <c r="A998" s="23" t="inlineStr">
        <is>
          <t>G0416 MÁQUINA DE FURO DIRECIONAL COM PULL-BACK DE 24000  LIBRAS (10.000KGF) (CHI) (H)</t>
        </is>
      </c>
      <c r="B998" s="59" t="n"/>
      <c r="C998" s="59" t="n"/>
      <c r="D998" s="59" t="n"/>
      <c r="E998" s="59" t="n"/>
      <c r="F998" s="59" t="n"/>
      <c r="G998" s="60" t="n"/>
    </row>
    <row r="999" ht="15" customHeight="1">
      <c r="A999" s="24" t="inlineStr">
        <is>
          <t>Material</t>
        </is>
      </c>
      <c r="B999" s="60" t="n"/>
      <c r="C999" s="15" t="inlineStr">
        <is>
          <t>FONTE</t>
        </is>
      </c>
      <c r="D999" s="15" t="inlineStr">
        <is>
          <t>UNID</t>
        </is>
      </c>
      <c r="E999" s="15" t="inlineStr">
        <is>
          <t>COEFICIENTE</t>
        </is>
      </c>
      <c r="F999" s="15" t="inlineStr">
        <is>
          <t>PREÇO UNITÁRIO</t>
        </is>
      </c>
      <c r="G999" s="15" t="inlineStr">
        <is>
          <t>TOTAL</t>
        </is>
      </c>
    </row>
    <row r="1000" ht="15" customHeight="1">
      <c r="A1000" s="25" t="inlineStr">
        <is>
          <t>I2701</t>
        </is>
      </c>
      <c r="B1000" s="26" t="inlineStr">
        <is>
          <t>DEPRECIAÇÃO</t>
        </is>
      </c>
      <c r="C1000" s="25" t="inlineStr">
        <is>
          <t>SEINFRA</t>
        </is>
      </c>
      <c r="D1000" s="25" t="inlineStr">
        <is>
          <t>H</t>
        </is>
      </c>
      <c r="E1000" s="69" t="n">
        <v>260.7943</v>
      </c>
      <c r="F1000" s="72">
        <f>ROUND(M1000*FATOR, 2)</f>
        <v/>
      </c>
      <c r="G1000" s="72">
        <f>ROUND(E1000*F1000, 2)</f>
        <v/>
      </c>
      <c r="L1000" t="n">
        <v>260.7943</v>
      </c>
      <c r="M1000" t="n">
        <v>1</v>
      </c>
      <c r="N1000">
        <f>(M1000-F1000)</f>
        <v/>
      </c>
    </row>
    <row r="1001" ht="15" customHeight="1">
      <c r="A1001" s="25" t="inlineStr">
        <is>
          <t>I2702</t>
        </is>
      </c>
      <c r="B1001" s="26" t="inlineStr">
        <is>
          <t>JUROS</t>
        </is>
      </c>
      <c r="C1001" s="25" t="inlineStr">
        <is>
          <t>SEINFRA</t>
        </is>
      </c>
      <c r="D1001" s="25" t="inlineStr">
        <is>
          <t>H</t>
        </is>
      </c>
      <c r="E1001" s="69" t="n">
        <v>52.1589</v>
      </c>
      <c r="F1001" s="72">
        <f>ROUND(M1001*FATOR, 2)</f>
        <v/>
      </c>
      <c r="G1001" s="72">
        <f>ROUND(E1001*F1001, 2)</f>
        <v/>
      </c>
      <c r="L1001" t="n">
        <v>52.1589</v>
      </c>
      <c r="M1001" t="n">
        <v>1</v>
      </c>
      <c r="N1001">
        <f>(M1001-F1001)</f>
        <v/>
      </c>
    </row>
    <row r="1002" ht="15" customHeight="1">
      <c r="A1002" s="2" t="inlineStr"/>
      <c r="B1002" s="2" t="inlineStr"/>
      <c r="C1002" s="2" t="inlineStr"/>
      <c r="D1002" s="2" t="inlineStr"/>
      <c r="E1002" s="29" t="inlineStr">
        <is>
          <t>TOTAL Material:</t>
        </is>
      </c>
      <c r="F1002" s="60" t="n"/>
      <c r="G1002" s="73">
        <f>SUM(G1000:G1001)</f>
        <v/>
      </c>
    </row>
    <row r="1003" ht="15" customHeight="1">
      <c r="A1003" s="2" t="inlineStr"/>
      <c r="B1003" s="2" t="inlineStr"/>
      <c r="C1003" s="2" t="inlineStr"/>
      <c r="D1003" s="2" t="inlineStr"/>
      <c r="E1003" s="31" t="inlineStr">
        <is>
          <t>VALOR:</t>
        </is>
      </c>
      <c r="F1003" s="60" t="n"/>
      <c r="G1003" s="61">
        <f>SUM(G1002)</f>
        <v/>
      </c>
    </row>
    <row r="1004" ht="15" customHeight="1">
      <c r="A1004" s="2" t="inlineStr"/>
      <c r="B1004" s="2" t="inlineStr"/>
      <c r="C1004" s="2" t="inlineStr"/>
      <c r="D1004" s="2" t="inlineStr"/>
      <c r="E1004" s="31" t="inlineStr">
        <is>
          <t>VALOR BDI (26.70%):</t>
        </is>
      </c>
      <c r="F1004" s="60" t="n"/>
      <c r="G1004" s="61">
        <f>ROUNDDOWN(G1003*BDI,2)</f>
        <v/>
      </c>
    </row>
    <row r="1005" ht="15" customHeight="1">
      <c r="A1005" s="2" t="inlineStr"/>
      <c r="B1005" s="2" t="inlineStr"/>
      <c r="C1005" s="2" t="inlineStr"/>
      <c r="D1005" s="2" t="inlineStr"/>
      <c r="E1005" s="31" t="inlineStr">
        <is>
          <t>VALOR COM BDI:</t>
        </is>
      </c>
      <c r="F1005" s="60" t="n"/>
      <c r="G1005" s="61">
        <f>G1004 + G1003</f>
        <v/>
      </c>
    </row>
    <row r="1006" ht="10" customHeight="1">
      <c r="A1006" s="2" t="inlineStr"/>
      <c r="B1006" s="2" t="inlineStr"/>
      <c r="C1006" s="22" t="inlineStr"/>
      <c r="E1006" s="2" t="inlineStr"/>
      <c r="F1006" s="2" t="inlineStr"/>
      <c r="G1006" s="2" t="inlineStr"/>
    </row>
    <row r="1007" ht="20" customHeight="1">
      <c r="A1007" s="23" t="inlineStr">
        <is>
          <t>G0415 MÁQUINA DE FURO DIRECIONAL COM PULL-BACK DE 24000  LIBRAS (10.000KGF) (CHP) (H)</t>
        </is>
      </c>
      <c r="B1007" s="59" t="n"/>
      <c r="C1007" s="59" t="n"/>
      <c r="D1007" s="59" t="n"/>
      <c r="E1007" s="59" t="n"/>
      <c r="F1007" s="59" t="n"/>
      <c r="G1007" s="60" t="n"/>
    </row>
    <row r="1008" ht="15" customHeight="1">
      <c r="A1008" s="24" t="inlineStr">
        <is>
          <t>Material</t>
        </is>
      </c>
      <c r="B1008" s="60" t="n"/>
      <c r="C1008" s="15" t="inlineStr">
        <is>
          <t>FONTE</t>
        </is>
      </c>
      <c r="D1008" s="15" t="inlineStr">
        <is>
          <t>UNID</t>
        </is>
      </c>
      <c r="E1008" s="15" t="inlineStr">
        <is>
          <t>COEFICIENTE</t>
        </is>
      </c>
      <c r="F1008" s="15" t="inlineStr">
        <is>
          <t>PREÇO UNITÁRIO</t>
        </is>
      </c>
      <c r="G1008" s="15" t="inlineStr">
        <is>
          <t>TOTAL</t>
        </is>
      </c>
    </row>
    <row r="1009" ht="21" customHeight="1">
      <c r="A1009" s="25" t="inlineStr">
        <is>
          <t>G0414</t>
        </is>
      </c>
      <c r="B1009" s="26" t="inlineStr">
        <is>
          <t>MATERIAL DE OPERAÇÃO DE MÁQUINA DE FURO DIRECIONAL 10000KGF</t>
        </is>
      </c>
      <c r="C1009" s="25" t="inlineStr">
        <is>
          <t>SEINFRA</t>
        </is>
      </c>
      <c r="D1009" s="25" t="inlineStr">
        <is>
          <t>H</t>
        </is>
      </c>
      <c r="E1009" s="69" t="n">
        <v>1</v>
      </c>
      <c r="F1009" s="72">
        <f>ROUND(M1009*FATOR, 2)</f>
        <v/>
      </c>
      <c r="G1009" s="72">
        <f>ROUND(E1009*F1009, 2)</f>
        <v/>
      </c>
      <c r="L1009" t="n">
        <v>1</v>
      </c>
      <c r="M1009" t="n">
        <v>93.5625</v>
      </c>
      <c r="N1009">
        <f>(M1009-F1009)</f>
        <v/>
      </c>
    </row>
    <row r="1010" ht="15" customHeight="1">
      <c r="A1010" s="25" t="inlineStr">
        <is>
          <t>I2701</t>
        </is>
      </c>
      <c r="B1010" s="26" t="inlineStr">
        <is>
          <t>DEPRECIAÇÃO</t>
        </is>
      </c>
      <c r="C1010" s="25" t="inlineStr">
        <is>
          <t>SEINFRA</t>
        </is>
      </c>
      <c r="D1010" s="25" t="inlineStr">
        <is>
          <t>H</t>
        </is>
      </c>
      <c r="E1010" s="69" t="n">
        <v>260.7943</v>
      </c>
      <c r="F1010" s="72">
        <f>ROUND(M1010*FATOR, 2)</f>
        <v/>
      </c>
      <c r="G1010" s="72">
        <f>ROUND(E1010*F1010, 2)</f>
        <v/>
      </c>
      <c r="L1010" t="n">
        <v>260.7943</v>
      </c>
      <c r="M1010" t="n">
        <v>1</v>
      </c>
      <c r="N1010">
        <f>(M1010-F1010)</f>
        <v/>
      </c>
    </row>
    <row r="1011" ht="15" customHeight="1">
      <c r="A1011" s="25" t="inlineStr">
        <is>
          <t>I2702</t>
        </is>
      </c>
      <c r="B1011" s="26" t="inlineStr">
        <is>
          <t>JUROS</t>
        </is>
      </c>
      <c r="C1011" s="25" t="inlineStr">
        <is>
          <t>SEINFRA</t>
        </is>
      </c>
      <c r="D1011" s="25" t="inlineStr">
        <is>
          <t>H</t>
        </is>
      </c>
      <c r="E1011" s="69" t="n">
        <v>52.1589</v>
      </c>
      <c r="F1011" s="72">
        <f>ROUND(M1011*FATOR, 2)</f>
        <v/>
      </c>
      <c r="G1011" s="72">
        <f>ROUND(E1011*F1011, 2)</f>
        <v/>
      </c>
      <c r="L1011" t="n">
        <v>52.1589</v>
      </c>
      <c r="M1011" t="n">
        <v>1</v>
      </c>
      <c r="N1011">
        <f>(M1011-F1011)</f>
        <v/>
      </c>
    </row>
    <row r="1012" ht="15" customHeight="1">
      <c r="A1012" s="25" t="inlineStr">
        <is>
          <t>I2703</t>
        </is>
      </c>
      <c r="B1012" s="26" t="inlineStr">
        <is>
          <t>MANUTENÇÃO</t>
        </is>
      </c>
      <c r="C1012" s="25" t="inlineStr">
        <is>
          <t>SEINFRA</t>
        </is>
      </c>
      <c r="D1012" s="25" t="inlineStr">
        <is>
          <t>H</t>
        </is>
      </c>
      <c r="E1012" s="69" t="n">
        <v>260.7943</v>
      </c>
      <c r="F1012" s="72">
        <f>ROUND(M1012*FATOR, 2)</f>
        <v/>
      </c>
      <c r="G1012" s="72">
        <f>ROUND(E1012*F1012, 2)</f>
        <v/>
      </c>
      <c r="L1012" t="n">
        <v>260.7943</v>
      </c>
      <c r="M1012" t="n">
        <v>1</v>
      </c>
      <c r="N1012">
        <f>(M1012-F1012)</f>
        <v/>
      </c>
    </row>
    <row r="1013" ht="15" customHeight="1">
      <c r="A1013" s="2" t="inlineStr"/>
      <c r="B1013" s="2" t="inlineStr"/>
      <c r="C1013" s="2" t="inlineStr"/>
      <c r="D1013" s="2" t="inlineStr"/>
      <c r="E1013" s="29" t="inlineStr">
        <is>
          <t>TOTAL Material:</t>
        </is>
      </c>
      <c r="F1013" s="60" t="n"/>
      <c r="G1013" s="73">
        <f>SUM(G1009:G1012)</f>
        <v/>
      </c>
    </row>
    <row r="1014" ht="15" customHeight="1">
      <c r="A1014" s="2" t="inlineStr"/>
      <c r="B1014" s="2" t="inlineStr"/>
      <c r="C1014" s="2" t="inlineStr"/>
      <c r="D1014" s="2" t="inlineStr"/>
      <c r="E1014" s="31" t="inlineStr">
        <is>
          <t>VALOR:</t>
        </is>
      </c>
      <c r="F1014" s="60" t="n"/>
      <c r="G1014" s="61">
        <f>SUM(G1013)</f>
        <v/>
      </c>
    </row>
    <row r="1015" ht="15" customHeight="1">
      <c r="A1015" s="2" t="inlineStr"/>
      <c r="B1015" s="2" t="inlineStr"/>
      <c r="C1015" s="2" t="inlineStr"/>
      <c r="D1015" s="2" t="inlineStr"/>
      <c r="E1015" s="31" t="inlineStr">
        <is>
          <t>VALOR BDI (26.70%):</t>
        </is>
      </c>
      <c r="F1015" s="60" t="n"/>
      <c r="G1015" s="61">
        <f>ROUNDDOWN(G1014*BDI,2)</f>
        <v/>
      </c>
    </row>
    <row r="1016" ht="15" customHeight="1">
      <c r="A1016" s="2" t="inlineStr"/>
      <c r="B1016" s="2" t="inlineStr"/>
      <c r="C1016" s="2" t="inlineStr"/>
      <c r="D1016" s="2" t="inlineStr"/>
      <c r="E1016" s="31" t="inlineStr">
        <is>
          <t>VALOR COM BDI:</t>
        </is>
      </c>
      <c r="F1016" s="60" t="n"/>
      <c r="G1016" s="61">
        <f>G1015 + G1014</f>
        <v/>
      </c>
    </row>
    <row r="1017" ht="10" customHeight="1">
      <c r="A1017" s="2" t="inlineStr"/>
      <c r="B1017" s="2" t="inlineStr"/>
      <c r="C1017" s="22" t="inlineStr"/>
      <c r="E1017" s="2" t="inlineStr"/>
      <c r="F1017" s="2" t="inlineStr"/>
      <c r="G1017" s="2" t="inlineStr"/>
    </row>
    <row r="1018" ht="20" customHeight="1">
      <c r="A1018" s="23" t="inlineStr">
        <is>
          <t>I0748 MÁQUINA DE POLIR (CHP) (H)</t>
        </is>
      </c>
      <c r="B1018" s="59" t="n"/>
      <c r="C1018" s="59" t="n"/>
      <c r="D1018" s="59" t="n"/>
      <c r="E1018" s="59" t="n"/>
      <c r="F1018" s="59" t="n"/>
      <c r="G1018" s="60" t="n"/>
    </row>
    <row r="1019" ht="15" customHeight="1">
      <c r="A1019" s="24" t="inlineStr">
        <is>
          <t>Material</t>
        </is>
      </c>
      <c r="B1019" s="60" t="n"/>
      <c r="C1019" s="15" t="inlineStr">
        <is>
          <t>FONTE</t>
        </is>
      </c>
      <c r="D1019" s="15" t="inlineStr">
        <is>
          <t>UNID</t>
        </is>
      </c>
      <c r="E1019" s="15" t="inlineStr">
        <is>
          <t>COEFICIENTE</t>
        </is>
      </c>
      <c r="F1019" s="15" t="inlineStr">
        <is>
          <t>PREÇO UNITÁRIO</t>
        </is>
      </c>
      <c r="G1019" s="15" t="inlineStr">
        <is>
          <t>TOTAL</t>
        </is>
      </c>
    </row>
    <row r="1020" ht="15" customHeight="1">
      <c r="A1020" s="25" t="inlineStr">
        <is>
          <t>I2701</t>
        </is>
      </c>
      <c r="B1020" s="26" t="inlineStr">
        <is>
          <t>DEPRECIAÇÃO</t>
        </is>
      </c>
      <c r="C1020" s="25" t="inlineStr">
        <is>
          <t>SEINFRA</t>
        </is>
      </c>
      <c r="D1020" s="25" t="inlineStr">
        <is>
          <t>H</t>
        </is>
      </c>
      <c r="E1020" s="69" t="n">
        <v>0.7865</v>
      </c>
      <c r="F1020" s="72">
        <f>ROUND(M1020*FATOR, 2)</f>
        <v/>
      </c>
      <c r="G1020" s="72">
        <f>ROUND(E1020*F1020, 2)</f>
        <v/>
      </c>
      <c r="L1020" t="n">
        <v>0.7865</v>
      </c>
      <c r="M1020" t="n">
        <v>1</v>
      </c>
      <c r="N1020">
        <f>(M1020-F1020)</f>
        <v/>
      </c>
    </row>
    <row r="1021" ht="15" customHeight="1">
      <c r="A1021" s="25" t="inlineStr">
        <is>
          <t>I2702</t>
        </is>
      </c>
      <c r="B1021" s="26" t="inlineStr">
        <is>
          <t>JUROS</t>
        </is>
      </c>
      <c r="C1021" s="25" t="inlineStr">
        <is>
          <t>SEINFRA</t>
        </is>
      </c>
      <c r="D1021" s="25" t="inlineStr">
        <is>
          <t>H</t>
        </is>
      </c>
      <c r="E1021" s="69" t="n">
        <v>0.1987</v>
      </c>
      <c r="F1021" s="72">
        <f>ROUND(M1021*FATOR, 2)</f>
        <v/>
      </c>
      <c r="G1021" s="72">
        <f>ROUND(E1021*F1021, 2)</f>
        <v/>
      </c>
      <c r="L1021" t="n">
        <v>0.1987</v>
      </c>
      <c r="M1021" t="n">
        <v>1</v>
      </c>
      <c r="N1021">
        <f>(M1021-F1021)</f>
        <v/>
      </c>
    </row>
    <row r="1022" ht="15" customHeight="1">
      <c r="A1022" s="25" t="inlineStr">
        <is>
          <t>I2703</t>
        </is>
      </c>
      <c r="B1022" s="26" t="inlineStr">
        <is>
          <t>MANUTENÇÃO</t>
        </is>
      </c>
      <c r="C1022" s="25" t="inlineStr">
        <is>
          <t>SEINFRA</t>
        </is>
      </c>
      <c r="D1022" s="25" t="inlineStr">
        <is>
          <t>H</t>
        </is>
      </c>
      <c r="E1022" s="69" t="n">
        <v>0.414</v>
      </c>
      <c r="F1022" s="72">
        <f>ROUND(M1022*FATOR, 2)</f>
        <v/>
      </c>
      <c r="G1022" s="72">
        <f>ROUND(E1022*F1022, 2)</f>
        <v/>
      </c>
      <c r="L1022" t="n">
        <v>0.414</v>
      </c>
      <c r="M1022" t="n">
        <v>1</v>
      </c>
      <c r="N1022">
        <f>(M1022-F1022)</f>
        <v/>
      </c>
    </row>
    <row r="1023" ht="15" customHeight="1">
      <c r="A1023" s="2" t="inlineStr"/>
      <c r="B1023" s="2" t="inlineStr"/>
      <c r="C1023" s="2" t="inlineStr"/>
      <c r="D1023" s="2" t="inlineStr"/>
      <c r="E1023" s="29" t="inlineStr">
        <is>
          <t>TOTAL Material:</t>
        </is>
      </c>
      <c r="F1023" s="60" t="n"/>
      <c r="G1023" s="73">
        <f>SUM(G1020:G1022)</f>
        <v/>
      </c>
    </row>
    <row r="1024" ht="15" customHeight="1">
      <c r="A1024" s="2" t="inlineStr"/>
      <c r="B1024" s="2" t="inlineStr"/>
      <c r="C1024" s="2" t="inlineStr"/>
      <c r="D1024" s="2" t="inlineStr"/>
      <c r="E1024" s="31" t="inlineStr">
        <is>
          <t>VALOR:</t>
        </is>
      </c>
      <c r="F1024" s="60" t="n"/>
      <c r="G1024" s="61">
        <f>SUM(G1023)</f>
        <v/>
      </c>
    </row>
    <row r="1025" ht="15" customHeight="1">
      <c r="A1025" s="2" t="inlineStr"/>
      <c r="B1025" s="2" t="inlineStr"/>
      <c r="C1025" s="2" t="inlineStr"/>
      <c r="D1025" s="2" t="inlineStr"/>
      <c r="E1025" s="31" t="inlineStr">
        <is>
          <t>VALOR BDI (26.70%):</t>
        </is>
      </c>
      <c r="F1025" s="60" t="n"/>
      <c r="G1025" s="61">
        <f>ROUNDDOWN(G1024*BDI,2)</f>
        <v/>
      </c>
    </row>
    <row r="1026" ht="15" customHeight="1">
      <c r="A1026" s="2" t="inlineStr"/>
      <c r="B1026" s="2" t="inlineStr"/>
      <c r="C1026" s="2" t="inlineStr"/>
      <c r="D1026" s="2" t="inlineStr"/>
      <c r="E1026" s="31" t="inlineStr">
        <is>
          <t>VALOR COM BDI:</t>
        </is>
      </c>
      <c r="F1026" s="60" t="n"/>
      <c r="G1026" s="61">
        <f>G1025 + G1024</f>
        <v/>
      </c>
    </row>
    <row r="1027" ht="10" customHeight="1">
      <c r="A1027" s="2" t="inlineStr"/>
      <c r="B1027" s="2" t="inlineStr"/>
      <c r="C1027" s="22" t="inlineStr"/>
      <c r="E1027" s="2" t="inlineStr"/>
      <c r="F1027" s="2" t="inlineStr"/>
      <c r="G1027" s="2" t="inlineStr"/>
    </row>
    <row r="1028" ht="20" customHeight="1">
      <c r="A1028" s="23" t="inlineStr">
        <is>
          <t>I0635 MÁQUINA DE SOLDA (CHI) (H)</t>
        </is>
      </c>
      <c r="B1028" s="59" t="n"/>
      <c r="C1028" s="59" t="n"/>
      <c r="D1028" s="59" t="n"/>
      <c r="E1028" s="59" t="n"/>
      <c r="F1028" s="59" t="n"/>
      <c r="G1028" s="60" t="n"/>
    </row>
    <row r="1029" ht="15" customHeight="1">
      <c r="A1029" s="24" t="inlineStr">
        <is>
          <t>Material</t>
        </is>
      </c>
      <c r="B1029" s="60" t="n"/>
      <c r="C1029" s="15" t="inlineStr">
        <is>
          <t>FONTE</t>
        </is>
      </c>
      <c r="D1029" s="15" t="inlineStr">
        <is>
          <t>UNID</t>
        </is>
      </c>
      <c r="E1029" s="15" t="inlineStr">
        <is>
          <t>COEFICIENTE</t>
        </is>
      </c>
      <c r="F1029" s="15" t="inlineStr">
        <is>
          <t>PREÇO UNITÁRIO</t>
        </is>
      </c>
      <c r="G1029" s="15" t="inlineStr">
        <is>
          <t>TOTAL</t>
        </is>
      </c>
    </row>
    <row r="1030" ht="15" customHeight="1">
      <c r="A1030" s="25" t="inlineStr">
        <is>
          <t>I2701</t>
        </is>
      </c>
      <c r="B1030" s="26" t="inlineStr">
        <is>
          <t>DEPRECIAÇÃO</t>
        </is>
      </c>
      <c r="C1030" s="25" t="inlineStr">
        <is>
          <t>SEINFRA</t>
        </is>
      </c>
      <c r="D1030" s="25" t="inlineStr">
        <is>
          <t>H</t>
        </is>
      </c>
      <c r="E1030" s="69" t="n">
        <v>0.0526</v>
      </c>
      <c r="F1030" s="72">
        <f>ROUND(M1030*FATOR, 2)</f>
        <v/>
      </c>
      <c r="G1030" s="72">
        <f>ROUND(E1030*F1030, 2)</f>
        <v/>
      </c>
      <c r="L1030" t="n">
        <v>0.0526</v>
      </c>
      <c r="M1030" t="n">
        <v>1</v>
      </c>
      <c r="N1030">
        <f>(M1030-F1030)</f>
        <v/>
      </c>
    </row>
    <row r="1031" ht="15" customHeight="1">
      <c r="A1031" s="25" t="inlineStr">
        <is>
          <t>I2702</t>
        </is>
      </c>
      <c r="B1031" s="26" t="inlineStr">
        <is>
          <t>JUROS</t>
        </is>
      </c>
      <c r="C1031" s="25" t="inlineStr">
        <is>
          <t>SEINFRA</t>
        </is>
      </c>
      <c r="D1031" s="25" t="inlineStr">
        <is>
          <t>H</t>
        </is>
      </c>
      <c r="E1031" s="69" t="n">
        <v>0.0118</v>
      </c>
      <c r="F1031" s="72">
        <f>ROUND(M1031*FATOR, 2)</f>
        <v/>
      </c>
      <c r="G1031" s="72">
        <f>ROUND(E1031*F1031, 2)</f>
        <v/>
      </c>
      <c r="L1031" t="n">
        <v>0.0118</v>
      </c>
      <c r="M1031" t="n">
        <v>1</v>
      </c>
      <c r="N1031">
        <f>(M1031-F1031)</f>
        <v/>
      </c>
    </row>
    <row r="1032" ht="15" customHeight="1">
      <c r="A1032" s="2" t="inlineStr"/>
      <c r="B1032" s="2" t="inlineStr"/>
      <c r="C1032" s="2" t="inlineStr"/>
      <c r="D1032" s="2" t="inlineStr"/>
      <c r="E1032" s="29" t="inlineStr">
        <is>
          <t>TOTAL Material:</t>
        </is>
      </c>
      <c r="F1032" s="60" t="n"/>
      <c r="G1032" s="73">
        <f>SUM(G1030:G1031)</f>
        <v/>
      </c>
    </row>
    <row r="1033" ht="15" customHeight="1">
      <c r="A1033" s="2" t="inlineStr"/>
      <c r="B1033" s="2" t="inlineStr"/>
      <c r="C1033" s="2" t="inlineStr"/>
      <c r="D1033" s="2" t="inlineStr"/>
      <c r="E1033" s="31" t="inlineStr">
        <is>
          <t>VALOR:</t>
        </is>
      </c>
      <c r="F1033" s="60" t="n"/>
      <c r="G1033" s="61">
        <f>SUM(G1032)</f>
        <v/>
      </c>
    </row>
    <row r="1034" ht="15" customHeight="1">
      <c r="A1034" s="2" t="inlineStr"/>
      <c r="B1034" s="2" t="inlineStr"/>
      <c r="C1034" s="2" t="inlineStr"/>
      <c r="D1034" s="2" t="inlineStr"/>
      <c r="E1034" s="31" t="inlineStr">
        <is>
          <t>VALOR BDI (26.70%):</t>
        </is>
      </c>
      <c r="F1034" s="60" t="n"/>
      <c r="G1034" s="61">
        <f>ROUNDDOWN(G1033*BDI,2)</f>
        <v/>
      </c>
    </row>
    <row r="1035" ht="15" customHeight="1">
      <c r="A1035" s="2" t="inlineStr"/>
      <c r="B1035" s="2" t="inlineStr"/>
      <c r="C1035" s="2" t="inlineStr"/>
      <c r="D1035" s="2" t="inlineStr"/>
      <c r="E1035" s="31" t="inlineStr">
        <is>
          <t>VALOR COM BDI:</t>
        </is>
      </c>
      <c r="F1035" s="60" t="n"/>
      <c r="G1035" s="61">
        <f>G1034 + G1033</f>
        <v/>
      </c>
    </row>
    <row r="1036" ht="10" customHeight="1">
      <c r="A1036" s="2" t="inlineStr"/>
      <c r="B1036" s="2" t="inlineStr"/>
      <c r="C1036" s="22" t="inlineStr"/>
      <c r="E1036" s="2" t="inlineStr"/>
      <c r="F1036" s="2" t="inlineStr"/>
      <c r="G1036" s="2" t="inlineStr"/>
    </row>
    <row r="1037" ht="20" customHeight="1">
      <c r="A1037" s="23" t="inlineStr">
        <is>
          <t>I0749 MÁQUINA DE SOLDA (CHP) (H)</t>
        </is>
      </c>
      <c r="B1037" s="59" t="n"/>
      <c r="C1037" s="59" t="n"/>
      <c r="D1037" s="59" t="n"/>
      <c r="E1037" s="59" t="n"/>
      <c r="F1037" s="59" t="n"/>
      <c r="G1037" s="60" t="n"/>
    </row>
    <row r="1038" ht="15" customHeight="1">
      <c r="A1038" s="24" t="inlineStr">
        <is>
          <t>Material</t>
        </is>
      </c>
      <c r="B1038" s="60" t="n"/>
      <c r="C1038" s="15" t="inlineStr">
        <is>
          <t>FONTE</t>
        </is>
      </c>
      <c r="D1038" s="15" t="inlineStr">
        <is>
          <t>UNID</t>
        </is>
      </c>
      <c r="E1038" s="15" t="inlineStr">
        <is>
          <t>COEFICIENTE</t>
        </is>
      </c>
      <c r="F1038" s="15" t="inlineStr">
        <is>
          <t>PREÇO UNITÁRIO</t>
        </is>
      </c>
      <c r="G1038" s="15" t="inlineStr">
        <is>
          <t>TOTAL</t>
        </is>
      </c>
    </row>
    <row r="1039" ht="15" customHeight="1">
      <c r="A1039" s="25" t="inlineStr">
        <is>
          <t>I2701</t>
        </is>
      </c>
      <c r="B1039" s="26" t="inlineStr">
        <is>
          <t>DEPRECIAÇÃO</t>
        </is>
      </c>
      <c r="C1039" s="25" t="inlineStr">
        <is>
          <t>SEINFRA</t>
        </is>
      </c>
      <c r="D1039" s="25" t="inlineStr">
        <is>
          <t>H</t>
        </is>
      </c>
      <c r="E1039" s="69" t="n">
        <v>0.0526</v>
      </c>
      <c r="F1039" s="72">
        <f>ROUND(M1039*FATOR, 2)</f>
        <v/>
      </c>
      <c r="G1039" s="72">
        <f>ROUND(E1039*F1039, 2)</f>
        <v/>
      </c>
      <c r="L1039" t="n">
        <v>0.0526</v>
      </c>
      <c r="M1039" t="n">
        <v>1</v>
      </c>
      <c r="N1039">
        <f>(M1039-F1039)</f>
        <v/>
      </c>
    </row>
    <row r="1040" ht="15" customHeight="1">
      <c r="A1040" s="25" t="inlineStr">
        <is>
          <t>I2702</t>
        </is>
      </c>
      <c r="B1040" s="26" t="inlineStr">
        <is>
          <t>JUROS</t>
        </is>
      </c>
      <c r="C1040" s="25" t="inlineStr">
        <is>
          <t>SEINFRA</t>
        </is>
      </c>
      <c r="D1040" s="25" t="inlineStr">
        <is>
          <t>H</t>
        </is>
      </c>
      <c r="E1040" s="69" t="n">
        <v>0.0118</v>
      </c>
      <c r="F1040" s="72">
        <f>ROUND(M1040*FATOR, 2)</f>
        <v/>
      </c>
      <c r="G1040" s="72">
        <f>ROUND(E1040*F1040, 2)</f>
        <v/>
      </c>
      <c r="L1040" t="n">
        <v>0.0118</v>
      </c>
      <c r="M1040" t="n">
        <v>1</v>
      </c>
      <c r="N1040">
        <f>(M1040-F1040)</f>
        <v/>
      </c>
    </row>
    <row r="1041" ht="15" customHeight="1">
      <c r="A1041" s="25" t="inlineStr">
        <is>
          <t>I2703</t>
        </is>
      </c>
      <c r="B1041" s="26" t="inlineStr">
        <is>
          <t>MANUTENÇÃO</t>
        </is>
      </c>
      <c r="C1041" s="25" t="inlineStr">
        <is>
          <t>SEINFRA</t>
        </is>
      </c>
      <c r="D1041" s="25" t="inlineStr">
        <is>
          <t>H</t>
        </is>
      </c>
      <c r="E1041" s="69" t="n">
        <v>0.0328</v>
      </c>
      <c r="F1041" s="72">
        <f>ROUND(M1041*FATOR, 2)</f>
        <v/>
      </c>
      <c r="G1041" s="72">
        <f>ROUND(E1041*F1041, 2)</f>
        <v/>
      </c>
      <c r="L1041" t="n">
        <v>0.0328</v>
      </c>
      <c r="M1041" t="n">
        <v>1</v>
      </c>
      <c r="N1041">
        <f>(M1041-F1041)</f>
        <v/>
      </c>
    </row>
    <row r="1042" ht="15" customHeight="1">
      <c r="A1042" s="2" t="inlineStr"/>
      <c r="B1042" s="2" t="inlineStr"/>
      <c r="C1042" s="2" t="inlineStr"/>
      <c r="D1042" s="2" t="inlineStr"/>
      <c r="E1042" s="29" t="inlineStr">
        <is>
          <t>TOTAL Material:</t>
        </is>
      </c>
      <c r="F1042" s="60" t="n"/>
      <c r="G1042" s="73">
        <f>SUM(G1039:G1041)</f>
        <v/>
      </c>
    </row>
    <row r="1043" ht="15" customHeight="1">
      <c r="A1043" s="2" t="inlineStr"/>
      <c r="B1043" s="2" t="inlineStr"/>
      <c r="C1043" s="2" t="inlineStr"/>
      <c r="D1043" s="2" t="inlineStr"/>
      <c r="E1043" s="31" t="inlineStr">
        <is>
          <t>VALOR:</t>
        </is>
      </c>
      <c r="F1043" s="60" t="n"/>
      <c r="G1043" s="61">
        <f>SUM(G1042)</f>
        <v/>
      </c>
    </row>
    <row r="1044" ht="15" customHeight="1">
      <c r="A1044" s="2" t="inlineStr"/>
      <c r="B1044" s="2" t="inlineStr"/>
      <c r="C1044" s="2" t="inlineStr"/>
      <c r="D1044" s="2" t="inlineStr"/>
      <c r="E1044" s="31" t="inlineStr">
        <is>
          <t>VALOR BDI (26.70%):</t>
        </is>
      </c>
      <c r="F1044" s="60" t="n"/>
      <c r="G1044" s="61">
        <f>ROUNDDOWN(G1043*BDI,2)</f>
        <v/>
      </c>
    </row>
    <row r="1045" ht="15" customHeight="1">
      <c r="A1045" s="2" t="inlineStr"/>
      <c r="B1045" s="2" t="inlineStr"/>
      <c r="C1045" s="2" t="inlineStr"/>
      <c r="D1045" s="2" t="inlineStr"/>
      <c r="E1045" s="31" t="inlineStr">
        <is>
          <t>VALOR COM BDI:</t>
        </is>
      </c>
      <c r="F1045" s="60" t="n"/>
      <c r="G1045" s="61">
        <f>G1044 + G1043</f>
        <v/>
      </c>
    </row>
    <row r="1046" ht="10" customHeight="1">
      <c r="A1046" s="2" t="inlineStr"/>
      <c r="B1046" s="2" t="inlineStr"/>
      <c r="C1046" s="22" t="inlineStr"/>
      <c r="E1046" s="2" t="inlineStr"/>
      <c r="F1046" s="2" t="inlineStr"/>
      <c r="G1046" s="2" t="inlineStr"/>
    </row>
    <row r="1047" ht="20" customHeight="1">
      <c r="A1047" s="23" t="inlineStr">
        <is>
          <t>G0440 MÁQUINA DE SOLDA ELETROFUSÃO (CHI) (H)</t>
        </is>
      </c>
      <c r="B1047" s="59" t="n"/>
      <c r="C1047" s="59" t="n"/>
      <c r="D1047" s="59" t="n"/>
      <c r="E1047" s="59" t="n"/>
      <c r="F1047" s="59" t="n"/>
      <c r="G1047" s="60" t="n"/>
    </row>
    <row r="1048" ht="15" customHeight="1">
      <c r="A1048" s="24" t="inlineStr">
        <is>
          <t>Material</t>
        </is>
      </c>
      <c r="B1048" s="60" t="n"/>
      <c r="C1048" s="15" t="inlineStr">
        <is>
          <t>FONTE</t>
        </is>
      </c>
      <c r="D1048" s="15" t="inlineStr">
        <is>
          <t>UNID</t>
        </is>
      </c>
      <c r="E1048" s="15" t="inlineStr">
        <is>
          <t>COEFICIENTE</t>
        </is>
      </c>
      <c r="F1048" s="15" t="inlineStr">
        <is>
          <t>PREÇO UNITÁRIO</t>
        </is>
      </c>
      <c r="G1048" s="15" t="inlineStr">
        <is>
          <t>TOTAL</t>
        </is>
      </c>
    </row>
    <row r="1049" ht="15" customHeight="1">
      <c r="A1049" s="25" t="inlineStr">
        <is>
          <t>I2701</t>
        </is>
      </c>
      <c r="B1049" s="26" t="inlineStr">
        <is>
          <t>DEPRECIAÇÃO</t>
        </is>
      </c>
      <c r="C1049" s="25" t="inlineStr">
        <is>
          <t>SEINFRA</t>
        </is>
      </c>
      <c r="D1049" s="25" t="inlineStr">
        <is>
          <t>H</t>
        </is>
      </c>
      <c r="E1049" s="69" t="n">
        <v>1.0364</v>
      </c>
      <c r="F1049" s="72">
        <f>ROUND(M1049*FATOR, 2)</f>
        <v/>
      </c>
      <c r="G1049" s="72">
        <f>ROUND(E1049*F1049, 2)</f>
        <v/>
      </c>
      <c r="L1049" t="n">
        <v>1.0364</v>
      </c>
      <c r="M1049" t="n">
        <v>1</v>
      </c>
      <c r="N1049">
        <f>(M1049-F1049)</f>
        <v/>
      </c>
    </row>
    <row r="1050" ht="15" customHeight="1">
      <c r="A1050" s="25" t="inlineStr">
        <is>
          <t>I2702</t>
        </is>
      </c>
      <c r="B1050" s="26" t="inlineStr">
        <is>
          <t>JUROS</t>
        </is>
      </c>
      <c r="C1050" s="25" t="inlineStr">
        <is>
          <t>SEINFRA</t>
        </is>
      </c>
      <c r="D1050" s="25" t="inlineStr">
        <is>
          <t>H</t>
        </is>
      </c>
      <c r="E1050" s="69" t="n">
        <v>0.3109</v>
      </c>
      <c r="F1050" s="72">
        <f>ROUND(M1050*FATOR, 2)</f>
        <v/>
      </c>
      <c r="G1050" s="72">
        <f>ROUND(E1050*F1050, 2)</f>
        <v/>
      </c>
      <c r="L1050" t="n">
        <v>0.3109</v>
      </c>
      <c r="M1050" t="n">
        <v>1</v>
      </c>
      <c r="N1050">
        <f>(M1050-F1050)</f>
        <v/>
      </c>
    </row>
    <row r="1051" ht="15" customHeight="1">
      <c r="A1051" s="2" t="inlineStr"/>
      <c r="B1051" s="2" t="inlineStr"/>
      <c r="C1051" s="2" t="inlineStr"/>
      <c r="D1051" s="2" t="inlineStr"/>
      <c r="E1051" s="29" t="inlineStr">
        <is>
          <t>TOTAL Material:</t>
        </is>
      </c>
      <c r="F1051" s="60" t="n"/>
      <c r="G1051" s="73">
        <f>SUM(G1049:G1050)</f>
        <v/>
      </c>
    </row>
    <row r="1052" ht="15" customHeight="1">
      <c r="A1052" s="2" t="inlineStr"/>
      <c r="B1052" s="2" t="inlineStr"/>
      <c r="C1052" s="2" t="inlineStr"/>
      <c r="D1052" s="2" t="inlineStr"/>
      <c r="E1052" s="31" t="inlineStr">
        <is>
          <t>VALOR:</t>
        </is>
      </c>
      <c r="F1052" s="60" t="n"/>
      <c r="G1052" s="61">
        <f>SUM(G1051)</f>
        <v/>
      </c>
    </row>
    <row r="1053" ht="15" customHeight="1">
      <c r="A1053" s="2" t="inlineStr"/>
      <c r="B1053" s="2" t="inlineStr"/>
      <c r="C1053" s="2" t="inlineStr"/>
      <c r="D1053" s="2" t="inlineStr"/>
      <c r="E1053" s="31" t="inlineStr">
        <is>
          <t>VALOR BDI (26.70%):</t>
        </is>
      </c>
      <c r="F1053" s="60" t="n"/>
      <c r="G1053" s="61">
        <f>ROUNDDOWN(G1052*BDI,2)</f>
        <v/>
      </c>
    </row>
    <row r="1054" ht="15" customHeight="1">
      <c r="A1054" s="2" t="inlineStr"/>
      <c r="B1054" s="2" t="inlineStr"/>
      <c r="C1054" s="2" t="inlineStr"/>
      <c r="D1054" s="2" t="inlineStr"/>
      <c r="E1054" s="31" t="inlineStr">
        <is>
          <t>VALOR COM BDI:</t>
        </is>
      </c>
      <c r="F1054" s="60" t="n"/>
      <c r="G1054" s="61">
        <f>G1053 + G1052</f>
        <v/>
      </c>
    </row>
    <row r="1055" ht="10" customHeight="1">
      <c r="A1055" s="2" t="inlineStr"/>
      <c r="B1055" s="2" t="inlineStr"/>
      <c r="C1055" s="22" t="inlineStr"/>
      <c r="E1055" s="2" t="inlineStr"/>
      <c r="F1055" s="2" t="inlineStr"/>
      <c r="G1055" s="2" t="inlineStr"/>
    </row>
    <row r="1056" ht="20" customHeight="1">
      <c r="A1056" s="23" t="inlineStr">
        <is>
          <t>G0439 MÁQUINA DE SOLDA ELETROFUSÃO (CHP) (H)</t>
        </is>
      </c>
      <c r="B1056" s="59" t="n"/>
      <c r="C1056" s="59" t="n"/>
      <c r="D1056" s="59" t="n"/>
      <c r="E1056" s="59" t="n"/>
      <c r="F1056" s="59" t="n"/>
      <c r="G1056" s="60" t="n"/>
    </row>
    <row r="1057" ht="15" customHeight="1">
      <c r="A1057" s="24" t="inlineStr">
        <is>
          <t>Material</t>
        </is>
      </c>
      <c r="B1057" s="60" t="n"/>
      <c r="C1057" s="15" t="inlineStr">
        <is>
          <t>FONTE</t>
        </is>
      </c>
      <c r="D1057" s="15" t="inlineStr">
        <is>
          <t>UNID</t>
        </is>
      </c>
      <c r="E1057" s="15" t="inlineStr">
        <is>
          <t>COEFICIENTE</t>
        </is>
      </c>
      <c r="F1057" s="15" t="inlineStr">
        <is>
          <t>PREÇO UNITÁRIO</t>
        </is>
      </c>
      <c r="G1057" s="15" t="inlineStr">
        <is>
          <t>TOTAL</t>
        </is>
      </c>
    </row>
    <row r="1058" ht="15" customHeight="1">
      <c r="A1058" s="25" t="inlineStr">
        <is>
          <t>I2701</t>
        </is>
      </c>
      <c r="B1058" s="26" t="inlineStr">
        <is>
          <t>DEPRECIAÇÃO</t>
        </is>
      </c>
      <c r="C1058" s="25" t="inlineStr">
        <is>
          <t>SEINFRA</t>
        </is>
      </c>
      <c r="D1058" s="25" t="inlineStr">
        <is>
          <t>H</t>
        </is>
      </c>
      <c r="E1058" s="69" t="n">
        <v>1.0364</v>
      </c>
      <c r="F1058" s="72">
        <f>ROUND(M1058*FATOR, 2)</f>
        <v/>
      </c>
      <c r="G1058" s="72">
        <f>ROUND(E1058*F1058, 2)</f>
        <v/>
      </c>
      <c r="L1058" t="n">
        <v>1.0364</v>
      </c>
      <c r="M1058" t="n">
        <v>1</v>
      </c>
      <c r="N1058">
        <f>(M1058-F1058)</f>
        <v/>
      </c>
    </row>
    <row r="1059" ht="15" customHeight="1">
      <c r="A1059" s="25" t="inlineStr">
        <is>
          <t>I2702</t>
        </is>
      </c>
      <c r="B1059" s="26" t="inlineStr">
        <is>
          <t>JUROS</t>
        </is>
      </c>
      <c r="C1059" s="25" t="inlineStr">
        <is>
          <t>SEINFRA</t>
        </is>
      </c>
      <c r="D1059" s="25" t="inlineStr">
        <is>
          <t>H</t>
        </is>
      </c>
      <c r="E1059" s="69" t="n">
        <v>0.3109</v>
      </c>
      <c r="F1059" s="72">
        <f>ROUND(M1059*FATOR, 2)</f>
        <v/>
      </c>
      <c r="G1059" s="72">
        <f>ROUND(E1059*F1059, 2)</f>
        <v/>
      </c>
      <c r="L1059" t="n">
        <v>0.3109</v>
      </c>
      <c r="M1059" t="n">
        <v>1</v>
      </c>
      <c r="N1059">
        <f>(M1059-F1059)</f>
        <v/>
      </c>
    </row>
    <row r="1060" ht="15" customHeight="1">
      <c r="A1060" s="25" t="inlineStr">
        <is>
          <t>I2703</t>
        </is>
      </c>
      <c r="B1060" s="26" t="inlineStr">
        <is>
          <t>MANUTENÇÃO</t>
        </is>
      </c>
      <c r="C1060" s="25" t="inlineStr">
        <is>
          <t>SEINFRA</t>
        </is>
      </c>
      <c r="D1060" s="25" t="inlineStr">
        <is>
          <t>H</t>
        </is>
      </c>
      <c r="E1060" s="69" t="n">
        <v>1.0364</v>
      </c>
      <c r="F1060" s="72">
        <f>ROUND(M1060*FATOR, 2)</f>
        <v/>
      </c>
      <c r="G1060" s="72">
        <f>ROUND(E1060*F1060, 2)</f>
        <v/>
      </c>
      <c r="L1060" t="n">
        <v>1.0364</v>
      </c>
      <c r="M1060" t="n">
        <v>1</v>
      </c>
      <c r="N1060">
        <f>(M1060-F1060)</f>
        <v/>
      </c>
    </row>
    <row r="1061" ht="15" customHeight="1">
      <c r="A1061" s="2" t="inlineStr"/>
      <c r="B1061" s="2" t="inlineStr"/>
      <c r="C1061" s="2" t="inlineStr"/>
      <c r="D1061" s="2" t="inlineStr"/>
      <c r="E1061" s="29" t="inlineStr">
        <is>
          <t>TOTAL Material:</t>
        </is>
      </c>
      <c r="F1061" s="60" t="n"/>
      <c r="G1061" s="73">
        <f>SUM(G1058:G1060)</f>
        <v/>
      </c>
    </row>
    <row r="1062" ht="15" customHeight="1">
      <c r="A1062" s="2" t="inlineStr"/>
      <c r="B1062" s="2" t="inlineStr"/>
      <c r="C1062" s="2" t="inlineStr"/>
      <c r="D1062" s="2" t="inlineStr"/>
      <c r="E1062" s="31" t="inlineStr">
        <is>
          <t>VALOR:</t>
        </is>
      </c>
      <c r="F1062" s="60" t="n"/>
      <c r="G1062" s="61">
        <f>SUM(G1061)</f>
        <v/>
      </c>
    </row>
    <row r="1063" ht="15" customHeight="1">
      <c r="A1063" s="2" t="inlineStr"/>
      <c r="B1063" s="2" t="inlineStr"/>
      <c r="C1063" s="2" t="inlineStr"/>
      <c r="D1063" s="2" t="inlineStr"/>
      <c r="E1063" s="31" t="inlineStr">
        <is>
          <t>VALOR BDI (26.70%):</t>
        </is>
      </c>
      <c r="F1063" s="60" t="n"/>
      <c r="G1063" s="61">
        <f>ROUNDDOWN(G1062*BDI,2)</f>
        <v/>
      </c>
    </row>
    <row r="1064" ht="15" customHeight="1">
      <c r="A1064" s="2" t="inlineStr"/>
      <c r="B1064" s="2" t="inlineStr"/>
      <c r="C1064" s="2" t="inlineStr"/>
      <c r="D1064" s="2" t="inlineStr"/>
      <c r="E1064" s="31" t="inlineStr">
        <is>
          <t>VALOR COM BDI:</t>
        </is>
      </c>
      <c r="F1064" s="60" t="n"/>
      <c r="G1064" s="61">
        <f>G1063 + G1062</f>
        <v/>
      </c>
    </row>
    <row r="1065" ht="10" customHeight="1">
      <c r="A1065" s="2" t="inlineStr"/>
      <c r="B1065" s="2" t="inlineStr"/>
      <c r="C1065" s="22" t="inlineStr"/>
      <c r="E1065" s="2" t="inlineStr"/>
      <c r="F1065" s="2" t="inlineStr"/>
      <c r="G1065" s="2" t="inlineStr"/>
    </row>
    <row r="1066" ht="20" customHeight="1">
      <c r="A1066" s="23" t="inlineStr">
        <is>
          <t>I0751 MÁQUINA P/JATEAMENTO (CHP) (H)</t>
        </is>
      </c>
      <c r="B1066" s="59" t="n"/>
      <c r="C1066" s="59" t="n"/>
      <c r="D1066" s="59" t="n"/>
      <c r="E1066" s="59" t="n"/>
      <c r="F1066" s="59" t="n"/>
      <c r="G1066" s="60" t="n"/>
    </row>
    <row r="1067" ht="15" customHeight="1">
      <c r="A1067" s="24" t="inlineStr">
        <is>
          <t>Material</t>
        </is>
      </c>
      <c r="B1067" s="60" t="n"/>
      <c r="C1067" s="15" t="inlineStr">
        <is>
          <t>FONTE</t>
        </is>
      </c>
      <c r="D1067" s="15" t="inlineStr">
        <is>
          <t>UNID</t>
        </is>
      </c>
      <c r="E1067" s="15" t="inlineStr">
        <is>
          <t>COEFICIENTE</t>
        </is>
      </c>
      <c r="F1067" s="15" t="inlineStr">
        <is>
          <t>PREÇO UNITÁRIO</t>
        </is>
      </c>
      <c r="G1067" s="15" t="inlineStr">
        <is>
          <t>TOTAL</t>
        </is>
      </c>
    </row>
    <row r="1068" ht="15" customHeight="1">
      <c r="A1068" s="25" t="inlineStr">
        <is>
          <t>I2811</t>
        </is>
      </c>
      <c r="B1068" s="26" t="inlineStr">
        <is>
          <t>MÃO DE OBRA DE OPERAÇÃO DA MÁQUINA P/ JATEAMENTO</t>
        </is>
      </c>
      <c r="C1068" s="25" t="inlineStr">
        <is>
          <t>SEINFRA</t>
        </is>
      </c>
      <c r="D1068" s="25" t="inlineStr">
        <is>
          <t>H</t>
        </is>
      </c>
      <c r="E1068" s="69" t="n">
        <v>1</v>
      </c>
      <c r="F1068" s="72">
        <f>ROUND(M1068*FATOR, 2)</f>
        <v/>
      </c>
      <c r="G1068" s="72">
        <f>ROUND(E1068*F1068, 2)</f>
        <v/>
      </c>
      <c r="L1068" t="n">
        <v>1</v>
      </c>
      <c r="M1068" t="n">
        <v>23.71</v>
      </c>
      <c r="N1068">
        <f>(M1068-F1068)</f>
        <v/>
      </c>
    </row>
    <row r="1069" ht="15" customHeight="1">
      <c r="A1069" s="25" t="inlineStr">
        <is>
          <t>I2810</t>
        </is>
      </c>
      <c r="B1069" s="26" t="inlineStr">
        <is>
          <t>MATERIAL DE OPERAÇÃO DA MÁQUINA P/ JATEAMENTO</t>
        </is>
      </c>
      <c r="C1069" s="25" t="inlineStr">
        <is>
          <t>SEINFRA</t>
        </is>
      </c>
      <c r="D1069" s="25" t="inlineStr">
        <is>
          <t>H</t>
        </is>
      </c>
      <c r="E1069" s="69" t="n">
        <v>1</v>
      </c>
      <c r="F1069" s="72">
        <f>ROUND(M1069*FATOR, 2)</f>
        <v/>
      </c>
      <c r="G1069" s="72">
        <f>ROUND(E1069*F1069, 2)</f>
        <v/>
      </c>
      <c r="L1069" t="n">
        <v>1</v>
      </c>
      <c r="M1069" t="n">
        <v>5.988</v>
      </c>
      <c r="N1069">
        <f>(M1069-F1069)</f>
        <v/>
      </c>
    </row>
    <row r="1070" ht="15" customHeight="1">
      <c r="A1070" s="25" t="inlineStr">
        <is>
          <t>I2701</t>
        </is>
      </c>
      <c r="B1070" s="26" t="inlineStr">
        <is>
          <t>DEPRECIAÇÃO</t>
        </is>
      </c>
      <c r="C1070" s="25" t="inlineStr">
        <is>
          <t>SEINFRA</t>
        </is>
      </c>
      <c r="D1070" s="25" t="inlineStr">
        <is>
          <t>H</t>
        </is>
      </c>
      <c r="E1070" s="69" t="n">
        <v>9.4344</v>
      </c>
      <c r="F1070" s="72">
        <f>ROUND(M1070*FATOR, 2)</f>
        <v/>
      </c>
      <c r="G1070" s="72">
        <f>ROUND(E1070*F1070, 2)</f>
        <v/>
      </c>
      <c r="L1070" t="n">
        <v>9.4344</v>
      </c>
      <c r="M1070" t="n">
        <v>1</v>
      </c>
      <c r="N1070">
        <f>(M1070-F1070)</f>
        <v/>
      </c>
    </row>
    <row r="1071" ht="15" customHeight="1">
      <c r="A1071" s="25" t="inlineStr">
        <is>
          <t>I2702</t>
        </is>
      </c>
      <c r="B1071" s="26" t="inlineStr">
        <is>
          <t>JUROS</t>
        </is>
      </c>
      <c r="C1071" s="25" t="inlineStr">
        <is>
          <t>SEINFRA</t>
        </is>
      </c>
      <c r="D1071" s="25" t="inlineStr">
        <is>
          <t>H</t>
        </is>
      </c>
      <c r="E1071" s="69" t="n">
        <v>2.6814</v>
      </c>
      <c r="F1071" s="72">
        <f>ROUND(M1071*FATOR, 2)</f>
        <v/>
      </c>
      <c r="G1071" s="72">
        <f>ROUND(E1071*F1071, 2)</f>
        <v/>
      </c>
      <c r="L1071" t="n">
        <v>2.6814</v>
      </c>
      <c r="M1071" t="n">
        <v>1</v>
      </c>
      <c r="N1071">
        <f>(M1071-F1071)</f>
        <v/>
      </c>
    </row>
    <row r="1072" ht="15" customHeight="1">
      <c r="A1072" s="25" t="inlineStr">
        <is>
          <t>I2703</t>
        </is>
      </c>
      <c r="B1072" s="26" t="inlineStr">
        <is>
          <t>MANUTENÇÃO</t>
        </is>
      </c>
      <c r="C1072" s="25" t="inlineStr">
        <is>
          <t>SEINFRA</t>
        </is>
      </c>
      <c r="D1072" s="25" t="inlineStr">
        <is>
          <t>H</t>
        </is>
      </c>
      <c r="E1072" s="69" t="n">
        <v>4.9655</v>
      </c>
      <c r="F1072" s="72">
        <f>ROUND(M1072*FATOR, 2)</f>
        <v/>
      </c>
      <c r="G1072" s="72">
        <f>ROUND(E1072*F1072, 2)</f>
        <v/>
      </c>
      <c r="L1072" t="n">
        <v>4.9655</v>
      </c>
      <c r="M1072" t="n">
        <v>1</v>
      </c>
      <c r="N1072">
        <f>(M1072-F1072)</f>
        <v/>
      </c>
    </row>
    <row r="1073" ht="15" customHeight="1">
      <c r="A1073" s="2" t="inlineStr"/>
      <c r="B1073" s="2" t="inlineStr"/>
      <c r="C1073" s="2" t="inlineStr"/>
      <c r="D1073" s="2" t="inlineStr"/>
      <c r="E1073" s="29" t="inlineStr">
        <is>
          <t>TOTAL Material:</t>
        </is>
      </c>
      <c r="F1073" s="60" t="n"/>
      <c r="G1073" s="73">
        <f>SUM(G1068:G1072)</f>
        <v/>
      </c>
    </row>
    <row r="1074" ht="15" customHeight="1">
      <c r="A1074" s="2" t="inlineStr"/>
      <c r="B1074" s="2" t="inlineStr"/>
      <c r="C1074" s="2" t="inlineStr"/>
      <c r="D1074" s="2" t="inlineStr"/>
      <c r="E1074" s="31" t="inlineStr">
        <is>
          <t>VALOR:</t>
        </is>
      </c>
      <c r="F1074" s="60" t="n"/>
      <c r="G1074" s="61">
        <f>SUM(G1073)</f>
        <v/>
      </c>
    </row>
    <row r="1075" ht="15" customHeight="1">
      <c r="A1075" s="2" t="inlineStr"/>
      <c r="B1075" s="2" t="inlineStr"/>
      <c r="C1075" s="2" t="inlineStr"/>
      <c r="D1075" s="2" t="inlineStr"/>
      <c r="E1075" s="31" t="inlineStr">
        <is>
          <t>VALOR BDI (26.70%):</t>
        </is>
      </c>
      <c r="F1075" s="60" t="n"/>
      <c r="G1075" s="61">
        <f>ROUNDDOWN(G1074*BDI,2)</f>
        <v/>
      </c>
    </row>
    <row r="1076" ht="15" customHeight="1">
      <c r="A1076" s="2" t="inlineStr"/>
      <c r="B1076" s="2" t="inlineStr"/>
      <c r="C1076" s="2" t="inlineStr"/>
      <c r="D1076" s="2" t="inlineStr"/>
      <c r="E1076" s="31" t="inlineStr">
        <is>
          <t>VALOR COM BDI:</t>
        </is>
      </c>
      <c r="F1076" s="60" t="n"/>
      <c r="G1076" s="61">
        <f>G1075 + G1074</f>
        <v/>
      </c>
    </row>
    <row r="1077" ht="10" customHeight="1">
      <c r="A1077" s="2" t="inlineStr"/>
      <c r="B1077" s="2" t="inlineStr"/>
      <c r="C1077" s="22" t="inlineStr"/>
      <c r="E1077" s="2" t="inlineStr"/>
      <c r="F1077" s="2" t="inlineStr"/>
      <c r="G1077" s="2" t="inlineStr"/>
    </row>
    <row r="1078" ht="20" customHeight="1">
      <c r="A1078" s="23" t="inlineStr">
        <is>
          <t>I0638 MÁQUINA P/PINT. FAIXAS SINAL. AUTOPR. (CHI) (H)</t>
        </is>
      </c>
      <c r="B1078" s="59" t="n"/>
      <c r="C1078" s="59" t="n"/>
      <c r="D1078" s="59" t="n"/>
      <c r="E1078" s="59" t="n"/>
      <c r="F1078" s="59" t="n"/>
      <c r="G1078" s="60" t="n"/>
    </row>
    <row r="1079" ht="15" customHeight="1">
      <c r="A1079" s="24" t="inlineStr">
        <is>
          <t>Material</t>
        </is>
      </c>
      <c r="B1079" s="60" t="n"/>
      <c r="C1079" s="15" t="inlineStr">
        <is>
          <t>FONTE</t>
        </is>
      </c>
      <c r="D1079" s="15" t="inlineStr">
        <is>
          <t>UNID</t>
        </is>
      </c>
      <c r="E1079" s="15" t="inlineStr">
        <is>
          <t>COEFICIENTE</t>
        </is>
      </c>
      <c r="F1079" s="15" t="inlineStr">
        <is>
          <t>PREÇO UNITÁRIO</t>
        </is>
      </c>
      <c r="G1079" s="15" t="inlineStr">
        <is>
          <t>TOTAL</t>
        </is>
      </c>
    </row>
    <row r="1080" ht="21" customHeight="1">
      <c r="A1080" s="25" t="inlineStr">
        <is>
          <t>I2813</t>
        </is>
      </c>
      <c r="B1080" s="26" t="inlineStr">
        <is>
          <t>MÃO DE OBRA DE OPERAÇÃO DA MÁQUINA P/ PINT. FAIXAS SINALIZ. AUTOP.</t>
        </is>
      </c>
      <c r="C1080" s="25" t="inlineStr">
        <is>
          <t>SEINFRA</t>
        </is>
      </c>
      <c r="D1080" s="25" t="inlineStr">
        <is>
          <t>H</t>
        </is>
      </c>
      <c r="E1080" s="69" t="n">
        <v>1</v>
      </c>
      <c r="F1080" s="72">
        <f>ROUND(M1080*FATOR, 2)</f>
        <v/>
      </c>
      <c r="G1080" s="72">
        <f>ROUND(E1080*F1080, 2)</f>
        <v/>
      </c>
      <c r="L1080" t="n">
        <v>1</v>
      </c>
      <c r="M1080" t="n">
        <v>23.71</v>
      </c>
      <c r="N1080">
        <f>(M1080-F1080)</f>
        <v/>
      </c>
    </row>
    <row r="1081" ht="15" customHeight="1">
      <c r="A1081" s="25" t="inlineStr">
        <is>
          <t>I2701</t>
        </is>
      </c>
      <c r="B1081" s="26" t="inlineStr">
        <is>
          <t>DEPRECIAÇÃO</t>
        </is>
      </c>
      <c r="C1081" s="25" t="inlineStr">
        <is>
          <t>SEINFRA</t>
        </is>
      </c>
      <c r="D1081" s="25" t="inlineStr">
        <is>
          <t>H</t>
        </is>
      </c>
      <c r="E1081" s="69" t="n">
        <v>68.7856</v>
      </c>
      <c r="F1081" s="72">
        <f>ROUND(M1081*FATOR, 2)</f>
        <v/>
      </c>
      <c r="G1081" s="72">
        <f>ROUND(E1081*F1081, 2)</f>
        <v/>
      </c>
      <c r="L1081" t="n">
        <v>68.7856</v>
      </c>
      <c r="M1081" t="n">
        <v>1</v>
      </c>
      <c r="N1081">
        <f>(M1081-F1081)</f>
        <v/>
      </c>
    </row>
    <row r="1082" ht="15" customHeight="1">
      <c r="A1082" s="25" t="inlineStr">
        <is>
          <t>I2702</t>
        </is>
      </c>
      <c r="B1082" s="26" t="inlineStr">
        <is>
          <t>JUROS</t>
        </is>
      </c>
      <c r="C1082" s="25" t="inlineStr">
        <is>
          <t>SEINFRA</t>
        </is>
      </c>
      <c r="D1082" s="25" t="inlineStr">
        <is>
          <t>H</t>
        </is>
      </c>
      <c r="E1082" s="69" t="n">
        <v>20.6357</v>
      </c>
      <c r="F1082" s="72">
        <f>ROUND(M1082*FATOR, 2)</f>
        <v/>
      </c>
      <c r="G1082" s="72">
        <f>ROUND(E1082*F1082, 2)</f>
        <v/>
      </c>
      <c r="L1082" t="n">
        <v>20.6357</v>
      </c>
      <c r="M1082" t="n">
        <v>1</v>
      </c>
      <c r="N1082">
        <f>(M1082-F1082)</f>
        <v/>
      </c>
    </row>
    <row r="1083" ht="15" customHeight="1">
      <c r="A1083" s="2" t="inlineStr"/>
      <c r="B1083" s="2" t="inlineStr"/>
      <c r="C1083" s="2" t="inlineStr"/>
      <c r="D1083" s="2" t="inlineStr"/>
      <c r="E1083" s="29" t="inlineStr">
        <is>
          <t>TOTAL Material:</t>
        </is>
      </c>
      <c r="F1083" s="60" t="n"/>
      <c r="G1083" s="73">
        <f>SUM(G1080:G1082)</f>
        <v/>
      </c>
    </row>
    <row r="1084" ht="15" customHeight="1">
      <c r="A1084" s="2" t="inlineStr"/>
      <c r="B1084" s="2" t="inlineStr"/>
      <c r="C1084" s="2" t="inlineStr"/>
      <c r="D1084" s="2" t="inlineStr"/>
      <c r="E1084" s="31" t="inlineStr">
        <is>
          <t>VALOR:</t>
        </is>
      </c>
      <c r="F1084" s="60" t="n"/>
      <c r="G1084" s="61">
        <f>SUM(G1083)</f>
        <v/>
      </c>
    </row>
    <row r="1085" ht="15" customHeight="1">
      <c r="A1085" s="2" t="inlineStr"/>
      <c r="B1085" s="2" t="inlineStr"/>
      <c r="C1085" s="2" t="inlineStr"/>
      <c r="D1085" s="2" t="inlineStr"/>
      <c r="E1085" s="31" t="inlineStr">
        <is>
          <t>VALOR BDI (26.70%):</t>
        </is>
      </c>
      <c r="F1085" s="60" t="n"/>
      <c r="G1085" s="61">
        <f>ROUNDDOWN(G1084*BDI,2)</f>
        <v/>
      </c>
    </row>
    <row r="1086" ht="15" customHeight="1">
      <c r="A1086" s="2" t="inlineStr"/>
      <c r="B1086" s="2" t="inlineStr"/>
      <c r="C1086" s="2" t="inlineStr"/>
      <c r="D1086" s="2" t="inlineStr"/>
      <c r="E1086" s="31" t="inlineStr">
        <is>
          <t>VALOR COM BDI:</t>
        </is>
      </c>
      <c r="F1086" s="60" t="n"/>
      <c r="G1086" s="61">
        <f>G1085 + G1084</f>
        <v/>
      </c>
    </row>
    <row r="1087" ht="10" customHeight="1">
      <c r="A1087" s="2" t="inlineStr"/>
      <c r="B1087" s="2" t="inlineStr"/>
      <c r="C1087" s="22" t="inlineStr"/>
      <c r="E1087" s="2" t="inlineStr"/>
      <c r="F1087" s="2" t="inlineStr"/>
      <c r="G1087" s="2" t="inlineStr"/>
    </row>
    <row r="1088" ht="20" customHeight="1">
      <c r="A1088" s="23" t="inlineStr">
        <is>
          <t>I0752 MÁQUINA P/PINT. FAIXAS SINAL. AUTOPR. (CHP) (H)</t>
        </is>
      </c>
      <c r="B1088" s="59" t="n"/>
      <c r="C1088" s="59" t="n"/>
      <c r="D1088" s="59" t="n"/>
      <c r="E1088" s="59" t="n"/>
      <c r="F1088" s="59" t="n"/>
      <c r="G1088" s="60" t="n"/>
    </row>
    <row r="1089" ht="15" customHeight="1">
      <c r="A1089" s="24" t="inlineStr">
        <is>
          <t>Material</t>
        </is>
      </c>
      <c r="B1089" s="60" t="n"/>
      <c r="C1089" s="15" t="inlineStr">
        <is>
          <t>FONTE</t>
        </is>
      </c>
      <c r="D1089" s="15" t="inlineStr">
        <is>
          <t>UNID</t>
        </is>
      </c>
      <c r="E1089" s="15" t="inlineStr">
        <is>
          <t>COEFICIENTE</t>
        </is>
      </c>
      <c r="F1089" s="15" t="inlineStr">
        <is>
          <t>PREÇO UNITÁRIO</t>
        </is>
      </c>
      <c r="G1089" s="15" t="inlineStr">
        <is>
          <t>TOTAL</t>
        </is>
      </c>
    </row>
    <row r="1090" ht="21" customHeight="1">
      <c r="A1090" s="25" t="inlineStr">
        <is>
          <t>I2813</t>
        </is>
      </c>
      <c r="B1090" s="26" t="inlineStr">
        <is>
          <t>MÃO DE OBRA DE OPERAÇÃO DA MÁQUINA P/ PINT. FAIXAS SINALIZ. AUTOP.</t>
        </is>
      </c>
      <c r="C1090" s="25" t="inlineStr">
        <is>
          <t>SEINFRA</t>
        </is>
      </c>
      <c r="D1090" s="25" t="inlineStr">
        <is>
          <t>H</t>
        </is>
      </c>
      <c r="E1090" s="69" t="n">
        <v>1</v>
      </c>
      <c r="F1090" s="72">
        <f>ROUND(M1090*FATOR, 2)</f>
        <v/>
      </c>
      <c r="G1090" s="72">
        <f>ROUND(E1090*F1090, 2)</f>
        <v/>
      </c>
      <c r="L1090" t="n">
        <v>1</v>
      </c>
      <c r="M1090" t="n">
        <v>23.71</v>
      </c>
      <c r="N1090">
        <f>(M1090-F1090)</f>
        <v/>
      </c>
    </row>
    <row r="1091" ht="21" customHeight="1">
      <c r="A1091" s="25" t="inlineStr">
        <is>
          <t>I2812</t>
        </is>
      </c>
      <c r="B1091" s="26" t="inlineStr">
        <is>
          <t>MATERIAL DE OPERAÇÃO DA MÁQUINA P/ PINT. FAIXAS SINALIZ. AUTOP.</t>
        </is>
      </c>
      <c r="C1091" s="25" t="inlineStr">
        <is>
          <t>SEINFRA</t>
        </is>
      </c>
      <c r="D1091" s="25" t="inlineStr">
        <is>
          <t>H</t>
        </is>
      </c>
      <c r="E1091" s="69" t="n">
        <v>1</v>
      </c>
      <c r="F1091" s="72">
        <f>ROUND(M1091*FATOR, 2)</f>
        <v/>
      </c>
      <c r="G1091" s="72">
        <f>ROUND(E1091*F1091, 2)</f>
        <v/>
      </c>
      <c r="L1091" t="n">
        <v>1</v>
      </c>
      <c r="M1091" t="n">
        <v>48.6525</v>
      </c>
      <c r="N1091">
        <f>(M1091-F1091)</f>
        <v/>
      </c>
    </row>
    <row r="1092" ht="15" customHeight="1">
      <c r="A1092" s="25" t="inlineStr">
        <is>
          <t>I2701</t>
        </is>
      </c>
      <c r="B1092" s="26" t="inlineStr">
        <is>
          <t>DEPRECIAÇÃO</t>
        </is>
      </c>
      <c r="C1092" s="25" t="inlineStr">
        <is>
          <t>SEINFRA</t>
        </is>
      </c>
      <c r="D1092" s="25" t="inlineStr">
        <is>
          <t>H</t>
        </is>
      </c>
      <c r="E1092" s="69" t="n">
        <v>68.7856</v>
      </c>
      <c r="F1092" s="72">
        <f>ROUND(M1092*FATOR, 2)</f>
        <v/>
      </c>
      <c r="G1092" s="72">
        <f>ROUND(E1092*F1092, 2)</f>
        <v/>
      </c>
      <c r="L1092" t="n">
        <v>68.7856</v>
      </c>
      <c r="M1092" t="n">
        <v>1</v>
      </c>
      <c r="N1092">
        <f>(M1092-F1092)</f>
        <v/>
      </c>
    </row>
    <row r="1093" ht="15" customHeight="1">
      <c r="A1093" s="25" t="inlineStr">
        <is>
          <t>I2702</t>
        </is>
      </c>
      <c r="B1093" s="26" t="inlineStr">
        <is>
          <t>JUROS</t>
        </is>
      </c>
      <c r="C1093" s="25" t="inlineStr">
        <is>
          <t>SEINFRA</t>
        </is>
      </c>
      <c r="D1093" s="25" t="inlineStr">
        <is>
          <t>H</t>
        </is>
      </c>
      <c r="E1093" s="69" t="n">
        <v>20.6357</v>
      </c>
      <c r="F1093" s="72">
        <f>ROUND(M1093*FATOR, 2)</f>
        <v/>
      </c>
      <c r="G1093" s="72">
        <f>ROUND(E1093*F1093, 2)</f>
        <v/>
      </c>
      <c r="L1093" t="n">
        <v>20.6357</v>
      </c>
      <c r="M1093" t="n">
        <v>1</v>
      </c>
      <c r="N1093">
        <f>(M1093-F1093)</f>
        <v/>
      </c>
    </row>
    <row r="1094" ht="15" customHeight="1">
      <c r="A1094" s="25" t="inlineStr">
        <is>
          <t>I2703</t>
        </is>
      </c>
      <c r="B1094" s="26" t="inlineStr">
        <is>
          <t>MANUTENÇÃO</t>
        </is>
      </c>
      <c r="C1094" s="25" t="inlineStr">
        <is>
          <t>SEINFRA</t>
        </is>
      </c>
      <c r="D1094" s="25" t="inlineStr">
        <is>
          <t>H</t>
        </is>
      </c>
      <c r="E1094" s="69" t="n">
        <v>61.1428</v>
      </c>
      <c r="F1094" s="72">
        <f>ROUND(M1094*FATOR, 2)</f>
        <v/>
      </c>
      <c r="G1094" s="72">
        <f>ROUND(E1094*F1094, 2)</f>
        <v/>
      </c>
      <c r="L1094" t="n">
        <v>61.1428</v>
      </c>
      <c r="M1094" t="n">
        <v>1</v>
      </c>
      <c r="N1094">
        <f>(M1094-F1094)</f>
        <v/>
      </c>
    </row>
    <row r="1095" ht="15" customHeight="1">
      <c r="A1095" s="2" t="inlineStr"/>
      <c r="B1095" s="2" t="inlineStr"/>
      <c r="C1095" s="2" t="inlineStr"/>
      <c r="D1095" s="2" t="inlineStr"/>
      <c r="E1095" s="29" t="inlineStr">
        <is>
          <t>TOTAL Material:</t>
        </is>
      </c>
      <c r="F1095" s="60" t="n"/>
      <c r="G1095" s="73">
        <f>SUM(G1090:G1094)</f>
        <v/>
      </c>
    </row>
    <row r="1096" ht="15" customHeight="1">
      <c r="A1096" s="2" t="inlineStr"/>
      <c r="B1096" s="2" t="inlineStr"/>
      <c r="C1096" s="2" t="inlineStr"/>
      <c r="D1096" s="2" t="inlineStr"/>
      <c r="E1096" s="31" t="inlineStr">
        <is>
          <t>VALOR:</t>
        </is>
      </c>
      <c r="F1096" s="60" t="n"/>
      <c r="G1096" s="61">
        <f>SUM(G1095)</f>
        <v/>
      </c>
    </row>
    <row r="1097" ht="15" customHeight="1">
      <c r="A1097" s="2" t="inlineStr"/>
      <c r="B1097" s="2" t="inlineStr"/>
      <c r="C1097" s="2" t="inlineStr"/>
      <c r="D1097" s="2" t="inlineStr"/>
      <c r="E1097" s="31" t="inlineStr">
        <is>
          <t>VALOR BDI (26.70%):</t>
        </is>
      </c>
      <c r="F1097" s="60" t="n"/>
      <c r="G1097" s="61">
        <f>ROUNDDOWN(G1096*BDI,2)</f>
        <v/>
      </c>
    </row>
    <row r="1098" ht="15" customHeight="1">
      <c r="A1098" s="2" t="inlineStr"/>
      <c r="B1098" s="2" t="inlineStr"/>
      <c r="C1098" s="2" t="inlineStr"/>
      <c r="D1098" s="2" t="inlineStr"/>
      <c r="E1098" s="31" t="inlineStr">
        <is>
          <t>VALOR COM BDI:</t>
        </is>
      </c>
      <c r="F1098" s="60" t="n"/>
      <c r="G1098" s="61">
        <f>G1097 + G1096</f>
        <v/>
      </c>
    </row>
    <row r="1099" ht="10" customHeight="1">
      <c r="A1099" s="2" t="inlineStr"/>
      <c r="B1099" s="2" t="inlineStr"/>
      <c r="C1099" s="22" t="inlineStr"/>
      <c r="E1099" s="2" t="inlineStr"/>
      <c r="F1099" s="2" t="inlineStr"/>
      <c r="G1099" s="2" t="inlineStr"/>
    </row>
    <row r="1100" ht="20" customHeight="1">
      <c r="A1100" s="23" t="inlineStr">
        <is>
          <t>I2753 MÃO DE OBRA DE OPERAÇÃO DA CARREGADEIRA DE PNEUS (111 HP) (H)</t>
        </is>
      </c>
      <c r="B1100" s="59" t="n"/>
      <c r="C1100" s="59" t="n"/>
      <c r="D1100" s="59" t="n"/>
      <c r="E1100" s="59" t="n"/>
      <c r="F1100" s="59" t="n"/>
      <c r="G1100" s="60" t="n"/>
    </row>
    <row r="1101" ht="15" customHeight="1">
      <c r="A1101" s="24" t="inlineStr">
        <is>
          <t>COTAÇÃO / MAO DE OBRA (C/ ENCARGOS)</t>
        </is>
      </c>
      <c r="B1101" s="60" t="n"/>
      <c r="C1101" s="15" t="inlineStr">
        <is>
          <t>FONTE</t>
        </is>
      </c>
      <c r="D1101" s="15" t="inlineStr">
        <is>
          <t>UNID</t>
        </is>
      </c>
      <c r="E1101" s="15" t="inlineStr">
        <is>
          <t>COEFICIENTE</t>
        </is>
      </c>
      <c r="F1101" s="15" t="inlineStr">
        <is>
          <t>PREÇO UNITÁRIO</t>
        </is>
      </c>
      <c r="G1101" s="15" t="inlineStr">
        <is>
          <t>TOTAL</t>
        </is>
      </c>
    </row>
    <row r="1102" ht="15" customHeight="1">
      <c r="A1102" s="25" t="inlineStr">
        <is>
          <t>I2550</t>
        </is>
      </c>
      <c r="B1102" s="26" t="inlineStr">
        <is>
          <t>OPERADOR DE CARREGADEIRA</t>
        </is>
      </c>
      <c r="C1102" s="25" t="inlineStr">
        <is>
          <t>SEINFRA</t>
        </is>
      </c>
      <c r="D1102" s="25" t="inlineStr">
        <is>
          <t>H</t>
        </is>
      </c>
      <c r="E1102" s="69" t="n">
        <v>1</v>
      </c>
      <c r="F1102" s="72" t="n">
        <v>32.45</v>
      </c>
      <c r="G1102" s="72" t="n">
        <v>32.45</v>
      </c>
      <c r="L1102" t="n">
        <v>1</v>
      </c>
      <c r="M1102" t="n">
        <v>32.45</v>
      </c>
      <c r="N1102">
        <f>(M1102-F1102)</f>
        <v/>
      </c>
    </row>
    <row r="1103" ht="18" customHeight="1">
      <c r="A1103" s="2" t="inlineStr"/>
      <c r="B1103" s="2" t="inlineStr"/>
      <c r="C1103" s="2" t="inlineStr"/>
      <c r="D1103" s="2" t="inlineStr"/>
      <c r="E1103" s="29" t="inlineStr">
        <is>
          <t>TOTAL COTAÇÃO / MAO DE OBRA (C/ ENCARGOS):</t>
        </is>
      </c>
      <c r="F1103" s="60" t="n"/>
      <c r="G1103" s="73" t="n">
        <v>32.45</v>
      </c>
    </row>
    <row r="1104" ht="15" customHeight="1">
      <c r="A1104" s="2" t="inlineStr"/>
      <c r="B1104" s="2" t="inlineStr"/>
      <c r="C1104" s="2" t="inlineStr"/>
      <c r="D1104" s="2" t="inlineStr"/>
      <c r="E1104" s="31" t="inlineStr">
        <is>
          <t>VALOR:</t>
        </is>
      </c>
      <c r="F1104" s="60" t="n"/>
      <c r="G1104" s="61" t="n">
        <v>32.45</v>
      </c>
    </row>
    <row r="1105" ht="15" customHeight="1">
      <c r="A1105" s="2" t="inlineStr"/>
      <c r="B1105" s="2" t="inlineStr"/>
      <c r="C1105" s="2" t="inlineStr"/>
      <c r="D1105" s="2" t="inlineStr"/>
      <c r="E1105" s="31" t="inlineStr">
        <is>
          <t>VALOR BDI (26.70%):</t>
        </is>
      </c>
      <c r="F1105" s="60" t="n"/>
      <c r="G1105" s="61">
        <f>ROUNDDOWN(G1104*BDI,2)</f>
        <v/>
      </c>
    </row>
    <row r="1106" ht="15" customHeight="1">
      <c r="A1106" s="2" t="inlineStr"/>
      <c r="B1106" s="2" t="inlineStr"/>
      <c r="C1106" s="2" t="inlineStr"/>
      <c r="D1106" s="2" t="inlineStr"/>
      <c r="E1106" s="31" t="inlineStr">
        <is>
          <t>VALOR COM BDI:</t>
        </is>
      </c>
      <c r="F1106" s="60" t="n"/>
      <c r="G1106" s="61">
        <f>G1105 + G1104</f>
        <v/>
      </c>
    </row>
    <row r="1107" ht="10" customHeight="1">
      <c r="A1107" s="2" t="inlineStr"/>
      <c r="B1107" s="2" t="inlineStr"/>
      <c r="C1107" s="22" t="inlineStr"/>
      <c r="E1107" s="2" t="inlineStr"/>
      <c r="F1107" s="2" t="inlineStr"/>
      <c r="G1107" s="2" t="inlineStr"/>
    </row>
    <row r="1108" ht="20" customHeight="1">
      <c r="A1108" s="23" t="inlineStr">
        <is>
          <t>I2755 MÃO DE OBRA DE OPERAÇÃO DA CARREGADEIRA DE PNEUS (180 HP) (H)</t>
        </is>
      </c>
      <c r="B1108" s="59" t="n"/>
      <c r="C1108" s="59" t="n"/>
      <c r="D1108" s="59" t="n"/>
      <c r="E1108" s="59" t="n"/>
      <c r="F1108" s="59" t="n"/>
      <c r="G1108" s="60" t="n"/>
    </row>
    <row r="1109" ht="15" customHeight="1">
      <c r="A1109" s="24" t="inlineStr">
        <is>
          <t>COTAÇÃO / MAO DE OBRA (C/ ENCARGOS)</t>
        </is>
      </c>
      <c r="B1109" s="60" t="n"/>
      <c r="C1109" s="15" t="inlineStr">
        <is>
          <t>FONTE</t>
        </is>
      </c>
      <c r="D1109" s="15" t="inlineStr">
        <is>
          <t>UNID</t>
        </is>
      </c>
      <c r="E1109" s="15" t="inlineStr">
        <is>
          <t>COEFICIENTE</t>
        </is>
      </c>
      <c r="F1109" s="15" t="inlineStr">
        <is>
          <t>PREÇO UNITÁRIO</t>
        </is>
      </c>
      <c r="G1109" s="15" t="inlineStr">
        <is>
          <t>TOTAL</t>
        </is>
      </c>
    </row>
    <row r="1110" ht="15" customHeight="1">
      <c r="A1110" s="25" t="inlineStr">
        <is>
          <t>I2550</t>
        </is>
      </c>
      <c r="B1110" s="26" t="inlineStr">
        <is>
          <t>OPERADOR DE CARREGADEIRA</t>
        </is>
      </c>
      <c r="C1110" s="25" t="inlineStr">
        <is>
          <t>SEINFRA</t>
        </is>
      </c>
      <c r="D1110" s="25" t="inlineStr">
        <is>
          <t>H</t>
        </is>
      </c>
      <c r="E1110" s="69" t="n">
        <v>1</v>
      </c>
      <c r="F1110" s="72" t="n">
        <v>32.45</v>
      </c>
      <c r="G1110" s="72" t="n">
        <v>32.45</v>
      </c>
      <c r="L1110" t="n">
        <v>1</v>
      </c>
      <c r="M1110" t="n">
        <v>32.45</v>
      </c>
      <c r="N1110">
        <f>(M1110-F1110)</f>
        <v/>
      </c>
    </row>
    <row r="1111" ht="18" customHeight="1">
      <c r="A1111" s="2" t="inlineStr"/>
      <c r="B1111" s="2" t="inlineStr"/>
      <c r="C1111" s="2" t="inlineStr"/>
      <c r="D1111" s="2" t="inlineStr"/>
      <c r="E1111" s="29" t="inlineStr">
        <is>
          <t>TOTAL COTAÇÃO / MAO DE OBRA (C/ ENCARGOS):</t>
        </is>
      </c>
      <c r="F1111" s="60" t="n"/>
      <c r="G1111" s="73" t="n">
        <v>32.45</v>
      </c>
    </row>
    <row r="1112" ht="15" customHeight="1">
      <c r="A1112" s="2" t="inlineStr"/>
      <c r="B1112" s="2" t="inlineStr"/>
      <c r="C1112" s="2" t="inlineStr"/>
      <c r="D1112" s="2" t="inlineStr"/>
      <c r="E1112" s="31" t="inlineStr">
        <is>
          <t>VALOR:</t>
        </is>
      </c>
      <c r="F1112" s="60" t="n"/>
      <c r="G1112" s="61" t="n">
        <v>32.45</v>
      </c>
    </row>
    <row r="1113" ht="15" customHeight="1">
      <c r="A1113" s="2" t="inlineStr"/>
      <c r="B1113" s="2" t="inlineStr"/>
      <c r="C1113" s="2" t="inlineStr"/>
      <c r="D1113" s="2" t="inlineStr"/>
      <c r="E1113" s="31" t="inlineStr">
        <is>
          <t>VALOR BDI (26.70%):</t>
        </is>
      </c>
      <c r="F1113" s="60" t="n"/>
      <c r="G1113" s="61">
        <f>ROUNDDOWN(G1112*BDI,2)</f>
        <v/>
      </c>
    </row>
    <row r="1114" ht="15" customHeight="1">
      <c r="A1114" s="2" t="inlineStr"/>
      <c r="B1114" s="2" t="inlineStr"/>
      <c r="C1114" s="2" t="inlineStr"/>
      <c r="D1114" s="2" t="inlineStr"/>
      <c r="E1114" s="31" t="inlineStr">
        <is>
          <t>VALOR COM BDI:</t>
        </is>
      </c>
      <c r="F1114" s="60" t="n"/>
      <c r="G1114" s="61">
        <f>G1113 + G1112</f>
        <v/>
      </c>
    </row>
    <row r="1115" ht="10" customHeight="1">
      <c r="A1115" s="2" t="inlineStr"/>
      <c r="B1115" s="2" t="inlineStr"/>
      <c r="C1115" s="22" t="inlineStr"/>
      <c r="E1115" s="2" t="inlineStr"/>
      <c r="F1115" s="2" t="inlineStr"/>
      <c r="G1115" s="2" t="inlineStr"/>
    </row>
    <row r="1116" ht="20" customHeight="1">
      <c r="A1116" s="23" t="inlineStr">
        <is>
          <t>I2815 MÃO DE OBRA DE OPERAÇÃO DA MESA VIBRATÓRIA E FORMAS (H)</t>
        </is>
      </c>
      <c r="B1116" s="59" t="n"/>
      <c r="C1116" s="59" t="n"/>
      <c r="D1116" s="59" t="n"/>
      <c r="E1116" s="59" t="n"/>
      <c r="F1116" s="59" t="n"/>
      <c r="G1116" s="60" t="n"/>
    </row>
    <row r="1117" ht="15" customHeight="1">
      <c r="A1117" s="24" t="inlineStr">
        <is>
          <t>Mão de Obra</t>
        </is>
      </c>
      <c r="B1117" s="60" t="n"/>
      <c r="C1117" s="15" t="inlineStr">
        <is>
          <t>FONTE</t>
        </is>
      </c>
      <c r="D1117" s="15" t="inlineStr">
        <is>
          <t>UNID</t>
        </is>
      </c>
      <c r="E1117" s="15" t="inlineStr">
        <is>
          <t>COEFICIENTE</t>
        </is>
      </c>
      <c r="F1117" s="15" t="inlineStr">
        <is>
          <t>PREÇO UNITÁRIO</t>
        </is>
      </c>
      <c r="G1117" s="15" t="inlineStr">
        <is>
          <t>TOTAL</t>
        </is>
      </c>
    </row>
    <row r="1118" ht="15" customHeight="1">
      <c r="A1118" s="25" t="inlineStr">
        <is>
          <t>I2543</t>
        </is>
      </c>
      <c r="B1118" s="26" t="inlineStr">
        <is>
          <t>SERVENTE</t>
        </is>
      </c>
      <c r="C1118" s="25" t="inlineStr">
        <is>
          <t>SEINFRA</t>
        </is>
      </c>
      <c r="D1118" s="25" t="inlineStr">
        <is>
          <t>H</t>
        </is>
      </c>
      <c r="E1118" s="69" t="n">
        <v>1</v>
      </c>
      <c r="F1118" s="72" t="n">
        <v>20.26</v>
      </c>
      <c r="G1118" s="72" t="n">
        <v>20.26</v>
      </c>
      <c r="L1118" t="n">
        <v>1</v>
      </c>
      <c r="M1118" t="n">
        <v>20.26</v>
      </c>
      <c r="N1118">
        <f>(M1118-F1118)</f>
        <v/>
      </c>
    </row>
    <row r="1119" ht="15" customHeight="1">
      <c r="A1119" s="2" t="inlineStr"/>
      <c r="B1119" s="2" t="inlineStr"/>
      <c r="C1119" s="2" t="inlineStr"/>
      <c r="D1119" s="2" t="inlineStr"/>
      <c r="E1119" s="29" t="inlineStr">
        <is>
          <t>TOTAL Mão de Obra:</t>
        </is>
      </c>
      <c r="F1119" s="60" t="n"/>
      <c r="G1119" s="73" t="n">
        <v>20.26</v>
      </c>
    </row>
    <row r="1120" ht="15" customHeight="1">
      <c r="A1120" s="2" t="inlineStr"/>
      <c r="B1120" s="2" t="inlineStr"/>
      <c r="C1120" s="2" t="inlineStr"/>
      <c r="D1120" s="2" t="inlineStr"/>
      <c r="E1120" s="31" t="inlineStr">
        <is>
          <t>VALOR:</t>
        </is>
      </c>
      <c r="F1120" s="60" t="n"/>
      <c r="G1120" s="61" t="n">
        <v>20.26</v>
      </c>
    </row>
    <row r="1121" ht="15" customHeight="1">
      <c r="A1121" s="2" t="inlineStr"/>
      <c r="B1121" s="2" t="inlineStr"/>
      <c r="C1121" s="2" t="inlineStr"/>
      <c r="D1121" s="2" t="inlineStr"/>
      <c r="E1121" s="31" t="inlineStr">
        <is>
          <t>VALOR BDI (26.70%):</t>
        </is>
      </c>
      <c r="F1121" s="60" t="n"/>
      <c r="G1121" s="61">
        <f>ROUNDDOWN(G1120*BDI,2)</f>
        <v/>
      </c>
    </row>
    <row r="1122" ht="15" customHeight="1">
      <c r="A1122" s="2" t="inlineStr"/>
      <c r="B1122" s="2" t="inlineStr"/>
      <c r="C1122" s="2" t="inlineStr"/>
      <c r="D1122" s="2" t="inlineStr"/>
      <c r="E1122" s="31" t="inlineStr">
        <is>
          <t>VALOR COM BDI:</t>
        </is>
      </c>
      <c r="F1122" s="60" t="n"/>
      <c r="G1122" s="61">
        <f>G1121 + G1120</f>
        <v/>
      </c>
    </row>
    <row r="1123" ht="10" customHeight="1">
      <c r="A1123" s="2" t="inlineStr"/>
      <c r="B1123" s="2" t="inlineStr"/>
      <c r="C1123" s="22" t="inlineStr"/>
      <c r="E1123" s="2" t="inlineStr"/>
      <c r="F1123" s="2" t="inlineStr"/>
      <c r="G1123" s="2" t="inlineStr"/>
    </row>
    <row r="1124" ht="20" customHeight="1">
      <c r="A1124" s="23" t="inlineStr">
        <is>
          <t>I2811 MÃO DE OBRA DE OPERAÇÃO DA MÁQUINA P/ JATEAMENTO (H)</t>
        </is>
      </c>
      <c r="B1124" s="59" t="n"/>
      <c r="C1124" s="59" t="n"/>
      <c r="D1124" s="59" t="n"/>
      <c r="E1124" s="59" t="n"/>
      <c r="F1124" s="59" t="n"/>
      <c r="G1124" s="60" t="n"/>
    </row>
    <row r="1125" ht="15" customHeight="1">
      <c r="A1125" s="24" t="inlineStr">
        <is>
          <t>Mão de Obra</t>
        </is>
      </c>
      <c r="B1125" s="60" t="n"/>
      <c r="C1125" s="15" t="inlineStr">
        <is>
          <t>FONTE</t>
        </is>
      </c>
      <c r="D1125" s="15" t="inlineStr">
        <is>
          <t>UNID</t>
        </is>
      </c>
      <c r="E1125" s="15" t="inlineStr">
        <is>
          <t>COEFICIENTE</t>
        </is>
      </c>
      <c r="F1125" s="15" t="inlineStr">
        <is>
          <t>PREÇO UNITÁRIO</t>
        </is>
      </c>
      <c r="G1125" s="15" t="inlineStr">
        <is>
          <t>TOTAL</t>
        </is>
      </c>
    </row>
    <row r="1126" ht="21" customHeight="1">
      <c r="A1126" s="25" t="inlineStr">
        <is>
          <t>I1551</t>
        </is>
      </c>
      <c r="B1126" s="26" t="inlineStr">
        <is>
          <t>OPERADOR DE BOMBA A JATO H 8,15 9,30 17,45 6,26 23,71 CÓDIGO PROFISSIONAL UD</t>
        </is>
      </c>
      <c r="C1126" s="25" t="inlineStr">
        <is>
          <t>SEINFRA</t>
        </is>
      </c>
      <c r="D1126" s="25" t="inlineStr">
        <is>
          <t>SALÁR</t>
        </is>
      </c>
      <c r="E1126" s="69" t="n">
        <v>1</v>
      </c>
      <c r="F1126" s="72" t="n">
        <v>28</v>
      </c>
      <c r="G1126" s="72" t="n">
        <v>28</v>
      </c>
      <c r="L1126" t="n">
        <v>1</v>
      </c>
      <c r="M1126" t="n">
        <v>28</v>
      </c>
      <c r="N1126">
        <f>(M1126-F1126)</f>
        <v/>
      </c>
    </row>
    <row r="1127" ht="15" customHeight="1">
      <c r="A1127" s="2" t="inlineStr"/>
      <c r="B1127" s="2" t="inlineStr"/>
      <c r="C1127" s="2" t="inlineStr"/>
      <c r="D1127" s="2" t="inlineStr"/>
      <c r="E1127" s="29" t="inlineStr">
        <is>
          <t>TOTAL Mão de Obra:</t>
        </is>
      </c>
      <c r="F1127" s="60" t="n"/>
      <c r="G1127" s="73" t="n">
        <v>28</v>
      </c>
    </row>
    <row r="1128" ht="15" customHeight="1">
      <c r="A1128" s="2" t="inlineStr"/>
      <c r="B1128" s="2" t="inlineStr"/>
      <c r="C1128" s="2" t="inlineStr"/>
      <c r="D1128" s="2" t="inlineStr"/>
      <c r="E1128" s="31" t="inlineStr">
        <is>
          <t>VALOR:</t>
        </is>
      </c>
      <c r="F1128" s="60" t="n"/>
      <c r="G1128" s="61" t="n">
        <v>23.71</v>
      </c>
    </row>
    <row r="1129" ht="15" customHeight="1">
      <c r="A1129" s="2" t="inlineStr"/>
      <c r="B1129" s="2" t="inlineStr"/>
      <c r="C1129" s="2" t="inlineStr"/>
      <c r="D1129" s="2" t="inlineStr"/>
      <c r="E1129" s="31" t="inlineStr">
        <is>
          <t>VALOR BDI (26.70%):</t>
        </is>
      </c>
      <c r="F1129" s="60" t="n"/>
      <c r="G1129" s="61">
        <f>ROUNDDOWN(G1128*BDI,2)</f>
        <v/>
      </c>
    </row>
    <row r="1130" ht="15" customHeight="1">
      <c r="A1130" s="2" t="inlineStr"/>
      <c r="B1130" s="2" t="inlineStr"/>
      <c r="C1130" s="2" t="inlineStr"/>
      <c r="D1130" s="2" t="inlineStr"/>
      <c r="E1130" s="31" t="inlineStr">
        <is>
          <t>VALOR COM BDI:</t>
        </is>
      </c>
      <c r="F1130" s="60" t="n"/>
      <c r="G1130" s="61">
        <f>G1129 + G1128</f>
        <v/>
      </c>
    </row>
    <row r="1131" ht="10" customHeight="1">
      <c r="A1131" s="2" t="inlineStr"/>
      <c r="B1131" s="2" t="inlineStr"/>
      <c r="C1131" s="22" t="inlineStr"/>
      <c r="E1131" s="2" t="inlineStr"/>
      <c r="F1131" s="2" t="inlineStr"/>
      <c r="G1131" s="2" t="inlineStr"/>
    </row>
    <row r="1132" ht="20" customHeight="1">
      <c r="A1132" s="23" t="inlineStr">
        <is>
          <t>I2813 MÃO DE OBRA DE OPERAÇÃO DA MÁQUINA P/ PINT. FAIXAS SINALIZ. AUTOP. (H)</t>
        </is>
      </c>
      <c r="B1132" s="59" t="n"/>
      <c r="C1132" s="59" t="n"/>
      <c r="D1132" s="59" t="n"/>
      <c r="E1132" s="59" t="n"/>
      <c r="F1132" s="59" t="n"/>
      <c r="G1132" s="60" t="n"/>
    </row>
    <row r="1133" ht="15" customHeight="1">
      <c r="A1133" s="24" t="inlineStr">
        <is>
          <t>COTAÇÃO / MAO DE OBRA (C/ ENCARGOS)</t>
        </is>
      </c>
      <c r="B1133" s="60" t="n"/>
      <c r="C1133" s="15" t="inlineStr">
        <is>
          <t>FONTE</t>
        </is>
      </c>
      <c r="D1133" s="15" t="inlineStr">
        <is>
          <t>UNID</t>
        </is>
      </c>
      <c r="E1133" s="15" t="inlineStr">
        <is>
          <t>COEFICIENTE</t>
        </is>
      </c>
      <c r="F1133" s="15" t="inlineStr">
        <is>
          <t>PREÇO UNITÁRIO</t>
        </is>
      </c>
      <c r="G1133" s="15" t="inlineStr">
        <is>
          <t>TOTAL</t>
        </is>
      </c>
    </row>
    <row r="1134" ht="15" customHeight="1">
      <c r="A1134" s="25" t="inlineStr">
        <is>
          <t>I2557</t>
        </is>
      </c>
      <c r="B1134" s="26" t="inlineStr">
        <is>
          <t>OPERADOR DE MAQUINA DE PINTAR FAIXAS</t>
        </is>
      </c>
      <c r="C1134" s="25" t="inlineStr">
        <is>
          <t>SEINFRA</t>
        </is>
      </c>
      <c r="D1134" s="25" t="inlineStr">
        <is>
          <t>H</t>
        </is>
      </c>
      <c r="E1134" s="69" t="n">
        <v>1</v>
      </c>
      <c r="F1134" s="72" t="n">
        <v>23.71</v>
      </c>
      <c r="G1134" s="72" t="n">
        <v>23.71</v>
      </c>
      <c r="L1134" t="n">
        <v>1</v>
      </c>
      <c r="M1134" t="n">
        <v>23.71</v>
      </c>
      <c r="N1134">
        <f>(M1134-F1134)</f>
        <v/>
      </c>
    </row>
    <row r="1135" ht="18" customHeight="1">
      <c r="A1135" s="2" t="inlineStr"/>
      <c r="B1135" s="2" t="inlineStr"/>
      <c r="C1135" s="2" t="inlineStr"/>
      <c r="D1135" s="2" t="inlineStr"/>
      <c r="E1135" s="29" t="inlineStr">
        <is>
          <t>TOTAL COTAÇÃO / MAO DE OBRA (C/ ENCARGOS):</t>
        </is>
      </c>
      <c r="F1135" s="60" t="n"/>
      <c r="G1135" s="73" t="n">
        <v>23.71</v>
      </c>
    </row>
    <row r="1136" ht="15" customHeight="1">
      <c r="A1136" s="2" t="inlineStr"/>
      <c r="B1136" s="2" t="inlineStr"/>
      <c r="C1136" s="2" t="inlineStr"/>
      <c r="D1136" s="2" t="inlineStr"/>
      <c r="E1136" s="31" t="inlineStr">
        <is>
          <t>VALOR:</t>
        </is>
      </c>
      <c r="F1136" s="60" t="n"/>
      <c r="G1136" s="61" t="n">
        <v>23.71</v>
      </c>
    </row>
    <row r="1137" ht="15" customHeight="1">
      <c r="A1137" s="2" t="inlineStr"/>
      <c r="B1137" s="2" t="inlineStr"/>
      <c r="C1137" s="2" t="inlineStr"/>
      <c r="D1137" s="2" t="inlineStr"/>
      <c r="E1137" s="31" t="inlineStr">
        <is>
          <t>VALOR BDI (26.70%):</t>
        </is>
      </c>
      <c r="F1137" s="60" t="n"/>
      <c r="G1137" s="61">
        <f>ROUNDDOWN(G1136*BDI,2)</f>
        <v/>
      </c>
    </row>
    <row r="1138" ht="15" customHeight="1">
      <c r="A1138" s="2" t="inlineStr"/>
      <c r="B1138" s="2" t="inlineStr"/>
      <c r="C1138" s="2" t="inlineStr"/>
      <c r="D1138" s="2" t="inlineStr"/>
      <c r="E1138" s="31" t="inlineStr">
        <is>
          <t>VALOR COM BDI:</t>
        </is>
      </c>
      <c r="F1138" s="60" t="n"/>
      <c r="G1138" s="61">
        <f>G1137 + G1136</f>
        <v/>
      </c>
    </row>
    <row r="1139" ht="10" customHeight="1">
      <c r="A1139" s="2" t="inlineStr"/>
      <c r="B1139" s="2" t="inlineStr"/>
      <c r="C1139" s="22" t="inlineStr"/>
      <c r="E1139" s="2" t="inlineStr"/>
      <c r="F1139" s="2" t="inlineStr"/>
      <c r="G1139" s="2" t="inlineStr"/>
    </row>
    <row r="1140" ht="20" customHeight="1">
      <c r="A1140" s="23" t="inlineStr">
        <is>
          <t>I2823 MÃO DE OBRA DE OPERAÇÃO DA PERFURATRIZ PNEUMÁTICA (H)</t>
        </is>
      </c>
      <c r="B1140" s="59" t="n"/>
      <c r="C1140" s="59" t="n"/>
      <c r="D1140" s="59" t="n"/>
      <c r="E1140" s="59" t="n"/>
      <c r="F1140" s="59" t="n"/>
      <c r="G1140" s="60" t="n"/>
    </row>
    <row r="1141" ht="15" customHeight="1">
      <c r="A1141" s="24" t="inlineStr">
        <is>
          <t>COTAÇÃO / MAO DE OBRA (C/ ENCARGOS)</t>
        </is>
      </c>
      <c r="B1141" s="60" t="n"/>
      <c r="C1141" s="15" t="inlineStr">
        <is>
          <t>FONTE</t>
        </is>
      </c>
      <c r="D1141" s="15" t="inlineStr">
        <is>
          <t>UNID</t>
        </is>
      </c>
      <c r="E1141" s="15" t="inlineStr">
        <is>
          <t>COEFICIENTE</t>
        </is>
      </c>
      <c r="F1141" s="15" t="inlineStr">
        <is>
          <t>PREÇO UNITÁRIO</t>
        </is>
      </c>
      <c r="G1141" s="15" t="inlineStr">
        <is>
          <t>TOTAL</t>
        </is>
      </c>
    </row>
    <row r="1142" ht="15" customHeight="1">
      <c r="A1142" s="25" t="inlineStr">
        <is>
          <t>I2523</t>
        </is>
      </c>
      <c r="B1142" s="26" t="inlineStr">
        <is>
          <t>OPERADOR DE PERFURATRIZ/ROMPEDOR PNEUMATICO</t>
        </is>
      </c>
      <c r="C1142" s="25" t="inlineStr">
        <is>
          <t>SEINFRA</t>
        </is>
      </c>
      <c r="D1142" s="25" t="inlineStr">
        <is>
          <t>H</t>
        </is>
      </c>
      <c r="E1142" s="69" t="n">
        <v>1</v>
      </c>
      <c r="F1142" s="72" t="n">
        <v>23.71</v>
      </c>
      <c r="G1142" s="72" t="n">
        <v>23.71</v>
      </c>
      <c r="L1142" t="n">
        <v>1</v>
      </c>
      <c r="M1142" t="n">
        <v>23.71</v>
      </c>
      <c r="N1142">
        <f>(M1142-F1142)</f>
        <v/>
      </c>
    </row>
    <row r="1143" ht="18" customHeight="1">
      <c r="A1143" s="2" t="inlineStr"/>
      <c r="B1143" s="2" t="inlineStr"/>
      <c r="C1143" s="2" t="inlineStr"/>
      <c r="D1143" s="2" t="inlineStr"/>
      <c r="E1143" s="29" t="inlineStr">
        <is>
          <t>TOTAL COTAÇÃO / MAO DE OBRA (C/ ENCARGOS):</t>
        </is>
      </c>
      <c r="F1143" s="60" t="n"/>
      <c r="G1143" s="73" t="n">
        <v>23.71</v>
      </c>
    </row>
    <row r="1144" ht="15" customHeight="1">
      <c r="A1144" s="2" t="inlineStr"/>
      <c r="B1144" s="2" t="inlineStr"/>
      <c r="C1144" s="2" t="inlineStr"/>
      <c r="D1144" s="2" t="inlineStr"/>
      <c r="E1144" s="31" t="inlineStr">
        <is>
          <t>VALOR:</t>
        </is>
      </c>
      <c r="F1144" s="60" t="n"/>
      <c r="G1144" s="61" t="n">
        <v>23.71</v>
      </c>
    </row>
    <row r="1145" ht="15" customHeight="1">
      <c r="A1145" s="2" t="inlineStr"/>
      <c r="B1145" s="2" t="inlineStr"/>
      <c r="C1145" s="2" t="inlineStr"/>
      <c r="D1145" s="2" t="inlineStr"/>
      <c r="E1145" s="31" t="inlineStr">
        <is>
          <t>VALOR BDI (26.70%):</t>
        </is>
      </c>
      <c r="F1145" s="60" t="n"/>
      <c r="G1145" s="61">
        <f>ROUNDDOWN(G1144*BDI,2)</f>
        <v/>
      </c>
    </row>
    <row r="1146" ht="15" customHeight="1">
      <c r="A1146" s="2" t="inlineStr"/>
      <c r="B1146" s="2" t="inlineStr"/>
      <c r="C1146" s="2" t="inlineStr"/>
      <c r="D1146" s="2" t="inlineStr"/>
      <c r="E1146" s="31" t="inlineStr">
        <is>
          <t>VALOR COM BDI:</t>
        </is>
      </c>
      <c r="F1146" s="60" t="n"/>
      <c r="G1146" s="61">
        <f>G1145 + G1144</f>
        <v/>
      </c>
    </row>
    <row r="1147" ht="10" customHeight="1">
      <c r="A1147" s="2" t="inlineStr"/>
      <c r="B1147" s="2" t="inlineStr"/>
      <c r="C1147" s="22" t="inlineStr"/>
      <c r="E1147" s="2" t="inlineStr"/>
      <c r="F1147" s="2" t="inlineStr"/>
      <c r="G1147" s="2" t="inlineStr"/>
    </row>
    <row r="1148" ht="20" customHeight="1">
      <c r="A1148" s="23" t="inlineStr">
        <is>
          <t>I2827 MÃO DE OBRA DE OPERAÇÃO DA RETRO ESCAVADEIRA DE PNEUS (H)</t>
        </is>
      </c>
      <c r="B1148" s="59" t="n"/>
      <c r="C1148" s="59" t="n"/>
      <c r="D1148" s="59" t="n"/>
      <c r="E1148" s="59" t="n"/>
      <c r="F1148" s="59" t="n"/>
      <c r="G1148" s="60" t="n"/>
    </row>
    <row r="1149" ht="15" customHeight="1">
      <c r="A1149" s="24" t="inlineStr">
        <is>
          <t>COTAÇÃO / MAO DE OBRA (C/ ENCARGOS)</t>
        </is>
      </c>
      <c r="B1149" s="60" t="n"/>
      <c r="C1149" s="15" t="inlineStr">
        <is>
          <t>FONTE</t>
        </is>
      </c>
      <c r="D1149" s="15" t="inlineStr">
        <is>
          <t>UNID</t>
        </is>
      </c>
      <c r="E1149" s="15" t="inlineStr">
        <is>
          <t>COEFICIENTE</t>
        </is>
      </c>
      <c r="F1149" s="15" t="inlineStr">
        <is>
          <t>PREÇO UNITÁRIO</t>
        </is>
      </c>
      <c r="G1149" s="15" t="inlineStr">
        <is>
          <t>TOTAL</t>
        </is>
      </c>
    </row>
    <row r="1150" ht="15" customHeight="1">
      <c r="A1150" s="25" t="inlineStr">
        <is>
          <t>I2561</t>
        </is>
      </c>
      <c r="B1150" s="26" t="inlineStr">
        <is>
          <t>OPERADOR DE RETRO ESCAVADEIRA</t>
        </is>
      </c>
      <c r="C1150" s="25" t="inlineStr">
        <is>
          <t>SEINFRA</t>
        </is>
      </c>
      <c r="D1150" s="25" t="inlineStr">
        <is>
          <t>H</t>
        </is>
      </c>
      <c r="E1150" s="69" t="n">
        <v>1</v>
      </c>
      <c r="F1150" s="72" t="n">
        <v>32.45</v>
      </c>
      <c r="G1150" s="72" t="n">
        <v>32.45</v>
      </c>
      <c r="L1150" t="n">
        <v>1</v>
      </c>
      <c r="M1150" t="n">
        <v>32.45</v>
      </c>
      <c r="N1150">
        <f>(M1150-F1150)</f>
        <v/>
      </c>
    </row>
    <row r="1151" ht="18" customHeight="1">
      <c r="A1151" s="2" t="inlineStr"/>
      <c r="B1151" s="2" t="inlineStr"/>
      <c r="C1151" s="2" t="inlineStr"/>
      <c r="D1151" s="2" t="inlineStr"/>
      <c r="E1151" s="29" t="inlineStr">
        <is>
          <t>TOTAL COTAÇÃO / MAO DE OBRA (C/ ENCARGOS):</t>
        </is>
      </c>
      <c r="F1151" s="60" t="n"/>
      <c r="G1151" s="73" t="n">
        <v>32.45</v>
      </c>
    </row>
    <row r="1152" ht="15" customHeight="1">
      <c r="A1152" s="2" t="inlineStr"/>
      <c r="B1152" s="2" t="inlineStr"/>
      <c r="C1152" s="2" t="inlineStr"/>
      <c r="D1152" s="2" t="inlineStr"/>
      <c r="E1152" s="31" t="inlineStr">
        <is>
          <t>VALOR:</t>
        </is>
      </c>
      <c r="F1152" s="60" t="n"/>
      <c r="G1152" s="61" t="n">
        <v>32.45</v>
      </c>
    </row>
    <row r="1153" ht="15" customHeight="1">
      <c r="A1153" s="2" t="inlineStr"/>
      <c r="B1153" s="2" t="inlineStr"/>
      <c r="C1153" s="2" t="inlineStr"/>
      <c r="D1153" s="2" t="inlineStr"/>
      <c r="E1153" s="31" t="inlineStr">
        <is>
          <t>VALOR BDI (26.70%):</t>
        </is>
      </c>
      <c r="F1153" s="60" t="n"/>
      <c r="G1153" s="61">
        <f>ROUNDDOWN(G1152*BDI,2)</f>
        <v/>
      </c>
    </row>
    <row r="1154" ht="15" customHeight="1">
      <c r="A1154" s="2" t="inlineStr"/>
      <c r="B1154" s="2" t="inlineStr"/>
      <c r="C1154" s="2" t="inlineStr"/>
      <c r="D1154" s="2" t="inlineStr"/>
      <c r="E1154" s="31" t="inlineStr">
        <is>
          <t>VALOR COM BDI:</t>
        </is>
      </c>
      <c r="F1154" s="60" t="n"/>
      <c r="G1154" s="61">
        <f>G1153 + G1152</f>
        <v/>
      </c>
    </row>
    <row r="1155" ht="10" customHeight="1">
      <c r="A1155" s="2" t="inlineStr"/>
      <c r="B1155" s="2" t="inlineStr"/>
      <c r="C1155" s="22" t="inlineStr"/>
      <c r="E1155" s="2" t="inlineStr"/>
      <c r="F1155" s="2" t="inlineStr"/>
      <c r="G1155" s="2" t="inlineStr"/>
    </row>
    <row r="1156" ht="20" customHeight="1">
      <c r="A1156" s="23" t="inlineStr">
        <is>
          <t>I2847 MÃO DE OBRA DE OPERAÇÃO DA USINA DE MISTURAS BETUM. A QUENTE (H)</t>
        </is>
      </c>
      <c r="B1156" s="59" t="n"/>
      <c r="C1156" s="59" t="n"/>
      <c r="D1156" s="59" t="n"/>
      <c r="E1156" s="59" t="n"/>
      <c r="F1156" s="59" t="n"/>
      <c r="G1156" s="60" t="n"/>
    </row>
    <row r="1157" ht="15" customHeight="1">
      <c r="A1157" s="24" t="inlineStr">
        <is>
          <t>COTAÇÃO / MAO DE OBRA (C/ ENCARGOS)</t>
        </is>
      </c>
      <c r="B1157" s="60" t="n"/>
      <c r="C1157" s="15" t="inlineStr">
        <is>
          <t>FONTE</t>
        </is>
      </c>
      <c r="D1157" s="15" t="inlineStr">
        <is>
          <t>UNID</t>
        </is>
      </c>
      <c r="E1157" s="15" t="inlineStr">
        <is>
          <t>COEFICIENTE</t>
        </is>
      </c>
      <c r="F1157" s="15" t="inlineStr">
        <is>
          <t>PREÇO UNITÁRIO</t>
        </is>
      </c>
      <c r="G1157" s="15" t="inlineStr">
        <is>
          <t>TOTAL</t>
        </is>
      </c>
    </row>
    <row r="1158" ht="15" customHeight="1">
      <c r="A1158" s="25" t="inlineStr">
        <is>
          <t>I2564</t>
        </is>
      </c>
      <c r="B1158" s="26" t="inlineStr">
        <is>
          <t>OPERADOR DE USINA DE MISTURA BETUMINOSA</t>
        </is>
      </c>
      <c r="C1158" s="25" t="inlineStr">
        <is>
          <t>SEINFRA</t>
        </is>
      </c>
      <c r="D1158" s="25" t="inlineStr">
        <is>
          <t>H</t>
        </is>
      </c>
      <c r="E1158" s="69" t="n">
        <v>1</v>
      </c>
      <c r="F1158" s="72" t="n">
        <v>32.45</v>
      </c>
      <c r="G1158" s="72" t="n">
        <v>32.45</v>
      </c>
      <c r="L1158" t="n">
        <v>1</v>
      </c>
      <c r="M1158" t="n">
        <v>32.45</v>
      </c>
      <c r="N1158">
        <f>(M1158-F1158)</f>
        <v/>
      </c>
    </row>
    <row r="1159" ht="18" customHeight="1">
      <c r="A1159" s="2" t="inlineStr"/>
      <c r="B1159" s="2" t="inlineStr"/>
      <c r="C1159" s="2" t="inlineStr"/>
      <c r="D1159" s="2" t="inlineStr"/>
      <c r="E1159" s="29" t="inlineStr">
        <is>
          <t>TOTAL COTAÇÃO / MAO DE OBRA (C/ ENCARGOS):</t>
        </is>
      </c>
      <c r="F1159" s="60" t="n"/>
      <c r="G1159" s="73" t="n">
        <v>32.45</v>
      </c>
    </row>
    <row r="1160" ht="15" customHeight="1">
      <c r="A1160" s="2" t="inlineStr"/>
      <c r="B1160" s="2" t="inlineStr"/>
      <c r="C1160" s="2" t="inlineStr"/>
      <c r="D1160" s="2" t="inlineStr"/>
      <c r="E1160" s="31" t="inlineStr">
        <is>
          <t>VALOR:</t>
        </is>
      </c>
      <c r="F1160" s="60" t="n"/>
      <c r="G1160" s="61" t="n">
        <v>32.45</v>
      </c>
    </row>
    <row r="1161" ht="15" customHeight="1">
      <c r="A1161" s="2" t="inlineStr"/>
      <c r="B1161" s="2" t="inlineStr"/>
      <c r="C1161" s="2" t="inlineStr"/>
      <c r="D1161" s="2" t="inlineStr"/>
      <c r="E1161" s="31" t="inlineStr">
        <is>
          <t>VALOR BDI (26.70%):</t>
        </is>
      </c>
      <c r="F1161" s="60" t="n"/>
      <c r="G1161" s="61">
        <f>ROUNDDOWN(G1160*BDI,2)</f>
        <v/>
      </c>
    </row>
    <row r="1162" ht="15" customHeight="1">
      <c r="A1162" s="2" t="inlineStr"/>
      <c r="B1162" s="2" t="inlineStr"/>
      <c r="C1162" s="2" t="inlineStr"/>
      <c r="D1162" s="2" t="inlineStr"/>
      <c r="E1162" s="31" t="inlineStr">
        <is>
          <t>VALOR COM BDI:</t>
        </is>
      </c>
      <c r="F1162" s="60" t="n"/>
      <c r="G1162" s="61">
        <f>G1161 + G1160</f>
        <v/>
      </c>
    </row>
    <row r="1163" ht="10" customHeight="1">
      <c r="A1163" s="2" t="inlineStr"/>
      <c r="B1163" s="2" t="inlineStr"/>
      <c r="C1163" s="22" t="inlineStr"/>
      <c r="E1163" s="2" t="inlineStr"/>
      <c r="F1163" s="2" t="inlineStr"/>
      <c r="G1163" s="2" t="inlineStr"/>
    </row>
    <row r="1164" ht="20" customHeight="1">
      <c r="A1164" s="23" t="inlineStr">
        <is>
          <t>G0464 MÃO DE OBRA DE OPERAÇÃO DE VAN FURGÃO/PICK UP 4X4 - 147 KW (H)</t>
        </is>
      </c>
      <c r="B1164" s="59" t="n"/>
      <c r="C1164" s="59" t="n"/>
      <c r="D1164" s="59" t="n"/>
      <c r="E1164" s="59" t="n"/>
      <c r="F1164" s="59" t="n"/>
      <c r="G1164" s="60" t="n"/>
    </row>
    <row r="1165" ht="15" customHeight="1">
      <c r="A1165" s="24" t="inlineStr">
        <is>
          <t>Mão de Obra</t>
        </is>
      </c>
      <c r="B1165" s="60" t="n"/>
      <c r="C1165" s="15" t="inlineStr">
        <is>
          <t>FONTE</t>
        </is>
      </c>
      <c r="D1165" s="15" t="inlineStr">
        <is>
          <t>UNID</t>
        </is>
      </c>
      <c r="E1165" s="15" t="inlineStr">
        <is>
          <t>COEFICIENTE</t>
        </is>
      </c>
      <c r="F1165" s="15" t="inlineStr">
        <is>
          <t>PREÇO UNITÁRIO</t>
        </is>
      </c>
      <c r="G1165" s="15" t="inlineStr">
        <is>
          <t>TOTAL</t>
        </is>
      </c>
    </row>
    <row r="1166" ht="15" customHeight="1">
      <c r="A1166" s="25" t="inlineStr">
        <is>
          <t>I2380</t>
        </is>
      </c>
      <c r="B1166" s="26" t="inlineStr">
        <is>
          <t>MOTORISTA</t>
        </is>
      </c>
      <c r="C1166" s="25" t="inlineStr">
        <is>
          <t>SEINFRA</t>
        </is>
      </c>
      <c r="D1166" s="25" t="inlineStr">
        <is>
          <t>H</t>
        </is>
      </c>
      <c r="E1166" s="69" t="n">
        <v>1</v>
      </c>
      <c r="F1166" s="72" t="n">
        <v>20.86</v>
      </c>
      <c r="G1166" s="72" t="n">
        <v>20.86</v>
      </c>
      <c r="L1166" t="n">
        <v>1</v>
      </c>
      <c r="M1166" t="n">
        <v>20.86</v>
      </c>
      <c r="N1166">
        <f>(M1166-F1166)</f>
        <v/>
      </c>
    </row>
    <row r="1167" ht="15" customHeight="1">
      <c r="A1167" s="2" t="inlineStr"/>
      <c r="B1167" s="2" t="inlineStr"/>
      <c r="C1167" s="2" t="inlineStr"/>
      <c r="D1167" s="2" t="inlineStr"/>
      <c r="E1167" s="29" t="inlineStr">
        <is>
          <t>TOTAL Mão de Obra:</t>
        </is>
      </c>
      <c r="F1167" s="60" t="n"/>
      <c r="G1167" s="73" t="n">
        <v>20.86</v>
      </c>
    </row>
    <row r="1168" ht="15" customHeight="1">
      <c r="A1168" s="2" t="inlineStr"/>
      <c r="B1168" s="2" t="inlineStr"/>
      <c r="C1168" s="2" t="inlineStr"/>
      <c r="D1168" s="2" t="inlineStr"/>
      <c r="E1168" s="31" t="inlineStr">
        <is>
          <t>VALOR:</t>
        </is>
      </c>
      <c r="F1168" s="60" t="n"/>
      <c r="G1168" s="61" t="n">
        <v>20.86</v>
      </c>
    </row>
    <row r="1169" ht="15" customHeight="1">
      <c r="A1169" s="2" t="inlineStr"/>
      <c r="B1169" s="2" t="inlineStr"/>
      <c r="C1169" s="2" t="inlineStr"/>
      <c r="D1169" s="2" t="inlineStr"/>
      <c r="E1169" s="31" t="inlineStr">
        <is>
          <t>VALOR BDI (26.70%):</t>
        </is>
      </c>
      <c r="F1169" s="60" t="n"/>
      <c r="G1169" s="61">
        <f>ROUNDDOWN(G1168*BDI,2)</f>
        <v/>
      </c>
    </row>
    <row r="1170" ht="15" customHeight="1">
      <c r="A1170" s="2" t="inlineStr"/>
      <c r="B1170" s="2" t="inlineStr"/>
      <c r="C1170" s="2" t="inlineStr"/>
      <c r="D1170" s="2" t="inlineStr"/>
      <c r="E1170" s="31" t="inlineStr">
        <is>
          <t>VALOR COM BDI:</t>
        </is>
      </c>
      <c r="F1170" s="60" t="n"/>
      <c r="G1170" s="61">
        <f>G1169 + G1168</f>
        <v/>
      </c>
    </row>
    <row r="1171" ht="10" customHeight="1">
      <c r="A1171" s="2" t="inlineStr"/>
      <c r="B1171" s="2" t="inlineStr"/>
      <c r="C1171" s="22" t="inlineStr"/>
      <c r="E1171" s="2" t="inlineStr"/>
      <c r="F1171" s="2" t="inlineStr"/>
      <c r="G1171" s="2" t="inlineStr"/>
    </row>
    <row r="1172" ht="20" customHeight="1">
      <c r="A1172" s="23" t="inlineStr">
        <is>
          <t>I2738 MÃO DE OBRA DE OPERAÇÃO DO CAMINHÃO ADAPTADO A VÁCUO (H)</t>
        </is>
      </c>
      <c r="B1172" s="59" t="n"/>
      <c r="C1172" s="59" t="n"/>
      <c r="D1172" s="59" t="n"/>
      <c r="E1172" s="59" t="n"/>
      <c r="F1172" s="59" t="n"/>
      <c r="G1172" s="60" t="n"/>
    </row>
    <row r="1173" ht="15" customHeight="1">
      <c r="A1173" s="24" t="inlineStr">
        <is>
          <t>Mão de Obra</t>
        </is>
      </c>
      <c r="B1173" s="60" t="n"/>
      <c r="C1173" s="15" t="inlineStr">
        <is>
          <t>FONTE</t>
        </is>
      </c>
      <c r="D1173" s="15" t="inlineStr">
        <is>
          <t>UNID</t>
        </is>
      </c>
      <c r="E1173" s="15" t="inlineStr">
        <is>
          <t>COEFICIENTE</t>
        </is>
      </c>
      <c r="F1173" s="15" t="inlineStr">
        <is>
          <t>PREÇO UNITÁRIO</t>
        </is>
      </c>
      <c r="G1173" s="15" t="inlineStr">
        <is>
          <t>TOTAL</t>
        </is>
      </c>
    </row>
    <row r="1174" ht="15" customHeight="1">
      <c r="A1174" s="25" t="inlineStr">
        <is>
          <t>I2545</t>
        </is>
      </c>
      <c r="B1174" s="26" t="inlineStr">
        <is>
          <t>MOTORISTA DE CAMINHÃO</t>
        </is>
      </c>
      <c r="C1174" s="25" t="inlineStr">
        <is>
          <t>SEINFRA</t>
        </is>
      </c>
      <c r="D1174" s="25" t="inlineStr">
        <is>
          <t>H</t>
        </is>
      </c>
      <c r="E1174" s="69" t="n">
        <v>1</v>
      </c>
      <c r="F1174" s="72" t="n">
        <v>27.46</v>
      </c>
      <c r="G1174" s="72" t="n">
        <v>27.46</v>
      </c>
      <c r="L1174" t="n">
        <v>1</v>
      </c>
      <c r="M1174" t="n">
        <v>27.46</v>
      </c>
      <c r="N1174">
        <f>(M1174-F1174)</f>
        <v/>
      </c>
    </row>
    <row r="1175" ht="15" customHeight="1">
      <c r="A1175" s="2" t="inlineStr"/>
      <c r="B1175" s="2" t="inlineStr"/>
      <c r="C1175" s="2" t="inlineStr"/>
      <c r="D1175" s="2" t="inlineStr"/>
      <c r="E1175" s="29" t="inlineStr">
        <is>
          <t>TOTAL Mão de Obra:</t>
        </is>
      </c>
      <c r="F1175" s="60" t="n"/>
      <c r="G1175" s="73" t="n">
        <v>27.46</v>
      </c>
    </row>
    <row r="1176" ht="15" customHeight="1">
      <c r="A1176" s="2" t="inlineStr"/>
      <c r="B1176" s="2" t="inlineStr"/>
      <c r="C1176" s="2" t="inlineStr"/>
      <c r="D1176" s="2" t="inlineStr"/>
      <c r="E1176" s="31" t="inlineStr">
        <is>
          <t>VALOR:</t>
        </is>
      </c>
      <c r="F1176" s="60" t="n"/>
      <c r="G1176" s="61" t="n">
        <v>27.46</v>
      </c>
    </row>
    <row r="1177" ht="15" customHeight="1">
      <c r="A1177" s="2" t="inlineStr"/>
      <c r="B1177" s="2" t="inlineStr"/>
      <c r="C1177" s="2" t="inlineStr"/>
      <c r="D1177" s="2" t="inlineStr"/>
      <c r="E1177" s="31" t="inlineStr">
        <is>
          <t>VALOR BDI (26.70%):</t>
        </is>
      </c>
      <c r="F1177" s="60" t="n"/>
      <c r="G1177" s="61">
        <f>ROUNDDOWN(G1176*BDI,2)</f>
        <v/>
      </c>
    </row>
    <row r="1178" ht="15" customHeight="1">
      <c r="A1178" s="2" t="inlineStr"/>
      <c r="B1178" s="2" t="inlineStr"/>
      <c r="C1178" s="2" t="inlineStr"/>
      <c r="D1178" s="2" t="inlineStr"/>
      <c r="E1178" s="31" t="inlineStr">
        <is>
          <t>VALOR COM BDI:</t>
        </is>
      </c>
      <c r="F1178" s="60" t="n"/>
      <c r="G1178" s="61">
        <f>G1177 + G1176</f>
        <v/>
      </c>
    </row>
    <row r="1179" ht="10" customHeight="1">
      <c r="A1179" s="2" t="inlineStr"/>
      <c r="B1179" s="2" t="inlineStr"/>
      <c r="C1179" s="22" t="inlineStr"/>
      <c r="E1179" s="2" t="inlineStr"/>
      <c r="F1179" s="2" t="inlineStr"/>
      <c r="G1179" s="2" t="inlineStr"/>
    </row>
    <row r="1180" ht="20" customHeight="1">
      <c r="A1180" s="23" t="inlineStr">
        <is>
          <t>I2722 MÃO DE OBRA DE OPERAÇÃO DO CAMINHÃO BASCULANTE 6M3 (H)</t>
        </is>
      </c>
      <c r="B1180" s="59" t="n"/>
      <c r="C1180" s="59" t="n"/>
      <c r="D1180" s="59" t="n"/>
      <c r="E1180" s="59" t="n"/>
      <c r="F1180" s="59" t="n"/>
      <c r="G1180" s="60" t="n"/>
    </row>
    <row r="1181" ht="15" customHeight="1">
      <c r="A1181" s="24" t="inlineStr">
        <is>
          <t>Mão de Obra</t>
        </is>
      </c>
      <c r="B1181" s="60" t="n"/>
      <c r="C1181" s="15" t="inlineStr">
        <is>
          <t>FONTE</t>
        </is>
      </c>
      <c r="D1181" s="15" t="inlineStr">
        <is>
          <t>UNID</t>
        </is>
      </c>
      <c r="E1181" s="15" t="inlineStr">
        <is>
          <t>COEFICIENTE</t>
        </is>
      </c>
      <c r="F1181" s="15" t="inlineStr">
        <is>
          <t>PREÇO UNITÁRIO</t>
        </is>
      </c>
      <c r="G1181" s="15" t="inlineStr">
        <is>
          <t>TOTAL</t>
        </is>
      </c>
    </row>
    <row r="1182" ht="15" customHeight="1">
      <c r="A1182" s="25" t="inlineStr">
        <is>
          <t>I2545</t>
        </is>
      </c>
      <c r="B1182" s="26" t="inlineStr">
        <is>
          <t>MOTORISTA DE CAMINHÃO</t>
        </is>
      </c>
      <c r="C1182" s="25" t="inlineStr">
        <is>
          <t>SEINFRA</t>
        </is>
      </c>
      <c r="D1182" s="25" t="inlineStr">
        <is>
          <t>H</t>
        </is>
      </c>
      <c r="E1182" s="69" t="n">
        <v>1</v>
      </c>
      <c r="F1182" s="72" t="n">
        <v>27.46</v>
      </c>
      <c r="G1182" s="72" t="n">
        <v>27.46</v>
      </c>
      <c r="L1182" t="n">
        <v>1</v>
      </c>
      <c r="M1182" t="n">
        <v>27.46</v>
      </c>
      <c r="N1182">
        <f>(M1182-F1182)</f>
        <v/>
      </c>
    </row>
    <row r="1183" ht="15" customHeight="1">
      <c r="A1183" s="2" t="inlineStr"/>
      <c r="B1183" s="2" t="inlineStr"/>
      <c r="C1183" s="2" t="inlineStr"/>
      <c r="D1183" s="2" t="inlineStr"/>
      <c r="E1183" s="29" t="inlineStr">
        <is>
          <t>TOTAL Mão de Obra:</t>
        </is>
      </c>
      <c r="F1183" s="60" t="n"/>
      <c r="G1183" s="73" t="n">
        <v>27.46</v>
      </c>
    </row>
    <row r="1184" ht="15" customHeight="1">
      <c r="A1184" s="2" t="inlineStr"/>
      <c r="B1184" s="2" t="inlineStr"/>
      <c r="C1184" s="2" t="inlineStr"/>
      <c r="D1184" s="2" t="inlineStr"/>
      <c r="E1184" s="31" t="inlineStr">
        <is>
          <t>VALOR:</t>
        </is>
      </c>
      <c r="F1184" s="60" t="n"/>
      <c r="G1184" s="61" t="n">
        <v>27.46</v>
      </c>
    </row>
    <row r="1185" ht="15" customHeight="1">
      <c r="A1185" s="2" t="inlineStr"/>
      <c r="B1185" s="2" t="inlineStr"/>
      <c r="C1185" s="2" t="inlineStr"/>
      <c r="D1185" s="2" t="inlineStr"/>
      <c r="E1185" s="31" t="inlineStr">
        <is>
          <t>VALOR BDI (26.70%):</t>
        </is>
      </c>
      <c r="F1185" s="60" t="n"/>
      <c r="G1185" s="61">
        <f>ROUNDDOWN(G1184*BDI,2)</f>
        <v/>
      </c>
    </row>
    <row r="1186" ht="15" customHeight="1">
      <c r="A1186" s="2" t="inlineStr"/>
      <c r="B1186" s="2" t="inlineStr"/>
      <c r="C1186" s="2" t="inlineStr"/>
      <c r="D1186" s="2" t="inlineStr"/>
      <c r="E1186" s="31" t="inlineStr">
        <is>
          <t>VALOR COM BDI:</t>
        </is>
      </c>
      <c r="F1186" s="60" t="n"/>
      <c r="G1186" s="61">
        <f>G1185 + G1184</f>
        <v/>
      </c>
    </row>
    <row r="1187" ht="10" customHeight="1">
      <c r="A1187" s="2" t="inlineStr"/>
      <c r="B1187" s="2" t="inlineStr"/>
      <c r="C1187" s="22" t="inlineStr"/>
      <c r="E1187" s="2" t="inlineStr"/>
      <c r="F1187" s="2" t="inlineStr"/>
      <c r="G1187" s="2" t="inlineStr"/>
    </row>
    <row r="1188" ht="20" customHeight="1">
      <c r="A1188" s="23" t="inlineStr">
        <is>
          <t>I2730 MÃO DE OBRA DE OPERAÇÃO DO CAMINHÃO C/ CARROCERIA DE MADEIRA (136 HP) (H)</t>
        </is>
      </c>
      <c r="B1188" s="59" t="n"/>
      <c r="C1188" s="59" t="n"/>
      <c r="D1188" s="59" t="n"/>
      <c r="E1188" s="59" t="n"/>
      <c r="F1188" s="59" t="n"/>
      <c r="G1188" s="60" t="n"/>
    </row>
    <row r="1189" ht="15" customHeight="1">
      <c r="A1189" s="24" t="inlineStr">
        <is>
          <t>Mão de Obra</t>
        </is>
      </c>
      <c r="B1189" s="60" t="n"/>
      <c r="C1189" s="15" t="inlineStr">
        <is>
          <t>FONTE</t>
        </is>
      </c>
      <c r="D1189" s="15" t="inlineStr">
        <is>
          <t>UNID</t>
        </is>
      </c>
      <c r="E1189" s="15" t="inlineStr">
        <is>
          <t>COEFICIENTE</t>
        </is>
      </c>
      <c r="F1189" s="15" t="inlineStr">
        <is>
          <t>PREÇO UNITÁRIO</t>
        </is>
      </c>
      <c r="G1189" s="15" t="inlineStr">
        <is>
          <t>TOTAL</t>
        </is>
      </c>
    </row>
    <row r="1190" ht="15" customHeight="1">
      <c r="A1190" s="25" t="inlineStr">
        <is>
          <t>I2545</t>
        </is>
      </c>
      <c r="B1190" s="26" t="inlineStr">
        <is>
          <t>MOTORISTA DE CAMINHÃO</t>
        </is>
      </c>
      <c r="C1190" s="25" t="inlineStr">
        <is>
          <t>SEINFRA</t>
        </is>
      </c>
      <c r="D1190" s="25" t="inlineStr">
        <is>
          <t>H</t>
        </is>
      </c>
      <c r="E1190" s="69" t="n">
        <v>1</v>
      </c>
      <c r="F1190" s="72" t="n">
        <v>27.46</v>
      </c>
      <c r="G1190" s="72" t="n">
        <v>27.46</v>
      </c>
      <c r="L1190" t="n">
        <v>1</v>
      </c>
      <c r="M1190" t="n">
        <v>27.46</v>
      </c>
      <c r="N1190">
        <f>(M1190-F1190)</f>
        <v/>
      </c>
    </row>
    <row r="1191" ht="15" customHeight="1">
      <c r="A1191" s="2" t="inlineStr"/>
      <c r="B1191" s="2" t="inlineStr"/>
      <c r="C1191" s="2" t="inlineStr"/>
      <c r="D1191" s="2" t="inlineStr"/>
      <c r="E1191" s="29" t="inlineStr">
        <is>
          <t>TOTAL Mão de Obra:</t>
        </is>
      </c>
      <c r="F1191" s="60" t="n"/>
      <c r="G1191" s="73" t="n">
        <v>27.46</v>
      </c>
    </row>
    <row r="1192" ht="15" customHeight="1">
      <c r="A1192" s="2" t="inlineStr"/>
      <c r="B1192" s="2" t="inlineStr"/>
      <c r="C1192" s="2" t="inlineStr"/>
      <c r="D1192" s="2" t="inlineStr"/>
      <c r="E1192" s="31" t="inlineStr">
        <is>
          <t>VALOR:</t>
        </is>
      </c>
      <c r="F1192" s="60" t="n"/>
      <c r="G1192" s="61" t="n">
        <v>27.46</v>
      </c>
    </row>
    <row r="1193" ht="15" customHeight="1">
      <c r="A1193" s="2" t="inlineStr"/>
      <c r="B1193" s="2" t="inlineStr"/>
      <c r="C1193" s="2" t="inlineStr"/>
      <c r="D1193" s="2" t="inlineStr"/>
      <c r="E1193" s="31" t="inlineStr">
        <is>
          <t>VALOR BDI (26.70%):</t>
        </is>
      </c>
      <c r="F1193" s="60" t="n"/>
      <c r="G1193" s="61">
        <f>ROUNDDOWN(G1192*BDI,2)</f>
        <v/>
      </c>
    </row>
    <row r="1194" ht="15" customHeight="1">
      <c r="A1194" s="2" t="inlineStr"/>
      <c r="B1194" s="2" t="inlineStr"/>
      <c r="C1194" s="2" t="inlineStr"/>
      <c r="D1194" s="2" t="inlineStr"/>
      <c r="E1194" s="31" t="inlineStr">
        <is>
          <t>VALOR COM BDI:</t>
        </is>
      </c>
      <c r="F1194" s="60" t="n"/>
      <c r="G1194" s="61">
        <f>G1193 + G1192</f>
        <v/>
      </c>
    </row>
    <row r="1195" ht="10" customHeight="1">
      <c r="A1195" s="2" t="inlineStr"/>
      <c r="B1195" s="2" t="inlineStr"/>
      <c r="C1195" s="22" t="inlineStr"/>
      <c r="E1195" s="2" t="inlineStr"/>
      <c r="F1195" s="2" t="inlineStr"/>
      <c r="G1195" s="2" t="inlineStr"/>
    </row>
    <row r="1196" ht="20" customHeight="1">
      <c r="A1196" s="23" t="inlineStr">
        <is>
          <t>I2728 MÃO DE OBRA DE OPERAÇÃO DO CAMINHÃO C/ CARROCERIA DE MADEIRA (92 HP) (H)</t>
        </is>
      </c>
      <c r="B1196" s="59" t="n"/>
      <c r="C1196" s="59" t="n"/>
      <c r="D1196" s="59" t="n"/>
      <c r="E1196" s="59" t="n"/>
      <c r="F1196" s="59" t="n"/>
      <c r="G1196" s="60" t="n"/>
    </row>
    <row r="1197" ht="15" customHeight="1">
      <c r="A1197" s="24" t="inlineStr">
        <is>
          <t>Mão de Obra</t>
        </is>
      </c>
      <c r="B1197" s="60" t="n"/>
      <c r="C1197" s="15" t="inlineStr">
        <is>
          <t>FONTE</t>
        </is>
      </c>
      <c r="D1197" s="15" t="inlineStr">
        <is>
          <t>UNID</t>
        </is>
      </c>
      <c r="E1197" s="15" t="inlineStr">
        <is>
          <t>COEFICIENTE</t>
        </is>
      </c>
      <c r="F1197" s="15" t="inlineStr">
        <is>
          <t>PREÇO UNITÁRIO</t>
        </is>
      </c>
      <c r="G1197" s="15" t="inlineStr">
        <is>
          <t>TOTAL</t>
        </is>
      </c>
    </row>
    <row r="1198" ht="15" customHeight="1">
      <c r="A1198" s="25" t="inlineStr">
        <is>
          <t>I2545</t>
        </is>
      </c>
      <c r="B1198" s="26" t="inlineStr">
        <is>
          <t>MOTORISTA DE CAMINHÃO</t>
        </is>
      </c>
      <c r="C1198" s="25" t="inlineStr">
        <is>
          <t>SEINFRA</t>
        </is>
      </c>
      <c r="D1198" s="25" t="inlineStr">
        <is>
          <t>H</t>
        </is>
      </c>
      <c r="E1198" s="69" t="n">
        <v>1</v>
      </c>
      <c r="F1198" s="72" t="n">
        <v>27.46</v>
      </c>
      <c r="G1198" s="72" t="n">
        <v>27.46</v>
      </c>
      <c r="L1198" t="n">
        <v>1</v>
      </c>
      <c r="M1198" t="n">
        <v>27.46</v>
      </c>
      <c r="N1198">
        <f>(M1198-F1198)</f>
        <v/>
      </c>
    </row>
    <row r="1199" ht="15" customHeight="1">
      <c r="A1199" s="2" t="inlineStr"/>
      <c r="B1199" s="2" t="inlineStr"/>
      <c r="C1199" s="2" t="inlineStr"/>
      <c r="D1199" s="2" t="inlineStr"/>
      <c r="E1199" s="29" t="inlineStr">
        <is>
          <t>TOTAL Mão de Obra:</t>
        </is>
      </c>
      <c r="F1199" s="60" t="n"/>
      <c r="G1199" s="73" t="n">
        <v>27.46</v>
      </c>
    </row>
    <row r="1200" ht="15" customHeight="1">
      <c r="A1200" s="2" t="inlineStr"/>
      <c r="B1200" s="2" t="inlineStr"/>
      <c r="C1200" s="2" t="inlineStr"/>
      <c r="D1200" s="2" t="inlineStr"/>
      <c r="E1200" s="31" t="inlineStr">
        <is>
          <t>VALOR:</t>
        </is>
      </c>
      <c r="F1200" s="60" t="n"/>
      <c r="G1200" s="61" t="n">
        <v>27.46</v>
      </c>
    </row>
    <row r="1201" ht="15" customHeight="1">
      <c r="A1201" s="2" t="inlineStr"/>
      <c r="B1201" s="2" t="inlineStr"/>
      <c r="C1201" s="2" t="inlineStr"/>
      <c r="D1201" s="2" t="inlineStr"/>
      <c r="E1201" s="31" t="inlineStr">
        <is>
          <t>VALOR BDI (26.70%):</t>
        </is>
      </c>
      <c r="F1201" s="60" t="n"/>
      <c r="G1201" s="61">
        <f>ROUNDDOWN(G1200*BDI,2)</f>
        <v/>
      </c>
    </row>
    <row r="1202" ht="15" customHeight="1">
      <c r="A1202" s="2" t="inlineStr"/>
      <c r="B1202" s="2" t="inlineStr"/>
      <c r="C1202" s="2" t="inlineStr"/>
      <c r="D1202" s="2" t="inlineStr"/>
      <c r="E1202" s="31" t="inlineStr">
        <is>
          <t>VALOR COM BDI:</t>
        </is>
      </c>
      <c r="F1202" s="60" t="n"/>
      <c r="G1202" s="61">
        <f>G1201 + G1200</f>
        <v/>
      </c>
    </row>
    <row r="1203" ht="10" customHeight="1">
      <c r="A1203" s="2" t="inlineStr"/>
      <c r="B1203" s="2" t="inlineStr"/>
      <c r="C1203" s="22" t="inlineStr"/>
      <c r="E1203" s="2" t="inlineStr"/>
      <c r="F1203" s="2" t="inlineStr"/>
      <c r="G1203" s="2" t="inlineStr"/>
    </row>
    <row r="1204" ht="20" customHeight="1">
      <c r="A1204" s="23" t="inlineStr">
        <is>
          <t>I2734 MÃO DE OBRA DE OPERAÇÃO DO CAMINHÃO COMERC. EQUIP. C/ GUINDAUTO (H)</t>
        </is>
      </c>
      <c r="B1204" s="59" t="n"/>
      <c r="C1204" s="59" t="n"/>
      <c r="D1204" s="59" t="n"/>
      <c r="E1204" s="59" t="n"/>
      <c r="F1204" s="59" t="n"/>
      <c r="G1204" s="60" t="n"/>
    </row>
    <row r="1205" ht="15" customHeight="1">
      <c r="A1205" s="24" t="inlineStr">
        <is>
          <t>Mão de Obra</t>
        </is>
      </c>
      <c r="B1205" s="60" t="n"/>
      <c r="C1205" s="15" t="inlineStr">
        <is>
          <t>FONTE</t>
        </is>
      </c>
      <c r="D1205" s="15" t="inlineStr">
        <is>
          <t>UNID</t>
        </is>
      </c>
      <c r="E1205" s="15" t="inlineStr">
        <is>
          <t>COEFICIENTE</t>
        </is>
      </c>
      <c r="F1205" s="15" t="inlineStr">
        <is>
          <t>PREÇO UNITÁRIO</t>
        </is>
      </c>
      <c r="G1205" s="15" t="inlineStr">
        <is>
          <t>TOTAL</t>
        </is>
      </c>
    </row>
    <row r="1206" ht="15" customHeight="1">
      <c r="A1206" s="25" t="inlineStr">
        <is>
          <t>I2545</t>
        </is>
      </c>
      <c r="B1206" s="26" t="inlineStr">
        <is>
          <t>MOTORISTA DE CAMINHÃO</t>
        </is>
      </c>
      <c r="C1206" s="25" t="inlineStr">
        <is>
          <t>SEINFRA</t>
        </is>
      </c>
      <c r="D1206" s="25" t="inlineStr">
        <is>
          <t>H</t>
        </is>
      </c>
      <c r="E1206" s="69" t="n">
        <v>1</v>
      </c>
      <c r="F1206" s="72" t="n">
        <v>27.46</v>
      </c>
      <c r="G1206" s="72" t="n">
        <v>27.46</v>
      </c>
      <c r="L1206" t="n">
        <v>1</v>
      </c>
      <c r="M1206" t="n">
        <v>27.46</v>
      </c>
      <c r="N1206">
        <f>(M1206-F1206)</f>
        <v/>
      </c>
    </row>
    <row r="1207" ht="15" customHeight="1">
      <c r="A1207" s="2" t="inlineStr"/>
      <c r="B1207" s="2" t="inlineStr"/>
      <c r="C1207" s="2" t="inlineStr"/>
      <c r="D1207" s="2" t="inlineStr"/>
      <c r="E1207" s="29" t="inlineStr">
        <is>
          <t>TOTAL Mão de Obra:</t>
        </is>
      </c>
      <c r="F1207" s="60" t="n"/>
      <c r="G1207" s="73" t="n">
        <v>27.46</v>
      </c>
    </row>
    <row r="1208" ht="15" customHeight="1">
      <c r="A1208" s="2" t="inlineStr"/>
      <c r="B1208" s="2" t="inlineStr"/>
      <c r="C1208" s="2" t="inlineStr"/>
      <c r="D1208" s="2" t="inlineStr"/>
      <c r="E1208" s="31" t="inlineStr">
        <is>
          <t>VALOR:</t>
        </is>
      </c>
      <c r="F1208" s="60" t="n"/>
      <c r="G1208" s="61" t="n">
        <v>27.46</v>
      </c>
    </row>
    <row r="1209" ht="15" customHeight="1">
      <c r="A1209" s="2" t="inlineStr"/>
      <c r="B1209" s="2" t="inlineStr"/>
      <c r="C1209" s="2" t="inlineStr"/>
      <c r="D1209" s="2" t="inlineStr"/>
      <c r="E1209" s="31" t="inlineStr">
        <is>
          <t>VALOR BDI (26.70%):</t>
        </is>
      </c>
      <c r="F1209" s="60" t="n"/>
      <c r="G1209" s="61">
        <f>ROUNDDOWN(G1208*BDI,2)</f>
        <v/>
      </c>
    </row>
    <row r="1210" ht="15" customHeight="1">
      <c r="A1210" s="2" t="inlineStr"/>
      <c r="B1210" s="2" t="inlineStr"/>
      <c r="C1210" s="2" t="inlineStr"/>
      <c r="D1210" s="2" t="inlineStr"/>
      <c r="E1210" s="31" t="inlineStr">
        <is>
          <t>VALOR COM BDI:</t>
        </is>
      </c>
      <c r="F1210" s="60" t="n"/>
      <c r="G1210" s="61">
        <f>G1209 + G1208</f>
        <v/>
      </c>
    </row>
    <row r="1211" ht="10" customHeight="1">
      <c r="A1211" s="2" t="inlineStr"/>
      <c r="B1211" s="2" t="inlineStr"/>
      <c r="C1211" s="22" t="inlineStr"/>
      <c r="E1211" s="2" t="inlineStr"/>
      <c r="F1211" s="2" t="inlineStr"/>
      <c r="G1211" s="2" t="inlineStr"/>
    </row>
    <row r="1212" ht="20" customHeight="1">
      <c r="A1212" s="23" t="inlineStr">
        <is>
          <t>I2744 MÃO DE OBRA DE OPERAÇÃO DO CAMINHÃO TANQUE 6.000 L (H)</t>
        </is>
      </c>
      <c r="B1212" s="59" t="n"/>
      <c r="C1212" s="59" t="n"/>
      <c r="D1212" s="59" t="n"/>
      <c r="E1212" s="59" t="n"/>
      <c r="F1212" s="59" t="n"/>
      <c r="G1212" s="60" t="n"/>
    </row>
    <row r="1213" ht="15" customHeight="1">
      <c r="A1213" s="24" t="inlineStr">
        <is>
          <t>Mão de Obra</t>
        </is>
      </c>
      <c r="B1213" s="60" t="n"/>
      <c r="C1213" s="15" t="inlineStr">
        <is>
          <t>FONTE</t>
        </is>
      </c>
      <c r="D1213" s="15" t="inlineStr">
        <is>
          <t>UNID</t>
        </is>
      </c>
      <c r="E1213" s="15" t="inlineStr">
        <is>
          <t>COEFICIENTE</t>
        </is>
      </c>
      <c r="F1213" s="15" t="inlineStr">
        <is>
          <t>PREÇO UNITÁRIO</t>
        </is>
      </c>
      <c r="G1213" s="15" t="inlineStr">
        <is>
          <t>TOTAL</t>
        </is>
      </c>
    </row>
    <row r="1214" ht="15" customHeight="1">
      <c r="A1214" s="25" t="inlineStr">
        <is>
          <t>I2545</t>
        </is>
      </c>
      <c r="B1214" s="26" t="inlineStr">
        <is>
          <t>MOTORISTA DE CAMINHÃO</t>
        </is>
      </c>
      <c r="C1214" s="25" t="inlineStr">
        <is>
          <t>SEINFRA</t>
        </is>
      </c>
      <c r="D1214" s="25" t="inlineStr">
        <is>
          <t>H</t>
        </is>
      </c>
      <c r="E1214" s="69" t="n">
        <v>1</v>
      </c>
      <c r="F1214" s="72" t="n">
        <v>27.46</v>
      </c>
      <c r="G1214" s="72" t="n">
        <v>27.46</v>
      </c>
      <c r="L1214" t="n">
        <v>1</v>
      </c>
      <c r="M1214" t="n">
        <v>27.46</v>
      </c>
      <c r="N1214">
        <f>(M1214-F1214)</f>
        <v/>
      </c>
    </row>
    <row r="1215" ht="15" customHeight="1">
      <c r="A1215" s="2" t="inlineStr"/>
      <c r="B1215" s="2" t="inlineStr"/>
      <c r="C1215" s="2" t="inlineStr"/>
      <c r="D1215" s="2" t="inlineStr"/>
      <c r="E1215" s="29" t="inlineStr">
        <is>
          <t>TOTAL Mão de Obra:</t>
        </is>
      </c>
      <c r="F1215" s="60" t="n"/>
      <c r="G1215" s="73" t="n">
        <v>27.46</v>
      </c>
    </row>
    <row r="1216" ht="15" customHeight="1">
      <c r="A1216" s="2" t="inlineStr"/>
      <c r="B1216" s="2" t="inlineStr"/>
      <c r="C1216" s="2" t="inlineStr"/>
      <c r="D1216" s="2" t="inlineStr"/>
      <c r="E1216" s="31" t="inlineStr">
        <is>
          <t>VALOR:</t>
        </is>
      </c>
      <c r="F1216" s="60" t="n"/>
      <c r="G1216" s="61" t="n">
        <v>27.46</v>
      </c>
    </row>
    <row r="1217" ht="15" customHeight="1">
      <c r="A1217" s="2" t="inlineStr"/>
      <c r="B1217" s="2" t="inlineStr"/>
      <c r="C1217" s="2" t="inlineStr"/>
      <c r="D1217" s="2" t="inlineStr"/>
      <c r="E1217" s="31" t="inlineStr">
        <is>
          <t>VALOR BDI (26.70%):</t>
        </is>
      </c>
      <c r="F1217" s="60" t="n"/>
      <c r="G1217" s="61">
        <f>ROUNDDOWN(G1216*BDI,2)</f>
        <v/>
      </c>
    </row>
    <row r="1218" ht="15" customHeight="1">
      <c r="A1218" s="2" t="inlineStr"/>
      <c r="B1218" s="2" t="inlineStr"/>
      <c r="C1218" s="2" t="inlineStr"/>
      <c r="D1218" s="2" t="inlineStr"/>
      <c r="E1218" s="31" t="inlineStr">
        <is>
          <t>VALOR COM BDI:</t>
        </is>
      </c>
      <c r="F1218" s="60" t="n"/>
      <c r="G1218" s="61">
        <f>G1217 + G1216</f>
        <v/>
      </c>
    </row>
    <row r="1219" ht="10" customHeight="1">
      <c r="A1219" s="2" t="inlineStr"/>
      <c r="B1219" s="2" t="inlineStr"/>
      <c r="C1219" s="22" t="inlineStr"/>
      <c r="E1219" s="2" t="inlineStr"/>
      <c r="F1219" s="2" t="inlineStr"/>
      <c r="G1219" s="2" t="inlineStr"/>
    </row>
    <row r="1220" ht="20" customHeight="1">
      <c r="A1220" s="23" t="inlineStr">
        <is>
          <t>I2746 MÃO DE OBRA DE OPERAÇÃO DO CAMINHÃO TANQUE 8.000 L (H)</t>
        </is>
      </c>
      <c r="B1220" s="59" t="n"/>
      <c r="C1220" s="59" t="n"/>
      <c r="D1220" s="59" t="n"/>
      <c r="E1220" s="59" t="n"/>
      <c r="F1220" s="59" t="n"/>
      <c r="G1220" s="60" t="n"/>
    </row>
    <row r="1221" ht="15" customHeight="1">
      <c r="A1221" s="24" t="inlineStr">
        <is>
          <t>Mão de Obra</t>
        </is>
      </c>
      <c r="B1221" s="60" t="n"/>
      <c r="C1221" s="15" t="inlineStr">
        <is>
          <t>FONTE</t>
        </is>
      </c>
      <c r="D1221" s="15" t="inlineStr">
        <is>
          <t>UNID</t>
        </is>
      </c>
      <c r="E1221" s="15" t="inlineStr">
        <is>
          <t>COEFICIENTE</t>
        </is>
      </c>
      <c r="F1221" s="15" t="inlineStr">
        <is>
          <t>PREÇO UNITÁRIO</t>
        </is>
      </c>
      <c r="G1221" s="15" t="inlineStr">
        <is>
          <t>TOTAL</t>
        </is>
      </c>
    </row>
    <row r="1222" ht="15" customHeight="1">
      <c r="A1222" s="25" t="inlineStr">
        <is>
          <t>I2545</t>
        </is>
      </c>
      <c r="B1222" s="26" t="inlineStr">
        <is>
          <t>MOTORISTA DE CAMINHÃO</t>
        </is>
      </c>
      <c r="C1222" s="25" t="inlineStr">
        <is>
          <t>SEINFRA</t>
        </is>
      </c>
      <c r="D1222" s="25" t="inlineStr">
        <is>
          <t>H</t>
        </is>
      </c>
      <c r="E1222" s="69" t="n">
        <v>1</v>
      </c>
      <c r="F1222" s="72" t="n">
        <v>27.46</v>
      </c>
      <c r="G1222" s="72" t="n">
        <v>27.46</v>
      </c>
      <c r="L1222" t="n">
        <v>1</v>
      </c>
      <c r="M1222" t="n">
        <v>27.46</v>
      </c>
      <c r="N1222">
        <f>(M1222-F1222)</f>
        <v/>
      </c>
    </row>
    <row r="1223" ht="15" customHeight="1">
      <c r="A1223" s="2" t="inlineStr"/>
      <c r="B1223" s="2" t="inlineStr"/>
      <c r="C1223" s="2" t="inlineStr"/>
      <c r="D1223" s="2" t="inlineStr"/>
      <c r="E1223" s="29" t="inlineStr">
        <is>
          <t>TOTAL Mão de Obra:</t>
        </is>
      </c>
      <c r="F1223" s="60" t="n"/>
      <c r="G1223" s="73" t="n">
        <v>27.46</v>
      </c>
    </row>
    <row r="1224" ht="15" customHeight="1">
      <c r="A1224" s="2" t="inlineStr"/>
      <c r="B1224" s="2" t="inlineStr"/>
      <c r="C1224" s="2" t="inlineStr"/>
      <c r="D1224" s="2" t="inlineStr"/>
      <c r="E1224" s="31" t="inlineStr">
        <is>
          <t>VALOR:</t>
        </is>
      </c>
      <c r="F1224" s="60" t="n"/>
      <c r="G1224" s="61" t="n">
        <v>27.46</v>
      </c>
    </row>
    <row r="1225" ht="15" customHeight="1">
      <c r="A1225" s="2" t="inlineStr"/>
      <c r="B1225" s="2" t="inlineStr"/>
      <c r="C1225" s="2" t="inlineStr"/>
      <c r="D1225" s="2" t="inlineStr"/>
      <c r="E1225" s="31" t="inlineStr">
        <is>
          <t>VALOR BDI (26.70%):</t>
        </is>
      </c>
      <c r="F1225" s="60" t="n"/>
      <c r="G1225" s="61">
        <f>ROUNDDOWN(G1224*BDI,2)</f>
        <v/>
      </c>
    </row>
    <row r="1226" ht="15" customHeight="1">
      <c r="A1226" s="2" t="inlineStr"/>
      <c r="B1226" s="2" t="inlineStr"/>
      <c r="C1226" s="2" t="inlineStr"/>
      <c r="D1226" s="2" t="inlineStr"/>
      <c r="E1226" s="31" t="inlineStr">
        <is>
          <t>VALOR COM BDI:</t>
        </is>
      </c>
      <c r="F1226" s="60" t="n"/>
      <c r="G1226" s="61">
        <f>G1225 + G1224</f>
        <v/>
      </c>
    </row>
    <row r="1227" ht="10" customHeight="1">
      <c r="A1227" s="2" t="inlineStr"/>
      <c r="B1227" s="2" t="inlineStr"/>
      <c r="C1227" s="22" t="inlineStr"/>
      <c r="E1227" s="2" t="inlineStr"/>
      <c r="F1227" s="2" t="inlineStr"/>
      <c r="G1227" s="2" t="inlineStr"/>
    </row>
    <row r="1228" ht="20" customHeight="1">
      <c r="A1228" s="23" t="inlineStr">
        <is>
          <t>I2758 MÃO DE OBRA DE OPERAÇÃO DO CAVALO MEC. C/ PRANC. 2 EIXOS (H)</t>
        </is>
      </c>
      <c r="B1228" s="59" t="n"/>
      <c r="C1228" s="59" t="n"/>
      <c r="D1228" s="59" t="n"/>
      <c r="E1228" s="59" t="n"/>
      <c r="F1228" s="59" t="n"/>
      <c r="G1228" s="60" t="n"/>
    </row>
    <row r="1229" ht="15" customHeight="1">
      <c r="A1229" s="24" t="inlineStr">
        <is>
          <t>Mão de Obra</t>
        </is>
      </c>
      <c r="B1229" s="60" t="n"/>
      <c r="C1229" s="15" t="inlineStr">
        <is>
          <t>FONTE</t>
        </is>
      </c>
      <c r="D1229" s="15" t="inlineStr">
        <is>
          <t>UNID</t>
        </is>
      </c>
      <c r="E1229" s="15" t="inlineStr">
        <is>
          <t>COEFICIENTE</t>
        </is>
      </c>
      <c r="F1229" s="15" t="inlineStr">
        <is>
          <t>PREÇO UNITÁRIO</t>
        </is>
      </c>
      <c r="G1229" s="15" t="inlineStr">
        <is>
          <t>TOTAL</t>
        </is>
      </c>
    </row>
    <row r="1230" ht="15" customHeight="1">
      <c r="A1230" s="25" t="inlineStr">
        <is>
          <t>I2545</t>
        </is>
      </c>
      <c r="B1230" s="26" t="inlineStr">
        <is>
          <t>MOTORISTA DE CAMINHÃO</t>
        </is>
      </c>
      <c r="C1230" s="25" t="inlineStr">
        <is>
          <t>SEINFRA</t>
        </is>
      </c>
      <c r="D1230" s="25" t="inlineStr">
        <is>
          <t>H</t>
        </is>
      </c>
      <c r="E1230" s="69" t="n">
        <v>1</v>
      </c>
      <c r="F1230" s="72" t="n">
        <v>27.46</v>
      </c>
      <c r="G1230" s="72" t="n">
        <v>27.46</v>
      </c>
      <c r="L1230" t="n">
        <v>1</v>
      </c>
      <c r="M1230" t="n">
        <v>27.46</v>
      </c>
      <c r="N1230">
        <f>(M1230-F1230)</f>
        <v/>
      </c>
    </row>
    <row r="1231" ht="15" customHeight="1">
      <c r="A1231" s="2" t="inlineStr"/>
      <c r="B1231" s="2" t="inlineStr"/>
      <c r="C1231" s="2" t="inlineStr"/>
      <c r="D1231" s="2" t="inlineStr"/>
      <c r="E1231" s="29" t="inlineStr">
        <is>
          <t>TOTAL Mão de Obra:</t>
        </is>
      </c>
      <c r="F1231" s="60" t="n"/>
      <c r="G1231" s="73" t="n">
        <v>27.46</v>
      </c>
    </row>
    <row r="1232" ht="15" customHeight="1">
      <c r="A1232" s="2" t="inlineStr"/>
      <c r="B1232" s="2" t="inlineStr"/>
      <c r="C1232" s="2" t="inlineStr"/>
      <c r="D1232" s="2" t="inlineStr"/>
      <c r="E1232" s="31" t="inlineStr">
        <is>
          <t>VALOR:</t>
        </is>
      </c>
      <c r="F1232" s="60" t="n"/>
      <c r="G1232" s="61" t="n">
        <v>27.46</v>
      </c>
    </row>
    <row r="1233" ht="15" customHeight="1">
      <c r="A1233" s="2" t="inlineStr"/>
      <c r="B1233" s="2" t="inlineStr"/>
      <c r="C1233" s="2" t="inlineStr"/>
      <c r="D1233" s="2" t="inlineStr"/>
      <c r="E1233" s="31" t="inlineStr">
        <is>
          <t>VALOR BDI (26.70%):</t>
        </is>
      </c>
      <c r="F1233" s="60" t="n"/>
      <c r="G1233" s="61">
        <f>ROUNDDOWN(G1232*BDI,2)</f>
        <v/>
      </c>
    </row>
    <row r="1234" ht="15" customHeight="1">
      <c r="A1234" s="2" t="inlineStr"/>
      <c r="B1234" s="2" t="inlineStr"/>
      <c r="C1234" s="2" t="inlineStr"/>
      <c r="D1234" s="2" t="inlineStr"/>
      <c r="E1234" s="31" t="inlineStr">
        <is>
          <t>VALOR COM BDI:</t>
        </is>
      </c>
      <c r="F1234" s="60" t="n"/>
      <c r="G1234" s="61">
        <f>G1233 + G1232</f>
        <v/>
      </c>
    </row>
    <row r="1235" ht="10" customHeight="1">
      <c r="A1235" s="2" t="inlineStr"/>
      <c r="B1235" s="2" t="inlineStr"/>
      <c r="C1235" s="22" t="inlineStr"/>
      <c r="E1235" s="2" t="inlineStr"/>
      <c r="F1235" s="2" t="inlineStr"/>
      <c r="G1235" s="2" t="inlineStr"/>
    </row>
    <row r="1236" ht="20" customHeight="1">
      <c r="A1236" s="23" t="inlineStr">
        <is>
          <t>I2768 MÃO DE OBRA DE OPERAÇÃO DO COMPAC. DE PNEUS PRES. VAR. AUTOPR. (H)</t>
        </is>
      </c>
      <c r="B1236" s="59" t="n"/>
      <c r="C1236" s="59" t="n"/>
      <c r="D1236" s="59" t="n"/>
      <c r="E1236" s="59" t="n"/>
      <c r="F1236" s="59" t="n"/>
      <c r="G1236" s="60" t="n"/>
    </row>
    <row r="1237" ht="15" customHeight="1">
      <c r="A1237" s="24" t="inlineStr">
        <is>
          <t>COTAÇÃO / MAO DE OBRA (C/ ENCARGOS)</t>
        </is>
      </c>
      <c r="B1237" s="60" t="n"/>
      <c r="C1237" s="15" t="inlineStr">
        <is>
          <t>FONTE</t>
        </is>
      </c>
      <c r="D1237" s="15" t="inlineStr">
        <is>
          <t>UNID</t>
        </is>
      </c>
      <c r="E1237" s="15" t="inlineStr">
        <is>
          <t>COEFICIENTE</t>
        </is>
      </c>
      <c r="F1237" s="15" t="inlineStr">
        <is>
          <t>PREÇO UNITÁRIO</t>
        </is>
      </c>
      <c r="G1237" s="15" t="inlineStr">
        <is>
          <t>TOTAL</t>
        </is>
      </c>
    </row>
    <row r="1238" ht="15" customHeight="1">
      <c r="A1238" s="25" t="inlineStr">
        <is>
          <t>I2551</t>
        </is>
      </c>
      <c r="B1238" s="26" t="inlineStr">
        <is>
          <t>OPERADOR DE COMPACTADOR AUTO PROPELIDO</t>
        </is>
      </c>
      <c r="C1238" s="25" t="inlineStr">
        <is>
          <t>SEINFRA</t>
        </is>
      </c>
      <c r="D1238" s="25" t="inlineStr">
        <is>
          <t>H</t>
        </is>
      </c>
      <c r="E1238" s="69" t="n">
        <v>1</v>
      </c>
      <c r="F1238" s="72" t="n">
        <v>32.45</v>
      </c>
      <c r="G1238" s="72" t="n">
        <v>32.45</v>
      </c>
      <c r="L1238" t="n">
        <v>1</v>
      </c>
      <c r="M1238" t="n">
        <v>32.45</v>
      </c>
      <c r="N1238">
        <f>(M1238-F1238)</f>
        <v/>
      </c>
    </row>
    <row r="1239" ht="18" customHeight="1">
      <c r="A1239" s="2" t="inlineStr"/>
      <c r="B1239" s="2" t="inlineStr"/>
      <c r="C1239" s="2" t="inlineStr"/>
      <c r="D1239" s="2" t="inlineStr"/>
      <c r="E1239" s="29" t="inlineStr">
        <is>
          <t>TOTAL COTAÇÃO / MAO DE OBRA (C/ ENCARGOS):</t>
        </is>
      </c>
      <c r="F1239" s="60" t="n"/>
      <c r="G1239" s="73" t="n">
        <v>32.45</v>
      </c>
    </row>
    <row r="1240" ht="15" customHeight="1">
      <c r="A1240" s="2" t="inlineStr"/>
      <c r="B1240" s="2" t="inlineStr"/>
      <c r="C1240" s="2" t="inlineStr"/>
      <c r="D1240" s="2" t="inlineStr"/>
      <c r="E1240" s="31" t="inlineStr">
        <is>
          <t>VALOR:</t>
        </is>
      </c>
      <c r="F1240" s="60" t="n"/>
      <c r="G1240" s="61" t="n">
        <v>32.45</v>
      </c>
    </row>
    <row r="1241" ht="15" customHeight="1">
      <c r="A1241" s="2" t="inlineStr"/>
      <c r="B1241" s="2" t="inlineStr"/>
      <c r="C1241" s="2" t="inlineStr"/>
      <c r="D1241" s="2" t="inlineStr"/>
      <c r="E1241" s="31" t="inlineStr">
        <is>
          <t>VALOR BDI (26.70%):</t>
        </is>
      </c>
      <c r="F1241" s="60" t="n"/>
      <c r="G1241" s="61">
        <f>ROUNDDOWN(G1240*BDI,2)</f>
        <v/>
      </c>
    </row>
    <row r="1242" ht="15" customHeight="1">
      <c r="A1242" s="2" t="inlineStr"/>
      <c r="B1242" s="2" t="inlineStr"/>
      <c r="C1242" s="2" t="inlineStr"/>
      <c r="D1242" s="2" t="inlineStr"/>
      <c r="E1242" s="31" t="inlineStr">
        <is>
          <t>VALOR COM BDI:</t>
        </is>
      </c>
      <c r="F1242" s="60" t="n"/>
      <c r="G1242" s="61">
        <f>G1241 + G1240</f>
        <v/>
      </c>
    </row>
    <row r="1243" ht="10" customHeight="1">
      <c r="A1243" s="2" t="inlineStr"/>
      <c r="B1243" s="2" t="inlineStr"/>
      <c r="C1243" s="22" t="inlineStr"/>
      <c r="E1243" s="2" t="inlineStr"/>
      <c r="F1243" s="2" t="inlineStr"/>
      <c r="G1243" s="2" t="inlineStr"/>
    </row>
    <row r="1244" ht="20" customHeight="1">
      <c r="A1244" s="23" t="inlineStr">
        <is>
          <t>I2762 MÃO DE OBRA DE OPERAÇÃO DO COMPAC. LISO TANDEM AUTOPR. (H)</t>
        </is>
      </c>
      <c r="B1244" s="59" t="n"/>
      <c r="C1244" s="59" t="n"/>
      <c r="D1244" s="59" t="n"/>
      <c r="E1244" s="59" t="n"/>
      <c r="F1244" s="59" t="n"/>
      <c r="G1244" s="60" t="n"/>
    </row>
    <row r="1245" ht="15" customHeight="1">
      <c r="A1245" s="24" t="inlineStr">
        <is>
          <t>COTAÇÃO / MAO DE OBRA (C/ ENCARGOS)</t>
        </is>
      </c>
      <c r="B1245" s="60" t="n"/>
      <c r="C1245" s="15" t="inlineStr">
        <is>
          <t>FONTE</t>
        </is>
      </c>
      <c r="D1245" s="15" t="inlineStr">
        <is>
          <t>UNID</t>
        </is>
      </c>
      <c r="E1245" s="15" t="inlineStr">
        <is>
          <t>COEFICIENTE</t>
        </is>
      </c>
      <c r="F1245" s="15" t="inlineStr">
        <is>
          <t>PREÇO UNITÁRIO</t>
        </is>
      </c>
      <c r="G1245" s="15" t="inlineStr">
        <is>
          <t>TOTAL</t>
        </is>
      </c>
    </row>
    <row r="1246" ht="15" customHeight="1">
      <c r="A1246" s="25" t="inlineStr">
        <is>
          <t>I2551</t>
        </is>
      </c>
      <c r="B1246" s="26" t="inlineStr">
        <is>
          <t>OPERADOR DE COMPACTADOR AUTO PROPELIDO</t>
        </is>
      </c>
      <c r="C1246" s="25" t="inlineStr">
        <is>
          <t>SEINFRA</t>
        </is>
      </c>
      <c r="D1246" s="25" t="inlineStr">
        <is>
          <t>H</t>
        </is>
      </c>
      <c r="E1246" s="69" t="n">
        <v>1</v>
      </c>
      <c r="F1246" s="72" t="n">
        <v>32.45</v>
      </c>
      <c r="G1246" s="72" t="n">
        <v>32.45</v>
      </c>
      <c r="L1246" t="n">
        <v>1</v>
      </c>
      <c r="M1246" t="n">
        <v>32.45</v>
      </c>
      <c r="N1246">
        <f>(M1246-F1246)</f>
        <v/>
      </c>
    </row>
    <row r="1247" ht="18" customHeight="1">
      <c r="A1247" s="2" t="inlineStr"/>
      <c r="B1247" s="2" t="inlineStr"/>
      <c r="C1247" s="2" t="inlineStr"/>
      <c r="D1247" s="2" t="inlineStr"/>
      <c r="E1247" s="29" t="inlineStr">
        <is>
          <t>TOTAL COTAÇÃO / MAO DE OBRA (C/ ENCARGOS):</t>
        </is>
      </c>
      <c r="F1247" s="60" t="n"/>
      <c r="G1247" s="73" t="n">
        <v>32.45</v>
      </c>
    </row>
    <row r="1248" ht="15" customHeight="1">
      <c r="A1248" s="2" t="inlineStr"/>
      <c r="B1248" s="2" t="inlineStr"/>
      <c r="C1248" s="2" t="inlineStr"/>
      <c r="D1248" s="2" t="inlineStr"/>
      <c r="E1248" s="31" t="inlineStr">
        <is>
          <t>VALOR:</t>
        </is>
      </c>
      <c r="F1248" s="60" t="n"/>
      <c r="G1248" s="61" t="n">
        <v>32.45</v>
      </c>
    </row>
    <row r="1249" ht="15" customHeight="1">
      <c r="A1249" s="2" t="inlineStr"/>
      <c r="B1249" s="2" t="inlineStr"/>
      <c r="C1249" s="2" t="inlineStr"/>
      <c r="D1249" s="2" t="inlineStr"/>
      <c r="E1249" s="31" t="inlineStr">
        <is>
          <t>VALOR BDI (26.70%):</t>
        </is>
      </c>
      <c r="F1249" s="60" t="n"/>
      <c r="G1249" s="61">
        <f>ROUNDDOWN(G1248*BDI,2)</f>
        <v/>
      </c>
    </row>
    <row r="1250" ht="15" customHeight="1">
      <c r="A1250" s="2" t="inlineStr"/>
      <c r="B1250" s="2" t="inlineStr"/>
      <c r="C1250" s="2" t="inlineStr"/>
      <c r="D1250" s="2" t="inlineStr"/>
      <c r="E1250" s="31" t="inlineStr">
        <is>
          <t>VALOR COM BDI:</t>
        </is>
      </c>
      <c r="F1250" s="60" t="n"/>
      <c r="G1250" s="61">
        <f>G1249 + G1248</f>
        <v/>
      </c>
    </row>
    <row r="1251" ht="10" customHeight="1">
      <c r="A1251" s="2" t="inlineStr"/>
      <c r="B1251" s="2" t="inlineStr"/>
      <c r="C1251" s="22" t="inlineStr"/>
      <c r="E1251" s="2" t="inlineStr"/>
      <c r="F1251" s="2" t="inlineStr"/>
      <c r="G1251" s="2" t="inlineStr"/>
    </row>
    <row r="1252" ht="20" customHeight="1">
      <c r="A1252" s="23" t="inlineStr">
        <is>
          <t>I2770 MÃO DE OBRA DE OPERAÇÃO DO COMPACTADOR DE PLACA VIBRATÓRIA (4 HP) (H)</t>
        </is>
      </c>
      <c r="B1252" s="59" t="n"/>
      <c r="C1252" s="59" t="n"/>
      <c r="D1252" s="59" t="n"/>
      <c r="E1252" s="59" t="n"/>
      <c r="F1252" s="59" t="n"/>
      <c r="G1252" s="60" t="n"/>
    </row>
    <row r="1253" ht="15" customHeight="1">
      <c r="A1253" s="24" t="inlineStr">
        <is>
          <t>COTAÇÃO / MAO DE OBRA (C/ ENCARGOS)</t>
        </is>
      </c>
      <c r="B1253" s="60" t="n"/>
      <c r="C1253" s="15" t="inlineStr">
        <is>
          <t>FONTE</t>
        </is>
      </c>
      <c r="D1253" s="15" t="inlineStr">
        <is>
          <t>UNID</t>
        </is>
      </c>
      <c r="E1253" s="15" t="inlineStr">
        <is>
          <t>COEFICIENTE</t>
        </is>
      </c>
      <c r="F1253" s="15" t="inlineStr">
        <is>
          <t>PREÇO UNITÁRIO</t>
        </is>
      </c>
      <c r="G1253" s="15" t="inlineStr">
        <is>
          <t>TOTAL</t>
        </is>
      </c>
    </row>
    <row r="1254" ht="15" customHeight="1">
      <c r="A1254" s="25" t="inlineStr">
        <is>
          <t>I2552</t>
        </is>
      </c>
      <c r="B1254" s="26" t="inlineStr">
        <is>
          <t>OPERADOR DE COMPACTADOR DE PLACA VIBRATORIA</t>
        </is>
      </c>
      <c r="C1254" s="25" t="inlineStr">
        <is>
          <t>SEINFRA</t>
        </is>
      </c>
      <c r="D1254" s="25" t="inlineStr">
        <is>
          <t>H</t>
        </is>
      </c>
      <c r="E1254" s="69" t="n">
        <v>1</v>
      </c>
      <c r="F1254" s="72" t="n">
        <v>23.71</v>
      </c>
      <c r="G1254" s="72" t="n">
        <v>23.71</v>
      </c>
      <c r="L1254" t="n">
        <v>1</v>
      </c>
      <c r="M1254" t="n">
        <v>23.71</v>
      </c>
      <c r="N1254">
        <f>(M1254-F1254)</f>
        <v/>
      </c>
    </row>
    <row r="1255" ht="18" customHeight="1">
      <c r="A1255" s="2" t="inlineStr"/>
      <c r="B1255" s="2" t="inlineStr"/>
      <c r="C1255" s="2" t="inlineStr"/>
      <c r="D1255" s="2" t="inlineStr"/>
      <c r="E1255" s="29" t="inlineStr">
        <is>
          <t>TOTAL COTAÇÃO / MAO DE OBRA (C/ ENCARGOS):</t>
        </is>
      </c>
      <c r="F1255" s="60" t="n"/>
      <c r="G1255" s="73" t="n">
        <v>23.71</v>
      </c>
    </row>
    <row r="1256" ht="15" customHeight="1">
      <c r="A1256" s="2" t="inlineStr"/>
      <c r="B1256" s="2" t="inlineStr"/>
      <c r="C1256" s="2" t="inlineStr"/>
      <c r="D1256" s="2" t="inlineStr"/>
      <c r="E1256" s="31" t="inlineStr">
        <is>
          <t>VALOR:</t>
        </is>
      </c>
      <c r="F1256" s="60" t="n"/>
      <c r="G1256" s="61" t="n">
        <v>23.71</v>
      </c>
    </row>
    <row r="1257" ht="15" customHeight="1">
      <c r="A1257" s="2" t="inlineStr"/>
      <c r="B1257" s="2" t="inlineStr"/>
      <c r="C1257" s="2" t="inlineStr"/>
      <c r="D1257" s="2" t="inlineStr"/>
      <c r="E1257" s="31" t="inlineStr">
        <is>
          <t>VALOR BDI (26.70%):</t>
        </is>
      </c>
      <c r="F1257" s="60" t="n"/>
      <c r="G1257" s="61">
        <f>ROUNDDOWN(G1256*BDI,2)</f>
        <v/>
      </c>
    </row>
    <row r="1258" ht="15" customHeight="1">
      <c r="A1258" s="2" t="inlineStr"/>
      <c r="B1258" s="2" t="inlineStr"/>
      <c r="C1258" s="2" t="inlineStr"/>
      <c r="D1258" s="2" t="inlineStr"/>
      <c r="E1258" s="31" t="inlineStr">
        <is>
          <t>VALOR COM BDI:</t>
        </is>
      </c>
      <c r="F1258" s="60" t="n"/>
      <c r="G1258" s="61">
        <f>G1257 + G1256</f>
        <v/>
      </c>
    </row>
    <row r="1259" ht="10" customHeight="1">
      <c r="A1259" s="2" t="inlineStr"/>
      <c r="B1259" s="2" t="inlineStr"/>
      <c r="C1259" s="22" t="inlineStr"/>
      <c r="E1259" s="2" t="inlineStr"/>
      <c r="F1259" s="2" t="inlineStr"/>
      <c r="G1259" s="2" t="inlineStr"/>
    </row>
    <row r="1260" ht="20" customHeight="1">
      <c r="A1260" s="23" t="inlineStr">
        <is>
          <t>I2772 MÃO DE OBRA DE OPERAÇÃO DO COMPACTADOR DE PLACA VIBRATÓRIA (7 HP) (H)</t>
        </is>
      </c>
      <c r="B1260" s="59" t="n"/>
      <c r="C1260" s="59" t="n"/>
      <c r="D1260" s="59" t="n"/>
      <c r="E1260" s="59" t="n"/>
      <c r="F1260" s="59" t="n"/>
      <c r="G1260" s="60" t="n"/>
    </row>
    <row r="1261" ht="15" customHeight="1">
      <c r="A1261" s="24" t="inlineStr">
        <is>
          <t>COTAÇÃO / MAO DE OBRA (C/ ENCARGOS)</t>
        </is>
      </c>
      <c r="B1261" s="60" t="n"/>
      <c r="C1261" s="15" t="inlineStr">
        <is>
          <t>FONTE</t>
        </is>
      </c>
      <c r="D1261" s="15" t="inlineStr">
        <is>
          <t>UNID</t>
        </is>
      </c>
      <c r="E1261" s="15" t="inlineStr">
        <is>
          <t>COEFICIENTE</t>
        </is>
      </c>
      <c r="F1261" s="15" t="inlineStr">
        <is>
          <t>PREÇO UNITÁRIO</t>
        </is>
      </c>
      <c r="G1261" s="15" t="inlineStr">
        <is>
          <t>TOTAL</t>
        </is>
      </c>
    </row>
    <row r="1262" ht="15" customHeight="1">
      <c r="A1262" s="25" t="inlineStr">
        <is>
          <t>I2552</t>
        </is>
      </c>
      <c r="B1262" s="26" t="inlineStr">
        <is>
          <t>OPERADOR DE COMPACTADOR DE PLACA VIBRATORIA</t>
        </is>
      </c>
      <c r="C1262" s="25" t="inlineStr">
        <is>
          <t>SEINFRA</t>
        </is>
      </c>
      <c r="D1262" s="25" t="inlineStr">
        <is>
          <t>H</t>
        </is>
      </c>
      <c r="E1262" s="69" t="n">
        <v>1</v>
      </c>
      <c r="F1262" s="72" t="n">
        <v>23.71</v>
      </c>
      <c r="G1262" s="72" t="n">
        <v>23.71</v>
      </c>
      <c r="L1262" t="n">
        <v>1</v>
      </c>
      <c r="M1262" t="n">
        <v>23.71</v>
      </c>
      <c r="N1262">
        <f>(M1262-F1262)</f>
        <v/>
      </c>
    </row>
    <row r="1263" ht="18" customHeight="1">
      <c r="A1263" s="2" t="inlineStr"/>
      <c r="B1263" s="2" t="inlineStr"/>
      <c r="C1263" s="2" t="inlineStr"/>
      <c r="D1263" s="2" t="inlineStr"/>
      <c r="E1263" s="29" t="inlineStr">
        <is>
          <t>TOTAL COTAÇÃO / MAO DE OBRA (C/ ENCARGOS):</t>
        </is>
      </c>
      <c r="F1263" s="60" t="n"/>
      <c r="G1263" s="73" t="n">
        <v>23.71</v>
      </c>
    </row>
    <row r="1264" ht="15" customHeight="1">
      <c r="A1264" s="2" t="inlineStr"/>
      <c r="B1264" s="2" t="inlineStr"/>
      <c r="C1264" s="2" t="inlineStr"/>
      <c r="D1264" s="2" t="inlineStr"/>
      <c r="E1264" s="31" t="inlineStr">
        <is>
          <t>VALOR:</t>
        </is>
      </c>
      <c r="F1264" s="60" t="n"/>
      <c r="G1264" s="61" t="n">
        <v>23.71</v>
      </c>
    </row>
    <row r="1265" ht="15" customHeight="1">
      <c r="A1265" s="2" t="inlineStr"/>
      <c r="B1265" s="2" t="inlineStr"/>
      <c r="C1265" s="2" t="inlineStr"/>
      <c r="D1265" s="2" t="inlineStr"/>
      <c r="E1265" s="31" t="inlineStr">
        <is>
          <t>VALOR BDI (26.70%):</t>
        </is>
      </c>
      <c r="F1265" s="60" t="n"/>
      <c r="G1265" s="61">
        <f>ROUNDDOWN(G1264*BDI,2)</f>
        <v/>
      </c>
    </row>
    <row r="1266" ht="15" customHeight="1">
      <c r="A1266" s="2" t="inlineStr"/>
      <c r="B1266" s="2" t="inlineStr"/>
      <c r="C1266" s="2" t="inlineStr"/>
      <c r="D1266" s="2" t="inlineStr"/>
      <c r="E1266" s="31" t="inlineStr">
        <is>
          <t>VALOR COM BDI:</t>
        </is>
      </c>
      <c r="F1266" s="60" t="n"/>
      <c r="G1266" s="61">
        <f>G1265 + G1264</f>
        <v/>
      </c>
    </row>
    <row r="1267" ht="10" customHeight="1">
      <c r="A1267" s="2" t="inlineStr"/>
      <c r="B1267" s="2" t="inlineStr"/>
      <c r="C1267" s="22" t="inlineStr"/>
      <c r="E1267" s="2" t="inlineStr"/>
      <c r="F1267" s="2" t="inlineStr"/>
      <c r="G1267" s="2" t="inlineStr"/>
    </row>
    <row r="1268" ht="20" customHeight="1">
      <c r="A1268" s="23" t="inlineStr">
        <is>
          <t>I2774 MÃO DE OBRA DE OPERAÇÃO DO COMPRESSOR DE AR 170PCM (H)</t>
        </is>
      </c>
      <c r="B1268" s="59" t="n"/>
      <c r="C1268" s="59" t="n"/>
      <c r="D1268" s="59" t="n"/>
      <c r="E1268" s="59" t="n"/>
      <c r="F1268" s="59" t="n"/>
      <c r="G1268" s="60" t="n"/>
    </row>
    <row r="1269" ht="15" customHeight="1">
      <c r="A1269" s="24" t="inlineStr">
        <is>
          <t>COTAÇÃO / MAO DE OBRA (C/ ENCARGOS)</t>
        </is>
      </c>
      <c r="B1269" s="60" t="n"/>
      <c r="C1269" s="15" t="inlineStr">
        <is>
          <t>FONTE</t>
        </is>
      </c>
      <c r="D1269" s="15" t="inlineStr">
        <is>
          <t>UNID</t>
        </is>
      </c>
      <c r="E1269" s="15" t="inlineStr">
        <is>
          <t>COEFICIENTE</t>
        </is>
      </c>
      <c r="F1269" s="15" t="inlineStr">
        <is>
          <t>PREÇO UNITÁRIO</t>
        </is>
      </c>
      <c r="G1269" s="15" t="inlineStr">
        <is>
          <t>TOTAL</t>
        </is>
      </c>
    </row>
    <row r="1270" ht="15" customHeight="1">
      <c r="A1270" s="25" t="inlineStr">
        <is>
          <t>I2553</t>
        </is>
      </c>
      <c r="B1270" s="26" t="inlineStr">
        <is>
          <t>OPERADOR DE COMPRESSOR DE AR</t>
        </is>
      </c>
      <c r="C1270" s="25" t="inlineStr">
        <is>
          <t>SEINFRA</t>
        </is>
      </c>
      <c r="D1270" s="25" t="inlineStr">
        <is>
          <t>H</t>
        </is>
      </c>
      <c r="E1270" s="69" t="n">
        <v>1</v>
      </c>
      <c r="F1270" s="72" t="n">
        <v>23.71</v>
      </c>
      <c r="G1270" s="72" t="n">
        <v>23.71</v>
      </c>
      <c r="L1270" t="n">
        <v>1</v>
      </c>
      <c r="M1270" t="n">
        <v>23.71</v>
      </c>
      <c r="N1270">
        <f>(M1270-F1270)</f>
        <v/>
      </c>
    </row>
    <row r="1271" ht="18" customHeight="1">
      <c r="A1271" s="2" t="inlineStr"/>
      <c r="B1271" s="2" t="inlineStr"/>
      <c r="C1271" s="2" t="inlineStr"/>
      <c r="D1271" s="2" t="inlineStr"/>
      <c r="E1271" s="29" t="inlineStr">
        <is>
          <t>TOTAL COTAÇÃO / MAO DE OBRA (C/ ENCARGOS):</t>
        </is>
      </c>
      <c r="F1271" s="60" t="n"/>
      <c r="G1271" s="73" t="n">
        <v>23.71</v>
      </c>
    </row>
    <row r="1272" ht="15" customHeight="1">
      <c r="A1272" s="2" t="inlineStr"/>
      <c r="B1272" s="2" t="inlineStr"/>
      <c r="C1272" s="2" t="inlineStr"/>
      <c r="D1272" s="2" t="inlineStr"/>
      <c r="E1272" s="31" t="inlineStr">
        <is>
          <t>VALOR:</t>
        </is>
      </c>
      <c r="F1272" s="60" t="n"/>
      <c r="G1272" s="61" t="n">
        <v>23.71</v>
      </c>
    </row>
    <row r="1273" ht="15" customHeight="1">
      <c r="A1273" s="2" t="inlineStr"/>
      <c r="B1273" s="2" t="inlineStr"/>
      <c r="C1273" s="2" t="inlineStr"/>
      <c r="D1273" s="2" t="inlineStr"/>
      <c r="E1273" s="31" t="inlineStr">
        <is>
          <t>VALOR BDI (26.70%):</t>
        </is>
      </c>
      <c r="F1273" s="60" t="n"/>
      <c r="G1273" s="61">
        <f>ROUNDDOWN(G1272*BDI,2)</f>
        <v/>
      </c>
    </row>
    <row r="1274" ht="15" customHeight="1">
      <c r="A1274" s="2" t="inlineStr"/>
      <c r="B1274" s="2" t="inlineStr"/>
      <c r="C1274" s="2" t="inlineStr"/>
      <c r="D1274" s="2" t="inlineStr"/>
      <c r="E1274" s="31" t="inlineStr">
        <is>
          <t>VALOR COM BDI:</t>
        </is>
      </c>
      <c r="F1274" s="60" t="n"/>
      <c r="G1274" s="61">
        <f>G1273 + G1272</f>
        <v/>
      </c>
    </row>
    <row r="1275" ht="10" customHeight="1">
      <c r="A1275" s="2" t="inlineStr"/>
      <c r="B1275" s="2" t="inlineStr"/>
      <c r="C1275" s="22" t="inlineStr"/>
      <c r="E1275" s="2" t="inlineStr"/>
      <c r="F1275" s="2" t="inlineStr"/>
      <c r="G1275" s="2" t="inlineStr"/>
    </row>
    <row r="1276" ht="20" customHeight="1">
      <c r="A1276" s="23" t="inlineStr">
        <is>
          <t>I2776 MÃO DE OBRA DE OPERAÇÃO DO COMPRESSOR DE AR 250 PCM (H)</t>
        </is>
      </c>
      <c r="B1276" s="59" t="n"/>
      <c r="C1276" s="59" t="n"/>
      <c r="D1276" s="59" t="n"/>
      <c r="E1276" s="59" t="n"/>
      <c r="F1276" s="59" t="n"/>
      <c r="G1276" s="60" t="n"/>
    </row>
    <row r="1277" ht="15" customHeight="1">
      <c r="A1277" s="24" t="inlineStr">
        <is>
          <t>COTAÇÃO / MAO DE OBRA (C/ ENCARGOS)</t>
        </is>
      </c>
      <c r="B1277" s="60" t="n"/>
      <c r="C1277" s="15" t="inlineStr">
        <is>
          <t>FONTE</t>
        </is>
      </c>
      <c r="D1277" s="15" t="inlineStr">
        <is>
          <t>UNID</t>
        </is>
      </c>
      <c r="E1277" s="15" t="inlineStr">
        <is>
          <t>COEFICIENTE</t>
        </is>
      </c>
      <c r="F1277" s="15" t="inlineStr">
        <is>
          <t>PREÇO UNITÁRIO</t>
        </is>
      </c>
      <c r="G1277" s="15" t="inlineStr">
        <is>
          <t>TOTAL</t>
        </is>
      </c>
    </row>
    <row r="1278" ht="15" customHeight="1">
      <c r="A1278" s="25" t="inlineStr">
        <is>
          <t>I2553</t>
        </is>
      </c>
      <c r="B1278" s="26" t="inlineStr">
        <is>
          <t>OPERADOR DE COMPRESSOR DE AR</t>
        </is>
      </c>
      <c r="C1278" s="25" t="inlineStr">
        <is>
          <t>SEINFRA</t>
        </is>
      </c>
      <c r="D1278" s="25" t="inlineStr">
        <is>
          <t>H</t>
        </is>
      </c>
      <c r="E1278" s="69" t="n">
        <v>1</v>
      </c>
      <c r="F1278" s="72" t="n">
        <v>23.71</v>
      </c>
      <c r="G1278" s="72" t="n">
        <v>23.71</v>
      </c>
      <c r="L1278" t="n">
        <v>1</v>
      </c>
      <c r="M1278" t="n">
        <v>23.71</v>
      </c>
      <c r="N1278">
        <f>(M1278-F1278)</f>
        <v/>
      </c>
    </row>
    <row r="1279" ht="18" customHeight="1">
      <c r="A1279" s="2" t="inlineStr"/>
      <c r="B1279" s="2" t="inlineStr"/>
      <c r="C1279" s="2" t="inlineStr"/>
      <c r="D1279" s="2" t="inlineStr"/>
      <c r="E1279" s="29" t="inlineStr">
        <is>
          <t>TOTAL COTAÇÃO / MAO DE OBRA (C/ ENCARGOS):</t>
        </is>
      </c>
      <c r="F1279" s="60" t="n"/>
      <c r="G1279" s="73" t="n">
        <v>23.71</v>
      </c>
    </row>
    <row r="1280" ht="15" customHeight="1">
      <c r="A1280" s="2" t="inlineStr"/>
      <c r="B1280" s="2" t="inlineStr"/>
      <c r="C1280" s="2" t="inlineStr"/>
      <c r="D1280" s="2" t="inlineStr"/>
      <c r="E1280" s="31" t="inlineStr">
        <is>
          <t>VALOR:</t>
        </is>
      </c>
      <c r="F1280" s="60" t="n"/>
      <c r="G1280" s="61" t="n">
        <v>23.71</v>
      </c>
    </row>
    <row r="1281" ht="15" customHeight="1">
      <c r="A1281" s="2" t="inlineStr"/>
      <c r="B1281" s="2" t="inlineStr"/>
      <c r="C1281" s="2" t="inlineStr"/>
      <c r="D1281" s="2" t="inlineStr"/>
      <c r="E1281" s="31" t="inlineStr">
        <is>
          <t>VALOR BDI (26.70%):</t>
        </is>
      </c>
      <c r="F1281" s="60" t="n"/>
      <c r="G1281" s="61">
        <f>ROUNDDOWN(G1280*BDI,2)</f>
        <v/>
      </c>
    </row>
    <row r="1282" ht="15" customHeight="1">
      <c r="A1282" s="2" t="inlineStr"/>
      <c r="B1282" s="2" t="inlineStr"/>
      <c r="C1282" s="2" t="inlineStr"/>
      <c r="D1282" s="2" t="inlineStr"/>
      <c r="E1282" s="31" t="inlineStr">
        <is>
          <t>VALOR COM BDI:</t>
        </is>
      </c>
      <c r="F1282" s="60" t="n"/>
      <c r="G1282" s="61">
        <f>G1281 + G1280</f>
        <v/>
      </c>
    </row>
    <row r="1283" ht="10" customHeight="1">
      <c r="A1283" s="2" t="inlineStr"/>
      <c r="B1283" s="2" t="inlineStr"/>
      <c r="C1283" s="22" t="inlineStr"/>
      <c r="E1283" s="2" t="inlineStr"/>
      <c r="F1283" s="2" t="inlineStr"/>
      <c r="G1283" s="2" t="inlineStr"/>
    </row>
    <row r="1284" ht="20" customHeight="1">
      <c r="A1284" s="23" t="inlineStr">
        <is>
          <t>I2781 MÃO DE OBRA DE OPERAÇÃO DO CONJUNTO DE BRITAGEM 30 M3/H (H)</t>
        </is>
      </c>
      <c r="B1284" s="59" t="n"/>
      <c r="C1284" s="59" t="n"/>
      <c r="D1284" s="59" t="n"/>
      <c r="E1284" s="59" t="n"/>
      <c r="F1284" s="59" t="n"/>
      <c r="G1284" s="60" t="n"/>
    </row>
    <row r="1285" ht="15" customHeight="1">
      <c r="A1285" s="24" t="inlineStr">
        <is>
          <t>COTAÇÃO / MAO DE OBRA (C/ ENCARGOS)</t>
        </is>
      </c>
      <c r="B1285" s="60" t="n"/>
      <c r="C1285" s="15" t="inlineStr">
        <is>
          <t>FONTE</t>
        </is>
      </c>
      <c r="D1285" s="15" t="inlineStr">
        <is>
          <t>UNID</t>
        </is>
      </c>
      <c r="E1285" s="15" t="inlineStr">
        <is>
          <t>COEFICIENTE</t>
        </is>
      </c>
      <c r="F1285" s="15" t="inlineStr">
        <is>
          <t>PREÇO UNITÁRIO</t>
        </is>
      </c>
      <c r="G1285" s="15" t="inlineStr">
        <is>
          <t>TOTAL</t>
        </is>
      </c>
    </row>
    <row r="1286" ht="15" customHeight="1">
      <c r="A1286" s="25" t="inlineStr">
        <is>
          <t>I2554</t>
        </is>
      </c>
      <c r="B1286" s="26" t="inlineStr">
        <is>
          <t>OPERADOR DE CONJUNTO DE BRITAGEM</t>
        </is>
      </c>
      <c r="C1286" s="25" t="inlineStr">
        <is>
          <t>SEINFRA</t>
        </is>
      </c>
      <c r="D1286" s="25" t="inlineStr">
        <is>
          <t>H</t>
        </is>
      </c>
      <c r="E1286" s="69" t="n">
        <v>1</v>
      </c>
      <c r="F1286" s="72" t="n">
        <v>32.45</v>
      </c>
      <c r="G1286" s="72" t="n">
        <v>32.45</v>
      </c>
      <c r="L1286" t="n">
        <v>1</v>
      </c>
      <c r="M1286" t="n">
        <v>32.45</v>
      </c>
      <c r="N1286">
        <f>(M1286-F1286)</f>
        <v/>
      </c>
    </row>
    <row r="1287" ht="18" customHeight="1">
      <c r="A1287" s="2" t="inlineStr"/>
      <c r="B1287" s="2" t="inlineStr"/>
      <c r="C1287" s="2" t="inlineStr"/>
      <c r="D1287" s="2" t="inlineStr"/>
      <c r="E1287" s="29" t="inlineStr">
        <is>
          <t>TOTAL COTAÇÃO / MAO DE OBRA (C/ ENCARGOS):</t>
        </is>
      </c>
      <c r="F1287" s="60" t="n"/>
      <c r="G1287" s="73" t="n">
        <v>32.45</v>
      </c>
    </row>
    <row r="1288" ht="15" customHeight="1">
      <c r="A1288" s="2" t="inlineStr"/>
      <c r="B1288" s="2" t="inlineStr"/>
      <c r="C1288" s="2" t="inlineStr"/>
      <c r="D1288" s="2" t="inlineStr"/>
      <c r="E1288" s="31" t="inlineStr">
        <is>
          <t>VALOR:</t>
        </is>
      </c>
      <c r="F1288" s="60" t="n"/>
      <c r="G1288" s="61" t="n">
        <v>32.45</v>
      </c>
    </row>
    <row r="1289" ht="15" customHeight="1">
      <c r="A1289" s="2" t="inlineStr"/>
      <c r="B1289" s="2" t="inlineStr"/>
      <c r="C1289" s="2" t="inlineStr"/>
      <c r="D1289" s="2" t="inlineStr"/>
      <c r="E1289" s="31" t="inlineStr">
        <is>
          <t>VALOR BDI (26.70%):</t>
        </is>
      </c>
      <c r="F1289" s="60" t="n"/>
      <c r="G1289" s="61">
        <f>ROUNDDOWN(G1288*BDI,2)</f>
        <v/>
      </c>
    </row>
    <row r="1290" ht="15" customHeight="1">
      <c r="A1290" s="2" t="inlineStr"/>
      <c r="B1290" s="2" t="inlineStr"/>
      <c r="C1290" s="2" t="inlineStr"/>
      <c r="D1290" s="2" t="inlineStr"/>
      <c r="E1290" s="31" t="inlineStr">
        <is>
          <t>VALOR COM BDI:</t>
        </is>
      </c>
      <c r="F1290" s="60" t="n"/>
      <c r="G1290" s="61">
        <f>G1289 + G1288</f>
        <v/>
      </c>
    </row>
    <row r="1291" ht="10" customHeight="1">
      <c r="A1291" s="2" t="inlineStr"/>
      <c r="B1291" s="2" t="inlineStr"/>
      <c r="C1291" s="22" t="inlineStr"/>
      <c r="E1291" s="2" t="inlineStr"/>
      <c r="F1291" s="2" t="inlineStr"/>
      <c r="G1291" s="2" t="inlineStr"/>
    </row>
    <row r="1292" ht="20" customHeight="1">
      <c r="A1292" s="23" t="inlineStr">
        <is>
          <t>I2792 MÃO DE OBRA DE OPERAÇÃO DO GRUPO GERADOR 145 KVA (H)</t>
        </is>
      </c>
      <c r="B1292" s="59" t="n"/>
      <c r="C1292" s="59" t="n"/>
      <c r="D1292" s="59" t="n"/>
      <c r="E1292" s="59" t="n"/>
      <c r="F1292" s="59" t="n"/>
      <c r="G1292" s="60" t="n"/>
    </row>
    <row r="1293" ht="15" customHeight="1">
      <c r="A1293" s="24" t="inlineStr">
        <is>
          <t>COTAÇÃO / MAO DE OBRA (C/ ENCARGOS)</t>
        </is>
      </c>
      <c r="B1293" s="60" t="n"/>
      <c r="C1293" s="15" t="inlineStr">
        <is>
          <t>FONTE</t>
        </is>
      </c>
      <c r="D1293" s="15" t="inlineStr">
        <is>
          <t>UNID</t>
        </is>
      </c>
      <c r="E1293" s="15" t="inlineStr">
        <is>
          <t>COEFICIENTE</t>
        </is>
      </c>
      <c r="F1293" s="15" t="inlineStr">
        <is>
          <t>PREÇO UNITÁRIO</t>
        </is>
      </c>
      <c r="G1293" s="15" t="inlineStr">
        <is>
          <t>TOTAL</t>
        </is>
      </c>
    </row>
    <row r="1294" ht="15" customHeight="1">
      <c r="A1294" s="25" t="inlineStr">
        <is>
          <t>I2555</t>
        </is>
      </c>
      <c r="B1294" s="26" t="inlineStr">
        <is>
          <t>OPERADOR DE GRUPO GERADOR</t>
        </is>
      </c>
      <c r="C1294" s="25" t="inlineStr">
        <is>
          <t>SEINFRA</t>
        </is>
      </c>
      <c r="D1294" s="25" t="inlineStr">
        <is>
          <t>H</t>
        </is>
      </c>
      <c r="E1294" s="69" t="n">
        <v>1</v>
      </c>
      <c r="F1294" s="72" t="n">
        <v>23.71</v>
      </c>
      <c r="G1294" s="72" t="n">
        <v>23.71</v>
      </c>
      <c r="L1294" t="n">
        <v>1</v>
      </c>
      <c r="M1294" t="n">
        <v>23.71</v>
      </c>
      <c r="N1294">
        <f>(M1294-F1294)</f>
        <v/>
      </c>
    </row>
    <row r="1295" ht="18" customHeight="1">
      <c r="A1295" s="2" t="inlineStr"/>
      <c r="B1295" s="2" t="inlineStr"/>
      <c r="C1295" s="2" t="inlineStr"/>
      <c r="D1295" s="2" t="inlineStr"/>
      <c r="E1295" s="29" t="inlineStr">
        <is>
          <t>TOTAL COTAÇÃO / MAO DE OBRA (C/ ENCARGOS):</t>
        </is>
      </c>
      <c r="F1295" s="60" t="n"/>
      <c r="G1295" s="73" t="n">
        <v>23.71</v>
      </c>
    </row>
    <row r="1296" ht="15" customHeight="1">
      <c r="A1296" s="2" t="inlineStr"/>
      <c r="B1296" s="2" t="inlineStr"/>
      <c r="C1296" s="2" t="inlineStr"/>
      <c r="D1296" s="2" t="inlineStr"/>
      <c r="E1296" s="31" t="inlineStr">
        <is>
          <t>VALOR:</t>
        </is>
      </c>
      <c r="F1296" s="60" t="n"/>
      <c r="G1296" s="61" t="n">
        <v>23.71</v>
      </c>
    </row>
    <row r="1297" ht="15" customHeight="1">
      <c r="A1297" s="2" t="inlineStr"/>
      <c r="B1297" s="2" t="inlineStr"/>
      <c r="C1297" s="2" t="inlineStr"/>
      <c r="D1297" s="2" t="inlineStr"/>
      <c r="E1297" s="31" t="inlineStr">
        <is>
          <t>VALOR BDI (26.70%):</t>
        </is>
      </c>
      <c r="F1297" s="60" t="n"/>
      <c r="G1297" s="61">
        <f>ROUNDDOWN(G1296*BDI,2)</f>
        <v/>
      </c>
    </row>
    <row r="1298" ht="15" customHeight="1">
      <c r="A1298" s="2" t="inlineStr"/>
      <c r="B1298" s="2" t="inlineStr"/>
      <c r="C1298" s="2" t="inlineStr"/>
      <c r="D1298" s="2" t="inlineStr"/>
      <c r="E1298" s="31" t="inlineStr">
        <is>
          <t>VALOR COM BDI:</t>
        </is>
      </c>
      <c r="F1298" s="60" t="n"/>
      <c r="G1298" s="61">
        <f>G1297 + G1296</f>
        <v/>
      </c>
    </row>
    <row r="1299" ht="10" customHeight="1">
      <c r="A1299" s="2" t="inlineStr"/>
      <c r="B1299" s="2" t="inlineStr"/>
      <c r="C1299" s="22" t="inlineStr"/>
      <c r="E1299" s="2" t="inlineStr"/>
      <c r="F1299" s="2" t="inlineStr"/>
      <c r="G1299" s="2" t="inlineStr"/>
    </row>
    <row r="1300" ht="20" customHeight="1">
      <c r="A1300" s="23" t="inlineStr">
        <is>
          <t>I2790 MÃO DE OBRA DE OPERAÇÃO DO GRUPO GERADOR 36 KVA (H)</t>
        </is>
      </c>
      <c r="B1300" s="59" t="n"/>
      <c r="C1300" s="59" t="n"/>
      <c r="D1300" s="59" t="n"/>
      <c r="E1300" s="59" t="n"/>
      <c r="F1300" s="59" t="n"/>
      <c r="G1300" s="60" t="n"/>
    </row>
    <row r="1301" ht="15" customHeight="1">
      <c r="A1301" s="24" t="inlineStr">
        <is>
          <t>COTAÇÃO / MAO DE OBRA (C/ ENCARGOS)</t>
        </is>
      </c>
      <c r="B1301" s="60" t="n"/>
      <c r="C1301" s="15" t="inlineStr">
        <is>
          <t>FONTE</t>
        </is>
      </c>
      <c r="D1301" s="15" t="inlineStr">
        <is>
          <t>UNID</t>
        </is>
      </c>
      <c r="E1301" s="15" t="inlineStr">
        <is>
          <t>COEFICIENTE</t>
        </is>
      </c>
      <c r="F1301" s="15" t="inlineStr">
        <is>
          <t>PREÇO UNITÁRIO</t>
        </is>
      </c>
      <c r="G1301" s="15" t="inlineStr">
        <is>
          <t>TOTAL</t>
        </is>
      </c>
    </row>
    <row r="1302" ht="15" customHeight="1">
      <c r="A1302" s="25" t="inlineStr">
        <is>
          <t>I2555</t>
        </is>
      </c>
      <c r="B1302" s="26" t="inlineStr">
        <is>
          <t>OPERADOR DE GRUPO GERADOR</t>
        </is>
      </c>
      <c r="C1302" s="25" t="inlineStr">
        <is>
          <t>SEINFRA</t>
        </is>
      </c>
      <c r="D1302" s="25" t="inlineStr">
        <is>
          <t>H</t>
        </is>
      </c>
      <c r="E1302" s="69" t="n">
        <v>1</v>
      </c>
      <c r="F1302" s="72" t="n">
        <v>23.71</v>
      </c>
      <c r="G1302" s="72" t="n">
        <v>23.71</v>
      </c>
      <c r="L1302" t="n">
        <v>1</v>
      </c>
      <c r="M1302" t="n">
        <v>23.71</v>
      </c>
      <c r="N1302">
        <f>(M1302-F1302)</f>
        <v/>
      </c>
    </row>
    <row r="1303" ht="18" customHeight="1">
      <c r="A1303" s="2" t="inlineStr"/>
      <c r="B1303" s="2" t="inlineStr"/>
      <c r="C1303" s="2" t="inlineStr"/>
      <c r="D1303" s="2" t="inlineStr"/>
      <c r="E1303" s="29" t="inlineStr">
        <is>
          <t>TOTAL COTAÇÃO / MAO DE OBRA (C/ ENCARGOS):</t>
        </is>
      </c>
      <c r="F1303" s="60" t="n"/>
      <c r="G1303" s="73" t="n">
        <v>23.71</v>
      </c>
    </row>
    <row r="1304" ht="15" customHeight="1">
      <c r="A1304" s="2" t="inlineStr"/>
      <c r="B1304" s="2" t="inlineStr"/>
      <c r="C1304" s="2" t="inlineStr"/>
      <c r="D1304" s="2" t="inlineStr"/>
      <c r="E1304" s="31" t="inlineStr">
        <is>
          <t>VALOR:</t>
        </is>
      </c>
      <c r="F1304" s="60" t="n"/>
      <c r="G1304" s="61" t="n">
        <v>23.71</v>
      </c>
    </row>
    <row r="1305" ht="15" customHeight="1">
      <c r="A1305" s="2" t="inlineStr"/>
      <c r="B1305" s="2" t="inlineStr"/>
      <c r="C1305" s="2" t="inlineStr"/>
      <c r="D1305" s="2" t="inlineStr"/>
      <c r="E1305" s="31" t="inlineStr">
        <is>
          <t>VALOR BDI (26.70%):</t>
        </is>
      </c>
      <c r="F1305" s="60" t="n"/>
      <c r="G1305" s="61">
        <f>ROUNDDOWN(G1304*BDI,2)</f>
        <v/>
      </c>
    </row>
    <row r="1306" ht="15" customHeight="1">
      <c r="A1306" s="2" t="inlineStr"/>
      <c r="B1306" s="2" t="inlineStr"/>
      <c r="C1306" s="2" t="inlineStr"/>
      <c r="D1306" s="2" t="inlineStr"/>
      <c r="E1306" s="31" t="inlineStr">
        <is>
          <t>VALOR COM BDI:</t>
        </is>
      </c>
      <c r="F1306" s="60" t="n"/>
      <c r="G1306" s="61">
        <f>G1305 + G1304</f>
        <v/>
      </c>
    </row>
    <row r="1307" ht="10" customHeight="1">
      <c r="A1307" s="2" t="inlineStr"/>
      <c r="B1307" s="2" t="inlineStr"/>
      <c r="C1307" s="22" t="inlineStr"/>
      <c r="E1307" s="2" t="inlineStr"/>
      <c r="F1307" s="2" t="inlineStr"/>
      <c r="G1307" s="2" t="inlineStr"/>
    </row>
    <row r="1308" ht="20" customHeight="1">
      <c r="A1308" s="23" t="inlineStr">
        <is>
          <t>I2828 MÃO DE OBRA DE OPERAÇÃO DO ROMPEDOR PNEUMÁTICO (H)</t>
        </is>
      </c>
      <c r="B1308" s="59" t="n"/>
      <c r="C1308" s="59" t="n"/>
      <c r="D1308" s="59" t="n"/>
      <c r="E1308" s="59" t="n"/>
      <c r="F1308" s="59" t="n"/>
      <c r="G1308" s="60" t="n"/>
    </row>
    <row r="1309" ht="15" customHeight="1">
      <c r="A1309" s="24" t="inlineStr">
        <is>
          <t>COTAÇÃO / MAO DE OBRA (C/ ENCARGOS)</t>
        </is>
      </c>
      <c r="B1309" s="60" t="n"/>
      <c r="C1309" s="15" t="inlineStr">
        <is>
          <t>FONTE</t>
        </is>
      </c>
      <c r="D1309" s="15" t="inlineStr">
        <is>
          <t>UNID</t>
        </is>
      </c>
      <c r="E1309" s="15" t="inlineStr">
        <is>
          <t>COEFICIENTE</t>
        </is>
      </c>
      <c r="F1309" s="15" t="inlineStr">
        <is>
          <t>PREÇO UNITÁRIO</t>
        </is>
      </c>
      <c r="G1309" s="15" t="inlineStr">
        <is>
          <t>TOTAL</t>
        </is>
      </c>
    </row>
    <row r="1310" ht="15" customHeight="1">
      <c r="A1310" s="25" t="inlineStr">
        <is>
          <t>I2523</t>
        </is>
      </c>
      <c r="B1310" s="26" t="inlineStr">
        <is>
          <t>OPERADOR DE PERFURATRIZ/ROMPEDOR PNEUMATICO</t>
        </is>
      </c>
      <c r="C1310" s="25" t="inlineStr">
        <is>
          <t>SEINFRA</t>
        </is>
      </c>
      <c r="D1310" s="25" t="inlineStr">
        <is>
          <t>H</t>
        </is>
      </c>
      <c r="E1310" s="69" t="n">
        <v>1</v>
      </c>
      <c r="F1310" s="72" t="n">
        <v>23.71</v>
      </c>
      <c r="G1310" s="72" t="n">
        <v>23.71</v>
      </c>
      <c r="L1310" t="n">
        <v>1</v>
      </c>
      <c r="M1310" t="n">
        <v>23.71</v>
      </c>
      <c r="N1310">
        <f>(M1310-F1310)</f>
        <v/>
      </c>
    </row>
    <row r="1311" ht="18" customHeight="1">
      <c r="A1311" s="2" t="inlineStr"/>
      <c r="B1311" s="2" t="inlineStr"/>
      <c r="C1311" s="2" t="inlineStr"/>
      <c r="D1311" s="2" t="inlineStr"/>
      <c r="E1311" s="29" t="inlineStr">
        <is>
          <t>TOTAL COTAÇÃO / MAO DE OBRA (C/ ENCARGOS):</t>
        </is>
      </c>
      <c r="F1311" s="60" t="n"/>
      <c r="G1311" s="73" t="n">
        <v>23.71</v>
      </c>
    </row>
    <row r="1312" ht="15" customHeight="1">
      <c r="A1312" s="2" t="inlineStr"/>
      <c r="B1312" s="2" t="inlineStr"/>
      <c r="C1312" s="2" t="inlineStr"/>
      <c r="D1312" s="2" t="inlineStr"/>
      <c r="E1312" s="31" t="inlineStr">
        <is>
          <t>VALOR:</t>
        </is>
      </c>
      <c r="F1312" s="60" t="n"/>
      <c r="G1312" s="61" t="n">
        <v>23.71</v>
      </c>
    </row>
    <row r="1313" ht="15" customHeight="1">
      <c r="A1313" s="2" t="inlineStr"/>
      <c r="B1313" s="2" t="inlineStr"/>
      <c r="C1313" s="2" t="inlineStr"/>
      <c r="D1313" s="2" t="inlineStr"/>
      <c r="E1313" s="31" t="inlineStr">
        <is>
          <t>VALOR BDI (26.70%):</t>
        </is>
      </c>
      <c r="F1313" s="60" t="n"/>
      <c r="G1313" s="61">
        <f>ROUNDDOWN(G1312*BDI,2)</f>
        <v/>
      </c>
    </row>
    <row r="1314" ht="15" customHeight="1">
      <c r="A1314" s="2" t="inlineStr"/>
      <c r="B1314" s="2" t="inlineStr"/>
      <c r="C1314" s="2" t="inlineStr"/>
      <c r="D1314" s="2" t="inlineStr"/>
      <c r="E1314" s="31" t="inlineStr">
        <is>
          <t>VALOR COM BDI:</t>
        </is>
      </c>
      <c r="F1314" s="60" t="n"/>
      <c r="G1314" s="61">
        <f>G1313 + G1312</f>
        <v/>
      </c>
    </row>
    <row r="1315" ht="10" customHeight="1">
      <c r="A1315" s="2" t="inlineStr"/>
      <c r="B1315" s="2" t="inlineStr"/>
      <c r="C1315" s="22" t="inlineStr"/>
      <c r="E1315" s="2" t="inlineStr"/>
      <c r="F1315" s="2" t="inlineStr"/>
      <c r="G1315" s="2" t="inlineStr"/>
    </row>
    <row r="1316" ht="20" customHeight="1">
      <c r="A1316" s="23" t="inlineStr">
        <is>
          <t>I2842 MÃO DE OBRA DE OPERAÇÃO DO TRATOR DE ESTEIRAS C/ LÂMINA E ESC. (155 HP) (H)</t>
        </is>
      </c>
      <c r="B1316" s="59" t="n"/>
      <c r="C1316" s="59" t="n"/>
      <c r="D1316" s="59" t="n"/>
      <c r="E1316" s="59" t="n"/>
      <c r="F1316" s="59" t="n"/>
      <c r="G1316" s="60" t="n"/>
    </row>
    <row r="1317" ht="15" customHeight="1">
      <c r="A1317" s="24" t="inlineStr">
        <is>
          <t>COTAÇÃO / MAO DE OBRA (C/ ENCARGOS)</t>
        </is>
      </c>
      <c r="B1317" s="60" t="n"/>
      <c r="C1317" s="15" t="inlineStr">
        <is>
          <t>FONTE</t>
        </is>
      </c>
      <c r="D1317" s="15" t="inlineStr">
        <is>
          <t>UNID</t>
        </is>
      </c>
      <c r="E1317" s="15" t="inlineStr">
        <is>
          <t>COEFICIENTE</t>
        </is>
      </c>
      <c r="F1317" s="15" t="inlineStr">
        <is>
          <t>PREÇO UNITÁRIO</t>
        </is>
      </c>
      <c r="G1317" s="15" t="inlineStr">
        <is>
          <t>TOTAL</t>
        </is>
      </c>
    </row>
    <row r="1318" ht="15" customHeight="1">
      <c r="A1318" s="25" t="inlineStr">
        <is>
          <t>I2562</t>
        </is>
      </c>
      <c r="B1318" s="26" t="inlineStr">
        <is>
          <t>OPERADOR DE TRATOR DE ESTEIRAS</t>
        </is>
      </c>
      <c r="C1318" s="25" t="inlineStr">
        <is>
          <t>SEINFRA</t>
        </is>
      </c>
      <c r="D1318" s="25" t="inlineStr">
        <is>
          <t>H</t>
        </is>
      </c>
      <c r="E1318" s="69" t="n">
        <v>1</v>
      </c>
      <c r="F1318" s="72" t="n">
        <v>32.45</v>
      </c>
      <c r="G1318" s="72" t="n">
        <v>32.45</v>
      </c>
      <c r="L1318" t="n">
        <v>1</v>
      </c>
      <c r="M1318" t="n">
        <v>32.45</v>
      </c>
      <c r="N1318">
        <f>(M1318-F1318)</f>
        <v/>
      </c>
    </row>
    <row r="1319" ht="18" customHeight="1">
      <c r="A1319" s="2" t="inlineStr"/>
      <c r="B1319" s="2" t="inlineStr"/>
      <c r="C1319" s="2" t="inlineStr"/>
      <c r="D1319" s="2" t="inlineStr"/>
      <c r="E1319" s="29" t="inlineStr">
        <is>
          <t>TOTAL COTAÇÃO / MAO DE OBRA (C/ ENCARGOS):</t>
        </is>
      </c>
      <c r="F1319" s="60" t="n"/>
      <c r="G1319" s="73" t="n">
        <v>32.45</v>
      </c>
    </row>
    <row r="1320" ht="15" customHeight="1">
      <c r="A1320" s="2" t="inlineStr"/>
      <c r="B1320" s="2" t="inlineStr"/>
      <c r="C1320" s="2" t="inlineStr"/>
      <c r="D1320" s="2" t="inlineStr"/>
      <c r="E1320" s="31" t="inlineStr">
        <is>
          <t>VALOR:</t>
        </is>
      </c>
      <c r="F1320" s="60" t="n"/>
      <c r="G1320" s="61" t="n">
        <v>32.45</v>
      </c>
    </row>
    <row r="1321" ht="15" customHeight="1">
      <c r="A1321" s="2" t="inlineStr"/>
      <c r="B1321" s="2" t="inlineStr"/>
      <c r="C1321" s="2" t="inlineStr"/>
      <c r="D1321" s="2" t="inlineStr"/>
      <c r="E1321" s="31" t="inlineStr">
        <is>
          <t>VALOR BDI (26.70%):</t>
        </is>
      </c>
      <c r="F1321" s="60" t="n"/>
      <c r="G1321" s="61">
        <f>ROUNDDOWN(G1320*BDI,2)</f>
        <v/>
      </c>
    </row>
    <row r="1322" ht="15" customHeight="1">
      <c r="A1322" s="2" t="inlineStr"/>
      <c r="B1322" s="2" t="inlineStr"/>
      <c r="C1322" s="2" t="inlineStr"/>
      <c r="D1322" s="2" t="inlineStr"/>
      <c r="E1322" s="31" t="inlineStr">
        <is>
          <t>VALOR COM BDI:</t>
        </is>
      </c>
      <c r="F1322" s="60" t="n"/>
      <c r="G1322" s="61">
        <f>G1321 + G1320</f>
        <v/>
      </c>
    </row>
    <row r="1323" ht="10" customHeight="1">
      <c r="A1323" s="2" t="inlineStr"/>
      <c r="B1323" s="2" t="inlineStr"/>
      <c r="C1323" s="22" t="inlineStr"/>
      <c r="E1323" s="2" t="inlineStr"/>
      <c r="F1323" s="2" t="inlineStr"/>
      <c r="G1323" s="2" t="inlineStr"/>
    </row>
    <row r="1324" ht="20" customHeight="1">
      <c r="A1324" s="23" t="inlineStr">
        <is>
          <t>I2838 MÃO DE OBRA DE OPERAÇÃO DO TRATOR DE ESTEIRAS C/ LÂMINA E ESC. (328 HP) (H)</t>
        </is>
      </c>
      <c r="B1324" s="59" t="n"/>
      <c r="C1324" s="59" t="n"/>
      <c r="D1324" s="59" t="n"/>
      <c r="E1324" s="59" t="n"/>
      <c r="F1324" s="59" t="n"/>
      <c r="G1324" s="60" t="n"/>
    </row>
    <row r="1325" ht="15" customHeight="1">
      <c r="A1325" s="24" t="inlineStr">
        <is>
          <t>COTAÇÃO / MAO DE OBRA (C/ ENCARGOS)</t>
        </is>
      </c>
      <c r="B1325" s="60" t="n"/>
      <c r="C1325" s="15" t="inlineStr">
        <is>
          <t>FONTE</t>
        </is>
      </c>
      <c r="D1325" s="15" t="inlineStr">
        <is>
          <t>UNID</t>
        </is>
      </c>
      <c r="E1325" s="15" t="inlineStr">
        <is>
          <t>COEFICIENTE</t>
        </is>
      </c>
      <c r="F1325" s="15" t="inlineStr">
        <is>
          <t>PREÇO UNITÁRIO</t>
        </is>
      </c>
      <c r="G1325" s="15" t="inlineStr">
        <is>
          <t>TOTAL</t>
        </is>
      </c>
    </row>
    <row r="1326" ht="15" customHeight="1">
      <c r="A1326" s="25" t="inlineStr">
        <is>
          <t>I2562</t>
        </is>
      </c>
      <c r="B1326" s="26" t="inlineStr">
        <is>
          <t>OPERADOR DE TRATOR DE ESTEIRAS</t>
        </is>
      </c>
      <c r="C1326" s="25" t="inlineStr">
        <is>
          <t>SEINFRA</t>
        </is>
      </c>
      <c r="D1326" s="25" t="inlineStr">
        <is>
          <t>H</t>
        </is>
      </c>
      <c r="E1326" s="69" t="n">
        <v>1</v>
      </c>
      <c r="F1326" s="72" t="n">
        <v>32.45</v>
      </c>
      <c r="G1326" s="72" t="n">
        <v>32.45</v>
      </c>
      <c r="L1326" t="n">
        <v>1</v>
      </c>
      <c r="M1326" t="n">
        <v>32.45</v>
      </c>
      <c r="N1326">
        <f>(M1326-F1326)</f>
        <v/>
      </c>
    </row>
    <row r="1327" ht="18" customHeight="1">
      <c r="A1327" s="2" t="inlineStr"/>
      <c r="B1327" s="2" t="inlineStr"/>
      <c r="C1327" s="2" t="inlineStr"/>
      <c r="D1327" s="2" t="inlineStr"/>
      <c r="E1327" s="29" t="inlineStr">
        <is>
          <t>TOTAL COTAÇÃO / MAO DE OBRA (C/ ENCARGOS):</t>
        </is>
      </c>
      <c r="F1327" s="60" t="n"/>
      <c r="G1327" s="73" t="n">
        <v>32.45</v>
      </c>
    </row>
    <row r="1328" ht="15" customHeight="1">
      <c r="A1328" s="2" t="inlineStr"/>
      <c r="B1328" s="2" t="inlineStr"/>
      <c r="C1328" s="2" t="inlineStr"/>
      <c r="D1328" s="2" t="inlineStr"/>
      <c r="E1328" s="31" t="inlineStr">
        <is>
          <t>VALOR:</t>
        </is>
      </c>
      <c r="F1328" s="60" t="n"/>
      <c r="G1328" s="61" t="n">
        <v>32.45</v>
      </c>
    </row>
    <row r="1329" ht="15" customHeight="1">
      <c r="A1329" s="2" t="inlineStr"/>
      <c r="B1329" s="2" t="inlineStr"/>
      <c r="C1329" s="2" t="inlineStr"/>
      <c r="D1329" s="2" t="inlineStr"/>
      <c r="E1329" s="31" t="inlineStr">
        <is>
          <t>VALOR BDI (26.70%):</t>
        </is>
      </c>
      <c r="F1329" s="60" t="n"/>
      <c r="G1329" s="61">
        <f>ROUNDDOWN(G1328*BDI,2)</f>
        <v/>
      </c>
    </row>
    <row r="1330" ht="15" customHeight="1">
      <c r="A1330" s="2" t="inlineStr"/>
      <c r="B1330" s="2" t="inlineStr"/>
      <c r="C1330" s="2" t="inlineStr"/>
      <c r="D1330" s="2" t="inlineStr"/>
      <c r="E1330" s="31" t="inlineStr">
        <is>
          <t>VALOR COM BDI:</t>
        </is>
      </c>
      <c r="F1330" s="60" t="n"/>
      <c r="G1330" s="61">
        <f>G1329 + G1328</f>
        <v/>
      </c>
    </row>
    <row r="1331" ht="10" customHeight="1">
      <c r="A1331" s="2" t="inlineStr"/>
      <c r="B1331" s="2" t="inlineStr"/>
      <c r="C1331" s="22" t="inlineStr"/>
      <c r="E1331" s="2" t="inlineStr"/>
      <c r="F1331" s="2" t="inlineStr"/>
      <c r="G1331" s="2" t="inlineStr"/>
    </row>
    <row r="1332" ht="20" customHeight="1">
      <c r="A1332" s="23" t="inlineStr">
        <is>
          <t>I2856 MÃO DE OBRA DE OPERAÇÃO DO VEÍCULO UTILITÁRIO KOMBI (H)</t>
        </is>
      </c>
      <c r="B1332" s="59" t="n"/>
      <c r="C1332" s="59" t="n"/>
      <c r="D1332" s="59" t="n"/>
      <c r="E1332" s="59" t="n"/>
      <c r="F1332" s="59" t="n"/>
      <c r="G1332" s="60" t="n"/>
    </row>
    <row r="1333" ht="15" customHeight="1">
      <c r="A1333" s="24" t="inlineStr">
        <is>
          <t>Mão de Obra</t>
        </is>
      </c>
      <c r="B1333" s="60" t="n"/>
      <c r="C1333" s="15" t="inlineStr">
        <is>
          <t>FONTE</t>
        </is>
      </c>
      <c r="D1333" s="15" t="inlineStr">
        <is>
          <t>UNID</t>
        </is>
      </c>
      <c r="E1333" s="15" t="inlineStr">
        <is>
          <t>COEFICIENTE</t>
        </is>
      </c>
      <c r="F1333" s="15" t="inlineStr">
        <is>
          <t>PREÇO UNITÁRIO</t>
        </is>
      </c>
      <c r="G1333" s="15" t="inlineStr">
        <is>
          <t>TOTAL</t>
        </is>
      </c>
    </row>
    <row r="1334" ht="15" customHeight="1">
      <c r="A1334" s="25" t="inlineStr">
        <is>
          <t>I2380</t>
        </is>
      </c>
      <c r="B1334" s="26" t="inlineStr">
        <is>
          <t>MOTORISTA</t>
        </is>
      </c>
      <c r="C1334" s="25" t="inlineStr">
        <is>
          <t>SEINFRA</t>
        </is>
      </c>
      <c r="D1334" s="25" t="inlineStr">
        <is>
          <t>H</t>
        </is>
      </c>
      <c r="E1334" s="69" t="n">
        <v>1</v>
      </c>
      <c r="F1334" s="72" t="n">
        <v>20.86</v>
      </c>
      <c r="G1334" s="72" t="n">
        <v>20.86</v>
      </c>
      <c r="L1334" t="n">
        <v>1</v>
      </c>
      <c r="M1334" t="n">
        <v>20.86</v>
      </c>
      <c r="N1334">
        <f>(M1334-F1334)</f>
        <v/>
      </c>
    </row>
    <row r="1335" ht="15" customHeight="1">
      <c r="A1335" s="2" t="inlineStr"/>
      <c r="B1335" s="2" t="inlineStr"/>
      <c r="C1335" s="2" t="inlineStr"/>
      <c r="D1335" s="2" t="inlineStr"/>
      <c r="E1335" s="29" t="inlineStr">
        <is>
          <t>TOTAL Mão de Obra:</t>
        </is>
      </c>
      <c r="F1335" s="60" t="n"/>
      <c r="G1335" s="73" t="n">
        <v>20.86</v>
      </c>
    </row>
    <row r="1336" ht="15" customHeight="1">
      <c r="A1336" s="2" t="inlineStr"/>
      <c r="B1336" s="2" t="inlineStr"/>
      <c r="C1336" s="2" t="inlineStr"/>
      <c r="D1336" s="2" t="inlineStr"/>
      <c r="E1336" s="31" t="inlineStr">
        <is>
          <t>VALOR:</t>
        </is>
      </c>
      <c r="F1336" s="60" t="n"/>
      <c r="G1336" s="61" t="n">
        <v>20.86</v>
      </c>
    </row>
    <row r="1337" ht="15" customHeight="1">
      <c r="A1337" s="2" t="inlineStr"/>
      <c r="B1337" s="2" t="inlineStr"/>
      <c r="C1337" s="2" t="inlineStr"/>
      <c r="D1337" s="2" t="inlineStr"/>
      <c r="E1337" s="31" t="inlineStr">
        <is>
          <t>VALOR BDI (26.70%):</t>
        </is>
      </c>
      <c r="F1337" s="60" t="n"/>
      <c r="G1337" s="61">
        <f>ROUNDDOWN(G1336*BDI,2)</f>
        <v/>
      </c>
    </row>
    <row r="1338" ht="15" customHeight="1">
      <c r="A1338" s="2" t="inlineStr"/>
      <c r="B1338" s="2" t="inlineStr"/>
      <c r="C1338" s="2" t="inlineStr"/>
      <c r="D1338" s="2" t="inlineStr"/>
      <c r="E1338" s="31" t="inlineStr">
        <is>
          <t>VALOR COM BDI:</t>
        </is>
      </c>
      <c r="F1338" s="60" t="n"/>
      <c r="G1338" s="61">
        <f>G1337 + G1336</f>
        <v/>
      </c>
    </row>
    <row r="1339" ht="10" customHeight="1">
      <c r="A1339" s="2" t="inlineStr"/>
      <c r="B1339" s="2" t="inlineStr"/>
      <c r="C1339" s="22" t="inlineStr"/>
      <c r="E1339" s="2" t="inlineStr"/>
      <c r="F1339" s="2" t="inlineStr"/>
      <c r="G1339" s="2" t="inlineStr"/>
    </row>
    <row r="1340" ht="20" customHeight="1">
      <c r="A1340" s="23" t="inlineStr">
        <is>
          <t>I2854 MÃO DE OBRA DE OPERAÇÃO DO VIBRO ACABAD. DE MISTURAS BETUM. (H)</t>
        </is>
      </c>
      <c r="B1340" s="59" t="n"/>
      <c r="C1340" s="59" t="n"/>
      <c r="D1340" s="59" t="n"/>
      <c r="E1340" s="59" t="n"/>
      <c r="F1340" s="59" t="n"/>
      <c r="G1340" s="60" t="n"/>
    </row>
    <row r="1341" ht="15" customHeight="1">
      <c r="A1341" s="24" t="inlineStr">
        <is>
          <t>COTAÇÃO / MAO DE OBRA (C/ ENCARGOS)</t>
        </is>
      </c>
      <c r="B1341" s="60" t="n"/>
      <c r="C1341" s="15" t="inlineStr">
        <is>
          <t>FONTE</t>
        </is>
      </c>
      <c r="D1341" s="15" t="inlineStr">
        <is>
          <t>UNID</t>
        </is>
      </c>
      <c r="E1341" s="15" t="inlineStr">
        <is>
          <t>COEFICIENTE</t>
        </is>
      </c>
      <c r="F1341" s="15" t="inlineStr">
        <is>
          <t>PREÇO UNITÁRIO</t>
        </is>
      </c>
      <c r="G1341" s="15" t="inlineStr">
        <is>
          <t>TOTAL</t>
        </is>
      </c>
    </row>
    <row r="1342" ht="21" customHeight="1">
      <c r="A1342" s="25" t="inlineStr">
        <is>
          <t>I2566</t>
        </is>
      </c>
      <c r="B1342" s="26" t="inlineStr">
        <is>
          <t>OPERADOR DE VIBRO ACABADORA DE MISTURAS BETUMINOSAS</t>
        </is>
      </c>
      <c r="C1342" s="25" t="inlineStr">
        <is>
          <t>SEINFRA</t>
        </is>
      </c>
      <c r="D1342" s="25" t="inlineStr">
        <is>
          <t>H</t>
        </is>
      </c>
      <c r="E1342" s="69" t="n">
        <v>1</v>
      </c>
      <c r="F1342" s="72" t="n">
        <v>32.45</v>
      </c>
      <c r="G1342" s="72" t="n">
        <v>32.45</v>
      </c>
      <c r="L1342" t="n">
        <v>1</v>
      </c>
      <c r="M1342" t="n">
        <v>32.45</v>
      </c>
      <c r="N1342">
        <f>(M1342-F1342)</f>
        <v/>
      </c>
    </row>
    <row r="1343" ht="18" customHeight="1">
      <c r="A1343" s="2" t="inlineStr"/>
      <c r="B1343" s="2" t="inlineStr"/>
      <c r="C1343" s="2" t="inlineStr"/>
      <c r="D1343" s="2" t="inlineStr"/>
      <c r="E1343" s="29" t="inlineStr">
        <is>
          <t>TOTAL COTAÇÃO / MAO DE OBRA (C/ ENCARGOS):</t>
        </is>
      </c>
      <c r="F1343" s="60" t="n"/>
      <c r="G1343" s="73" t="n">
        <v>32.45</v>
      </c>
    </row>
    <row r="1344" ht="15" customHeight="1">
      <c r="A1344" s="2" t="inlineStr"/>
      <c r="B1344" s="2" t="inlineStr"/>
      <c r="C1344" s="2" t="inlineStr"/>
      <c r="D1344" s="2" t="inlineStr"/>
      <c r="E1344" s="31" t="inlineStr">
        <is>
          <t>VALOR:</t>
        </is>
      </c>
      <c r="F1344" s="60" t="n"/>
      <c r="G1344" s="61" t="n">
        <v>32.45</v>
      </c>
    </row>
    <row r="1345" ht="15" customHeight="1">
      <c r="A1345" s="2" t="inlineStr"/>
      <c r="B1345" s="2" t="inlineStr"/>
      <c r="C1345" s="2" t="inlineStr"/>
      <c r="D1345" s="2" t="inlineStr"/>
      <c r="E1345" s="31" t="inlineStr">
        <is>
          <t>VALOR BDI (26.70%):</t>
        </is>
      </c>
      <c r="F1345" s="60" t="n"/>
      <c r="G1345" s="61">
        <f>ROUNDDOWN(G1344*BDI,2)</f>
        <v/>
      </c>
    </row>
    <row r="1346" ht="15" customHeight="1">
      <c r="A1346" s="2" t="inlineStr"/>
      <c r="B1346" s="2" t="inlineStr"/>
      <c r="C1346" s="2" t="inlineStr"/>
      <c r="D1346" s="2" t="inlineStr"/>
      <c r="E1346" s="31" t="inlineStr">
        <is>
          <t>VALOR COM BDI:</t>
        </is>
      </c>
      <c r="F1346" s="60" t="n"/>
      <c r="G1346" s="61">
        <f>G1345 + G1344</f>
        <v/>
      </c>
    </row>
    <row r="1347" ht="10" customHeight="1">
      <c r="A1347" s="2" t="inlineStr"/>
      <c r="B1347" s="2" t="inlineStr"/>
      <c r="C1347" s="22" t="inlineStr"/>
      <c r="E1347" s="2" t="inlineStr"/>
      <c r="F1347" s="2" t="inlineStr"/>
      <c r="G1347" s="2" t="inlineStr"/>
    </row>
    <row r="1348" ht="20" customHeight="1">
      <c r="A1348" s="23" t="inlineStr">
        <is>
          <t>I0645 PERFURATRIZ PNEUMÁTICA (CHI) (H)</t>
        </is>
      </c>
      <c r="B1348" s="59" t="n"/>
      <c r="C1348" s="59" t="n"/>
      <c r="D1348" s="59" t="n"/>
      <c r="E1348" s="59" t="n"/>
      <c r="F1348" s="59" t="n"/>
      <c r="G1348" s="60" t="n"/>
    </row>
    <row r="1349" ht="15" customHeight="1">
      <c r="A1349" s="24" t="inlineStr">
        <is>
          <t>Material</t>
        </is>
      </c>
      <c r="B1349" s="60" t="n"/>
      <c r="C1349" s="15" t="inlineStr">
        <is>
          <t>FONTE</t>
        </is>
      </c>
      <c r="D1349" s="15" t="inlineStr">
        <is>
          <t>UNID</t>
        </is>
      </c>
      <c r="E1349" s="15" t="inlineStr">
        <is>
          <t>COEFICIENTE</t>
        </is>
      </c>
      <c r="F1349" s="15" t="inlineStr">
        <is>
          <t>PREÇO UNITÁRIO</t>
        </is>
      </c>
      <c r="G1349" s="15" t="inlineStr">
        <is>
          <t>TOTAL</t>
        </is>
      </c>
    </row>
    <row r="1350" ht="15" customHeight="1">
      <c r="A1350" s="25" t="inlineStr">
        <is>
          <t>I2823</t>
        </is>
      </c>
      <c r="B1350" s="26" t="inlineStr">
        <is>
          <t>MÃO DE OBRA DE OPERAÇÃO DA PERFURATRIZ PNEUMÁTICA</t>
        </is>
      </c>
      <c r="C1350" s="25" t="inlineStr">
        <is>
          <t>SEINFRA</t>
        </is>
      </c>
      <c r="D1350" s="25" t="inlineStr">
        <is>
          <t>H</t>
        </is>
      </c>
      <c r="E1350" s="69" t="n">
        <v>1</v>
      </c>
      <c r="F1350" s="72">
        <f>ROUND(M1350*FATOR, 2)</f>
        <v/>
      </c>
      <c r="G1350" s="72">
        <f>ROUND(E1350*F1350, 2)</f>
        <v/>
      </c>
      <c r="L1350" t="n">
        <v>1</v>
      </c>
      <c r="M1350" t="n">
        <v>23.71</v>
      </c>
      <c r="N1350">
        <f>(M1350-F1350)</f>
        <v/>
      </c>
    </row>
    <row r="1351" ht="15" customHeight="1">
      <c r="A1351" s="25" t="inlineStr">
        <is>
          <t>I2701</t>
        </is>
      </c>
      <c r="B1351" s="26" t="inlineStr">
        <is>
          <t>DEPRECIAÇÃO</t>
        </is>
      </c>
      <c r="C1351" s="25" t="inlineStr">
        <is>
          <t>SEINFRA</t>
        </is>
      </c>
      <c r="D1351" s="25" t="inlineStr">
        <is>
          <t>H</t>
        </is>
      </c>
      <c r="E1351" s="69" t="n">
        <v>2.5069</v>
      </c>
      <c r="F1351" s="72">
        <f>ROUND(M1351*FATOR, 2)</f>
        <v/>
      </c>
      <c r="G1351" s="72">
        <f>ROUND(E1351*F1351, 2)</f>
        <v/>
      </c>
      <c r="L1351" t="n">
        <v>2.5069</v>
      </c>
      <c r="M1351" t="n">
        <v>1</v>
      </c>
      <c r="N1351">
        <f>(M1351-F1351)</f>
        <v/>
      </c>
    </row>
    <row r="1352" ht="15" customHeight="1">
      <c r="A1352" s="25" t="inlineStr">
        <is>
          <t>I2702</t>
        </is>
      </c>
      <c r="B1352" s="26" t="inlineStr">
        <is>
          <t>JUROS</t>
        </is>
      </c>
      <c r="C1352" s="25" t="inlineStr">
        <is>
          <t>SEINFRA</t>
        </is>
      </c>
      <c r="D1352" s="25" t="inlineStr">
        <is>
          <t>H</t>
        </is>
      </c>
      <c r="E1352" s="69" t="n">
        <v>0.4178</v>
      </c>
      <c r="F1352" s="72">
        <f>ROUND(M1352*FATOR, 2)</f>
        <v/>
      </c>
      <c r="G1352" s="72">
        <f>ROUND(E1352*F1352, 2)</f>
        <v/>
      </c>
      <c r="L1352" t="n">
        <v>0.4178</v>
      </c>
      <c r="M1352" t="n">
        <v>1</v>
      </c>
      <c r="N1352">
        <f>(M1352-F1352)</f>
        <v/>
      </c>
    </row>
    <row r="1353" ht="15" customHeight="1">
      <c r="A1353" s="2" t="inlineStr"/>
      <c r="B1353" s="2" t="inlineStr"/>
      <c r="C1353" s="2" t="inlineStr"/>
      <c r="D1353" s="2" t="inlineStr"/>
      <c r="E1353" s="29" t="inlineStr">
        <is>
          <t>TOTAL Material:</t>
        </is>
      </c>
      <c r="F1353" s="60" t="n"/>
      <c r="G1353" s="73">
        <f>SUM(G1350:G1352)</f>
        <v/>
      </c>
    </row>
    <row r="1354" ht="15" customHeight="1">
      <c r="A1354" s="2" t="inlineStr"/>
      <c r="B1354" s="2" t="inlineStr"/>
      <c r="C1354" s="2" t="inlineStr"/>
      <c r="D1354" s="2" t="inlineStr"/>
      <c r="E1354" s="31" t="inlineStr">
        <is>
          <t>VALOR:</t>
        </is>
      </c>
      <c r="F1354" s="60" t="n"/>
      <c r="G1354" s="61">
        <f>SUM(G1353)</f>
        <v/>
      </c>
    </row>
    <row r="1355" ht="15" customHeight="1">
      <c r="A1355" s="2" t="inlineStr"/>
      <c r="B1355" s="2" t="inlineStr"/>
      <c r="C1355" s="2" t="inlineStr"/>
      <c r="D1355" s="2" t="inlineStr"/>
      <c r="E1355" s="31" t="inlineStr">
        <is>
          <t>VALOR BDI (26.70%):</t>
        </is>
      </c>
      <c r="F1355" s="60" t="n"/>
      <c r="G1355" s="61">
        <f>ROUNDDOWN(G1354*BDI,2)</f>
        <v/>
      </c>
    </row>
    <row r="1356" ht="15" customHeight="1">
      <c r="A1356" s="2" t="inlineStr"/>
      <c r="B1356" s="2" t="inlineStr"/>
      <c r="C1356" s="2" t="inlineStr"/>
      <c r="D1356" s="2" t="inlineStr"/>
      <c r="E1356" s="31" t="inlineStr">
        <is>
          <t>VALOR COM BDI:</t>
        </is>
      </c>
      <c r="F1356" s="60" t="n"/>
      <c r="G1356" s="61">
        <f>G1355 + G1354</f>
        <v/>
      </c>
    </row>
    <row r="1357" ht="10" customHeight="1">
      <c r="A1357" s="2" t="inlineStr"/>
      <c r="B1357" s="2" t="inlineStr"/>
      <c r="C1357" s="22" t="inlineStr"/>
      <c r="E1357" s="2" t="inlineStr"/>
      <c r="F1357" s="2" t="inlineStr"/>
      <c r="G1357" s="2" t="inlineStr"/>
    </row>
    <row r="1358" ht="20" customHeight="1">
      <c r="A1358" s="23" t="inlineStr">
        <is>
          <t>I0759 PERFURATRIZ PNEUMÁTICA (CHP) (H)</t>
        </is>
      </c>
      <c r="B1358" s="59" t="n"/>
      <c r="C1358" s="59" t="n"/>
      <c r="D1358" s="59" t="n"/>
      <c r="E1358" s="59" t="n"/>
      <c r="F1358" s="59" t="n"/>
      <c r="G1358" s="60" t="n"/>
    </row>
    <row r="1359" ht="15" customHeight="1">
      <c r="A1359" s="24" t="inlineStr">
        <is>
          <t>Material</t>
        </is>
      </c>
      <c r="B1359" s="60" t="n"/>
      <c r="C1359" s="15" t="inlineStr">
        <is>
          <t>FONTE</t>
        </is>
      </c>
      <c r="D1359" s="15" t="inlineStr">
        <is>
          <t>UNID</t>
        </is>
      </c>
      <c r="E1359" s="15" t="inlineStr">
        <is>
          <t>COEFICIENTE</t>
        </is>
      </c>
      <c r="F1359" s="15" t="inlineStr">
        <is>
          <t>PREÇO UNITÁRIO</t>
        </is>
      </c>
      <c r="G1359" s="15" t="inlineStr">
        <is>
          <t>TOTAL</t>
        </is>
      </c>
    </row>
    <row r="1360" ht="15" customHeight="1">
      <c r="A1360" s="25" t="inlineStr">
        <is>
          <t>I2823</t>
        </is>
      </c>
      <c r="B1360" s="26" t="inlineStr">
        <is>
          <t>MÃO DE OBRA DE OPERAÇÃO DA PERFURATRIZ PNEUMÁTICA</t>
        </is>
      </c>
      <c r="C1360" s="25" t="inlineStr">
        <is>
          <t>SEINFRA</t>
        </is>
      </c>
      <c r="D1360" s="25" t="inlineStr">
        <is>
          <t>H</t>
        </is>
      </c>
      <c r="E1360" s="69" t="n">
        <v>1</v>
      </c>
      <c r="F1360" s="72">
        <f>ROUND(M1360*FATOR, 2)</f>
        <v/>
      </c>
      <c r="G1360" s="72">
        <f>ROUND(E1360*F1360, 2)</f>
        <v/>
      </c>
      <c r="L1360" t="n">
        <v>1</v>
      </c>
      <c r="M1360" t="n">
        <v>23.71</v>
      </c>
      <c r="N1360">
        <f>(M1360-F1360)</f>
        <v/>
      </c>
    </row>
    <row r="1361" ht="15" customHeight="1">
      <c r="A1361" s="25" t="inlineStr">
        <is>
          <t>I2701</t>
        </is>
      </c>
      <c r="B1361" s="26" t="inlineStr">
        <is>
          <t>DEPRECIAÇÃO</t>
        </is>
      </c>
      <c r="C1361" s="25" t="inlineStr">
        <is>
          <t>SEINFRA</t>
        </is>
      </c>
      <c r="D1361" s="25" t="inlineStr">
        <is>
          <t>H</t>
        </is>
      </c>
      <c r="E1361" s="69" t="n">
        <v>2.5069</v>
      </c>
      <c r="F1361" s="72">
        <f>ROUND(M1361*FATOR, 2)</f>
        <v/>
      </c>
      <c r="G1361" s="72">
        <f>ROUND(E1361*F1361, 2)</f>
        <v/>
      </c>
      <c r="L1361" t="n">
        <v>2.5069</v>
      </c>
      <c r="M1361" t="n">
        <v>1</v>
      </c>
      <c r="N1361">
        <f>(M1361-F1361)</f>
        <v/>
      </c>
    </row>
    <row r="1362" ht="15" customHeight="1">
      <c r="A1362" s="25" t="inlineStr">
        <is>
          <t>I2702</t>
        </is>
      </c>
      <c r="B1362" s="26" t="inlineStr">
        <is>
          <t>JUROS</t>
        </is>
      </c>
      <c r="C1362" s="25" t="inlineStr">
        <is>
          <t>SEINFRA</t>
        </is>
      </c>
      <c r="D1362" s="25" t="inlineStr">
        <is>
          <t>H</t>
        </is>
      </c>
      <c r="E1362" s="69" t="n">
        <v>0.4178</v>
      </c>
      <c r="F1362" s="72">
        <f>ROUND(M1362*FATOR, 2)</f>
        <v/>
      </c>
      <c r="G1362" s="72">
        <f>ROUND(E1362*F1362, 2)</f>
        <v/>
      </c>
      <c r="L1362" t="n">
        <v>0.4178</v>
      </c>
      <c r="M1362" t="n">
        <v>1</v>
      </c>
      <c r="N1362">
        <f>(M1362-F1362)</f>
        <v/>
      </c>
    </row>
    <row r="1363" ht="15" customHeight="1">
      <c r="A1363" s="25" t="inlineStr">
        <is>
          <t>I2703</t>
        </is>
      </c>
      <c r="B1363" s="26" t="inlineStr">
        <is>
          <t>MANUTENÇÃO</t>
        </is>
      </c>
      <c r="C1363" s="25" t="inlineStr">
        <is>
          <t>SEINFRA</t>
        </is>
      </c>
      <c r="D1363" s="25" t="inlineStr">
        <is>
          <t>H</t>
        </is>
      </c>
      <c r="E1363" s="69" t="n">
        <v>1.3927</v>
      </c>
      <c r="F1363" s="72">
        <f>ROUND(M1363*FATOR, 2)</f>
        <v/>
      </c>
      <c r="G1363" s="72">
        <f>ROUND(E1363*F1363, 2)</f>
        <v/>
      </c>
      <c r="L1363" t="n">
        <v>1.3927</v>
      </c>
      <c r="M1363" t="n">
        <v>1</v>
      </c>
      <c r="N1363">
        <f>(M1363-F1363)</f>
        <v/>
      </c>
    </row>
    <row r="1364" ht="15" customHeight="1">
      <c r="A1364" s="2" t="inlineStr"/>
      <c r="B1364" s="2" t="inlineStr"/>
      <c r="C1364" s="2" t="inlineStr"/>
      <c r="D1364" s="2" t="inlineStr"/>
      <c r="E1364" s="29" t="inlineStr">
        <is>
          <t>TOTAL Material:</t>
        </is>
      </c>
      <c r="F1364" s="60" t="n"/>
      <c r="G1364" s="73">
        <f>SUM(G1360:G1363)</f>
        <v/>
      </c>
    </row>
    <row r="1365" ht="15" customHeight="1">
      <c r="A1365" s="2" t="inlineStr"/>
      <c r="B1365" s="2" t="inlineStr"/>
      <c r="C1365" s="2" t="inlineStr"/>
      <c r="D1365" s="2" t="inlineStr"/>
      <c r="E1365" s="31" t="inlineStr">
        <is>
          <t>VALOR:</t>
        </is>
      </c>
      <c r="F1365" s="60" t="n"/>
      <c r="G1365" s="61">
        <f>SUM(G1364)</f>
        <v/>
      </c>
    </row>
    <row r="1366" ht="15" customHeight="1">
      <c r="A1366" s="2" t="inlineStr"/>
      <c r="B1366" s="2" t="inlineStr"/>
      <c r="C1366" s="2" t="inlineStr"/>
      <c r="D1366" s="2" t="inlineStr"/>
      <c r="E1366" s="31" t="inlineStr">
        <is>
          <t>VALOR BDI (26.70%):</t>
        </is>
      </c>
      <c r="F1366" s="60" t="n"/>
      <c r="G1366" s="61">
        <f>ROUNDDOWN(G1365*BDI,2)</f>
        <v/>
      </c>
    </row>
    <row r="1367" ht="15" customHeight="1">
      <c r="A1367" s="2" t="inlineStr"/>
      <c r="B1367" s="2" t="inlineStr"/>
      <c r="C1367" s="2" t="inlineStr"/>
      <c r="D1367" s="2" t="inlineStr"/>
      <c r="E1367" s="31" t="inlineStr">
        <is>
          <t>VALOR COM BDI:</t>
        </is>
      </c>
      <c r="F1367" s="60" t="n"/>
      <c r="G1367" s="61">
        <f>G1366 + G1365</f>
        <v/>
      </c>
    </row>
    <row r="1368" ht="10" customHeight="1">
      <c r="A1368" s="2" t="inlineStr"/>
      <c r="B1368" s="2" t="inlineStr"/>
      <c r="C1368" s="22" t="inlineStr"/>
      <c r="E1368" s="2" t="inlineStr"/>
      <c r="F1368" s="2" t="inlineStr"/>
      <c r="G1368" s="2" t="inlineStr"/>
    </row>
    <row r="1369" ht="20" customHeight="1">
      <c r="A1369" s="23" t="inlineStr">
        <is>
          <t>C4714 PINTURA DE LOGOTIPOS COM TINTA À ÓLEO EM CONCRETO (M2)</t>
        </is>
      </c>
      <c r="B1369" s="59" t="n"/>
      <c r="C1369" s="59" t="n"/>
      <c r="D1369" s="59" t="n"/>
      <c r="E1369" s="59" t="n"/>
      <c r="F1369" s="59" t="n"/>
      <c r="G1369" s="60" t="n"/>
    </row>
    <row r="1370" ht="15" customHeight="1">
      <c r="A1370" s="24" t="inlineStr">
        <is>
          <t>Material</t>
        </is>
      </c>
      <c r="B1370" s="60" t="n"/>
      <c r="C1370" s="15" t="inlineStr">
        <is>
          <t>FONTE</t>
        </is>
      </c>
      <c r="D1370" s="15" t="inlineStr">
        <is>
          <t>UNID</t>
        </is>
      </c>
      <c r="E1370" s="15" t="inlineStr">
        <is>
          <t>COEFICIENTE</t>
        </is>
      </c>
      <c r="F1370" s="15" t="inlineStr">
        <is>
          <t>PREÇO UNITÁRIO</t>
        </is>
      </c>
      <c r="G1370" s="15" t="inlineStr">
        <is>
          <t>TOTAL</t>
        </is>
      </c>
    </row>
    <row r="1371" ht="15" customHeight="1">
      <c r="A1371" s="25" t="inlineStr">
        <is>
          <t>I0035</t>
        </is>
      </c>
      <c r="B1371" s="26" t="inlineStr">
        <is>
          <t>AGUARRÁS MINERAL</t>
        </is>
      </c>
      <c r="C1371" s="25" t="inlineStr">
        <is>
          <t>SEINFRA</t>
        </is>
      </c>
      <c r="D1371" s="25" t="inlineStr">
        <is>
          <t>L</t>
        </is>
      </c>
      <c r="E1371" s="69" t="n">
        <v>0.07000000000000001</v>
      </c>
      <c r="F1371" s="72">
        <f>ROUND(M1371*FATOR, 2)</f>
        <v/>
      </c>
      <c r="G1371" s="72">
        <f>ROUND(E1371*F1371, 2)</f>
        <v/>
      </c>
      <c r="L1371" t="n">
        <v>0.07000000000000001</v>
      </c>
      <c r="M1371" t="n">
        <v>20.29</v>
      </c>
      <c r="N1371">
        <f>(M1371-F1371)</f>
        <v/>
      </c>
    </row>
    <row r="1372" ht="15" customHeight="1">
      <c r="A1372" s="25" t="inlineStr">
        <is>
          <t>I1488</t>
        </is>
      </c>
      <c r="B1372" s="26" t="inlineStr">
        <is>
          <t>LÍQUIDO PREPARADOR DE SUPERFICIES</t>
        </is>
      </c>
      <c r="C1372" s="25" t="inlineStr">
        <is>
          <t>SEINFRA</t>
        </is>
      </c>
      <c r="D1372" s="25" t="inlineStr">
        <is>
          <t>L</t>
        </is>
      </c>
      <c r="E1372" s="69" t="n">
        <v>0.15</v>
      </c>
      <c r="F1372" s="72">
        <f>ROUND(M1372*FATOR, 2)</f>
        <v/>
      </c>
      <c r="G1372" s="72">
        <f>ROUND(E1372*F1372, 2)</f>
        <v/>
      </c>
      <c r="L1372" t="n">
        <v>0.15</v>
      </c>
      <c r="M1372" t="n">
        <v>12.78</v>
      </c>
      <c r="N1372">
        <f>(M1372-F1372)</f>
        <v/>
      </c>
    </row>
    <row r="1373" ht="15" customHeight="1">
      <c r="A1373" s="25" t="inlineStr">
        <is>
          <t>I1347</t>
        </is>
      </c>
      <c r="B1373" s="26" t="inlineStr">
        <is>
          <t>LIXA PARA MADEIRA/MASSA</t>
        </is>
      </c>
      <c r="C1373" s="25" t="inlineStr">
        <is>
          <t>SEINFRA</t>
        </is>
      </c>
      <c r="D1373" s="25" t="inlineStr">
        <is>
          <t>UN</t>
        </is>
      </c>
      <c r="E1373" s="69" t="n">
        <v>0.4</v>
      </c>
      <c r="F1373" s="72">
        <f>ROUND(M1373*FATOR, 2)</f>
        <v/>
      </c>
      <c r="G1373" s="72">
        <f>ROUND(E1373*F1373, 2)</f>
        <v/>
      </c>
      <c r="L1373" t="n">
        <v>0.4</v>
      </c>
      <c r="M1373" t="n">
        <v>0.7</v>
      </c>
      <c r="N1373">
        <f>(M1373-F1373)</f>
        <v/>
      </c>
    </row>
    <row r="1374" ht="15" customHeight="1">
      <c r="A1374" s="25" t="inlineStr">
        <is>
          <t>I2100</t>
        </is>
      </c>
      <c r="B1374" s="26" t="inlineStr">
        <is>
          <t>TINTA ÓLEO</t>
        </is>
      </c>
      <c r="C1374" s="25" t="inlineStr">
        <is>
          <t>SEINFRA</t>
        </is>
      </c>
      <c r="D1374" s="25" t="inlineStr">
        <is>
          <t>L</t>
        </is>
      </c>
      <c r="E1374" s="69" t="n">
        <v>0.3</v>
      </c>
      <c r="F1374" s="72">
        <f>ROUND(M1374*FATOR, 2)</f>
        <v/>
      </c>
      <c r="G1374" s="72">
        <f>ROUND(E1374*F1374, 2)</f>
        <v/>
      </c>
      <c r="L1374" t="n">
        <v>0.3</v>
      </c>
      <c r="M1374" t="n">
        <v>19.77</v>
      </c>
      <c r="N1374">
        <f>(M1374-F1374)</f>
        <v/>
      </c>
    </row>
    <row r="1375" ht="15" customHeight="1">
      <c r="A1375" s="2" t="inlineStr"/>
      <c r="B1375" s="2" t="inlineStr"/>
      <c r="C1375" s="2" t="inlineStr"/>
      <c r="D1375" s="2" t="inlineStr"/>
      <c r="E1375" s="29" t="inlineStr">
        <is>
          <t>TOTAL Material:</t>
        </is>
      </c>
      <c r="F1375" s="60" t="n"/>
      <c r="G1375" s="73">
        <f>SUM(G1371:G1374)</f>
        <v/>
      </c>
    </row>
    <row r="1376" ht="15" customHeight="1">
      <c r="A1376" s="24" t="inlineStr">
        <is>
          <t>Mão de Obra</t>
        </is>
      </c>
      <c r="B1376" s="60" t="n"/>
      <c r="C1376" s="15" t="inlineStr">
        <is>
          <t>FONTE</t>
        </is>
      </c>
      <c r="D1376" s="15" t="inlineStr">
        <is>
          <t>UNID</t>
        </is>
      </c>
      <c r="E1376" s="15" t="inlineStr">
        <is>
          <t>COEFICIENTE</t>
        </is>
      </c>
      <c r="F1376" s="15" t="inlineStr">
        <is>
          <t>PREÇO UNITÁRIO</t>
        </is>
      </c>
      <c r="G1376" s="15" t="inlineStr">
        <is>
          <t>TOTAL</t>
        </is>
      </c>
    </row>
    <row r="1377" ht="15" customHeight="1">
      <c r="A1377" s="25" t="inlineStr">
        <is>
          <t>I0045</t>
        </is>
      </c>
      <c r="B1377" s="26" t="inlineStr">
        <is>
          <t>AJUDANTE DE PINTOR</t>
        </is>
      </c>
      <c r="C1377" s="25" t="inlineStr">
        <is>
          <t>SEINFRA</t>
        </is>
      </c>
      <c r="D1377" s="25" t="inlineStr">
        <is>
          <t>H</t>
        </is>
      </c>
      <c r="E1377" s="69">
        <f>L1377*FATOR</f>
        <v/>
      </c>
      <c r="F1377" s="72" t="n">
        <v>21.1</v>
      </c>
      <c r="G1377" s="72">
        <f>ROUND(E1377*F1377, 2)</f>
        <v/>
      </c>
      <c r="L1377" t="n">
        <v>1.6</v>
      </c>
      <c r="M1377" t="n">
        <v>21.1</v>
      </c>
      <c r="N1377">
        <f>(M1377-F1377)</f>
        <v/>
      </c>
    </row>
    <row r="1378" ht="15" customHeight="1">
      <c r="A1378" s="25" t="inlineStr">
        <is>
          <t>I2395</t>
        </is>
      </c>
      <c r="B1378" s="26" t="inlineStr">
        <is>
          <t>PINTOR</t>
        </is>
      </c>
      <c r="C1378" s="25" t="inlineStr">
        <is>
          <t>SEINFRA</t>
        </is>
      </c>
      <c r="D1378" s="25" t="inlineStr">
        <is>
          <t>H</t>
        </is>
      </c>
      <c r="E1378" s="69">
        <f>L1378*FATOR</f>
        <v/>
      </c>
      <c r="F1378" s="72" t="n">
        <v>26.86</v>
      </c>
      <c r="G1378" s="72">
        <f>ROUND(E1378*F1378, 2)</f>
        <v/>
      </c>
      <c r="L1378" t="n">
        <v>2</v>
      </c>
      <c r="M1378" t="n">
        <v>26.86</v>
      </c>
      <c r="N1378">
        <f>(M1378-F1378)</f>
        <v/>
      </c>
    </row>
    <row r="1379" ht="15" customHeight="1">
      <c r="A1379" s="2" t="inlineStr"/>
      <c r="B1379" s="2" t="inlineStr"/>
      <c r="C1379" s="2" t="inlineStr"/>
      <c r="D1379" s="2" t="inlineStr"/>
      <c r="E1379" s="29" t="inlineStr">
        <is>
          <t>TOTAL Mão de Obra:</t>
        </is>
      </c>
      <c r="F1379" s="60" t="n"/>
      <c r="G1379" s="73">
        <f>SUM(G1377:G1378)</f>
        <v/>
      </c>
    </row>
    <row r="1380" ht="15" customHeight="1">
      <c r="A1380" s="2" t="inlineStr"/>
      <c r="B1380" s="2" t="inlineStr"/>
      <c r="C1380" s="2" t="inlineStr"/>
      <c r="D1380" s="2" t="inlineStr"/>
      <c r="E1380" s="31" t="inlineStr">
        <is>
          <t>VALOR:</t>
        </is>
      </c>
      <c r="F1380" s="60" t="n"/>
      <c r="G1380" s="61">
        <f>SUM(G1375,G1379)</f>
        <v/>
      </c>
    </row>
    <row r="1381" ht="15" customHeight="1">
      <c r="A1381" s="2" t="inlineStr"/>
      <c r="B1381" s="2" t="inlineStr"/>
      <c r="C1381" s="2" t="inlineStr"/>
      <c r="D1381" s="2" t="inlineStr"/>
      <c r="E1381" s="31" t="inlineStr">
        <is>
          <t>VALOR BDI (26.70%):</t>
        </is>
      </c>
      <c r="F1381" s="60" t="n"/>
      <c r="G1381" s="61">
        <f>ROUNDDOWN(G1380*BDI,2)</f>
        <v/>
      </c>
    </row>
    <row r="1382" ht="15" customHeight="1">
      <c r="A1382" s="2" t="inlineStr"/>
      <c r="B1382" s="2" t="inlineStr"/>
      <c r="C1382" s="2" t="inlineStr"/>
      <c r="D1382" s="2" t="inlineStr"/>
      <c r="E1382" s="31" t="inlineStr">
        <is>
          <t>VALOR COM BDI:</t>
        </is>
      </c>
      <c r="F1382" s="60" t="n"/>
      <c r="G1382" s="61">
        <f>G1381 + G1380</f>
        <v/>
      </c>
    </row>
    <row r="1383" ht="10" customHeight="1">
      <c r="A1383" s="2" t="inlineStr"/>
      <c r="B1383" s="2" t="inlineStr"/>
      <c r="C1383" s="22" t="inlineStr"/>
      <c r="E1383" s="2" t="inlineStr"/>
      <c r="F1383" s="2" t="inlineStr"/>
      <c r="G1383" s="2" t="inlineStr"/>
    </row>
    <row r="1384" ht="20" customHeight="1">
      <c r="A1384" s="23" t="inlineStr">
        <is>
          <t>I0653 RETRO ESCAVADEIRA DE PNEUS (CHI) (H)</t>
        </is>
      </c>
      <c r="B1384" s="59" t="n"/>
      <c r="C1384" s="59" t="n"/>
      <c r="D1384" s="59" t="n"/>
      <c r="E1384" s="59" t="n"/>
      <c r="F1384" s="59" t="n"/>
      <c r="G1384" s="60" t="n"/>
    </row>
    <row r="1385" ht="15" customHeight="1">
      <c r="A1385" s="24" t="inlineStr">
        <is>
          <t>Material</t>
        </is>
      </c>
      <c r="B1385" s="60" t="n"/>
      <c r="C1385" s="15" t="inlineStr">
        <is>
          <t>FONTE</t>
        </is>
      </c>
      <c r="D1385" s="15" t="inlineStr">
        <is>
          <t>UNID</t>
        </is>
      </c>
      <c r="E1385" s="15" t="inlineStr">
        <is>
          <t>COEFICIENTE</t>
        </is>
      </c>
      <c r="F1385" s="15" t="inlineStr">
        <is>
          <t>PREÇO UNITÁRIO</t>
        </is>
      </c>
      <c r="G1385" s="15" t="inlineStr">
        <is>
          <t>TOTAL</t>
        </is>
      </c>
    </row>
    <row r="1386" ht="21" customHeight="1">
      <c r="A1386" s="25" t="inlineStr">
        <is>
          <t>I2827</t>
        </is>
      </c>
      <c r="B1386" s="26" t="inlineStr">
        <is>
          <t>MÃO DE OBRA DE OPERAÇÃO DA RETRO ESCAVADEIRA DE PNEUS</t>
        </is>
      </c>
      <c r="C1386" s="25" t="inlineStr">
        <is>
          <t>SEINFRA</t>
        </is>
      </c>
      <c r="D1386" s="25" t="inlineStr">
        <is>
          <t>H</t>
        </is>
      </c>
      <c r="E1386" s="69" t="n">
        <v>1</v>
      </c>
      <c r="F1386" s="72">
        <f>ROUND(M1386*FATOR, 2)</f>
        <v/>
      </c>
      <c r="G1386" s="72">
        <f>ROUND(E1386*F1386, 2)</f>
        <v/>
      </c>
      <c r="L1386" t="n">
        <v>1</v>
      </c>
      <c r="M1386" t="n">
        <v>32.45</v>
      </c>
      <c r="N1386">
        <f>(M1386-F1386)</f>
        <v/>
      </c>
    </row>
    <row r="1387" ht="15" customHeight="1">
      <c r="A1387" s="25" t="inlineStr">
        <is>
          <t>I2701</t>
        </is>
      </c>
      <c r="B1387" s="26" t="inlineStr">
        <is>
          <t>DEPRECIAÇÃO</t>
        </is>
      </c>
      <c r="C1387" s="25" t="inlineStr">
        <is>
          <t>SEINFRA</t>
        </is>
      </c>
      <c r="D1387" s="25" t="inlineStr">
        <is>
          <t>H</t>
        </is>
      </c>
      <c r="E1387" s="69" t="n">
        <v>18.3769</v>
      </c>
      <c r="F1387" s="72">
        <f>ROUND(M1387*FATOR, 2)</f>
        <v/>
      </c>
      <c r="G1387" s="72">
        <f>ROUND(E1387*F1387, 2)</f>
        <v/>
      </c>
      <c r="L1387" t="n">
        <v>18.3769</v>
      </c>
      <c r="M1387" t="n">
        <v>1</v>
      </c>
      <c r="N1387">
        <f>(M1387-F1387)</f>
        <v/>
      </c>
    </row>
    <row r="1388" ht="15" customHeight="1">
      <c r="A1388" s="25" t="inlineStr">
        <is>
          <t>I2702</t>
        </is>
      </c>
      <c r="B1388" s="26" t="inlineStr">
        <is>
          <t>JUROS</t>
        </is>
      </c>
      <c r="C1388" s="25" t="inlineStr">
        <is>
          <t>SEINFRA</t>
        </is>
      </c>
      <c r="D1388" s="25" t="inlineStr">
        <is>
          <t>H</t>
        </is>
      </c>
      <c r="E1388" s="69" t="n">
        <v>6.2022</v>
      </c>
      <c r="F1388" s="72">
        <f>ROUND(M1388*FATOR, 2)</f>
        <v/>
      </c>
      <c r="G1388" s="72">
        <f>ROUND(E1388*F1388, 2)</f>
        <v/>
      </c>
      <c r="L1388" t="n">
        <v>6.2022</v>
      </c>
      <c r="M1388" t="n">
        <v>1</v>
      </c>
      <c r="N1388">
        <f>(M1388-F1388)</f>
        <v/>
      </c>
    </row>
    <row r="1389" ht="15" customHeight="1">
      <c r="A1389" s="2" t="inlineStr"/>
      <c r="B1389" s="2" t="inlineStr"/>
      <c r="C1389" s="2" t="inlineStr"/>
      <c r="D1389" s="2" t="inlineStr"/>
      <c r="E1389" s="29" t="inlineStr">
        <is>
          <t>TOTAL Material:</t>
        </is>
      </c>
      <c r="F1389" s="60" t="n"/>
      <c r="G1389" s="73">
        <f>SUM(G1386:G1388)</f>
        <v/>
      </c>
    </row>
    <row r="1390" ht="15" customHeight="1">
      <c r="A1390" s="2" t="inlineStr"/>
      <c r="B1390" s="2" t="inlineStr"/>
      <c r="C1390" s="2" t="inlineStr"/>
      <c r="D1390" s="2" t="inlineStr"/>
      <c r="E1390" s="31" t="inlineStr">
        <is>
          <t>VALOR:</t>
        </is>
      </c>
      <c r="F1390" s="60" t="n"/>
      <c r="G1390" s="61">
        <f>SUM(G1389)</f>
        <v/>
      </c>
    </row>
    <row r="1391" ht="15" customHeight="1">
      <c r="A1391" s="2" t="inlineStr"/>
      <c r="B1391" s="2" t="inlineStr"/>
      <c r="C1391" s="2" t="inlineStr"/>
      <c r="D1391" s="2" t="inlineStr"/>
      <c r="E1391" s="31" t="inlineStr">
        <is>
          <t>VALOR BDI (26.70%):</t>
        </is>
      </c>
      <c r="F1391" s="60" t="n"/>
      <c r="G1391" s="61">
        <f>ROUNDDOWN(G1390*BDI,2)</f>
        <v/>
      </c>
    </row>
    <row r="1392" ht="15" customHeight="1">
      <c r="A1392" s="2" t="inlineStr"/>
      <c r="B1392" s="2" t="inlineStr"/>
      <c r="C1392" s="2" t="inlineStr"/>
      <c r="D1392" s="2" t="inlineStr"/>
      <c r="E1392" s="31" t="inlineStr">
        <is>
          <t>VALOR COM BDI:</t>
        </is>
      </c>
      <c r="F1392" s="60" t="n"/>
      <c r="G1392" s="61">
        <f>G1391 + G1390</f>
        <v/>
      </c>
    </row>
    <row r="1393" ht="10" customHeight="1">
      <c r="A1393" s="2" t="inlineStr"/>
      <c r="B1393" s="2" t="inlineStr"/>
      <c r="C1393" s="22" t="inlineStr"/>
      <c r="E1393" s="2" t="inlineStr"/>
      <c r="F1393" s="2" t="inlineStr"/>
      <c r="G1393" s="2" t="inlineStr"/>
    </row>
    <row r="1394" ht="20" customHeight="1">
      <c r="A1394" s="23" t="inlineStr">
        <is>
          <t>I0765 RETRO ESCAVADEIRA DE PNEUS (CHP) (H)</t>
        </is>
      </c>
      <c r="B1394" s="59" t="n"/>
      <c r="C1394" s="59" t="n"/>
      <c r="D1394" s="59" t="n"/>
      <c r="E1394" s="59" t="n"/>
      <c r="F1394" s="59" t="n"/>
      <c r="G1394" s="60" t="n"/>
    </row>
    <row r="1395" ht="15" customHeight="1">
      <c r="A1395" s="24" t="inlineStr">
        <is>
          <t>Material</t>
        </is>
      </c>
      <c r="B1395" s="60" t="n"/>
      <c r="C1395" s="15" t="inlineStr">
        <is>
          <t>FONTE</t>
        </is>
      </c>
      <c r="D1395" s="15" t="inlineStr">
        <is>
          <t>UNID</t>
        </is>
      </c>
      <c r="E1395" s="15" t="inlineStr">
        <is>
          <t>COEFICIENTE</t>
        </is>
      </c>
      <c r="F1395" s="15" t="inlineStr">
        <is>
          <t>PREÇO UNITÁRIO</t>
        </is>
      </c>
      <c r="G1395" s="15" t="inlineStr">
        <is>
          <t>TOTAL</t>
        </is>
      </c>
    </row>
    <row r="1396" ht="21" customHeight="1">
      <c r="A1396" s="25" t="inlineStr">
        <is>
          <t>I2827</t>
        </is>
      </c>
      <c r="B1396" s="26" t="inlineStr">
        <is>
          <t>MÃO DE OBRA DE OPERAÇÃO DA RETRO ESCAVADEIRA DE PNEUS</t>
        </is>
      </c>
      <c r="C1396" s="25" t="inlineStr">
        <is>
          <t>SEINFRA</t>
        </is>
      </c>
      <c r="D1396" s="25" t="inlineStr">
        <is>
          <t>H</t>
        </is>
      </c>
      <c r="E1396" s="69" t="n">
        <v>1</v>
      </c>
      <c r="F1396" s="72">
        <f>ROUND(M1396*FATOR, 2)</f>
        <v/>
      </c>
      <c r="G1396" s="72">
        <f>ROUND(E1396*F1396, 2)</f>
        <v/>
      </c>
      <c r="L1396" t="n">
        <v>1</v>
      </c>
      <c r="M1396" t="n">
        <v>32.45</v>
      </c>
      <c r="N1396">
        <f>(M1396-F1396)</f>
        <v/>
      </c>
    </row>
    <row r="1397" ht="15" customHeight="1">
      <c r="A1397" s="25" t="inlineStr">
        <is>
          <t>I2826</t>
        </is>
      </c>
      <c r="B1397" s="26" t="inlineStr">
        <is>
          <t>MATERIAL DE OPERAÇÃO DA RETRO ESCAVADEIRA DE PNEUS</t>
        </is>
      </c>
      <c r="C1397" s="25" t="inlineStr">
        <is>
          <t>SEINFRA</t>
        </is>
      </c>
      <c r="D1397" s="25" t="inlineStr">
        <is>
          <t>H</t>
        </is>
      </c>
      <c r="E1397" s="69" t="n">
        <v>1</v>
      </c>
      <c r="F1397" s="72">
        <f>ROUND(M1397*FATOR, 2)</f>
        <v/>
      </c>
      <c r="G1397" s="72">
        <f>ROUND(E1397*F1397, 2)</f>
        <v/>
      </c>
      <c r="L1397" t="n">
        <v>1</v>
      </c>
      <c r="M1397" t="n">
        <v>56.1375</v>
      </c>
      <c r="N1397">
        <f>(M1397-F1397)</f>
        <v/>
      </c>
    </row>
    <row r="1398" ht="15" customHeight="1">
      <c r="A1398" s="25" t="inlineStr">
        <is>
          <t>I2701</t>
        </is>
      </c>
      <c r="B1398" s="26" t="inlineStr">
        <is>
          <t>DEPRECIAÇÃO</t>
        </is>
      </c>
      <c r="C1398" s="25" t="inlineStr">
        <is>
          <t>SEINFRA</t>
        </is>
      </c>
      <c r="D1398" s="25" t="inlineStr">
        <is>
          <t>H</t>
        </is>
      </c>
      <c r="E1398" s="69" t="n">
        <v>18.3769</v>
      </c>
      <c r="F1398" s="72">
        <f>ROUND(M1398*FATOR, 2)</f>
        <v/>
      </c>
      <c r="G1398" s="72">
        <f>ROUND(E1398*F1398, 2)</f>
        <v/>
      </c>
      <c r="L1398" t="n">
        <v>18.3769</v>
      </c>
      <c r="M1398" t="n">
        <v>1</v>
      </c>
      <c r="N1398">
        <f>(M1398-F1398)</f>
        <v/>
      </c>
    </row>
    <row r="1399" ht="15" customHeight="1">
      <c r="A1399" s="25" t="inlineStr">
        <is>
          <t>I2702</t>
        </is>
      </c>
      <c r="B1399" s="26" t="inlineStr">
        <is>
          <t>JUROS</t>
        </is>
      </c>
      <c r="C1399" s="25" t="inlineStr">
        <is>
          <t>SEINFRA</t>
        </is>
      </c>
      <c r="D1399" s="25" t="inlineStr">
        <is>
          <t>H</t>
        </is>
      </c>
      <c r="E1399" s="69" t="n">
        <v>6.2022</v>
      </c>
      <c r="F1399" s="72">
        <f>ROUND(M1399*FATOR, 2)</f>
        <v/>
      </c>
      <c r="G1399" s="72">
        <f>ROUND(E1399*F1399, 2)</f>
        <v/>
      </c>
      <c r="L1399" t="n">
        <v>6.2022</v>
      </c>
      <c r="M1399" t="n">
        <v>1</v>
      </c>
      <c r="N1399">
        <f>(M1399-F1399)</f>
        <v/>
      </c>
    </row>
    <row r="1400" ht="15" customHeight="1">
      <c r="A1400" s="25" t="inlineStr">
        <is>
          <t>I2703</t>
        </is>
      </c>
      <c r="B1400" s="26" t="inlineStr">
        <is>
          <t>MANUTENÇÃO</t>
        </is>
      </c>
      <c r="C1400" s="25" t="inlineStr">
        <is>
          <t>SEINFRA</t>
        </is>
      </c>
      <c r="D1400" s="25" t="inlineStr">
        <is>
          <t>H</t>
        </is>
      </c>
      <c r="E1400" s="69" t="n">
        <v>27.5654</v>
      </c>
      <c r="F1400" s="72">
        <f>ROUND(M1400*FATOR, 2)</f>
        <v/>
      </c>
      <c r="G1400" s="72">
        <f>ROUND(E1400*F1400, 2)</f>
        <v/>
      </c>
      <c r="L1400" t="n">
        <v>27.5654</v>
      </c>
      <c r="M1400" t="n">
        <v>1</v>
      </c>
      <c r="N1400">
        <f>(M1400-F1400)</f>
        <v/>
      </c>
    </row>
    <row r="1401" ht="15" customHeight="1">
      <c r="A1401" s="2" t="inlineStr"/>
      <c r="B1401" s="2" t="inlineStr"/>
      <c r="C1401" s="2" t="inlineStr"/>
      <c r="D1401" s="2" t="inlineStr"/>
      <c r="E1401" s="29" t="inlineStr">
        <is>
          <t>TOTAL Material:</t>
        </is>
      </c>
      <c r="F1401" s="60" t="n"/>
      <c r="G1401" s="73">
        <f>SUM(G1396:G1400)</f>
        <v/>
      </c>
    </row>
    <row r="1402" ht="15" customHeight="1">
      <c r="A1402" s="2" t="inlineStr"/>
      <c r="B1402" s="2" t="inlineStr"/>
      <c r="C1402" s="2" t="inlineStr"/>
      <c r="D1402" s="2" t="inlineStr"/>
      <c r="E1402" s="31" t="inlineStr">
        <is>
          <t>VALOR:</t>
        </is>
      </c>
      <c r="F1402" s="60" t="n"/>
      <c r="G1402" s="61">
        <f>SUM(G1401)</f>
        <v/>
      </c>
    </row>
    <row r="1403" ht="15" customHeight="1">
      <c r="A1403" s="2" t="inlineStr"/>
      <c r="B1403" s="2" t="inlineStr"/>
      <c r="C1403" s="2" t="inlineStr"/>
      <c r="D1403" s="2" t="inlineStr"/>
      <c r="E1403" s="31" t="inlineStr">
        <is>
          <t>VALOR BDI (26.70%):</t>
        </is>
      </c>
      <c r="F1403" s="60" t="n"/>
      <c r="G1403" s="61">
        <f>ROUNDDOWN(G1402*BDI,2)</f>
        <v/>
      </c>
    </row>
    <row r="1404" ht="15" customHeight="1">
      <c r="A1404" s="2" t="inlineStr"/>
      <c r="B1404" s="2" t="inlineStr"/>
      <c r="C1404" s="2" t="inlineStr"/>
      <c r="D1404" s="2" t="inlineStr"/>
      <c r="E1404" s="31" t="inlineStr">
        <is>
          <t>VALOR COM BDI:</t>
        </is>
      </c>
      <c r="F1404" s="60" t="n"/>
      <c r="G1404" s="61">
        <f>G1403 + G1402</f>
        <v/>
      </c>
    </row>
    <row r="1405" ht="10" customHeight="1">
      <c r="A1405" s="2" t="inlineStr"/>
      <c r="B1405" s="2" t="inlineStr"/>
      <c r="C1405" s="22" t="inlineStr"/>
      <c r="E1405" s="2" t="inlineStr"/>
      <c r="F1405" s="2" t="inlineStr"/>
      <c r="G1405" s="2" t="inlineStr"/>
    </row>
    <row r="1406" ht="20" customHeight="1">
      <c r="A1406" s="23" t="inlineStr">
        <is>
          <t>G0443 RETÍFICA RETA ELÉTRICA DE 650 W VELOCIDADE MÁXIMA 10000 A 28000 RPM (CHI) (H)</t>
        </is>
      </c>
      <c r="B1406" s="59" t="n"/>
      <c r="C1406" s="59" t="n"/>
      <c r="D1406" s="59" t="n"/>
      <c r="E1406" s="59" t="n"/>
      <c r="F1406" s="59" t="n"/>
      <c r="G1406" s="60" t="n"/>
    </row>
    <row r="1407" ht="15" customHeight="1">
      <c r="A1407" s="24" t="inlineStr">
        <is>
          <t>Material</t>
        </is>
      </c>
      <c r="B1407" s="60" t="n"/>
      <c r="C1407" s="15" t="inlineStr">
        <is>
          <t>FONTE</t>
        </is>
      </c>
      <c r="D1407" s="15" t="inlineStr">
        <is>
          <t>UNID</t>
        </is>
      </c>
      <c r="E1407" s="15" t="inlineStr">
        <is>
          <t>COEFICIENTE</t>
        </is>
      </c>
      <c r="F1407" s="15" t="inlineStr">
        <is>
          <t>PREÇO UNITÁRIO</t>
        </is>
      </c>
      <c r="G1407" s="15" t="inlineStr">
        <is>
          <t>TOTAL</t>
        </is>
      </c>
    </row>
    <row r="1408" ht="15" customHeight="1">
      <c r="A1408" s="25" t="inlineStr">
        <is>
          <t>I2701</t>
        </is>
      </c>
      <c r="B1408" s="26" t="inlineStr">
        <is>
          <t>DEPRECIAÇÃO</t>
        </is>
      </c>
      <c r="C1408" s="25" t="inlineStr">
        <is>
          <t>SEINFRA</t>
        </is>
      </c>
      <c r="D1408" s="25" t="inlineStr">
        <is>
          <t>H</t>
        </is>
      </c>
      <c r="E1408" s="69" t="n">
        <v>0.1815</v>
      </c>
      <c r="F1408" s="72">
        <f>ROUND(M1408*FATOR, 2)</f>
        <v/>
      </c>
      <c r="G1408" s="72">
        <f>ROUND(E1408*F1408, 2)</f>
        <v/>
      </c>
      <c r="L1408" t="n">
        <v>0.1815</v>
      </c>
      <c r="M1408" t="n">
        <v>1</v>
      </c>
      <c r="N1408">
        <f>(M1408-F1408)</f>
        <v/>
      </c>
    </row>
    <row r="1409" ht="15" customHeight="1">
      <c r="A1409" s="25" t="inlineStr">
        <is>
          <t>I2702</t>
        </is>
      </c>
      <c r="B1409" s="26" t="inlineStr">
        <is>
          <t>JUROS</t>
        </is>
      </c>
      <c r="C1409" s="25" t="inlineStr">
        <is>
          <t>SEINFRA</t>
        </is>
      </c>
      <c r="D1409" s="25" t="inlineStr">
        <is>
          <t>H</t>
        </is>
      </c>
      <c r="E1409" s="69" t="n">
        <v>0.0344</v>
      </c>
      <c r="F1409" s="72">
        <f>ROUND(M1409*FATOR, 2)</f>
        <v/>
      </c>
      <c r="G1409" s="72">
        <f>ROUND(E1409*F1409, 2)</f>
        <v/>
      </c>
      <c r="L1409" t="n">
        <v>0.0344</v>
      </c>
      <c r="M1409" t="n">
        <v>1</v>
      </c>
      <c r="N1409">
        <f>(M1409-F1409)</f>
        <v/>
      </c>
    </row>
    <row r="1410" ht="15" customHeight="1">
      <c r="A1410" s="2" t="inlineStr"/>
      <c r="B1410" s="2" t="inlineStr"/>
      <c r="C1410" s="2" t="inlineStr"/>
      <c r="D1410" s="2" t="inlineStr"/>
      <c r="E1410" s="29" t="inlineStr">
        <is>
          <t>TOTAL Material:</t>
        </is>
      </c>
      <c r="F1410" s="60" t="n"/>
      <c r="G1410" s="73">
        <f>SUM(G1408:G1409)</f>
        <v/>
      </c>
    </row>
    <row r="1411" ht="15" customHeight="1">
      <c r="A1411" s="2" t="inlineStr"/>
      <c r="B1411" s="2" t="inlineStr"/>
      <c r="C1411" s="2" t="inlineStr"/>
      <c r="D1411" s="2" t="inlineStr"/>
      <c r="E1411" s="31" t="inlineStr">
        <is>
          <t>VALOR:</t>
        </is>
      </c>
      <c r="F1411" s="60" t="n"/>
      <c r="G1411" s="61">
        <f>SUM(G1410)</f>
        <v/>
      </c>
    </row>
    <row r="1412" ht="15" customHeight="1">
      <c r="A1412" s="2" t="inlineStr"/>
      <c r="B1412" s="2" t="inlineStr"/>
      <c r="C1412" s="2" t="inlineStr"/>
      <c r="D1412" s="2" t="inlineStr"/>
      <c r="E1412" s="31" t="inlineStr">
        <is>
          <t>VALOR BDI (26.70%):</t>
        </is>
      </c>
      <c r="F1412" s="60" t="n"/>
      <c r="G1412" s="61">
        <f>ROUNDDOWN(G1411*BDI,2)</f>
        <v/>
      </c>
    </row>
    <row r="1413" ht="15" customHeight="1">
      <c r="A1413" s="2" t="inlineStr"/>
      <c r="B1413" s="2" t="inlineStr"/>
      <c r="C1413" s="2" t="inlineStr"/>
      <c r="D1413" s="2" t="inlineStr"/>
      <c r="E1413" s="31" t="inlineStr">
        <is>
          <t>VALOR COM BDI:</t>
        </is>
      </c>
      <c r="F1413" s="60" t="n"/>
      <c r="G1413" s="61">
        <f>G1412 + G1411</f>
        <v/>
      </c>
    </row>
    <row r="1414" ht="10" customHeight="1">
      <c r="A1414" s="2" t="inlineStr"/>
      <c r="B1414" s="2" t="inlineStr"/>
      <c r="C1414" s="22" t="inlineStr"/>
      <c r="E1414" s="2" t="inlineStr"/>
      <c r="F1414" s="2" t="inlineStr"/>
      <c r="G1414" s="2" t="inlineStr"/>
    </row>
    <row r="1415" ht="20" customHeight="1">
      <c r="A1415" s="23" t="inlineStr">
        <is>
          <t>G0442 RETÍFICA RETA ELÉTRICA DE 650 W VELOCIDADE MÁXIMA 10000 A 28000 RPM (CHP) (H)</t>
        </is>
      </c>
      <c r="B1415" s="59" t="n"/>
      <c r="C1415" s="59" t="n"/>
      <c r="D1415" s="59" t="n"/>
      <c r="E1415" s="59" t="n"/>
      <c r="F1415" s="59" t="n"/>
      <c r="G1415" s="60" t="n"/>
    </row>
    <row r="1416" ht="15" customHeight="1">
      <c r="A1416" s="24" t="inlineStr">
        <is>
          <t>Material</t>
        </is>
      </c>
      <c r="B1416" s="60" t="n"/>
      <c r="C1416" s="15" t="inlineStr">
        <is>
          <t>FONTE</t>
        </is>
      </c>
      <c r="D1416" s="15" t="inlineStr">
        <is>
          <t>UNID</t>
        </is>
      </c>
      <c r="E1416" s="15" t="inlineStr">
        <is>
          <t>COEFICIENTE</t>
        </is>
      </c>
      <c r="F1416" s="15" t="inlineStr">
        <is>
          <t>PREÇO UNITÁRIO</t>
        </is>
      </c>
      <c r="G1416" s="15" t="inlineStr">
        <is>
          <t>TOTAL</t>
        </is>
      </c>
    </row>
    <row r="1417" ht="15" customHeight="1">
      <c r="A1417" s="25" t="inlineStr">
        <is>
          <t>I2701</t>
        </is>
      </c>
      <c r="B1417" s="26" t="inlineStr">
        <is>
          <t>DEPRECIAÇÃO</t>
        </is>
      </c>
      <c r="C1417" s="25" t="inlineStr">
        <is>
          <t>SEINFRA</t>
        </is>
      </c>
      <c r="D1417" s="25" t="inlineStr">
        <is>
          <t>H</t>
        </is>
      </c>
      <c r="E1417" s="69" t="n">
        <v>0.1815</v>
      </c>
      <c r="F1417" s="72">
        <f>ROUND(M1417*FATOR, 2)</f>
        <v/>
      </c>
      <c r="G1417" s="72">
        <f>ROUND(E1417*F1417, 2)</f>
        <v/>
      </c>
      <c r="L1417" t="n">
        <v>0.1815</v>
      </c>
      <c r="M1417" t="n">
        <v>1</v>
      </c>
      <c r="N1417">
        <f>(M1417-F1417)</f>
        <v/>
      </c>
    </row>
    <row r="1418" ht="15" customHeight="1">
      <c r="A1418" s="25" t="inlineStr">
        <is>
          <t>I2702</t>
        </is>
      </c>
      <c r="B1418" s="26" t="inlineStr">
        <is>
          <t>JUROS</t>
        </is>
      </c>
      <c r="C1418" s="25" t="inlineStr">
        <is>
          <t>SEINFRA</t>
        </is>
      </c>
      <c r="D1418" s="25" t="inlineStr">
        <is>
          <t>H</t>
        </is>
      </c>
      <c r="E1418" s="69" t="n">
        <v>0.0344</v>
      </c>
      <c r="F1418" s="72">
        <f>ROUND(M1418*FATOR, 2)</f>
        <v/>
      </c>
      <c r="G1418" s="72">
        <f>ROUND(E1418*F1418, 2)</f>
        <v/>
      </c>
      <c r="L1418" t="n">
        <v>0.0344</v>
      </c>
      <c r="M1418" t="n">
        <v>1</v>
      </c>
      <c r="N1418">
        <f>(M1418-F1418)</f>
        <v/>
      </c>
    </row>
    <row r="1419" ht="15" customHeight="1">
      <c r="A1419" s="25" t="inlineStr">
        <is>
          <t>I2703</t>
        </is>
      </c>
      <c r="B1419" s="26" t="inlineStr">
        <is>
          <t>MANUTENÇÃO</t>
        </is>
      </c>
      <c r="C1419" s="25" t="inlineStr">
        <is>
          <t>SEINFRA</t>
        </is>
      </c>
      <c r="D1419" s="25" t="inlineStr">
        <is>
          <t>H</t>
        </is>
      </c>
      <c r="E1419" s="69" t="n">
        <v>0.1528</v>
      </c>
      <c r="F1419" s="72">
        <f>ROUND(M1419*FATOR, 2)</f>
        <v/>
      </c>
      <c r="G1419" s="72">
        <f>ROUND(E1419*F1419, 2)</f>
        <v/>
      </c>
      <c r="L1419" t="n">
        <v>0.1528</v>
      </c>
      <c r="M1419" t="n">
        <v>1</v>
      </c>
      <c r="N1419">
        <f>(M1419-F1419)</f>
        <v/>
      </c>
    </row>
    <row r="1420" ht="15" customHeight="1">
      <c r="A1420" s="2" t="inlineStr"/>
      <c r="B1420" s="2" t="inlineStr"/>
      <c r="C1420" s="2" t="inlineStr"/>
      <c r="D1420" s="2" t="inlineStr"/>
      <c r="E1420" s="29" t="inlineStr">
        <is>
          <t>TOTAL Material:</t>
        </is>
      </c>
      <c r="F1420" s="60" t="n"/>
      <c r="G1420" s="73">
        <f>SUM(G1417:G1419)</f>
        <v/>
      </c>
    </row>
    <row r="1421" ht="15" customHeight="1">
      <c r="A1421" s="2" t="inlineStr"/>
      <c r="B1421" s="2" t="inlineStr"/>
      <c r="C1421" s="2" t="inlineStr"/>
      <c r="D1421" s="2" t="inlineStr"/>
      <c r="E1421" s="31" t="inlineStr">
        <is>
          <t>VALOR:</t>
        </is>
      </c>
      <c r="F1421" s="60" t="n"/>
      <c r="G1421" s="61">
        <f>SUM(G1420)</f>
        <v/>
      </c>
    </row>
    <row r="1422" ht="15" customHeight="1">
      <c r="A1422" s="2" t="inlineStr"/>
      <c r="B1422" s="2" t="inlineStr"/>
      <c r="C1422" s="2" t="inlineStr"/>
      <c r="D1422" s="2" t="inlineStr"/>
      <c r="E1422" s="31" t="inlineStr">
        <is>
          <t>VALOR BDI (26.70%):</t>
        </is>
      </c>
      <c r="F1422" s="60" t="n"/>
      <c r="G1422" s="61">
        <f>ROUNDDOWN(G1421*BDI,2)</f>
        <v/>
      </c>
    </row>
    <row r="1423" ht="15" customHeight="1">
      <c r="A1423" s="2" t="inlineStr"/>
      <c r="B1423" s="2" t="inlineStr"/>
      <c r="C1423" s="2" t="inlineStr"/>
      <c r="D1423" s="2" t="inlineStr"/>
      <c r="E1423" s="31" t="inlineStr">
        <is>
          <t>VALOR COM BDI:</t>
        </is>
      </c>
      <c r="F1423" s="60" t="n"/>
      <c r="G1423" s="61">
        <f>G1422 + G1421</f>
        <v/>
      </c>
    </row>
    <row r="1424" ht="10" customHeight="1">
      <c r="A1424" s="2" t="inlineStr"/>
      <c r="B1424" s="2" t="inlineStr"/>
      <c r="C1424" s="22" t="inlineStr"/>
      <c r="E1424" s="2" t="inlineStr"/>
      <c r="F1424" s="2" t="inlineStr"/>
      <c r="G1424" s="2" t="inlineStr"/>
    </row>
    <row r="1425" ht="20" customHeight="1">
      <c r="A1425" s="23" t="inlineStr">
        <is>
          <t>C3235 ROCHA PARA BRITAGEM (M3)</t>
        </is>
      </c>
      <c r="B1425" s="59" t="n"/>
      <c r="C1425" s="59" t="n"/>
      <c r="D1425" s="59" t="n"/>
      <c r="E1425" s="59" t="n"/>
      <c r="F1425" s="59" t="n"/>
      <c r="G1425" s="60" t="n"/>
    </row>
    <row r="1426" ht="15" customHeight="1">
      <c r="A1426" s="24" t="inlineStr">
        <is>
          <t>Equipamento Custo Horário</t>
        </is>
      </c>
      <c r="B1426" s="60" t="n"/>
      <c r="C1426" s="15" t="inlineStr">
        <is>
          <t>FONTE</t>
        </is>
      </c>
      <c r="D1426" s="15" t="inlineStr">
        <is>
          <t>UNID</t>
        </is>
      </c>
      <c r="E1426" s="15" t="inlineStr">
        <is>
          <t>COEFICIENTE</t>
        </is>
      </c>
      <c r="F1426" s="15" t="inlineStr">
        <is>
          <t>PREÇO UNITÁRIO</t>
        </is>
      </c>
      <c r="G1426" s="15" t="inlineStr">
        <is>
          <t>TOTAL</t>
        </is>
      </c>
    </row>
    <row r="1427" ht="15" customHeight="1">
      <c r="A1427" s="25" t="inlineStr">
        <is>
          <t>I0614</t>
        </is>
      </c>
      <c r="B1427" s="26" t="inlineStr">
        <is>
          <t>COMPRESSOR DE AR 250 PCM (CHI)</t>
        </is>
      </c>
      <c r="C1427" s="25" t="inlineStr">
        <is>
          <t>SEINFRA</t>
        </is>
      </c>
      <c r="D1427" s="25" t="inlineStr">
        <is>
          <t>H</t>
        </is>
      </c>
      <c r="E1427" s="69" t="n">
        <v>0</v>
      </c>
      <c r="F1427" s="72">
        <f>ROUND(M1427*FATOR, 2)</f>
        <v/>
      </c>
      <c r="G1427" s="72">
        <f>ROUND(E1427*F1427, 2)</f>
        <v/>
      </c>
      <c r="L1427" t="n">
        <v>0</v>
      </c>
      <c r="M1427" t="n">
        <v>47.4699</v>
      </c>
      <c r="N1427">
        <f>(M1427-F1427)</f>
        <v/>
      </c>
    </row>
    <row r="1428" ht="15" customHeight="1">
      <c r="A1428" s="25" t="inlineStr">
        <is>
          <t>I0728</t>
        </is>
      </c>
      <c r="B1428" s="26" t="inlineStr">
        <is>
          <t>COMPRESSOR DE AR 250 PCM (CHP)</t>
        </is>
      </c>
      <c r="C1428" s="25" t="inlineStr">
        <is>
          <t>SEINFRA</t>
        </is>
      </c>
      <c r="D1428" s="25" t="inlineStr">
        <is>
          <t>H</t>
        </is>
      </c>
      <c r="E1428" s="69" t="n">
        <v>0.05882353</v>
      </c>
      <c r="F1428" s="72">
        <f>ROUND(M1428*FATOR, 2)</f>
        <v/>
      </c>
      <c r="G1428" s="72">
        <f>ROUND(E1428*F1428, 2)</f>
        <v/>
      </c>
      <c r="L1428" t="n">
        <v>0.05882353</v>
      </c>
      <c r="M1428" t="n">
        <v>137.6289</v>
      </c>
      <c r="N1428">
        <f>(M1428-F1428)</f>
        <v/>
      </c>
    </row>
    <row r="1429" ht="15" customHeight="1">
      <c r="A1429" s="25" t="inlineStr">
        <is>
          <t>I0645</t>
        </is>
      </c>
      <c r="B1429" s="26" t="inlineStr">
        <is>
          <t>PERFURATRIZ PNEUMÁTICA (CHI)</t>
        </is>
      </c>
      <c r="C1429" s="25" t="inlineStr">
        <is>
          <t>SEINFRA</t>
        </is>
      </c>
      <c r="D1429" s="25" t="inlineStr">
        <is>
          <t>H</t>
        </is>
      </c>
      <c r="E1429" s="69" t="n">
        <v>0</v>
      </c>
      <c r="F1429" s="72">
        <f>ROUND(M1429*FATOR, 2)</f>
        <v/>
      </c>
      <c r="G1429" s="72">
        <f>ROUND(E1429*F1429, 2)</f>
        <v/>
      </c>
      <c r="L1429" t="n">
        <v>0</v>
      </c>
      <c r="M1429" t="n">
        <v>26.6347</v>
      </c>
      <c r="N1429">
        <f>(M1429-F1429)</f>
        <v/>
      </c>
    </row>
    <row r="1430" ht="15" customHeight="1">
      <c r="A1430" s="25" t="inlineStr">
        <is>
          <t>I0759</t>
        </is>
      </c>
      <c r="B1430" s="26" t="inlineStr">
        <is>
          <t>PERFURATRIZ PNEUMÁTICA (CHP)</t>
        </is>
      </c>
      <c r="C1430" s="25" t="inlineStr">
        <is>
          <t>SEINFRA</t>
        </is>
      </c>
      <c r="D1430" s="25" t="inlineStr">
        <is>
          <t>H</t>
        </is>
      </c>
      <c r="E1430" s="69" t="n">
        <v>0.17647059</v>
      </c>
      <c r="F1430" s="72">
        <f>ROUND(M1430*FATOR, 2)</f>
        <v/>
      </c>
      <c r="G1430" s="72">
        <f>ROUND(E1430*F1430, 2)</f>
        <v/>
      </c>
      <c r="L1430" t="n">
        <v>0.17647059</v>
      </c>
      <c r="M1430" t="n">
        <v>28.0274</v>
      </c>
      <c r="N1430">
        <f>(M1430-F1430)</f>
        <v/>
      </c>
    </row>
    <row r="1431" ht="18" customHeight="1">
      <c r="A1431" s="2" t="inlineStr"/>
      <c r="B1431" s="2" t="inlineStr"/>
      <c r="C1431" s="2" t="inlineStr"/>
      <c r="D1431" s="2" t="inlineStr"/>
      <c r="E1431" s="29" t="inlineStr">
        <is>
          <t>TOTAL Equipamento Custo Horário:</t>
        </is>
      </c>
      <c r="F1431" s="60" t="n"/>
      <c r="G1431" s="73">
        <f>SUM(G1427:G1430)</f>
        <v/>
      </c>
    </row>
    <row r="1432" ht="15" customHeight="1">
      <c r="A1432" s="24" t="inlineStr">
        <is>
          <t>Material</t>
        </is>
      </c>
      <c r="B1432" s="60" t="n"/>
      <c r="C1432" s="15" t="inlineStr">
        <is>
          <t>FONTE</t>
        </is>
      </c>
      <c r="D1432" s="15" t="inlineStr">
        <is>
          <t>UNID</t>
        </is>
      </c>
      <c r="E1432" s="15" t="inlineStr">
        <is>
          <t>COEFICIENTE</t>
        </is>
      </c>
      <c r="F1432" s="15" t="inlineStr">
        <is>
          <t>PREÇO UNITÁRIO</t>
        </is>
      </c>
      <c r="G1432" s="15" t="inlineStr">
        <is>
          <t>TOTAL</t>
        </is>
      </c>
    </row>
    <row r="1433" ht="15" customHeight="1">
      <c r="A1433" s="25" t="inlineStr">
        <is>
          <t>I0860</t>
        </is>
      </c>
      <c r="B1433" s="26" t="inlineStr">
        <is>
          <t>CORDEL DETONANTE</t>
        </is>
      </c>
      <c r="C1433" s="25" t="inlineStr">
        <is>
          <t>SEINFRA</t>
        </is>
      </c>
      <c r="D1433" s="25" t="inlineStr">
        <is>
          <t>M</t>
        </is>
      </c>
      <c r="E1433" s="69" t="n">
        <v>1.24</v>
      </c>
      <c r="F1433" s="72">
        <f>ROUND(M1433*FATOR, 2)</f>
        <v/>
      </c>
      <c r="G1433" s="72">
        <f>ROUND(E1433*F1433, 2)</f>
        <v/>
      </c>
      <c r="L1433" t="n">
        <v>1.24</v>
      </c>
      <c r="M1433" t="n">
        <v>6.01</v>
      </c>
      <c r="N1433">
        <f>(M1433-F1433)</f>
        <v/>
      </c>
    </row>
    <row r="1434" ht="15" customHeight="1">
      <c r="A1434" s="25" t="inlineStr">
        <is>
          <t>I2507</t>
        </is>
      </c>
      <c r="B1434" s="26" t="inlineStr">
        <is>
          <t>DINAMITE 60%</t>
        </is>
      </c>
      <c r="C1434" s="25" t="inlineStr">
        <is>
          <t>SEINFRA</t>
        </is>
      </c>
      <c r="D1434" s="25" t="inlineStr">
        <is>
          <t>KG</t>
        </is>
      </c>
      <c r="E1434" s="69" t="n">
        <v>0.05</v>
      </c>
      <c r="F1434" s="72">
        <f>ROUND(M1434*FATOR, 2)</f>
        <v/>
      </c>
      <c r="G1434" s="72">
        <f>ROUND(E1434*F1434, 2)</f>
        <v/>
      </c>
      <c r="L1434" t="n">
        <v>0.05</v>
      </c>
      <c r="M1434" t="n">
        <v>18.67</v>
      </c>
      <c r="N1434">
        <f>(M1434-F1434)</f>
        <v/>
      </c>
    </row>
    <row r="1435" ht="15" customHeight="1">
      <c r="A1435" s="25" t="inlineStr">
        <is>
          <t>I2568</t>
        </is>
      </c>
      <c r="B1435" s="26" t="inlineStr">
        <is>
          <t>DINAMITE GRANULADA</t>
        </is>
      </c>
      <c r="C1435" s="25" t="inlineStr">
        <is>
          <t>SEINFRA</t>
        </is>
      </c>
      <c r="D1435" s="25" t="inlineStr">
        <is>
          <t>KG</t>
        </is>
      </c>
      <c r="E1435" s="69" t="n">
        <v>0.54</v>
      </c>
      <c r="F1435" s="72">
        <f>ROUND(M1435*FATOR, 2)</f>
        <v/>
      </c>
      <c r="G1435" s="72">
        <f>ROUND(E1435*F1435, 2)</f>
        <v/>
      </c>
      <c r="L1435" t="n">
        <v>0.54</v>
      </c>
      <c r="M1435" t="n">
        <v>16.06</v>
      </c>
      <c r="N1435">
        <f>(M1435-F1435)</f>
        <v/>
      </c>
    </row>
    <row r="1436" ht="15" customHeight="1">
      <c r="A1436" s="25" t="inlineStr">
        <is>
          <t>I2326</t>
        </is>
      </c>
      <c r="B1436" s="26" t="inlineStr">
        <is>
          <t>ESPOLETA</t>
        </is>
      </c>
      <c r="C1436" s="25" t="inlineStr">
        <is>
          <t>SEINFRA</t>
        </is>
      </c>
      <c r="D1436" s="25" t="inlineStr">
        <is>
          <t>UN</t>
        </is>
      </c>
      <c r="E1436" s="69" t="n">
        <v>0.008999999999999999</v>
      </c>
      <c r="F1436" s="72">
        <f>ROUND(M1436*FATOR, 2)</f>
        <v/>
      </c>
      <c r="G1436" s="72">
        <f>ROUND(E1436*F1436, 2)</f>
        <v/>
      </c>
      <c r="L1436" t="n">
        <v>0.008999999999999999</v>
      </c>
      <c r="M1436" t="n">
        <v>7.4</v>
      </c>
      <c r="N1436">
        <f>(M1436-F1436)</f>
        <v/>
      </c>
    </row>
    <row r="1437" ht="15" customHeight="1">
      <c r="A1437" s="25" t="inlineStr">
        <is>
          <t>I2329</t>
        </is>
      </c>
      <c r="B1437" s="26" t="inlineStr">
        <is>
          <t>ESTOPIM</t>
        </is>
      </c>
      <c r="C1437" s="25" t="inlineStr">
        <is>
          <t>SEINFRA</t>
        </is>
      </c>
      <c r="D1437" s="25" t="inlineStr">
        <is>
          <t>M</t>
        </is>
      </c>
      <c r="E1437" s="69" t="n">
        <v>0.06</v>
      </c>
      <c r="F1437" s="72">
        <f>ROUND(M1437*FATOR, 2)</f>
        <v/>
      </c>
      <c r="G1437" s="72">
        <f>ROUND(E1437*F1437, 2)</f>
        <v/>
      </c>
      <c r="L1437" t="n">
        <v>0.06</v>
      </c>
      <c r="M1437" t="n">
        <v>7.25</v>
      </c>
      <c r="N1437">
        <f>(M1437-F1437)</f>
        <v/>
      </c>
    </row>
    <row r="1438" ht="15" customHeight="1">
      <c r="A1438" s="25" t="inlineStr">
        <is>
          <t>I2535</t>
        </is>
      </c>
      <c r="B1438" s="26" t="inlineStr">
        <is>
          <t>SÉRIE DE BROCAS S.12 D=22MM</t>
        </is>
      </c>
      <c r="C1438" s="25" t="inlineStr">
        <is>
          <t>SEINFRA</t>
        </is>
      </c>
      <c r="D1438" s="25" t="inlineStr">
        <is>
          <t>JG</t>
        </is>
      </c>
      <c r="E1438" s="69" t="n">
        <v>0.0005</v>
      </c>
      <c r="F1438" s="72">
        <f>ROUND(M1438*FATOR, 2)</f>
        <v/>
      </c>
      <c r="G1438" s="72">
        <f>ROUND(E1438*F1438, 2)</f>
        <v/>
      </c>
      <c r="L1438" t="n">
        <v>0.0005</v>
      </c>
      <c r="M1438" t="n">
        <v>729.0700000000001</v>
      </c>
      <c r="N1438">
        <f>(M1438-F1438)</f>
        <v/>
      </c>
    </row>
    <row r="1439" ht="15" customHeight="1">
      <c r="A1439" s="2" t="inlineStr"/>
      <c r="B1439" s="2" t="inlineStr"/>
      <c r="C1439" s="2" t="inlineStr"/>
      <c r="D1439" s="2" t="inlineStr"/>
      <c r="E1439" s="29" t="inlineStr">
        <is>
          <t>TOTAL Material:</t>
        </is>
      </c>
      <c r="F1439" s="60" t="n"/>
      <c r="G1439" s="73">
        <f>SUM(G1433:G1438)</f>
        <v/>
      </c>
    </row>
    <row r="1440" ht="15" customHeight="1">
      <c r="A1440" s="24" t="inlineStr">
        <is>
          <t>Mão de Obra</t>
        </is>
      </c>
      <c r="B1440" s="60" t="n"/>
      <c r="C1440" s="15" t="inlineStr">
        <is>
          <t>FONTE</t>
        </is>
      </c>
      <c r="D1440" s="15" t="inlineStr">
        <is>
          <t>UNID</t>
        </is>
      </c>
      <c r="E1440" s="15" t="inlineStr">
        <is>
          <t>COEFICIENTE</t>
        </is>
      </c>
      <c r="F1440" s="15" t="inlineStr">
        <is>
          <t>PREÇO UNITÁRIO</t>
        </is>
      </c>
      <c r="G1440" s="15" t="inlineStr">
        <is>
          <t>TOTAL</t>
        </is>
      </c>
    </row>
    <row r="1441" ht="15" customHeight="1">
      <c r="A1441" s="25" t="inlineStr">
        <is>
          <t>I0221</t>
        </is>
      </c>
      <c r="B1441" s="26" t="inlineStr">
        <is>
          <t>BLASTER</t>
        </is>
      </c>
      <c r="C1441" s="25" t="inlineStr">
        <is>
          <t>SEINFRA</t>
        </is>
      </c>
      <c r="D1441" s="25" t="inlineStr">
        <is>
          <t>H</t>
        </is>
      </c>
      <c r="E1441" s="69">
        <f>L1441*FATOR</f>
        <v/>
      </c>
      <c r="F1441" s="72" t="n">
        <v>26.73</v>
      </c>
      <c r="G1441" s="72">
        <f>ROUND(E1441*F1441, 2)</f>
        <v/>
      </c>
      <c r="L1441" t="n">
        <v>0.05882353</v>
      </c>
      <c r="M1441" t="n">
        <v>26.73</v>
      </c>
      <c r="N1441">
        <f>(M1441-F1441)</f>
        <v/>
      </c>
    </row>
    <row r="1442" ht="15" customHeight="1">
      <c r="A1442" s="25" t="inlineStr">
        <is>
          <t>I2543</t>
        </is>
      </c>
      <c r="B1442" s="26" t="inlineStr">
        <is>
          <t>SERVENTE</t>
        </is>
      </c>
      <c r="C1442" s="25" t="inlineStr">
        <is>
          <t>SEINFRA</t>
        </is>
      </c>
      <c r="D1442" s="25" t="inlineStr">
        <is>
          <t>H</t>
        </is>
      </c>
      <c r="E1442" s="69">
        <f>L1442*FATOR</f>
        <v/>
      </c>
      <c r="F1442" s="72" t="n">
        <v>20.26</v>
      </c>
      <c r="G1442" s="72">
        <f>ROUND(E1442*F1442, 2)</f>
        <v/>
      </c>
      <c r="L1442" t="n">
        <v>0.58823529</v>
      </c>
      <c r="M1442" t="n">
        <v>20.26</v>
      </c>
      <c r="N1442">
        <f>(M1442-F1442)</f>
        <v/>
      </c>
    </row>
    <row r="1443" ht="15" customHeight="1">
      <c r="A1443" s="2" t="inlineStr"/>
      <c r="B1443" s="2" t="inlineStr"/>
      <c r="C1443" s="2" t="inlineStr"/>
      <c r="D1443" s="2" t="inlineStr"/>
      <c r="E1443" s="29" t="inlineStr">
        <is>
          <t>TOTAL Mão de Obra:</t>
        </is>
      </c>
      <c r="F1443" s="60" t="n"/>
      <c r="G1443" s="73">
        <f>SUM(G1441:G1442)</f>
        <v/>
      </c>
    </row>
    <row r="1444" ht="15" customHeight="1">
      <c r="A1444" s="2" t="inlineStr"/>
      <c r="B1444" s="2" t="inlineStr"/>
      <c r="C1444" s="2" t="inlineStr"/>
      <c r="D1444" s="2" t="inlineStr"/>
      <c r="E1444" s="31" t="inlineStr">
        <is>
          <t>VALOR:</t>
        </is>
      </c>
      <c r="F1444" s="60" t="n"/>
      <c r="G1444" s="61">
        <f>SUM(G1439,G1431,G1443)</f>
        <v/>
      </c>
    </row>
    <row r="1445" ht="15" customHeight="1">
      <c r="A1445" s="2" t="inlineStr"/>
      <c r="B1445" s="2" t="inlineStr"/>
      <c r="C1445" s="2" t="inlineStr"/>
      <c r="D1445" s="2" t="inlineStr"/>
      <c r="E1445" s="31" t="inlineStr">
        <is>
          <t>VALOR BDI (26.70%):</t>
        </is>
      </c>
      <c r="F1445" s="60" t="n"/>
      <c r="G1445" s="61">
        <f>ROUNDDOWN(G1444*BDI,2)</f>
        <v/>
      </c>
    </row>
    <row r="1446" ht="15" customHeight="1">
      <c r="A1446" s="2" t="inlineStr"/>
      <c r="B1446" s="2" t="inlineStr"/>
      <c r="C1446" s="2" t="inlineStr"/>
      <c r="D1446" s="2" t="inlineStr"/>
      <c r="E1446" s="31" t="inlineStr">
        <is>
          <t>VALOR COM BDI:</t>
        </is>
      </c>
      <c r="F1446" s="60" t="n"/>
      <c r="G1446" s="61">
        <f>G1445 + G1444</f>
        <v/>
      </c>
    </row>
    <row r="1447" ht="10" customHeight="1">
      <c r="A1447" s="2" t="inlineStr"/>
      <c r="B1447" s="2" t="inlineStr"/>
      <c r="C1447" s="22" t="inlineStr"/>
      <c r="E1447" s="2" t="inlineStr"/>
      <c r="F1447" s="2" t="inlineStr"/>
      <c r="G1447" s="2" t="inlineStr"/>
    </row>
    <row r="1448" ht="20" customHeight="1">
      <c r="A1448" s="23" t="inlineStr">
        <is>
          <t>I0769 ROMPEDOR PNEUMÁTICO (CHP) (H)</t>
        </is>
      </c>
      <c r="B1448" s="59" t="n"/>
      <c r="C1448" s="59" t="n"/>
      <c r="D1448" s="59" t="n"/>
      <c r="E1448" s="59" t="n"/>
      <c r="F1448" s="59" t="n"/>
      <c r="G1448" s="60" t="n"/>
    </row>
    <row r="1449" ht="15" customHeight="1">
      <c r="A1449" s="24" t="inlineStr">
        <is>
          <t>Material</t>
        </is>
      </c>
      <c r="B1449" s="60" t="n"/>
      <c r="C1449" s="15" t="inlineStr">
        <is>
          <t>FONTE</t>
        </is>
      </c>
      <c r="D1449" s="15" t="inlineStr">
        <is>
          <t>UNID</t>
        </is>
      </c>
      <c r="E1449" s="15" t="inlineStr">
        <is>
          <t>COEFICIENTE</t>
        </is>
      </c>
      <c r="F1449" s="15" t="inlineStr">
        <is>
          <t>PREÇO UNITÁRIO</t>
        </is>
      </c>
      <c r="G1449" s="15" t="inlineStr">
        <is>
          <t>TOTAL</t>
        </is>
      </c>
    </row>
    <row r="1450" ht="15" customHeight="1">
      <c r="A1450" s="25" t="inlineStr">
        <is>
          <t>I2828</t>
        </is>
      </c>
      <c r="B1450" s="26" t="inlineStr">
        <is>
          <t>MÃO DE OBRA DE OPERAÇÃO DO ROMPEDOR PNEUMÁTICO</t>
        </is>
      </c>
      <c r="C1450" s="25" t="inlineStr">
        <is>
          <t>SEINFRA</t>
        </is>
      </c>
      <c r="D1450" s="25" t="inlineStr">
        <is>
          <t>H</t>
        </is>
      </c>
      <c r="E1450" s="69" t="n">
        <v>1</v>
      </c>
      <c r="F1450" s="72">
        <f>ROUND(M1450*FATOR, 2)</f>
        <v/>
      </c>
      <c r="G1450" s="72">
        <f>ROUND(E1450*F1450, 2)</f>
        <v/>
      </c>
      <c r="L1450" t="n">
        <v>1</v>
      </c>
      <c r="M1450" t="n">
        <v>23.71</v>
      </c>
      <c r="N1450">
        <f>(M1450-F1450)</f>
        <v/>
      </c>
    </row>
    <row r="1451" ht="15" customHeight="1">
      <c r="A1451" s="25" t="inlineStr">
        <is>
          <t>I2701</t>
        </is>
      </c>
      <c r="B1451" s="26" t="inlineStr">
        <is>
          <t>DEPRECIAÇÃO</t>
        </is>
      </c>
      <c r="C1451" s="25" t="inlineStr">
        <is>
          <t>SEINFRA</t>
        </is>
      </c>
      <c r="D1451" s="25" t="inlineStr">
        <is>
          <t>H</t>
        </is>
      </c>
      <c r="E1451" s="69" t="n">
        <v>3.6548</v>
      </c>
      <c r="F1451" s="72">
        <f>ROUND(M1451*FATOR, 2)</f>
        <v/>
      </c>
      <c r="G1451" s="72">
        <f>ROUND(E1451*F1451, 2)</f>
        <v/>
      </c>
      <c r="L1451" t="n">
        <v>3.6548</v>
      </c>
      <c r="M1451" t="n">
        <v>1</v>
      </c>
      <c r="N1451">
        <f>(M1451-F1451)</f>
        <v/>
      </c>
    </row>
    <row r="1452" ht="15" customHeight="1">
      <c r="A1452" s="25" t="inlineStr">
        <is>
          <t>I2702</t>
        </is>
      </c>
      <c r="B1452" s="26" t="inlineStr">
        <is>
          <t>JUROS</t>
        </is>
      </c>
      <c r="C1452" s="25" t="inlineStr">
        <is>
          <t>SEINFRA</t>
        </is>
      </c>
      <c r="D1452" s="25" t="inlineStr">
        <is>
          <t>H</t>
        </is>
      </c>
      <c r="E1452" s="69" t="n">
        <v>0.6091</v>
      </c>
      <c r="F1452" s="72">
        <f>ROUND(M1452*FATOR, 2)</f>
        <v/>
      </c>
      <c r="G1452" s="72">
        <f>ROUND(E1452*F1452, 2)</f>
        <v/>
      </c>
      <c r="L1452" t="n">
        <v>0.6091</v>
      </c>
      <c r="M1452" t="n">
        <v>1</v>
      </c>
      <c r="N1452">
        <f>(M1452-F1452)</f>
        <v/>
      </c>
    </row>
    <row r="1453" ht="15" customHeight="1">
      <c r="A1453" s="25" t="inlineStr">
        <is>
          <t>I2703</t>
        </is>
      </c>
      <c r="B1453" s="26" t="inlineStr">
        <is>
          <t>MANUTENÇÃO</t>
        </is>
      </c>
      <c r="C1453" s="25" t="inlineStr">
        <is>
          <t>SEINFRA</t>
        </is>
      </c>
      <c r="D1453" s="25" t="inlineStr">
        <is>
          <t>H</t>
        </is>
      </c>
      <c r="E1453" s="69" t="n">
        <v>2.0304</v>
      </c>
      <c r="F1453" s="72">
        <f>ROUND(M1453*FATOR, 2)</f>
        <v/>
      </c>
      <c r="G1453" s="72">
        <f>ROUND(E1453*F1453, 2)</f>
        <v/>
      </c>
      <c r="L1453" t="n">
        <v>2.0304</v>
      </c>
      <c r="M1453" t="n">
        <v>1</v>
      </c>
      <c r="N1453">
        <f>(M1453-F1453)</f>
        <v/>
      </c>
    </row>
    <row r="1454" ht="15" customHeight="1">
      <c r="A1454" s="2" t="inlineStr"/>
      <c r="B1454" s="2" t="inlineStr"/>
      <c r="C1454" s="2" t="inlineStr"/>
      <c r="D1454" s="2" t="inlineStr"/>
      <c r="E1454" s="29" t="inlineStr">
        <is>
          <t>TOTAL Material:</t>
        </is>
      </c>
      <c r="F1454" s="60" t="n"/>
      <c r="G1454" s="73">
        <f>SUM(G1450:G1453)</f>
        <v/>
      </c>
    </row>
    <row r="1455" ht="15" customHeight="1">
      <c r="A1455" s="2" t="inlineStr"/>
      <c r="B1455" s="2" t="inlineStr"/>
      <c r="C1455" s="2" t="inlineStr"/>
      <c r="D1455" s="2" t="inlineStr"/>
      <c r="E1455" s="31" t="inlineStr">
        <is>
          <t>VALOR:</t>
        </is>
      </c>
      <c r="F1455" s="60" t="n"/>
      <c r="G1455" s="61">
        <f>SUM(G1454)</f>
        <v/>
      </c>
    </row>
    <row r="1456" ht="15" customHeight="1">
      <c r="A1456" s="2" t="inlineStr"/>
      <c r="B1456" s="2" t="inlineStr"/>
      <c r="C1456" s="2" t="inlineStr"/>
      <c r="D1456" s="2" t="inlineStr"/>
      <c r="E1456" s="31" t="inlineStr">
        <is>
          <t>VALOR BDI (26.70%):</t>
        </is>
      </c>
      <c r="F1456" s="60" t="n"/>
      <c r="G1456" s="61">
        <f>ROUNDDOWN(G1455*BDI,2)</f>
        <v/>
      </c>
    </row>
    <row r="1457" ht="15" customHeight="1">
      <c r="A1457" s="2" t="inlineStr"/>
      <c r="B1457" s="2" t="inlineStr"/>
      <c r="C1457" s="2" t="inlineStr"/>
      <c r="D1457" s="2" t="inlineStr"/>
      <c r="E1457" s="31" t="inlineStr">
        <is>
          <t>VALOR COM BDI:</t>
        </is>
      </c>
      <c r="F1457" s="60" t="n"/>
      <c r="G1457" s="61">
        <f>G1456 + G1455</f>
        <v/>
      </c>
    </row>
    <row r="1458" ht="10" customHeight="1">
      <c r="A1458" s="2" t="inlineStr"/>
      <c r="B1458" s="2" t="inlineStr"/>
      <c r="C1458" s="22" t="inlineStr"/>
      <c r="E1458" s="2" t="inlineStr"/>
      <c r="F1458" s="2" t="inlineStr"/>
      <c r="G1458" s="2" t="inlineStr"/>
    </row>
    <row r="1459" ht="20" customHeight="1">
      <c r="A1459" s="23" t="inlineStr">
        <is>
          <t>G0423 SISTEMA MISTURA A DÍESEL PARA FURO DIRECIONAL TANQUE DE 1000 GL (CHI) (H)</t>
        </is>
      </c>
      <c r="B1459" s="59" t="n"/>
      <c r="C1459" s="59" t="n"/>
      <c r="D1459" s="59" t="n"/>
      <c r="E1459" s="59" t="n"/>
      <c r="F1459" s="59" t="n"/>
      <c r="G1459" s="60" t="n"/>
    </row>
    <row r="1460" ht="15" customHeight="1">
      <c r="A1460" s="24" t="inlineStr">
        <is>
          <t>Material</t>
        </is>
      </c>
      <c r="B1460" s="60" t="n"/>
      <c r="C1460" s="15" t="inlineStr">
        <is>
          <t>FONTE</t>
        </is>
      </c>
      <c r="D1460" s="15" t="inlineStr">
        <is>
          <t>UNID</t>
        </is>
      </c>
      <c r="E1460" s="15" t="inlineStr">
        <is>
          <t>COEFICIENTE</t>
        </is>
      </c>
      <c r="F1460" s="15" t="inlineStr">
        <is>
          <t>PREÇO UNITÁRIO</t>
        </is>
      </c>
      <c r="G1460" s="15" t="inlineStr">
        <is>
          <t>TOTAL</t>
        </is>
      </c>
    </row>
    <row r="1461" ht="15" customHeight="1">
      <c r="A1461" s="25" t="inlineStr">
        <is>
          <t>I2701</t>
        </is>
      </c>
      <c r="B1461" s="26" t="inlineStr">
        <is>
          <t>DEPRECIAÇÃO</t>
        </is>
      </c>
      <c r="C1461" s="25" t="inlineStr">
        <is>
          <t>SEINFRA</t>
        </is>
      </c>
      <c r="D1461" s="25" t="inlineStr">
        <is>
          <t>H</t>
        </is>
      </c>
      <c r="E1461" s="69" t="n">
        <v>20.1779</v>
      </c>
      <c r="F1461" s="72">
        <f>ROUND(M1461*FATOR, 2)</f>
        <v/>
      </c>
      <c r="G1461" s="72">
        <f>ROUND(E1461*F1461, 2)</f>
        <v/>
      </c>
      <c r="L1461" t="n">
        <v>20.1779</v>
      </c>
      <c r="M1461" t="n">
        <v>1</v>
      </c>
      <c r="N1461">
        <f>(M1461-F1461)</f>
        <v/>
      </c>
    </row>
    <row r="1462" ht="15" customHeight="1">
      <c r="A1462" s="25" t="inlineStr">
        <is>
          <t>I2702</t>
        </is>
      </c>
      <c r="B1462" s="26" t="inlineStr">
        <is>
          <t>JUROS</t>
        </is>
      </c>
      <c r="C1462" s="25" t="inlineStr">
        <is>
          <t>SEINFRA</t>
        </is>
      </c>
      <c r="D1462" s="25" t="inlineStr">
        <is>
          <t>H</t>
        </is>
      </c>
      <c r="E1462" s="69" t="n">
        <v>4.54</v>
      </c>
      <c r="F1462" s="72">
        <f>ROUND(M1462*FATOR, 2)</f>
        <v/>
      </c>
      <c r="G1462" s="72">
        <f>ROUND(E1462*F1462, 2)</f>
        <v/>
      </c>
      <c r="L1462" t="n">
        <v>4.54</v>
      </c>
      <c r="M1462" t="n">
        <v>1</v>
      </c>
      <c r="N1462">
        <f>(M1462-F1462)</f>
        <v/>
      </c>
    </row>
    <row r="1463" ht="15" customHeight="1">
      <c r="A1463" s="2" t="inlineStr"/>
      <c r="B1463" s="2" t="inlineStr"/>
      <c r="C1463" s="2" t="inlineStr"/>
      <c r="D1463" s="2" t="inlineStr"/>
      <c r="E1463" s="29" t="inlineStr">
        <is>
          <t>TOTAL Material:</t>
        </is>
      </c>
      <c r="F1463" s="60" t="n"/>
      <c r="G1463" s="73">
        <f>SUM(G1461:G1462)</f>
        <v/>
      </c>
    </row>
    <row r="1464" ht="15" customHeight="1">
      <c r="A1464" s="2" t="inlineStr"/>
      <c r="B1464" s="2" t="inlineStr"/>
      <c r="C1464" s="2" t="inlineStr"/>
      <c r="D1464" s="2" t="inlineStr"/>
      <c r="E1464" s="31" t="inlineStr">
        <is>
          <t>VALOR:</t>
        </is>
      </c>
      <c r="F1464" s="60" t="n"/>
      <c r="G1464" s="61">
        <f>SUM(G1463)</f>
        <v/>
      </c>
    </row>
    <row r="1465" ht="15" customHeight="1">
      <c r="A1465" s="2" t="inlineStr"/>
      <c r="B1465" s="2" t="inlineStr"/>
      <c r="C1465" s="2" t="inlineStr"/>
      <c r="D1465" s="2" t="inlineStr"/>
      <c r="E1465" s="31" t="inlineStr">
        <is>
          <t>VALOR BDI (26.70%):</t>
        </is>
      </c>
      <c r="F1465" s="60" t="n"/>
      <c r="G1465" s="61">
        <f>ROUNDDOWN(G1464*BDI,2)</f>
        <v/>
      </c>
    </row>
    <row r="1466" ht="15" customHeight="1">
      <c r="A1466" s="2" t="inlineStr"/>
      <c r="B1466" s="2" t="inlineStr"/>
      <c r="C1466" s="2" t="inlineStr"/>
      <c r="D1466" s="2" t="inlineStr"/>
      <c r="E1466" s="31" t="inlineStr">
        <is>
          <t>VALOR COM BDI:</t>
        </is>
      </c>
      <c r="F1466" s="60" t="n"/>
      <c r="G1466" s="61">
        <f>G1465 + G1464</f>
        <v/>
      </c>
    </row>
    <row r="1467" ht="10" customHeight="1">
      <c r="A1467" s="2" t="inlineStr"/>
      <c r="B1467" s="2" t="inlineStr"/>
      <c r="C1467" s="22" t="inlineStr"/>
      <c r="E1467" s="2" t="inlineStr"/>
      <c r="F1467" s="2" t="inlineStr"/>
      <c r="G1467" s="2" t="inlineStr"/>
    </row>
    <row r="1468" ht="20" customHeight="1">
      <c r="A1468" s="23" t="inlineStr">
        <is>
          <t>G0422 SISTEMA MISTURA A DÍESEL PARA FURO DIRECIONAL TANQUE DE 1000 GL (CHP) (H)</t>
        </is>
      </c>
      <c r="B1468" s="59" t="n"/>
      <c r="C1468" s="59" t="n"/>
      <c r="D1468" s="59" t="n"/>
      <c r="E1468" s="59" t="n"/>
      <c r="F1468" s="59" t="n"/>
      <c r="G1468" s="60" t="n"/>
    </row>
    <row r="1469" ht="15" customHeight="1">
      <c r="A1469" s="24" t="inlineStr">
        <is>
          <t>Material</t>
        </is>
      </c>
      <c r="B1469" s="60" t="n"/>
      <c r="C1469" s="15" t="inlineStr">
        <is>
          <t>FONTE</t>
        </is>
      </c>
      <c r="D1469" s="15" t="inlineStr">
        <is>
          <t>UNID</t>
        </is>
      </c>
      <c r="E1469" s="15" t="inlineStr">
        <is>
          <t>COEFICIENTE</t>
        </is>
      </c>
      <c r="F1469" s="15" t="inlineStr">
        <is>
          <t>PREÇO UNITÁRIO</t>
        </is>
      </c>
      <c r="G1469" s="15" t="inlineStr">
        <is>
          <t>TOTAL</t>
        </is>
      </c>
    </row>
    <row r="1470" ht="21" customHeight="1">
      <c r="A1470" s="25" t="inlineStr">
        <is>
          <t>G0421</t>
        </is>
      </c>
      <c r="B1470" s="26" t="inlineStr">
        <is>
          <t>MATERIAL DE OPERAÇÃO DO SISTEMA MISTURA PARA FURO DIRECIONAL</t>
        </is>
      </c>
      <c r="C1470" s="25" t="inlineStr">
        <is>
          <t>SEINFRA</t>
        </is>
      </c>
      <c r="D1470" s="25" t="inlineStr">
        <is>
          <t>H</t>
        </is>
      </c>
      <c r="E1470" s="69" t="n">
        <v>1</v>
      </c>
      <c r="F1470" s="72">
        <f>ROUND(M1470*FATOR, 2)</f>
        <v/>
      </c>
      <c r="G1470" s="72">
        <f>ROUND(E1470*F1470, 2)</f>
        <v/>
      </c>
      <c r="L1470" t="n">
        <v>1</v>
      </c>
      <c r="M1470" t="n">
        <v>17.5898</v>
      </c>
      <c r="N1470">
        <f>(M1470-F1470)</f>
        <v/>
      </c>
    </row>
    <row r="1471" ht="15" customHeight="1">
      <c r="A1471" s="25" t="inlineStr">
        <is>
          <t>I2701</t>
        </is>
      </c>
      <c r="B1471" s="26" t="inlineStr">
        <is>
          <t>DEPRECIAÇÃO</t>
        </is>
      </c>
      <c r="C1471" s="25" t="inlineStr">
        <is>
          <t>SEINFRA</t>
        </is>
      </c>
      <c r="D1471" s="25" t="inlineStr">
        <is>
          <t>H</t>
        </is>
      </c>
      <c r="E1471" s="69" t="n">
        <v>20.1779</v>
      </c>
      <c r="F1471" s="72">
        <f>ROUND(M1471*FATOR, 2)</f>
        <v/>
      </c>
      <c r="G1471" s="72">
        <f>ROUND(E1471*F1471, 2)</f>
        <v/>
      </c>
      <c r="L1471" t="n">
        <v>20.1779</v>
      </c>
      <c r="M1471" t="n">
        <v>1</v>
      </c>
      <c r="N1471">
        <f>(M1471-F1471)</f>
        <v/>
      </c>
    </row>
    <row r="1472" ht="15" customHeight="1">
      <c r="A1472" s="25" t="inlineStr">
        <is>
          <t>I2702</t>
        </is>
      </c>
      <c r="B1472" s="26" t="inlineStr">
        <is>
          <t>JUROS</t>
        </is>
      </c>
      <c r="C1472" s="25" t="inlineStr">
        <is>
          <t>SEINFRA</t>
        </is>
      </c>
      <c r="D1472" s="25" t="inlineStr">
        <is>
          <t>H</t>
        </is>
      </c>
      <c r="E1472" s="69" t="n">
        <v>4.54</v>
      </c>
      <c r="F1472" s="72">
        <f>ROUND(M1472*FATOR, 2)</f>
        <v/>
      </c>
      <c r="G1472" s="72">
        <f>ROUND(E1472*F1472, 2)</f>
        <v/>
      </c>
      <c r="L1472" t="n">
        <v>4.54</v>
      </c>
      <c r="M1472" t="n">
        <v>1</v>
      </c>
      <c r="N1472">
        <f>(M1472-F1472)</f>
        <v/>
      </c>
    </row>
    <row r="1473" ht="15" customHeight="1">
      <c r="A1473" s="25" t="inlineStr">
        <is>
          <t>I2703</t>
        </is>
      </c>
      <c r="B1473" s="26" t="inlineStr">
        <is>
          <t>MANUTENÇÃO</t>
        </is>
      </c>
      <c r="C1473" s="25" t="inlineStr">
        <is>
          <t>SEINFRA</t>
        </is>
      </c>
      <c r="D1473" s="25" t="inlineStr">
        <is>
          <t>H</t>
        </is>
      </c>
      <c r="E1473" s="69" t="n">
        <v>17.6557</v>
      </c>
      <c r="F1473" s="72">
        <f>ROUND(M1473*FATOR, 2)</f>
        <v/>
      </c>
      <c r="G1473" s="72">
        <f>ROUND(E1473*F1473, 2)</f>
        <v/>
      </c>
      <c r="L1473" t="n">
        <v>17.6557</v>
      </c>
      <c r="M1473" t="n">
        <v>1</v>
      </c>
      <c r="N1473">
        <f>(M1473-F1473)</f>
        <v/>
      </c>
    </row>
    <row r="1474" ht="15" customHeight="1">
      <c r="A1474" s="2" t="inlineStr"/>
      <c r="B1474" s="2" t="inlineStr"/>
      <c r="C1474" s="2" t="inlineStr"/>
      <c r="D1474" s="2" t="inlineStr"/>
      <c r="E1474" s="29" t="inlineStr">
        <is>
          <t>TOTAL Material:</t>
        </is>
      </c>
      <c r="F1474" s="60" t="n"/>
      <c r="G1474" s="73">
        <f>SUM(G1470:G1473)</f>
        <v/>
      </c>
    </row>
    <row r="1475" ht="15" customHeight="1">
      <c r="A1475" s="2" t="inlineStr"/>
      <c r="B1475" s="2" t="inlineStr"/>
      <c r="C1475" s="2" t="inlineStr"/>
      <c r="D1475" s="2" t="inlineStr"/>
      <c r="E1475" s="31" t="inlineStr">
        <is>
          <t>VALOR:</t>
        </is>
      </c>
      <c r="F1475" s="60" t="n"/>
      <c r="G1475" s="61">
        <f>SUM(G1474)</f>
        <v/>
      </c>
    </row>
    <row r="1476" ht="15" customHeight="1">
      <c r="A1476" s="2" t="inlineStr"/>
      <c r="B1476" s="2" t="inlineStr"/>
      <c r="C1476" s="2" t="inlineStr"/>
      <c r="D1476" s="2" t="inlineStr"/>
      <c r="E1476" s="31" t="inlineStr">
        <is>
          <t>VALOR BDI (26.70%):</t>
        </is>
      </c>
      <c r="F1476" s="60" t="n"/>
      <c r="G1476" s="61">
        <f>ROUNDDOWN(G1475*BDI,2)</f>
        <v/>
      </c>
    </row>
    <row r="1477" ht="15" customHeight="1">
      <c r="A1477" s="2" t="inlineStr"/>
      <c r="B1477" s="2" t="inlineStr"/>
      <c r="C1477" s="2" t="inlineStr"/>
      <c r="D1477" s="2" t="inlineStr"/>
      <c r="E1477" s="31" t="inlineStr">
        <is>
          <t>VALOR COM BDI:</t>
        </is>
      </c>
      <c r="F1477" s="60" t="n"/>
      <c r="G1477" s="61">
        <f>G1476 + G1475</f>
        <v/>
      </c>
    </row>
    <row r="1478" ht="10" customHeight="1">
      <c r="A1478" s="2" t="inlineStr"/>
      <c r="B1478" s="2" t="inlineStr"/>
      <c r="C1478" s="22" t="inlineStr"/>
      <c r="E1478" s="2" t="inlineStr"/>
      <c r="F1478" s="2" t="inlineStr"/>
      <c r="G1478" s="2" t="inlineStr"/>
    </row>
    <row r="1479" ht="20" customHeight="1">
      <c r="A1479" s="23" t="inlineStr">
        <is>
          <t>I0771 TALHA MANUAL (CHP) (H)</t>
        </is>
      </c>
      <c r="B1479" s="59" t="n"/>
      <c r="C1479" s="59" t="n"/>
      <c r="D1479" s="59" t="n"/>
      <c r="E1479" s="59" t="n"/>
      <c r="F1479" s="59" t="n"/>
      <c r="G1479" s="60" t="n"/>
    </row>
    <row r="1480" ht="15" customHeight="1">
      <c r="A1480" s="24" t="inlineStr">
        <is>
          <t>Material</t>
        </is>
      </c>
      <c r="B1480" s="60" t="n"/>
      <c r="C1480" s="15" t="inlineStr">
        <is>
          <t>FONTE</t>
        </is>
      </c>
      <c r="D1480" s="15" t="inlineStr">
        <is>
          <t>UNID</t>
        </is>
      </c>
      <c r="E1480" s="15" t="inlineStr">
        <is>
          <t>COEFICIENTE</t>
        </is>
      </c>
      <c r="F1480" s="15" t="inlineStr">
        <is>
          <t>PREÇO UNITÁRIO</t>
        </is>
      </c>
      <c r="G1480" s="15" t="inlineStr">
        <is>
          <t>TOTAL</t>
        </is>
      </c>
    </row>
    <row r="1481" ht="15" customHeight="1">
      <c r="A1481" s="25" t="inlineStr">
        <is>
          <t>I2701</t>
        </is>
      </c>
      <c r="B1481" s="26" t="inlineStr">
        <is>
          <t>DEPRECIAÇÃO</t>
        </is>
      </c>
      <c r="C1481" s="25" t="inlineStr">
        <is>
          <t>SEINFRA</t>
        </is>
      </c>
      <c r="D1481" s="25" t="inlineStr">
        <is>
          <t>H</t>
        </is>
      </c>
      <c r="E1481" s="69" t="n">
        <v>0.1387</v>
      </c>
      <c r="F1481" s="72">
        <f>ROUND(M1481*FATOR, 2)</f>
        <v/>
      </c>
      <c r="G1481" s="72">
        <f>ROUND(E1481*F1481, 2)</f>
        <v/>
      </c>
      <c r="L1481" t="n">
        <v>0.1387</v>
      </c>
      <c r="M1481" t="n">
        <v>1</v>
      </c>
      <c r="N1481">
        <f>(M1481-F1481)</f>
        <v/>
      </c>
    </row>
    <row r="1482" ht="15" customHeight="1">
      <c r="A1482" s="25" t="inlineStr">
        <is>
          <t>I2702</t>
        </is>
      </c>
      <c r="B1482" s="26" t="inlineStr">
        <is>
          <t>JUROS</t>
        </is>
      </c>
      <c r="C1482" s="25" t="inlineStr">
        <is>
          <t>SEINFRA</t>
        </is>
      </c>
      <c r="D1482" s="25" t="inlineStr">
        <is>
          <t>H</t>
        </is>
      </c>
      <c r="E1482" s="69" t="n">
        <v>0.0508</v>
      </c>
      <c r="F1482" s="72">
        <f>ROUND(M1482*FATOR, 2)</f>
        <v/>
      </c>
      <c r="G1482" s="72">
        <f>ROUND(E1482*F1482, 2)</f>
        <v/>
      </c>
      <c r="L1482" t="n">
        <v>0.0508</v>
      </c>
      <c r="M1482" t="n">
        <v>1</v>
      </c>
      <c r="N1482">
        <f>(M1482-F1482)</f>
        <v/>
      </c>
    </row>
    <row r="1483" ht="15" customHeight="1">
      <c r="A1483" s="25" t="inlineStr">
        <is>
          <t>I2703</t>
        </is>
      </c>
      <c r="B1483" s="26" t="inlineStr">
        <is>
          <t>MANUTENÇÃO</t>
        </is>
      </c>
      <c r="C1483" s="25" t="inlineStr">
        <is>
          <t>SEINFRA</t>
        </is>
      </c>
      <c r="D1483" s="25" t="inlineStr">
        <is>
          <t>H</t>
        </is>
      </c>
      <c r="E1483" s="69" t="n">
        <v>0.077</v>
      </c>
      <c r="F1483" s="72">
        <f>ROUND(M1483*FATOR, 2)</f>
        <v/>
      </c>
      <c r="G1483" s="72">
        <f>ROUND(E1483*F1483, 2)</f>
        <v/>
      </c>
      <c r="L1483" t="n">
        <v>0.077</v>
      </c>
      <c r="M1483" t="n">
        <v>1</v>
      </c>
      <c r="N1483">
        <f>(M1483-F1483)</f>
        <v/>
      </c>
    </row>
    <row r="1484" ht="15" customHeight="1">
      <c r="A1484" s="2" t="inlineStr"/>
      <c r="B1484" s="2" t="inlineStr"/>
      <c r="C1484" s="2" t="inlineStr"/>
      <c r="D1484" s="2" t="inlineStr"/>
      <c r="E1484" s="29" t="inlineStr">
        <is>
          <t>TOTAL Material:</t>
        </is>
      </c>
      <c r="F1484" s="60" t="n"/>
      <c r="G1484" s="73">
        <f>SUM(G1481:G1483)</f>
        <v/>
      </c>
    </row>
    <row r="1485" ht="15" customHeight="1">
      <c r="A1485" s="2" t="inlineStr"/>
      <c r="B1485" s="2" t="inlineStr"/>
      <c r="C1485" s="2" t="inlineStr"/>
      <c r="D1485" s="2" t="inlineStr"/>
      <c r="E1485" s="31" t="inlineStr">
        <is>
          <t>VALOR:</t>
        </is>
      </c>
      <c r="F1485" s="60" t="n"/>
      <c r="G1485" s="61">
        <f>SUM(G1484)</f>
        <v/>
      </c>
    </row>
    <row r="1486" ht="15" customHeight="1">
      <c r="A1486" s="2" t="inlineStr"/>
      <c r="B1486" s="2" t="inlineStr"/>
      <c r="C1486" s="2" t="inlineStr"/>
      <c r="D1486" s="2" t="inlineStr"/>
      <c r="E1486" s="31" t="inlineStr">
        <is>
          <t>VALOR BDI (26.70%):</t>
        </is>
      </c>
      <c r="F1486" s="60" t="n"/>
      <c r="G1486" s="61">
        <f>ROUNDDOWN(G1485*BDI,2)</f>
        <v/>
      </c>
    </row>
    <row r="1487" ht="15" customHeight="1">
      <c r="A1487" s="2" t="inlineStr"/>
      <c r="B1487" s="2" t="inlineStr"/>
      <c r="C1487" s="2" t="inlineStr"/>
      <c r="D1487" s="2" t="inlineStr"/>
      <c r="E1487" s="31" t="inlineStr">
        <is>
          <t>VALOR COM BDI:</t>
        </is>
      </c>
      <c r="F1487" s="60" t="n"/>
      <c r="G1487" s="61">
        <f>G1486 + G1485</f>
        <v/>
      </c>
    </row>
    <row r="1488" ht="10" customHeight="1">
      <c r="A1488" s="2" t="inlineStr"/>
      <c r="B1488" s="2" t="inlineStr"/>
      <c r="C1488" s="22" t="inlineStr"/>
      <c r="E1488" s="2" t="inlineStr"/>
      <c r="F1488" s="2" t="inlineStr"/>
      <c r="G1488" s="2" t="inlineStr"/>
    </row>
    <row r="1489" ht="20" customHeight="1">
      <c r="A1489" s="23" t="inlineStr">
        <is>
          <t>I0661 TANQUE DE ESTOCAGEM DE ASFALTO (CHI) (H)</t>
        </is>
      </c>
      <c r="B1489" s="59" t="n"/>
      <c r="C1489" s="59" t="n"/>
      <c r="D1489" s="59" t="n"/>
      <c r="E1489" s="59" t="n"/>
      <c r="F1489" s="59" t="n"/>
      <c r="G1489" s="60" t="n"/>
    </row>
    <row r="1490" ht="15" customHeight="1">
      <c r="A1490" s="24" t="inlineStr">
        <is>
          <t>Material</t>
        </is>
      </c>
      <c r="B1490" s="60" t="n"/>
      <c r="C1490" s="15" t="inlineStr">
        <is>
          <t>FONTE</t>
        </is>
      </c>
      <c r="D1490" s="15" t="inlineStr">
        <is>
          <t>UNID</t>
        </is>
      </c>
      <c r="E1490" s="15" t="inlineStr">
        <is>
          <t>COEFICIENTE</t>
        </is>
      </c>
      <c r="F1490" s="15" t="inlineStr">
        <is>
          <t>PREÇO UNITÁRIO</t>
        </is>
      </c>
      <c r="G1490" s="15" t="inlineStr">
        <is>
          <t>TOTAL</t>
        </is>
      </c>
    </row>
    <row r="1491" ht="15" customHeight="1">
      <c r="A1491" s="25" t="inlineStr">
        <is>
          <t>I2701</t>
        </is>
      </c>
      <c r="B1491" s="26" t="inlineStr">
        <is>
          <t>DEPRECIAÇÃO</t>
        </is>
      </c>
      <c r="C1491" s="25" t="inlineStr">
        <is>
          <t>SEINFRA</t>
        </is>
      </c>
      <c r="D1491" s="25" t="inlineStr">
        <is>
          <t>H</t>
        </is>
      </c>
      <c r="E1491" s="69" t="n">
        <v>17.6768</v>
      </c>
      <c r="F1491" s="72">
        <f>ROUND(M1491*FATOR, 2)</f>
        <v/>
      </c>
      <c r="G1491" s="72">
        <f>ROUND(E1491*F1491, 2)</f>
        <v/>
      </c>
      <c r="L1491" t="n">
        <v>17.6768</v>
      </c>
      <c r="M1491" t="n">
        <v>1</v>
      </c>
      <c r="N1491">
        <f>(M1491-F1491)</f>
        <v/>
      </c>
    </row>
    <row r="1492" ht="15" customHeight="1">
      <c r="A1492" s="25" t="inlineStr">
        <is>
          <t>I2702</t>
        </is>
      </c>
      <c r="B1492" s="26" t="inlineStr">
        <is>
          <t>JUROS</t>
        </is>
      </c>
      <c r="C1492" s="25" t="inlineStr">
        <is>
          <t>SEINFRA</t>
        </is>
      </c>
      <c r="D1492" s="25" t="inlineStr">
        <is>
          <t>H</t>
        </is>
      </c>
      <c r="E1492" s="69" t="n">
        <v>5.9659</v>
      </c>
      <c r="F1492" s="72">
        <f>ROUND(M1492*FATOR, 2)</f>
        <v/>
      </c>
      <c r="G1492" s="72">
        <f>ROUND(E1492*F1492, 2)</f>
        <v/>
      </c>
      <c r="L1492" t="n">
        <v>5.9659</v>
      </c>
      <c r="M1492" t="n">
        <v>1</v>
      </c>
      <c r="N1492">
        <f>(M1492-F1492)</f>
        <v/>
      </c>
    </row>
    <row r="1493" ht="15" customHeight="1">
      <c r="A1493" s="2" t="inlineStr"/>
      <c r="B1493" s="2" t="inlineStr"/>
      <c r="C1493" s="2" t="inlineStr"/>
      <c r="D1493" s="2" t="inlineStr"/>
      <c r="E1493" s="29" t="inlineStr">
        <is>
          <t>TOTAL Material:</t>
        </is>
      </c>
      <c r="F1493" s="60" t="n"/>
      <c r="G1493" s="73">
        <f>SUM(G1491:G1492)</f>
        <v/>
      </c>
    </row>
    <row r="1494" ht="15" customHeight="1">
      <c r="A1494" s="2" t="inlineStr"/>
      <c r="B1494" s="2" t="inlineStr"/>
      <c r="C1494" s="2" t="inlineStr"/>
      <c r="D1494" s="2" t="inlineStr"/>
      <c r="E1494" s="31" t="inlineStr">
        <is>
          <t>VALOR:</t>
        </is>
      </c>
      <c r="F1494" s="60" t="n"/>
      <c r="G1494" s="61">
        <f>SUM(G1493)</f>
        <v/>
      </c>
    </row>
    <row r="1495" ht="15" customHeight="1">
      <c r="A1495" s="2" t="inlineStr"/>
      <c r="B1495" s="2" t="inlineStr"/>
      <c r="C1495" s="2" t="inlineStr"/>
      <c r="D1495" s="2" t="inlineStr"/>
      <c r="E1495" s="31" t="inlineStr">
        <is>
          <t>VALOR BDI (26.70%):</t>
        </is>
      </c>
      <c r="F1495" s="60" t="n"/>
      <c r="G1495" s="61">
        <f>ROUNDDOWN(G1494*BDI,2)</f>
        <v/>
      </c>
    </row>
    <row r="1496" ht="15" customHeight="1">
      <c r="A1496" s="2" t="inlineStr"/>
      <c r="B1496" s="2" t="inlineStr"/>
      <c r="C1496" s="2" t="inlineStr"/>
      <c r="D1496" s="2" t="inlineStr"/>
      <c r="E1496" s="31" t="inlineStr">
        <is>
          <t>VALOR COM BDI:</t>
        </is>
      </c>
      <c r="F1496" s="60" t="n"/>
      <c r="G1496" s="61">
        <f>G1495 + G1494</f>
        <v/>
      </c>
    </row>
    <row r="1497" ht="10" customHeight="1">
      <c r="A1497" s="2" t="inlineStr"/>
      <c r="B1497" s="2" t="inlineStr"/>
      <c r="C1497" s="22" t="inlineStr"/>
      <c r="E1497" s="2" t="inlineStr"/>
      <c r="F1497" s="2" t="inlineStr"/>
      <c r="G1497" s="2" t="inlineStr"/>
    </row>
    <row r="1498" ht="20" customHeight="1">
      <c r="A1498" s="23" t="inlineStr">
        <is>
          <t>I0774 TANQUE DE ESTOCAGEM DE ASFALTO (CHP) (H)</t>
        </is>
      </c>
      <c r="B1498" s="59" t="n"/>
      <c r="C1498" s="59" t="n"/>
      <c r="D1498" s="59" t="n"/>
      <c r="E1498" s="59" t="n"/>
      <c r="F1498" s="59" t="n"/>
      <c r="G1498" s="60" t="n"/>
    </row>
    <row r="1499" ht="15" customHeight="1">
      <c r="A1499" s="24" t="inlineStr">
        <is>
          <t>Material</t>
        </is>
      </c>
      <c r="B1499" s="60" t="n"/>
      <c r="C1499" s="15" t="inlineStr">
        <is>
          <t>FONTE</t>
        </is>
      </c>
      <c r="D1499" s="15" t="inlineStr">
        <is>
          <t>UNID</t>
        </is>
      </c>
      <c r="E1499" s="15" t="inlineStr">
        <is>
          <t>COEFICIENTE</t>
        </is>
      </c>
      <c r="F1499" s="15" t="inlineStr">
        <is>
          <t>PREÇO UNITÁRIO</t>
        </is>
      </c>
      <c r="G1499" s="15" t="inlineStr">
        <is>
          <t>TOTAL</t>
        </is>
      </c>
    </row>
    <row r="1500" ht="15" customHeight="1">
      <c r="A1500" s="25" t="inlineStr">
        <is>
          <t>I2701</t>
        </is>
      </c>
      <c r="B1500" s="26" t="inlineStr">
        <is>
          <t>DEPRECIAÇÃO</t>
        </is>
      </c>
      <c r="C1500" s="25" t="inlineStr">
        <is>
          <t>SEINFRA</t>
        </is>
      </c>
      <c r="D1500" s="25" t="inlineStr">
        <is>
          <t>H</t>
        </is>
      </c>
      <c r="E1500" s="69" t="n">
        <v>17.6768</v>
      </c>
      <c r="F1500" s="72">
        <f>ROUND(M1500*FATOR, 2)</f>
        <v/>
      </c>
      <c r="G1500" s="72">
        <f>ROUND(E1500*F1500, 2)</f>
        <v/>
      </c>
      <c r="L1500" t="n">
        <v>17.6768</v>
      </c>
      <c r="M1500" t="n">
        <v>1</v>
      </c>
      <c r="N1500">
        <f>(M1500-F1500)</f>
        <v/>
      </c>
    </row>
    <row r="1501" ht="15" customHeight="1">
      <c r="A1501" s="25" t="inlineStr">
        <is>
          <t>I2702</t>
        </is>
      </c>
      <c r="B1501" s="26" t="inlineStr">
        <is>
          <t>JUROS</t>
        </is>
      </c>
      <c r="C1501" s="25" t="inlineStr">
        <is>
          <t>SEINFRA</t>
        </is>
      </c>
      <c r="D1501" s="25" t="inlineStr">
        <is>
          <t>H</t>
        </is>
      </c>
      <c r="E1501" s="69" t="n">
        <v>5.9659</v>
      </c>
      <c r="F1501" s="72">
        <f>ROUND(M1501*FATOR, 2)</f>
        <v/>
      </c>
      <c r="G1501" s="72">
        <f>ROUND(E1501*F1501, 2)</f>
        <v/>
      </c>
      <c r="L1501" t="n">
        <v>5.9659</v>
      </c>
      <c r="M1501" t="n">
        <v>1</v>
      </c>
      <c r="N1501">
        <f>(M1501-F1501)</f>
        <v/>
      </c>
    </row>
    <row r="1502" ht="15" customHeight="1">
      <c r="A1502" s="25" t="inlineStr">
        <is>
          <t>I2703</t>
        </is>
      </c>
      <c r="B1502" s="26" t="inlineStr">
        <is>
          <t>MANUTENÇÃO</t>
        </is>
      </c>
      <c r="C1502" s="25" t="inlineStr">
        <is>
          <t>SEINFRA</t>
        </is>
      </c>
      <c r="D1502" s="25" t="inlineStr">
        <is>
          <t>H</t>
        </is>
      </c>
      <c r="E1502" s="69" t="n">
        <v>11.048</v>
      </c>
      <c r="F1502" s="72">
        <f>ROUND(M1502*FATOR, 2)</f>
        <v/>
      </c>
      <c r="G1502" s="72">
        <f>ROUND(E1502*F1502, 2)</f>
        <v/>
      </c>
      <c r="L1502" t="n">
        <v>11.048</v>
      </c>
      <c r="M1502" t="n">
        <v>1</v>
      </c>
      <c r="N1502">
        <f>(M1502-F1502)</f>
        <v/>
      </c>
    </row>
    <row r="1503" ht="15" customHeight="1">
      <c r="A1503" s="2" t="inlineStr"/>
      <c r="B1503" s="2" t="inlineStr"/>
      <c r="C1503" s="2" t="inlineStr"/>
      <c r="D1503" s="2" t="inlineStr"/>
      <c r="E1503" s="29" t="inlineStr">
        <is>
          <t>TOTAL Material:</t>
        </is>
      </c>
      <c r="F1503" s="60" t="n"/>
      <c r="G1503" s="73">
        <f>SUM(G1500:G1502)</f>
        <v/>
      </c>
    </row>
    <row r="1504" ht="15" customHeight="1">
      <c r="A1504" s="2" t="inlineStr"/>
      <c r="B1504" s="2" t="inlineStr"/>
      <c r="C1504" s="2" t="inlineStr"/>
      <c r="D1504" s="2" t="inlineStr"/>
      <c r="E1504" s="31" t="inlineStr">
        <is>
          <t>VALOR:</t>
        </is>
      </c>
      <c r="F1504" s="60" t="n"/>
      <c r="G1504" s="61">
        <f>SUM(G1503)</f>
        <v/>
      </c>
    </row>
    <row r="1505" ht="15" customHeight="1">
      <c r="A1505" s="2" t="inlineStr"/>
      <c r="B1505" s="2" t="inlineStr"/>
      <c r="C1505" s="2" t="inlineStr"/>
      <c r="D1505" s="2" t="inlineStr"/>
      <c r="E1505" s="31" t="inlineStr">
        <is>
          <t>VALOR BDI (26.70%):</t>
        </is>
      </c>
      <c r="F1505" s="60" t="n"/>
      <c r="G1505" s="61">
        <f>ROUNDDOWN(G1504*BDI,2)</f>
        <v/>
      </c>
    </row>
    <row r="1506" ht="15" customHeight="1">
      <c r="A1506" s="2" t="inlineStr"/>
      <c r="B1506" s="2" t="inlineStr"/>
      <c r="C1506" s="2" t="inlineStr"/>
      <c r="D1506" s="2" t="inlineStr"/>
      <c r="E1506" s="31" t="inlineStr">
        <is>
          <t>VALOR COM BDI:</t>
        </is>
      </c>
      <c r="F1506" s="60" t="n"/>
      <c r="G1506" s="61">
        <f>G1505 + G1504</f>
        <v/>
      </c>
    </row>
    <row r="1507" ht="10" customHeight="1">
      <c r="A1507" s="2" t="inlineStr"/>
      <c r="B1507" s="2" t="inlineStr"/>
      <c r="C1507" s="22" t="inlineStr"/>
      <c r="E1507" s="2" t="inlineStr"/>
      <c r="F1507" s="2" t="inlineStr"/>
      <c r="G1507" s="2" t="inlineStr"/>
    </row>
    <row r="1508" ht="20" customHeight="1">
      <c r="A1508" s="23" t="inlineStr">
        <is>
          <t>I0663 TRATOR DE ESTEIRA C/LÂMINA E ESC. HP 328 (CHI) (H)</t>
        </is>
      </c>
      <c r="B1508" s="59" t="n"/>
      <c r="C1508" s="59" t="n"/>
      <c r="D1508" s="59" t="n"/>
      <c r="E1508" s="59" t="n"/>
      <c r="F1508" s="59" t="n"/>
      <c r="G1508" s="60" t="n"/>
    </row>
    <row r="1509" ht="15" customHeight="1">
      <c r="A1509" s="24" t="inlineStr">
        <is>
          <t>Material</t>
        </is>
      </c>
      <c r="B1509" s="60" t="n"/>
      <c r="C1509" s="15" t="inlineStr">
        <is>
          <t>FONTE</t>
        </is>
      </c>
      <c r="D1509" s="15" t="inlineStr">
        <is>
          <t>UNID</t>
        </is>
      </c>
      <c r="E1509" s="15" t="inlineStr">
        <is>
          <t>COEFICIENTE</t>
        </is>
      </c>
      <c r="F1509" s="15" t="inlineStr">
        <is>
          <t>PREÇO UNITÁRIO</t>
        </is>
      </c>
      <c r="G1509" s="15" t="inlineStr">
        <is>
          <t>TOTAL</t>
        </is>
      </c>
    </row>
    <row r="1510" ht="21" customHeight="1">
      <c r="A1510" s="25" t="inlineStr">
        <is>
          <t>I2838</t>
        </is>
      </c>
      <c r="B1510" s="26" t="inlineStr">
        <is>
          <t>MÃO DE OBRA DE OPERAÇÃO DO TRATOR DE ESTEIRAS C/ LÂMINA E ESC. (328 HP)</t>
        </is>
      </c>
      <c r="C1510" s="25" t="inlineStr">
        <is>
          <t>SEINFRA</t>
        </is>
      </c>
      <c r="D1510" s="25" t="inlineStr">
        <is>
          <t>H</t>
        </is>
      </c>
      <c r="E1510" s="69" t="n">
        <v>1</v>
      </c>
      <c r="F1510" s="72">
        <f>ROUND(M1510*FATOR, 2)</f>
        <v/>
      </c>
      <c r="G1510" s="72">
        <f>ROUND(E1510*F1510, 2)</f>
        <v/>
      </c>
      <c r="L1510" t="n">
        <v>1</v>
      </c>
      <c r="M1510" t="n">
        <v>32.45</v>
      </c>
      <c r="N1510">
        <f>(M1510-F1510)</f>
        <v/>
      </c>
    </row>
    <row r="1511" ht="15" customHeight="1">
      <c r="A1511" s="25" t="inlineStr">
        <is>
          <t>I2701</t>
        </is>
      </c>
      <c r="B1511" s="26" t="inlineStr">
        <is>
          <t>DEPRECIAÇÃO</t>
        </is>
      </c>
      <c r="C1511" s="25" t="inlineStr">
        <is>
          <t>SEINFRA</t>
        </is>
      </c>
      <c r="D1511" s="25" t="inlineStr">
        <is>
          <t>H</t>
        </is>
      </c>
      <c r="E1511" s="69" t="n">
        <v>183.8688</v>
      </c>
      <c r="F1511" s="72">
        <f>ROUND(M1511*FATOR, 2)</f>
        <v/>
      </c>
      <c r="G1511" s="72">
        <f>ROUND(E1511*F1511, 2)</f>
        <v/>
      </c>
      <c r="L1511" t="n">
        <v>183.8688</v>
      </c>
      <c r="M1511" t="n">
        <v>1</v>
      </c>
      <c r="N1511">
        <f>(M1511-F1511)</f>
        <v/>
      </c>
    </row>
    <row r="1512" ht="15" customHeight="1">
      <c r="A1512" s="25" t="inlineStr">
        <is>
          <t>I2702</t>
        </is>
      </c>
      <c r="B1512" s="26" t="inlineStr">
        <is>
          <t>JUROS</t>
        </is>
      </c>
      <c r="C1512" s="25" t="inlineStr">
        <is>
          <t>SEINFRA</t>
        </is>
      </c>
      <c r="D1512" s="25" t="inlineStr">
        <is>
          <t>H</t>
        </is>
      </c>
      <c r="E1512" s="69" t="n">
        <v>75.8459</v>
      </c>
      <c r="F1512" s="72">
        <f>ROUND(M1512*FATOR, 2)</f>
        <v/>
      </c>
      <c r="G1512" s="72">
        <f>ROUND(E1512*F1512, 2)</f>
        <v/>
      </c>
      <c r="L1512" t="n">
        <v>75.8459</v>
      </c>
      <c r="M1512" t="n">
        <v>1</v>
      </c>
      <c r="N1512">
        <f>(M1512-F1512)</f>
        <v/>
      </c>
    </row>
    <row r="1513" ht="15" customHeight="1">
      <c r="A1513" s="2" t="inlineStr"/>
      <c r="B1513" s="2" t="inlineStr"/>
      <c r="C1513" s="2" t="inlineStr"/>
      <c r="D1513" s="2" t="inlineStr"/>
      <c r="E1513" s="29" t="inlineStr">
        <is>
          <t>TOTAL Material:</t>
        </is>
      </c>
      <c r="F1513" s="60" t="n"/>
      <c r="G1513" s="73">
        <f>SUM(G1510:G1512)</f>
        <v/>
      </c>
    </row>
    <row r="1514" ht="15" customHeight="1">
      <c r="A1514" s="2" t="inlineStr"/>
      <c r="B1514" s="2" t="inlineStr"/>
      <c r="C1514" s="2" t="inlineStr"/>
      <c r="D1514" s="2" t="inlineStr"/>
      <c r="E1514" s="31" t="inlineStr">
        <is>
          <t>VALOR:</t>
        </is>
      </c>
      <c r="F1514" s="60" t="n"/>
      <c r="G1514" s="61">
        <f>SUM(G1513)</f>
        <v/>
      </c>
    </row>
    <row r="1515" ht="15" customHeight="1">
      <c r="A1515" s="2" t="inlineStr"/>
      <c r="B1515" s="2" t="inlineStr"/>
      <c r="C1515" s="2" t="inlineStr"/>
      <c r="D1515" s="2" t="inlineStr"/>
      <c r="E1515" s="31" t="inlineStr">
        <is>
          <t>VALOR BDI (26.70%):</t>
        </is>
      </c>
      <c r="F1515" s="60" t="n"/>
      <c r="G1515" s="61">
        <f>ROUNDDOWN(G1514*BDI,2)</f>
        <v/>
      </c>
    </row>
    <row r="1516" ht="15" customHeight="1">
      <c r="A1516" s="2" t="inlineStr"/>
      <c r="B1516" s="2" t="inlineStr"/>
      <c r="C1516" s="2" t="inlineStr"/>
      <c r="D1516" s="2" t="inlineStr"/>
      <c r="E1516" s="31" t="inlineStr">
        <is>
          <t>VALOR COM BDI:</t>
        </is>
      </c>
      <c r="F1516" s="60" t="n"/>
      <c r="G1516" s="61">
        <f>G1515 + G1514</f>
        <v/>
      </c>
    </row>
    <row r="1517" ht="10" customHeight="1">
      <c r="A1517" s="2" t="inlineStr"/>
      <c r="B1517" s="2" t="inlineStr"/>
      <c r="C1517" s="22" t="inlineStr"/>
      <c r="E1517" s="2" t="inlineStr"/>
      <c r="F1517" s="2" t="inlineStr"/>
      <c r="G1517" s="2" t="inlineStr"/>
    </row>
    <row r="1518" ht="20" customHeight="1">
      <c r="A1518" s="23" t="inlineStr">
        <is>
          <t>I0776 TRATOR DE ESTEIRA C/LÂMINA E ESC. HP 328 (CHP) (H)</t>
        </is>
      </c>
      <c r="B1518" s="59" t="n"/>
      <c r="C1518" s="59" t="n"/>
      <c r="D1518" s="59" t="n"/>
      <c r="E1518" s="59" t="n"/>
      <c r="F1518" s="59" t="n"/>
      <c r="G1518" s="60" t="n"/>
    </row>
    <row r="1519" ht="15" customHeight="1">
      <c r="A1519" s="24" t="inlineStr">
        <is>
          <t>Material</t>
        </is>
      </c>
      <c r="B1519" s="60" t="n"/>
      <c r="C1519" s="15" t="inlineStr">
        <is>
          <t>FONTE</t>
        </is>
      </c>
      <c r="D1519" s="15" t="inlineStr">
        <is>
          <t>UNID</t>
        </is>
      </c>
      <c r="E1519" s="15" t="inlineStr">
        <is>
          <t>COEFICIENTE</t>
        </is>
      </c>
      <c r="F1519" s="15" t="inlineStr">
        <is>
          <t>PREÇO UNITÁRIO</t>
        </is>
      </c>
      <c r="G1519" s="15" t="inlineStr">
        <is>
          <t>TOTAL</t>
        </is>
      </c>
    </row>
    <row r="1520" ht="21" customHeight="1">
      <c r="A1520" s="25" t="inlineStr">
        <is>
          <t>I2838</t>
        </is>
      </c>
      <c r="B1520" s="26" t="inlineStr">
        <is>
          <t>MÃO DE OBRA DE OPERAÇÃO DO TRATOR DE ESTEIRAS C/ LÂMINA E ESC. (328 HP)</t>
        </is>
      </c>
      <c r="C1520" s="25" t="inlineStr">
        <is>
          <t>SEINFRA</t>
        </is>
      </c>
      <c r="D1520" s="25" t="inlineStr">
        <is>
          <t>H</t>
        </is>
      </c>
      <c r="E1520" s="69" t="n">
        <v>1</v>
      </c>
      <c r="F1520" s="72">
        <f>ROUND(M1520*FATOR, 2)</f>
        <v/>
      </c>
      <c r="G1520" s="72">
        <f>ROUND(E1520*F1520, 2)</f>
        <v/>
      </c>
      <c r="L1520" t="n">
        <v>1</v>
      </c>
      <c r="M1520" t="n">
        <v>32.45</v>
      </c>
      <c r="N1520">
        <f>(M1520-F1520)</f>
        <v/>
      </c>
    </row>
    <row r="1521" ht="21" customHeight="1">
      <c r="A1521" s="25" t="inlineStr">
        <is>
          <t>I2837</t>
        </is>
      </c>
      <c r="B1521" s="26" t="inlineStr">
        <is>
          <t>MATERIAL DE OPERAÇÃO DO TRATOR DE ESTEIRAS C/ LÂMINA E ESC. (328 HP)</t>
        </is>
      </c>
      <c r="C1521" s="25" t="inlineStr">
        <is>
          <t>SEINFRA</t>
        </is>
      </c>
      <c r="D1521" s="25" t="inlineStr">
        <is>
          <t>H</t>
        </is>
      </c>
      <c r="E1521" s="69" t="n">
        <v>1</v>
      </c>
      <c r="F1521" s="72">
        <f>ROUND(M1521*FATOR, 2)</f>
        <v/>
      </c>
      <c r="G1521" s="72">
        <f>ROUND(E1521*F1521, 2)</f>
        <v/>
      </c>
      <c r="L1521" t="n">
        <v>1</v>
      </c>
      <c r="M1521" t="n">
        <v>245.508</v>
      </c>
      <c r="N1521">
        <f>(M1521-F1521)</f>
        <v/>
      </c>
    </row>
    <row r="1522" ht="15" customHeight="1">
      <c r="A1522" s="25" t="inlineStr">
        <is>
          <t>I2701</t>
        </is>
      </c>
      <c r="B1522" s="26" t="inlineStr">
        <is>
          <t>DEPRECIAÇÃO</t>
        </is>
      </c>
      <c r="C1522" s="25" t="inlineStr">
        <is>
          <t>SEINFRA</t>
        </is>
      </c>
      <c r="D1522" s="25" t="inlineStr">
        <is>
          <t>H</t>
        </is>
      </c>
      <c r="E1522" s="69" t="n">
        <v>183.8688</v>
      </c>
      <c r="F1522" s="72">
        <f>ROUND(M1522*FATOR, 2)</f>
        <v/>
      </c>
      <c r="G1522" s="72">
        <f>ROUND(E1522*F1522, 2)</f>
        <v/>
      </c>
      <c r="L1522" t="n">
        <v>183.8688</v>
      </c>
      <c r="M1522" t="n">
        <v>1</v>
      </c>
      <c r="N1522">
        <f>(M1522-F1522)</f>
        <v/>
      </c>
    </row>
    <row r="1523" ht="15" customHeight="1">
      <c r="A1523" s="25" t="inlineStr">
        <is>
          <t>I2702</t>
        </is>
      </c>
      <c r="B1523" s="26" t="inlineStr">
        <is>
          <t>JUROS</t>
        </is>
      </c>
      <c r="C1523" s="25" t="inlineStr">
        <is>
          <t>SEINFRA</t>
        </is>
      </c>
      <c r="D1523" s="25" t="inlineStr">
        <is>
          <t>H</t>
        </is>
      </c>
      <c r="E1523" s="69" t="n">
        <v>75.8459</v>
      </c>
      <c r="F1523" s="72">
        <f>ROUND(M1523*FATOR, 2)</f>
        <v/>
      </c>
      <c r="G1523" s="72">
        <f>ROUND(E1523*F1523, 2)</f>
        <v/>
      </c>
      <c r="L1523" t="n">
        <v>75.8459</v>
      </c>
      <c r="M1523" t="n">
        <v>1</v>
      </c>
      <c r="N1523">
        <f>(M1523-F1523)</f>
        <v/>
      </c>
    </row>
    <row r="1524" ht="15" customHeight="1">
      <c r="A1524" s="25" t="inlineStr">
        <is>
          <t>I2703</t>
        </is>
      </c>
      <c r="B1524" s="26" t="inlineStr">
        <is>
          <t>MANUTENÇÃO</t>
        </is>
      </c>
      <c r="C1524" s="25" t="inlineStr">
        <is>
          <t>SEINFRA</t>
        </is>
      </c>
      <c r="D1524" s="25" t="inlineStr">
        <is>
          <t>H</t>
        </is>
      </c>
      <c r="E1524" s="69" t="n">
        <v>275.8031</v>
      </c>
      <c r="F1524" s="72">
        <f>ROUND(M1524*FATOR, 2)</f>
        <v/>
      </c>
      <c r="G1524" s="72">
        <f>ROUND(E1524*F1524, 2)</f>
        <v/>
      </c>
      <c r="L1524" t="n">
        <v>275.8031</v>
      </c>
      <c r="M1524" t="n">
        <v>1</v>
      </c>
      <c r="N1524">
        <f>(M1524-F1524)</f>
        <v/>
      </c>
    </row>
    <row r="1525" ht="15" customHeight="1">
      <c r="A1525" s="2" t="inlineStr"/>
      <c r="B1525" s="2" t="inlineStr"/>
      <c r="C1525" s="2" t="inlineStr"/>
      <c r="D1525" s="2" t="inlineStr"/>
      <c r="E1525" s="29" t="inlineStr">
        <is>
          <t>TOTAL Material:</t>
        </is>
      </c>
      <c r="F1525" s="60" t="n"/>
      <c r="G1525" s="73">
        <f>SUM(G1520:G1524)</f>
        <v/>
      </c>
    </row>
    <row r="1526" ht="15" customHeight="1">
      <c r="A1526" s="2" t="inlineStr"/>
      <c r="B1526" s="2" t="inlineStr"/>
      <c r="C1526" s="2" t="inlineStr"/>
      <c r="D1526" s="2" t="inlineStr"/>
      <c r="E1526" s="31" t="inlineStr">
        <is>
          <t>VALOR:</t>
        </is>
      </c>
      <c r="F1526" s="60" t="n"/>
      <c r="G1526" s="61">
        <f>SUM(G1525)</f>
        <v/>
      </c>
    </row>
    <row r="1527" ht="15" customHeight="1">
      <c r="A1527" s="2" t="inlineStr"/>
      <c r="B1527" s="2" t="inlineStr"/>
      <c r="C1527" s="2" t="inlineStr"/>
      <c r="D1527" s="2" t="inlineStr"/>
      <c r="E1527" s="31" t="inlineStr">
        <is>
          <t>VALOR BDI (26.70%):</t>
        </is>
      </c>
      <c r="F1527" s="60" t="n"/>
      <c r="G1527" s="61">
        <f>ROUNDDOWN(G1526*BDI,2)</f>
        <v/>
      </c>
    </row>
    <row r="1528" ht="15" customHeight="1">
      <c r="A1528" s="2" t="inlineStr"/>
      <c r="B1528" s="2" t="inlineStr"/>
      <c r="C1528" s="2" t="inlineStr"/>
      <c r="D1528" s="2" t="inlineStr"/>
      <c r="E1528" s="31" t="inlineStr">
        <is>
          <t>VALOR COM BDI:</t>
        </is>
      </c>
      <c r="F1528" s="60" t="n"/>
      <c r="G1528" s="61">
        <f>G1527 + G1526</f>
        <v/>
      </c>
    </row>
    <row r="1529" ht="10" customHeight="1">
      <c r="A1529" s="2" t="inlineStr"/>
      <c r="B1529" s="2" t="inlineStr"/>
      <c r="C1529" s="22" t="inlineStr"/>
      <c r="E1529" s="2" t="inlineStr"/>
      <c r="F1529" s="2" t="inlineStr"/>
      <c r="G1529" s="2" t="inlineStr"/>
    </row>
    <row r="1530" ht="20" customHeight="1">
      <c r="A1530" s="23" t="inlineStr">
        <is>
          <t>I0666 TRATOR DE ESTEIRAS C/LÂMINA E ESC. HP 155 (CHI) (H)</t>
        </is>
      </c>
      <c r="B1530" s="59" t="n"/>
      <c r="C1530" s="59" t="n"/>
      <c r="D1530" s="59" t="n"/>
      <c r="E1530" s="59" t="n"/>
      <c r="F1530" s="59" t="n"/>
      <c r="G1530" s="60" t="n"/>
    </row>
    <row r="1531" ht="15" customHeight="1">
      <c r="A1531" s="24" t="inlineStr">
        <is>
          <t>Material</t>
        </is>
      </c>
      <c r="B1531" s="60" t="n"/>
      <c r="C1531" s="15" t="inlineStr">
        <is>
          <t>FONTE</t>
        </is>
      </c>
      <c r="D1531" s="15" t="inlineStr">
        <is>
          <t>UNID</t>
        </is>
      </c>
      <c r="E1531" s="15" t="inlineStr">
        <is>
          <t>COEFICIENTE</t>
        </is>
      </c>
      <c r="F1531" s="15" t="inlineStr">
        <is>
          <t>PREÇO UNITÁRIO</t>
        </is>
      </c>
      <c r="G1531" s="15" t="inlineStr">
        <is>
          <t>TOTAL</t>
        </is>
      </c>
    </row>
    <row r="1532" ht="21" customHeight="1">
      <c r="A1532" s="25" t="inlineStr">
        <is>
          <t>I2842</t>
        </is>
      </c>
      <c r="B1532" s="26" t="inlineStr">
        <is>
          <t>MÃO DE OBRA DE OPERAÇÃO DO TRATOR DE ESTEIRAS C/ LÂMINA E ESC. (155 HP)</t>
        </is>
      </c>
      <c r="C1532" s="25" t="inlineStr">
        <is>
          <t>SEINFRA</t>
        </is>
      </c>
      <c r="D1532" s="25" t="inlineStr">
        <is>
          <t>H</t>
        </is>
      </c>
      <c r="E1532" s="69" t="n">
        <v>1</v>
      </c>
      <c r="F1532" s="72">
        <f>ROUND(M1532*FATOR, 2)</f>
        <v/>
      </c>
      <c r="G1532" s="72">
        <f>ROUND(E1532*F1532, 2)</f>
        <v/>
      </c>
      <c r="L1532" t="n">
        <v>1</v>
      </c>
      <c r="M1532" t="n">
        <v>32.45</v>
      </c>
      <c r="N1532">
        <f>(M1532-F1532)</f>
        <v/>
      </c>
    </row>
    <row r="1533" ht="15" customHeight="1">
      <c r="A1533" s="25" t="inlineStr">
        <is>
          <t>I2701</t>
        </is>
      </c>
      <c r="B1533" s="26" t="inlineStr">
        <is>
          <t>DEPRECIAÇÃO</t>
        </is>
      </c>
      <c r="C1533" s="25" t="inlineStr">
        <is>
          <t>SEINFRA</t>
        </is>
      </c>
      <c r="D1533" s="25" t="inlineStr">
        <is>
          <t>H</t>
        </is>
      </c>
      <c r="E1533" s="69" t="n">
        <v>45.5809</v>
      </c>
      <c r="F1533" s="72">
        <f>ROUND(M1533*FATOR, 2)</f>
        <v/>
      </c>
      <c r="G1533" s="72">
        <f>ROUND(E1533*F1533, 2)</f>
        <v/>
      </c>
      <c r="L1533" t="n">
        <v>45.5809</v>
      </c>
      <c r="M1533" t="n">
        <v>1</v>
      </c>
      <c r="N1533">
        <f>(M1533-F1533)</f>
        <v/>
      </c>
    </row>
    <row r="1534" ht="15" customHeight="1">
      <c r="A1534" s="25" t="inlineStr">
        <is>
          <t>I2702</t>
        </is>
      </c>
      <c r="B1534" s="26" t="inlineStr">
        <is>
          <t>JUROS</t>
        </is>
      </c>
      <c r="C1534" s="25" t="inlineStr">
        <is>
          <t>SEINFRA</t>
        </is>
      </c>
      <c r="D1534" s="25" t="inlineStr">
        <is>
          <t>H</t>
        </is>
      </c>
      <c r="E1534" s="69" t="n">
        <v>18.8021</v>
      </c>
      <c r="F1534" s="72">
        <f>ROUND(M1534*FATOR, 2)</f>
        <v/>
      </c>
      <c r="G1534" s="72">
        <f>ROUND(E1534*F1534, 2)</f>
        <v/>
      </c>
      <c r="L1534" t="n">
        <v>18.8021</v>
      </c>
      <c r="M1534" t="n">
        <v>1</v>
      </c>
      <c r="N1534">
        <f>(M1534-F1534)</f>
        <v/>
      </c>
    </row>
    <row r="1535" ht="15" customHeight="1">
      <c r="A1535" s="2" t="inlineStr"/>
      <c r="B1535" s="2" t="inlineStr"/>
      <c r="C1535" s="2" t="inlineStr"/>
      <c r="D1535" s="2" t="inlineStr"/>
      <c r="E1535" s="29" t="inlineStr">
        <is>
          <t>TOTAL Material:</t>
        </is>
      </c>
      <c r="F1535" s="60" t="n"/>
      <c r="G1535" s="73">
        <f>SUM(G1532:G1534)</f>
        <v/>
      </c>
    </row>
    <row r="1536" ht="15" customHeight="1">
      <c r="A1536" s="2" t="inlineStr"/>
      <c r="B1536" s="2" t="inlineStr"/>
      <c r="C1536" s="2" t="inlineStr"/>
      <c r="D1536" s="2" t="inlineStr"/>
      <c r="E1536" s="31" t="inlineStr">
        <is>
          <t>VALOR:</t>
        </is>
      </c>
      <c r="F1536" s="60" t="n"/>
      <c r="G1536" s="61">
        <f>SUM(G1535)</f>
        <v/>
      </c>
    </row>
    <row r="1537" ht="15" customHeight="1">
      <c r="A1537" s="2" t="inlineStr"/>
      <c r="B1537" s="2" t="inlineStr"/>
      <c r="C1537" s="2" t="inlineStr"/>
      <c r="D1537" s="2" t="inlineStr"/>
      <c r="E1537" s="31" t="inlineStr">
        <is>
          <t>VALOR BDI (26.70%):</t>
        </is>
      </c>
      <c r="F1537" s="60" t="n"/>
      <c r="G1537" s="61">
        <f>ROUNDDOWN(G1536*BDI,2)</f>
        <v/>
      </c>
    </row>
    <row r="1538" ht="15" customHeight="1">
      <c r="A1538" s="2" t="inlineStr"/>
      <c r="B1538" s="2" t="inlineStr"/>
      <c r="C1538" s="2" t="inlineStr"/>
      <c r="D1538" s="2" t="inlineStr"/>
      <c r="E1538" s="31" t="inlineStr">
        <is>
          <t>VALOR COM BDI:</t>
        </is>
      </c>
      <c r="F1538" s="60" t="n"/>
      <c r="G1538" s="61">
        <f>G1537 + G1536</f>
        <v/>
      </c>
    </row>
    <row r="1539" ht="10" customHeight="1">
      <c r="A1539" s="2" t="inlineStr"/>
      <c r="B1539" s="2" t="inlineStr"/>
      <c r="C1539" s="22" t="inlineStr"/>
      <c r="E1539" s="2" t="inlineStr"/>
      <c r="F1539" s="2" t="inlineStr"/>
      <c r="G1539" s="2" t="inlineStr"/>
    </row>
    <row r="1540" ht="20" customHeight="1">
      <c r="A1540" s="23" t="inlineStr">
        <is>
          <t>I0779 TRATOR DE ESTEIRAS C/LÂMINA E ESC. HP 155 (CHP) (H)</t>
        </is>
      </c>
      <c r="B1540" s="59" t="n"/>
      <c r="C1540" s="59" t="n"/>
      <c r="D1540" s="59" t="n"/>
      <c r="E1540" s="59" t="n"/>
      <c r="F1540" s="59" t="n"/>
      <c r="G1540" s="60" t="n"/>
    </row>
    <row r="1541" ht="15" customHeight="1">
      <c r="A1541" s="24" t="inlineStr">
        <is>
          <t>Material</t>
        </is>
      </c>
      <c r="B1541" s="60" t="n"/>
      <c r="C1541" s="15" t="inlineStr">
        <is>
          <t>FONTE</t>
        </is>
      </c>
      <c r="D1541" s="15" t="inlineStr">
        <is>
          <t>UNID</t>
        </is>
      </c>
      <c r="E1541" s="15" t="inlineStr">
        <is>
          <t>COEFICIENTE</t>
        </is>
      </c>
      <c r="F1541" s="15" t="inlineStr">
        <is>
          <t>PREÇO UNITÁRIO</t>
        </is>
      </c>
      <c r="G1541" s="15" t="inlineStr">
        <is>
          <t>TOTAL</t>
        </is>
      </c>
    </row>
    <row r="1542" ht="21" customHeight="1">
      <c r="A1542" s="25" t="inlineStr">
        <is>
          <t>I2842</t>
        </is>
      </c>
      <c r="B1542" s="26" t="inlineStr">
        <is>
          <t>MÃO DE OBRA DE OPERAÇÃO DO TRATOR DE ESTEIRAS C/ LÂMINA E ESC. (155 HP)</t>
        </is>
      </c>
      <c r="C1542" s="25" t="inlineStr">
        <is>
          <t>SEINFRA</t>
        </is>
      </c>
      <c r="D1542" s="25" t="inlineStr">
        <is>
          <t>H</t>
        </is>
      </c>
      <c r="E1542" s="69" t="n">
        <v>1</v>
      </c>
      <c r="F1542" s="72">
        <f>ROUND(M1542*FATOR, 2)</f>
        <v/>
      </c>
      <c r="G1542" s="72">
        <f>ROUND(E1542*F1542, 2)</f>
        <v/>
      </c>
      <c r="L1542" t="n">
        <v>1</v>
      </c>
      <c r="M1542" t="n">
        <v>32.45</v>
      </c>
      <c r="N1542">
        <f>(M1542-F1542)</f>
        <v/>
      </c>
    </row>
    <row r="1543" ht="21" customHeight="1">
      <c r="A1543" s="25" t="inlineStr">
        <is>
          <t>I2841</t>
        </is>
      </c>
      <c r="B1543" s="26" t="inlineStr">
        <is>
          <t>MATERIAL DE OPERAÇÃO DO TRATOR DE ESTEIRAS C/ LÂMINA E ESC. (155 HP)</t>
        </is>
      </c>
      <c r="C1543" s="25" t="inlineStr">
        <is>
          <t>SEINFRA</t>
        </is>
      </c>
      <c r="D1543" s="25" t="inlineStr">
        <is>
          <t>H</t>
        </is>
      </c>
      <c r="E1543" s="69" t="n">
        <v>1</v>
      </c>
      <c r="F1543" s="72">
        <f>ROUND(M1543*FATOR, 2)</f>
        <v/>
      </c>
      <c r="G1543" s="72">
        <f>ROUND(E1543*F1543, 2)</f>
        <v/>
      </c>
      <c r="L1543" t="n">
        <v>1</v>
      </c>
      <c r="M1543" t="n">
        <v>116.0175</v>
      </c>
      <c r="N1543">
        <f>(M1543-F1543)</f>
        <v/>
      </c>
    </row>
    <row r="1544" ht="15" customHeight="1">
      <c r="A1544" s="25" t="inlineStr">
        <is>
          <t>I2701</t>
        </is>
      </c>
      <c r="B1544" s="26" t="inlineStr">
        <is>
          <t>DEPRECIAÇÃO</t>
        </is>
      </c>
      <c r="C1544" s="25" t="inlineStr">
        <is>
          <t>SEINFRA</t>
        </is>
      </c>
      <c r="D1544" s="25" t="inlineStr">
        <is>
          <t>H</t>
        </is>
      </c>
      <c r="E1544" s="69" t="n">
        <v>45.5809</v>
      </c>
      <c r="F1544" s="72">
        <f>ROUND(M1544*FATOR, 2)</f>
        <v/>
      </c>
      <c r="G1544" s="72">
        <f>ROUND(E1544*F1544, 2)</f>
        <v/>
      </c>
      <c r="L1544" t="n">
        <v>45.5809</v>
      </c>
      <c r="M1544" t="n">
        <v>1</v>
      </c>
      <c r="N1544">
        <f>(M1544-F1544)</f>
        <v/>
      </c>
    </row>
    <row r="1545" ht="15" customHeight="1">
      <c r="A1545" s="25" t="inlineStr">
        <is>
          <t>I2702</t>
        </is>
      </c>
      <c r="B1545" s="26" t="inlineStr">
        <is>
          <t>JUROS</t>
        </is>
      </c>
      <c r="C1545" s="25" t="inlineStr">
        <is>
          <t>SEINFRA</t>
        </is>
      </c>
      <c r="D1545" s="25" t="inlineStr">
        <is>
          <t>H</t>
        </is>
      </c>
      <c r="E1545" s="69" t="n">
        <v>18.8021</v>
      </c>
      <c r="F1545" s="72">
        <f>ROUND(M1545*FATOR, 2)</f>
        <v/>
      </c>
      <c r="G1545" s="72">
        <f>ROUND(E1545*F1545, 2)</f>
        <v/>
      </c>
      <c r="L1545" t="n">
        <v>18.8021</v>
      </c>
      <c r="M1545" t="n">
        <v>1</v>
      </c>
      <c r="N1545">
        <f>(M1545-F1545)</f>
        <v/>
      </c>
    </row>
    <row r="1546" ht="15" customHeight="1">
      <c r="A1546" s="25" t="inlineStr">
        <is>
          <t>I2703</t>
        </is>
      </c>
      <c r="B1546" s="26" t="inlineStr">
        <is>
          <t>MANUTENÇÃO</t>
        </is>
      </c>
      <c r="C1546" s="25" t="inlineStr">
        <is>
          <t>SEINFRA</t>
        </is>
      </c>
      <c r="D1546" s="25" t="inlineStr">
        <is>
          <t>H</t>
        </is>
      </c>
      <c r="E1546" s="69" t="n">
        <v>68.37139999999999</v>
      </c>
      <c r="F1546" s="72">
        <f>ROUND(M1546*FATOR, 2)</f>
        <v/>
      </c>
      <c r="G1546" s="72">
        <f>ROUND(E1546*F1546, 2)</f>
        <v/>
      </c>
      <c r="L1546" t="n">
        <v>68.37139999999999</v>
      </c>
      <c r="M1546" t="n">
        <v>1</v>
      </c>
      <c r="N1546">
        <f>(M1546-F1546)</f>
        <v/>
      </c>
    </row>
    <row r="1547" ht="15" customHeight="1">
      <c r="A1547" s="2" t="inlineStr"/>
      <c r="B1547" s="2" t="inlineStr"/>
      <c r="C1547" s="2" t="inlineStr"/>
      <c r="D1547" s="2" t="inlineStr"/>
      <c r="E1547" s="29" t="inlineStr">
        <is>
          <t>TOTAL Material:</t>
        </is>
      </c>
      <c r="F1547" s="60" t="n"/>
      <c r="G1547" s="73">
        <f>SUM(G1542:G1546)</f>
        <v/>
      </c>
    </row>
    <row r="1548" ht="15" customHeight="1">
      <c r="A1548" s="2" t="inlineStr"/>
      <c r="B1548" s="2" t="inlineStr"/>
      <c r="C1548" s="2" t="inlineStr"/>
      <c r="D1548" s="2" t="inlineStr"/>
      <c r="E1548" s="31" t="inlineStr">
        <is>
          <t>VALOR:</t>
        </is>
      </c>
      <c r="F1548" s="60" t="n"/>
      <c r="G1548" s="61">
        <f>SUM(G1547)</f>
        <v/>
      </c>
    </row>
    <row r="1549" ht="15" customHeight="1">
      <c r="A1549" s="2" t="inlineStr"/>
      <c r="B1549" s="2" t="inlineStr"/>
      <c r="C1549" s="2" t="inlineStr"/>
      <c r="D1549" s="2" t="inlineStr"/>
      <c r="E1549" s="31" t="inlineStr">
        <is>
          <t>VALOR BDI (26.70%):</t>
        </is>
      </c>
      <c r="F1549" s="60" t="n"/>
      <c r="G1549" s="61">
        <f>ROUNDDOWN(G1548*BDI,2)</f>
        <v/>
      </c>
    </row>
    <row r="1550" ht="15" customHeight="1">
      <c r="A1550" s="2" t="inlineStr"/>
      <c r="B1550" s="2" t="inlineStr"/>
      <c r="C1550" s="2" t="inlineStr"/>
      <c r="D1550" s="2" t="inlineStr"/>
      <c r="E1550" s="31" t="inlineStr">
        <is>
          <t>VALOR COM BDI:</t>
        </is>
      </c>
      <c r="F1550" s="60" t="n"/>
      <c r="G1550" s="61">
        <f>G1549 + G1548</f>
        <v/>
      </c>
    </row>
    <row r="1551" ht="10" customHeight="1">
      <c r="A1551" s="2" t="inlineStr"/>
      <c r="B1551" s="2" t="inlineStr"/>
      <c r="C1551" s="22" t="inlineStr"/>
      <c r="E1551" s="2" t="inlineStr"/>
      <c r="F1551" s="2" t="inlineStr"/>
      <c r="G1551" s="2" t="inlineStr"/>
    </row>
    <row r="1552" ht="20" customHeight="1">
      <c r="A1552" s="23" t="inlineStr">
        <is>
          <t>I0669 USINA DE MISTURA BETUM. A QUENTE (CHI) (H)</t>
        </is>
      </c>
      <c r="B1552" s="59" t="n"/>
      <c r="C1552" s="59" t="n"/>
      <c r="D1552" s="59" t="n"/>
      <c r="E1552" s="59" t="n"/>
      <c r="F1552" s="59" t="n"/>
      <c r="G1552" s="60" t="n"/>
    </row>
    <row r="1553" ht="15" customHeight="1">
      <c r="A1553" s="24" t="inlineStr">
        <is>
          <t>Material</t>
        </is>
      </c>
      <c r="B1553" s="60" t="n"/>
      <c r="C1553" s="15" t="inlineStr">
        <is>
          <t>FONTE</t>
        </is>
      </c>
      <c r="D1553" s="15" t="inlineStr">
        <is>
          <t>UNID</t>
        </is>
      </c>
      <c r="E1553" s="15" t="inlineStr">
        <is>
          <t>COEFICIENTE</t>
        </is>
      </c>
      <c r="F1553" s="15" t="inlineStr">
        <is>
          <t>PREÇO UNITÁRIO</t>
        </is>
      </c>
      <c r="G1553" s="15" t="inlineStr">
        <is>
          <t>TOTAL</t>
        </is>
      </c>
    </row>
    <row r="1554" ht="21" customHeight="1">
      <c r="A1554" s="25" t="inlineStr">
        <is>
          <t>I2847</t>
        </is>
      </c>
      <c r="B1554" s="26" t="inlineStr">
        <is>
          <t>MÃO DE OBRA DE OPERAÇÃO DA USINA DE MISTURAS BETUM. A QUENTE</t>
        </is>
      </c>
      <c r="C1554" s="25" t="inlineStr">
        <is>
          <t>SEINFRA</t>
        </is>
      </c>
      <c r="D1554" s="25" t="inlineStr">
        <is>
          <t>H</t>
        </is>
      </c>
      <c r="E1554" s="69" t="n">
        <v>1</v>
      </c>
      <c r="F1554" s="72">
        <f>ROUND(M1554*FATOR, 2)</f>
        <v/>
      </c>
      <c r="G1554" s="72">
        <f>ROUND(E1554*F1554, 2)</f>
        <v/>
      </c>
      <c r="L1554" t="n">
        <v>1</v>
      </c>
      <c r="M1554" t="n">
        <v>32.45</v>
      </c>
      <c r="N1554">
        <f>(M1554-F1554)</f>
        <v/>
      </c>
    </row>
    <row r="1555" ht="15" customHeight="1">
      <c r="A1555" s="25" t="inlineStr">
        <is>
          <t>I2701</t>
        </is>
      </c>
      <c r="B1555" s="26" t="inlineStr">
        <is>
          <t>DEPRECIAÇÃO</t>
        </is>
      </c>
      <c r="C1555" s="25" t="inlineStr">
        <is>
          <t>SEINFRA</t>
        </is>
      </c>
      <c r="D1555" s="25" t="inlineStr">
        <is>
          <t>H</t>
        </is>
      </c>
      <c r="E1555" s="69" t="n">
        <v>251.9655</v>
      </c>
      <c r="F1555" s="72">
        <f>ROUND(M1555*FATOR, 2)</f>
        <v/>
      </c>
      <c r="G1555" s="72">
        <f>ROUND(E1555*F1555, 2)</f>
        <v/>
      </c>
      <c r="L1555" t="n">
        <v>251.9655</v>
      </c>
      <c r="M1555" t="n">
        <v>1</v>
      </c>
      <c r="N1555">
        <f>(M1555-F1555)</f>
        <v/>
      </c>
    </row>
    <row r="1556" ht="15" customHeight="1">
      <c r="A1556" s="25" t="inlineStr">
        <is>
          <t>I2702</t>
        </is>
      </c>
      <c r="B1556" s="26" t="inlineStr">
        <is>
          <t>JUROS</t>
        </is>
      </c>
      <c r="C1556" s="25" t="inlineStr">
        <is>
          <t>SEINFRA</t>
        </is>
      </c>
      <c r="D1556" s="25" t="inlineStr">
        <is>
          <t>H</t>
        </is>
      </c>
      <c r="E1556" s="69" t="n">
        <v>83.9885</v>
      </c>
      <c r="F1556" s="72">
        <f>ROUND(M1556*FATOR, 2)</f>
        <v/>
      </c>
      <c r="G1556" s="72">
        <f>ROUND(E1556*F1556, 2)</f>
        <v/>
      </c>
      <c r="L1556" t="n">
        <v>83.9885</v>
      </c>
      <c r="M1556" t="n">
        <v>1</v>
      </c>
      <c r="N1556">
        <f>(M1556-F1556)</f>
        <v/>
      </c>
    </row>
    <row r="1557" ht="15" customHeight="1">
      <c r="A1557" s="2" t="inlineStr"/>
      <c r="B1557" s="2" t="inlineStr"/>
      <c r="C1557" s="2" t="inlineStr"/>
      <c r="D1557" s="2" t="inlineStr"/>
      <c r="E1557" s="29" t="inlineStr">
        <is>
          <t>TOTAL Material:</t>
        </is>
      </c>
      <c r="F1557" s="60" t="n"/>
      <c r="G1557" s="73">
        <f>SUM(G1554:G1556)</f>
        <v/>
      </c>
    </row>
    <row r="1558" ht="15" customHeight="1">
      <c r="A1558" s="2" t="inlineStr"/>
      <c r="B1558" s="2" t="inlineStr"/>
      <c r="C1558" s="2" t="inlineStr"/>
      <c r="D1558" s="2" t="inlineStr"/>
      <c r="E1558" s="31" t="inlineStr">
        <is>
          <t>VALOR:</t>
        </is>
      </c>
      <c r="F1558" s="60" t="n"/>
      <c r="G1558" s="61">
        <f>SUM(G1557)</f>
        <v/>
      </c>
    </row>
    <row r="1559" ht="15" customHeight="1">
      <c r="A1559" s="2" t="inlineStr"/>
      <c r="B1559" s="2" t="inlineStr"/>
      <c r="C1559" s="2" t="inlineStr"/>
      <c r="D1559" s="2" t="inlineStr"/>
      <c r="E1559" s="31" t="inlineStr">
        <is>
          <t>VALOR BDI (26.70%):</t>
        </is>
      </c>
      <c r="F1559" s="60" t="n"/>
      <c r="G1559" s="61">
        <f>ROUNDDOWN(G1558*BDI,2)</f>
        <v/>
      </c>
    </row>
    <row r="1560" ht="15" customHeight="1">
      <c r="A1560" s="2" t="inlineStr"/>
      <c r="B1560" s="2" t="inlineStr"/>
      <c r="C1560" s="2" t="inlineStr"/>
      <c r="D1560" s="2" t="inlineStr"/>
      <c r="E1560" s="31" t="inlineStr">
        <is>
          <t>VALOR COM BDI:</t>
        </is>
      </c>
      <c r="F1560" s="60" t="n"/>
      <c r="G1560" s="61">
        <f>G1559 + G1558</f>
        <v/>
      </c>
    </row>
    <row r="1561" ht="10" customHeight="1">
      <c r="A1561" s="2" t="inlineStr"/>
      <c r="B1561" s="2" t="inlineStr"/>
      <c r="C1561" s="22" t="inlineStr"/>
      <c r="E1561" s="2" t="inlineStr"/>
      <c r="F1561" s="2" t="inlineStr"/>
      <c r="G1561" s="2" t="inlineStr"/>
    </row>
    <row r="1562" ht="20" customHeight="1">
      <c r="A1562" s="23" t="inlineStr">
        <is>
          <t>I0782 USINA DE MISTURA BETUM. A QUENTE (CHP) (H)</t>
        </is>
      </c>
      <c r="B1562" s="59" t="n"/>
      <c r="C1562" s="59" t="n"/>
      <c r="D1562" s="59" t="n"/>
      <c r="E1562" s="59" t="n"/>
      <c r="F1562" s="59" t="n"/>
      <c r="G1562" s="60" t="n"/>
    </row>
    <row r="1563" ht="15" customHeight="1">
      <c r="A1563" s="24" t="inlineStr">
        <is>
          <t>Material</t>
        </is>
      </c>
      <c r="B1563" s="60" t="n"/>
      <c r="C1563" s="15" t="inlineStr">
        <is>
          <t>FONTE</t>
        </is>
      </c>
      <c r="D1563" s="15" t="inlineStr">
        <is>
          <t>UNID</t>
        </is>
      </c>
      <c r="E1563" s="15" t="inlineStr">
        <is>
          <t>COEFICIENTE</t>
        </is>
      </c>
      <c r="F1563" s="15" t="inlineStr">
        <is>
          <t>PREÇO UNITÁRIO</t>
        </is>
      </c>
      <c r="G1563" s="15" t="inlineStr">
        <is>
          <t>TOTAL</t>
        </is>
      </c>
    </row>
    <row r="1564" ht="21" customHeight="1">
      <c r="A1564" s="25" t="inlineStr">
        <is>
          <t>I2847</t>
        </is>
      </c>
      <c r="B1564" s="26" t="inlineStr">
        <is>
          <t>MÃO DE OBRA DE OPERAÇÃO DA USINA DE MISTURAS BETUM. A QUENTE</t>
        </is>
      </c>
      <c r="C1564" s="25" t="inlineStr">
        <is>
          <t>SEINFRA</t>
        </is>
      </c>
      <c r="D1564" s="25" t="inlineStr">
        <is>
          <t>H</t>
        </is>
      </c>
      <c r="E1564" s="69" t="n">
        <v>1</v>
      </c>
      <c r="F1564" s="72">
        <f>ROUND(M1564*FATOR, 2)</f>
        <v/>
      </c>
      <c r="G1564" s="72">
        <f>ROUND(E1564*F1564, 2)</f>
        <v/>
      </c>
      <c r="L1564" t="n">
        <v>1</v>
      </c>
      <c r="M1564" t="n">
        <v>32.45</v>
      </c>
      <c r="N1564">
        <f>(M1564-F1564)</f>
        <v/>
      </c>
    </row>
    <row r="1565" ht="21" customHeight="1">
      <c r="A1565" s="25" t="inlineStr">
        <is>
          <t>I2846</t>
        </is>
      </c>
      <c r="B1565" s="26" t="inlineStr">
        <is>
          <t>MATERIAL DE OPERAÇÃO DA USINA DE MISTURAS BETUM. A QUENTE</t>
        </is>
      </c>
      <c r="C1565" s="25" t="inlineStr">
        <is>
          <t>SEINFRA</t>
        </is>
      </c>
      <c r="D1565" s="25" t="inlineStr">
        <is>
          <t>H</t>
        </is>
      </c>
      <c r="E1565" s="69" t="n">
        <v>1</v>
      </c>
      <c r="F1565" s="72">
        <f>ROUND(M1565*FATOR, 2)</f>
        <v/>
      </c>
      <c r="G1565" s="72">
        <f>ROUND(E1565*F1565, 2)</f>
        <v/>
      </c>
      <c r="L1565" t="n">
        <v>1</v>
      </c>
      <c r="M1565" t="n">
        <v>748</v>
      </c>
      <c r="N1565">
        <f>(M1565-F1565)</f>
        <v/>
      </c>
    </row>
    <row r="1566" ht="15" customHeight="1">
      <c r="A1566" s="25" t="inlineStr">
        <is>
          <t>I2701</t>
        </is>
      </c>
      <c r="B1566" s="26" t="inlineStr">
        <is>
          <t>DEPRECIAÇÃO</t>
        </is>
      </c>
      <c r="C1566" s="25" t="inlineStr">
        <is>
          <t>SEINFRA</t>
        </is>
      </c>
      <c r="D1566" s="25" t="inlineStr">
        <is>
          <t>H</t>
        </is>
      </c>
      <c r="E1566" s="69" t="n">
        <v>251.9655</v>
      </c>
      <c r="F1566" s="72">
        <f>ROUND(M1566*FATOR, 2)</f>
        <v/>
      </c>
      <c r="G1566" s="72">
        <f>ROUND(E1566*F1566, 2)</f>
        <v/>
      </c>
      <c r="L1566" t="n">
        <v>251.9655</v>
      </c>
      <c r="M1566" t="n">
        <v>1</v>
      </c>
      <c r="N1566">
        <f>(M1566-F1566)</f>
        <v/>
      </c>
    </row>
    <row r="1567" ht="15" customHeight="1">
      <c r="A1567" s="25" t="inlineStr">
        <is>
          <t>I2702</t>
        </is>
      </c>
      <c r="B1567" s="26" t="inlineStr">
        <is>
          <t>JUROS</t>
        </is>
      </c>
      <c r="C1567" s="25" t="inlineStr">
        <is>
          <t>SEINFRA</t>
        </is>
      </c>
      <c r="D1567" s="25" t="inlineStr">
        <is>
          <t>H</t>
        </is>
      </c>
      <c r="E1567" s="69" t="n">
        <v>83.9885</v>
      </c>
      <c r="F1567" s="72">
        <f>ROUND(M1567*FATOR, 2)</f>
        <v/>
      </c>
      <c r="G1567" s="72">
        <f>ROUND(E1567*F1567, 2)</f>
        <v/>
      </c>
      <c r="L1567" t="n">
        <v>83.9885</v>
      </c>
      <c r="M1567" t="n">
        <v>1</v>
      </c>
      <c r="N1567">
        <f>(M1567-F1567)</f>
        <v/>
      </c>
    </row>
    <row r="1568" ht="15" customHeight="1">
      <c r="A1568" s="25" t="inlineStr">
        <is>
          <t>I2703</t>
        </is>
      </c>
      <c r="B1568" s="26" t="inlineStr">
        <is>
          <t>MANUTENÇÃO</t>
        </is>
      </c>
      <c r="C1568" s="25" t="inlineStr">
        <is>
          <t>SEINFRA</t>
        </is>
      </c>
      <c r="D1568" s="25" t="inlineStr">
        <is>
          <t>H</t>
        </is>
      </c>
      <c r="E1568" s="69" t="n">
        <v>335.9539</v>
      </c>
      <c r="F1568" s="72">
        <f>ROUND(M1568*FATOR, 2)</f>
        <v/>
      </c>
      <c r="G1568" s="72">
        <f>ROUND(E1568*F1568, 2)</f>
        <v/>
      </c>
      <c r="L1568" t="n">
        <v>335.9539</v>
      </c>
      <c r="M1568" t="n">
        <v>1</v>
      </c>
      <c r="N1568">
        <f>(M1568-F1568)</f>
        <v/>
      </c>
    </row>
    <row r="1569" ht="15" customHeight="1">
      <c r="A1569" s="2" t="inlineStr"/>
      <c r="B1569" s="2" t="inlineStr"/>
      <c r="C1569" s="2" t="inlineStr"/>
      <c r="D1569" s="2" t="inlineStr"/>
      <c r="E1569" s="29" t="inlineStr">
        <is>
          <t>TOTAL Material:</t>
        </is>
      </c>
      <c r="F1569" s="60" t="n"/>
      <c r="G1569" s="73">
        <f>SUM(G1564:G1568)</f>
        <v/>
      </c>
    </row>
    <row r="1570" ht="15" customHeight="1">
      <c r="A1570" s="2" t="inlineStr"/>
      <c r="B1570" s="2" t="inlineStr"/>
      <c r="C1570" s="2" t="inlineStr"/>
      <c r="D1570" s="2" t="inlineStr"/>
      <c r="E1570" s="31" t="inlineStr">
        <is>
          <t>VALOR:</t>
        </is>
      </c>
      <c r="F1570" s="60" t="n"/>
      <c r="G1570" s="61">
        <f>SUM(G1569)</f>
        <v/>
      </c>
    </row>
    <row r="1571" ht="15" customHeight="1">
      <c r="A1571" s="2" t="inlineStr"/>
      <c r="B1571" s="2" t="inlineStr"/>
      <c r="C1571" s="2" t="inlineStr"/>
      <c r="D1571" s="2" t="inlineStr"/>
      <c r="E1571" s="31" t="inlineStr">
        <is>
          <t>VALOR BDI (26.70%):</t>
        </is>
      </c>
      <c r="F1571" s="60" t="n"/>
      <c r="G1571" s="61">
        <f>ROUNDDOWN(G1570*BDI,2)</f>
        <v/>
      </c>
    </row>
    <row r="1572" ht="15" customHeight="1">
      <c r="A1572" s="2" t="inlineStr"/>
      <c r="B1572" s="2" t="inlineStr"/>
      <c r="C1572" s="2" t="inlineStr"/>
      <c r="D1572" s="2" t="inlineStr"/>
      <c r="E1572" s="31" t="inlineStr">
        <is>
          <t>VALOR COM BDI:</t>
        </is>
      </c>
      <c r="F1572" s="60" t="n"/>
      <c r="G1572" s="61">
        <f>G1571 + G1570</f>
        <v/>
      </c>
    </row>
    <row r="1573" ht="10" customHeight="1">
      <c r="A1573" s="2" t="inlineStr"/>
      <c r="B1573" s="2" t="inlineStr"/>
      <c r="C1573" s="22" t="inlineStr"/>
      <c r="E1573" s="2" t="inlineStr"/>
      <c r="F1573" s="2" t="inlineStr"/>
      <c r="G1573" s="2" t="inlineStr"/>
    </row>
    <row r="1574" ht="20" customHeight="1">
      <c r="A1574" s="23" t="inlineStr">
        <is>
          <t>C3316 USINAGEM DE MISTURAS BETUMINOSAS A QUENTE (M3)</t>
        </is>
      </c>
      <c r="B1574" s="59" t="n"/>
      <c r="C1574" s="59" t="n"/>
      <c r="D1574" s="59" t="n"/>
      <c r="E1574" s="59" t="n"/>
      <c r="F1574" s="59" t="n"/>
      <c r="G1574" s="60" t="n"/>
    </row>
    <row r="1575" ht="15" customHeight="1">
      <c r="A1575" s="24" t="inlineStr">
        <is>
          <t>Equipamento Custo Horário</t>
        </is>
      </c>
      <c r="B1575" s="60" t="n"/>
      <c r="C1575" s="15" t="inlineStr">
        <is>
          <t>FONTE</t>
        </is>
      </c>
      <c r="D1575" s="15" t="inlineStr">
        <is>
          <t>UNID</t>
        </is>
      </c>
      <c r="E1575" s="15" t="inlineStr">
        <is>
          <t>COEFICIENTE</t>
        </is>
      </c>
      <c r="F1575" s="15" t="inlineStr">
        <is>
          <t>PREÇO UNITÁRIO</t>
        </is>
      </c>
      <c r="G1575" s="15" t="inlineStr">
        <is>
          <t>TOTAL</t>
        </is>
      </c>
    </row>
    <row r="1576" ht="15" customHeight="1">
      <c r="A1576" s="25" t="inlineStr">
        <is>
          <t>I0564</t>
        </is>
      </c>
      <c r="B1576" s="26" t="inlineStr">
        <is>
          <t>AQUECEDOR FLUIDO TÉRMICO (CHI)</t>
        </is>
      </c>
      <c r="C1576" s="25" t="inlineStr">
        <is>
          <t>SEINFRA</t>
        </is>
      </c>
      <c r="D1576" s="25" t="inlineStr">
        <is>
          <t>H</t>
        </is>
      </c>
      <c r="E1576" s="69" t="n">
        <v>0</v>
      </c>
      <c r="F1576" s="72">
        <f>ROUND(M1576*FATOR, 2)</f>
        <v/>
      </c>
      <c r="G1576" s="72">
        <f>ROUND(E1576*F1576, 2)</f>
        <v/>
      </c>
      <c r="L1576" t="n">
        <v>0</v>
      </c>
      <c r="M1576" t="n">
        <v>52.3709</v>
      </c>
      <c r="N1576">
        <f>(M1576-F1576)</f>
        <v/>
      </c>
    </row>
    <row r="1577" ht="15" customHeight="1">
      <c r="A1577" s="25" t="inlineStr">
        <is>
          <t>I0678</t>
        </is>
      </c>
      <c r="B1577" s="26" t="inlineStr">
        <is>
          <t>AQUECEDOR FLUIDO TÉRMICO (CHP)</t>
        </is>
      </c>
      <c r="C1577" s="25" t="inlineStr">
        <is>
          <t>SEINFRA</t>
        </is>
      </c>
      <c r="D1577" s="25" t="inlineStr">
        <is>
          <t>H</t>
        </is>
      </c>
      <c r="E1577" s="69" t="n">
        <v>0.04347826</v>
      </c>
      <c r="F1577" s="72">
        <f>ROUND(M1577*FATOR, 2)</f>
        <v/>
      </c>
      <c r="G1577" s="72">
        <f>ROUND(E1577*F1577, 2)</f>
        <v/>
      </c>
      <c r="L1577" t="n">
        <v>0.04347826</v>
      </c>
      <c r="M1577" t="n">
        <v>75.5065</v>
      </c>
      <c r="N1577">
        <f>(M1577-F1577)</f>
        <v/>
      </c>
    </row>
    <row r="1578" ht="15" customHeight="1">
      <c r="A1578" s="25" t="inlineStr">
        <is>
          <t>I0594</t>
        </is>
      </c>
      <c r="B1578" s="26" t="inlineStr">
        <is>
          <t>CARREGADEIRA DE PNEUS HP 111 (CHI)</t>
        </is>
      </c>
      <c r="C1578" s="25" t="inlineStr">
        <is>
          <t>SEINFRA</t>
        </is>
      </c>
      <c r="D1578" s="25" t="inlineStr">
        <is>
          <t>H</t>
        </is>
      </c>
      <c r="E1578" s="69" t="n">
        <v>0.02217391</v>
      </c>
      <c r="F1578" s="72">
        <f>ROUND(M1578*FATOR, 2)</f>
        <v/>
      </c>
      <c r="G1578" s="72">
        <f>ROUND(E1578*F1578, 2)</f>
        <v/>
      </c>
      <c r="L1578" t="n">
        <v>0.02217391</v>
      </c>
      <c r="M1578" t="n">
        <v>88.0472</v>
      </c>
      <c r="N1578">
        <f>(M1578-F1578)</f>
        <v/>
      </c>
    </row>
    <row r="1579" ht="15" customHeight="1">
      <c r="A1579" s="25" t="inlineStr">
        <is>
          <t>I0708</t>
        </is>
      </c>
      <c r="B1579" s="26" t="inlineStr">
        <is>
          <t>CARREGADEIRA DE PNEUS HP 111 (CHP)</t>
        </is>
      </c>
      <c r="C1579" s="25" t="inlineStr">
        <is>
          <t>SEINFRA</t>
        </is>
      </c>
      <c r="D1579" s="25" t="inlineStr">
        <is>
          <t>H</t>
        </is>
      </c>
      <c r="E1579" s="69" t="n">
        <v>0.02130435</v>
      </c>
      <c r="F1579" s="72">
        <f>ROUND(M1579*FATOR, 2)</f>
        <v/>
      </c>
      <c r="G1579" s="72">
        <f>ROUND(E1579*F1579, 2)</f>
        <v/>
      </c>
      <c r="L1579" t="n">
        <v>0.02130435</v>
      </c>
      <c r="M1579" t="n">
        <v>233.4827</v>
      </c>
      <c r="N1579">
        <f>(M1579-F1579)</f>
        <v/>
      </c>
    </row>
    <row r="1580" ht="15" customHeight="1">
      <c r="A1580" s="25" t="inlineStr">
        <is>
          <t>I0626</t>
        </is>
      </c>
      <c r="B1580" s="26" t="inlineStr">
        <is>
          <t>GRUPO GERADOR 145 KVA (CHI)</t>
        </is>
      </c>
      <c r="C1580" s="25" t="inlineStr">
        <is>
          <t>SEINFRA</t>
        </is>
      </c>
      <c r="D1580" s="25" t="inlineStr">
        <is>
          <t>H</t>
        </is>
      </c>
      <c r="E1580" s="69" t="n">
        <v>0</v>
      </c>
      <c r="F1580" s="72">
        <f>ROUND(M1580*FATOR, 2)</f>
        <v/>
      </c>
      <c r="G1580" s="72">
        <f>ROUND(E1580*F1580, 2)</f>
        <v/>
      </c>
      <c r="L1580" t="n">
        <v>0</v>
      </c>
      <c r="M1580" t="n">
        <v>35.7858</v>
      </c>
      <c r="N1580">
        <f>(M1580-F1580)</f>
        <v/>
      </c>
    </row>
    <row r="1581" ht="15" customHeight="1">
      <c r="A1581" s="25" t="inlineStr">
        <is>
          <t>I0740</t>
        </is>
      </c>
      <c r="B1581" s="26" t="inlineStr">
        <is>
          <t>GRUPO GERADOR 145 KVA (CHP)</t>
        </is>
      </c>
      <c r="C1581" s="25" t="inlineStr">
        <is>
          <t>SEINFRA</t>
        </is>
      </c>
      <c r="D1581" s="25" t="inlineStr">
        <is>
          <t>H</t>
        </is>
      </c>
      <c r="E1581" s="69" t="n">
        <v>0.04347826</v>
      </c>
      <c r="F1581" s="72">
        <f>ROUND(M1581*FATOR, 2)</f>
        <v/>
      </c>
      <c r="G1581" s="72">
        <f>ROUND(E1581*F1581, 2)</f>
        <v/>
      </c>
      <c r="L1581" t="n">
        <v>0.04347826</v>
      </c>
      <c r="M1581" t="n">
        <v>178.4158</v>
      </c>
      <c r="N1581">
        <f>(M1581-F1581)</f>
        <v/>
      </c>
    </row>
    <row r="1582" ht="15" customHeight="1">
      <c r="A1582" s="25" t="inlineStr">
        <is>
          <t>I0661</t>
        </is>
      </c>
      <c r="B1582" s="26" t="inlineStr">
        <is>
          <t>TANQUE DE ESTOCAGEM DE ASFALTO (CHI)</t>
        </is>
      </c>
      <c r="C1582" s="25" t="inlineStr">
        <is>
          <t>SEINFRA</t>
        </is>
      </c>
      <c r="D1582" s="25" t="inlineStr">
        <is>
          <t>H</t>
        </is>
      </c>
      <c r="E1582" s="69" t="n">
        <v>0</v>
      </c>
      <c r="F1582" s="72">
        <f>ROUND(M1582*FATOR, 2)</f>
        <v/>
      </c>
      <c r="G1582" s="72">
        <f>ROUND(E1582*F1582, 2)</f>
        <v/>
      </c>
      <c r="L1582" t="n">
        <v>0</v>
      </c>
      <c r="M1582" t="n">
        <v>23.6427</v>
      </c>
      <c r="N1582">
        <f>(M1582-F1582)</f>
        <v/>
      </c>
    </row>
    <row r="1583" ht="15" customHeight="1">
      <c r="A1583" s="25" t="inlineStr">
        <is>
          <t>I0774</t>
        </is>
      </c>
      <c r="B1583" s="26" t="inlineStr">
        <is>
          <t>TANQUE DE ESTOCAGEM DE ASFALTO (CHP)</t>
        </is>
      </c>
      <c r="C1583" s="25" t="inlineStr">
        <is>
          <t>SEINFRA</t>
        </is>
      </c>
      <c r="D1583" s="25" t="inlineStr">
        <is>
          <t>H</t>
        </is>
      </c>
      <c r="E1583" s="69" t="n">
        <v>0.08695652</v>
      </c>
      <c r="F1583" s="72">
        <f>ROUND(M1583*FATOR, 2)</f>
        <v/>
      </c>
      <c r="G1583" s="72">
        <f>ROUND(E1583*F1583, 2)</f>
        <v/>
      </c>
      <c r="L1583" t="n">
        <v>0.08695652</v>
      </c>
      <c r="M1583" t="n">
        <v>34.6907</v>
      </c>
      <c r="N1583">
        <f>(M1583-F1583)</f>
        <v/>
      </c>
    </row>
    <row r="1584" ht="15" customHeight="1">
      <c r="A1584" s="25" t="inlineStr">
        <is>
          <t>I0669</t>
        </is>
      </c>
      <c r="B1584" s="26" t="inlineStr">
        <is>
          <t>USINA DE MISTURA BETUM. A QUENTE (CHI)</t>
        </is>
      </c>
      <c r="C1584" s="25" t="inlineStr">
        <is>
          <t>SEINFRA</t>
        </is>
      </c>
      <c r="D1584" s="25" t="inlineStr">
        <is>
          <t>H</t>
        </is>
      </c>
      <c r="E1584" s="69" t="n">
        <v>0</v>
      </c>
      <c r="F1584" s="72">
        <f>ROUND(M1584*FATOR, 2)</f>
        <v/>
      </c>
      <c r="G1584" s="72">
        <f>ROUND(E1584*F1584, 2)</f>
        <v/>
      </c>
      <c r="L1584" t="n">
        <v>0</v>
      </c>
      <c r="M1584" t="n">
        <v>368.4039</v>
      </c>
      <c r="N1584">
        <f>(M1584-F1584)</f>
        <v/>
      </c>
    </row>
    <row r="1585" ht="15" customHeight="1">
      <c r="A1585" s="25" t="inlineStr">
        <is>
          <t>I0782</t>
        </is>
      </c>
      <c r="B1585" s="26" t="inlineStr">
        <is>
          <t>USINA DE MISTURA BETUM. A QUENTE (CHP)</t>
        </is>
      </c>
      <c r="C1585" s="25" t="inlineStr">
        <is>
          <t>SEINFRA</t>
        </is>
      </c>
      <c r="D1585" s="25" t="inlineStr">
        <is>
          <t>H</t>
        </is>
      </c>
      <c r="E1585" s="69" t="n">
        <v>0.04347826</v>
      </c>
      <c r="F1585" s="72">
        <f>ROUND(M1585*FATOR, 2)</f>
        <v/>
      </c>
      <c r="G1585" s="72">
        <f>ROUND(E1585*F1585, 2)</f>
        <v/>
      </c>
      <c r="L1585" t="n">
        <v>0.04347826</v>
      </c>
      <c r="M1585" t="n">
        <v>1452.3579</v>
      </c>
      <c r="N1585">
        <f>(M1585-F1585)</f>
        <v/>
      </c>
    </row>
    <row r="1586" ht="18" customHeight="1">
      <c r="A1586" s="2" t="inlineStr"/>
      <c r="B1586" s="2" t="inlineStr"/>
      <c r="C1586" s="2" t="inlineStr"/>
      <c r="D1586" s="2" t="inlineStr"/>
      <c r="E1586" s="29" t="inlineStr">
        <is>
          <t>TOTAL Equipamento Custo Horário:</t>
        </is>
      </c>
      <c r="F1586" s="60" t="n"/>
      <c r="G1586" s="73">
        <f>SUM(G1576:G1585)</f>
        <v/>
      </c>
    </row>
    <row r="1587" ht="15" customHeight="1">
      <c r="A1587" s="24" t="inlineStr">
        <is>
          <t>Mão de Obra</t>
        </is>
      </c>
      <c r="B1587" s="60" t="n"/>
      <c r="C1587" s="15" t="inlineStr">
        <is>
          <t>FONTE</t>
        </is>
      </c>
      <c r="D1587" s="15" t="inlineStr">
        <is>
          <t>UNID</t>
        </is>
      </c>
      <c r="E1587" s="15" t="inlineStr">
        <is>
          <t>COEFICIENTE</t>
        </is>
      </c>
      <c r="F1587" s="15" t="inlineStr">
        <is>
          <t>PREÇO UNITÁRIO</t>
        </is>
      </c>
      <c r="G1587" s="15" t="inlineStr">
        <is>
          <t>TOTAL</t>
        </is>
      </c>
    </row>
    <row r="1588" ht="15" customHeight="1">
      <c r="A1588" s="25" t="inlineStr">
        <is>
          <t>I2543</t>
        </is>
      </c>
      <c r="B1588" s="26" t="inlineStr">
        <is>
          <t>SERVENTE</t>
        </is>
      </c>
      <c r="C1588" s="25" t="inlineStr">
        <is>
          <t>SEINFRA</t>
        </is>
      </c>
      <c r="D1588" s="25" t="inlineStr">
        <is>
          <t>H</t>
        </is>
      </c>
      <c r="E1588" s="69">
        <f>L1588*FATOR</f>
        <v/>
      </c>
      <c r="F1588" s="72" t="n">
        <v>20.26</v>
      </c>
      <c r="G1588" s="72">
        <f>ROUND(E1588*F1588, 2)</f>
        <v/>
      </c>
      <c r="L1588" t="n">
        <v>0.34782609</v>
      </c>
      <c r="M1588" t="n">
        <v>20.26</v>
      </c>
      <c r="N1588">
        <f>(M1588-F1588)</f>
        <v/>
      </c>
    </row>
    <row r="1589" ht="15" customHeight="1">
      <c r="A1589" s="2" t="inlineStr"/>
      <c r="B1589" s="2" t="inlineStr"/>
      <c r="C1589" s="2" t="inlineStr"/>
      <c r="D1589" s="2" t="inlineStr"/>
      <c r="E1589" s="29" t="inlineStr">
        <is>
          <t>TOTAL Mão de Obra:</t>
        </is>
      </c>
      <c r="F1589" s="60" t="n"/>
      <c r="G1589" s="73">
        <f>SUM(G1588:G1588)</f>
        <v/>
      </c>
    </row>
    <row r="1590" ht="15" customHeight="1">
      <c r="A1590" s="2" t="inlineStr"/>
      <c r="B1590" s="2" t="inlineStr"/>
      <c r="C1590" s="2" t="inlineStr"/>
      <c r="D1590" s="2" t="inlineStr"/>
      <c r="E1590" s="31" t="inlineStr">
        <is>
          <t>VALOR:</t>
        </is>
      </c>
      <c r="F1590" s="60" t="n"/>
      <c r="G1590" s="61">
        <f>SUM(G1586,G1589)</f>
        <v/>
      </c>
    </row>
    <row r="1591" ht="15" customHeight="1">
      <c r="A1591" s="2" t="inlineStr"/>
      <c r="B1591" s="2" t="inlineStr"/>
      <c r="C1591" s="2" t="inlineStr"/>
      <c r="D1591" s="2" t="inlineStr"/>
      <c r="E1591" s="31" t="inlineStr">
        <is>
          <t>VALOR BDI (26.70%):</t>
        </is>
      </c>
      <c r="F1591" s="60" t="n"/>
      <c r="G1591" s="61">
        <f>ROUNDDOWN(G1590*BDI,2)</f>
        <v/>
      </c>
    </row>
    <row r="1592" ht="15" customHeight="1">
      <c r="A1592" s="2" t="inlineStr"/>
      <c r="B1592" s="2" t="inlineStr"/>
      <c r="C1592" s="2" t="inlineStr"/>
      <c r="D1592" s="2" t="inlineStr"/>
      <c r="E1592" s="31" t="inlineStr">
        <is>
          <t>VALOR COM BDI:</t>
        </is>
      </c>
      <c r="F1592" s="60" t="n"/>
      <c r="G1592" s="61">
        <f>G1591 + G1590</f>
        <v/>
      </c>
    </row>
    <row r="1593" ht="10" customHeight="1">
      <c r="A1593" s="2" t="inlineStr"/>
      <c r="B1593" s="2" t="inlineStr"/>
      <c r="C1593" s="22" t="inlineStr"/>
      <c r="E1593" s="2" t="inlineStr"/>
      <c r="F1593" s="2" t="inlineStr"/>
      <c r="G1593" s="2" t="inlineStr"/>
    </row>
    <row r="1594" ht="20" customHeight="1">
      <c r="A1594" s="23" t="inlineStr">
        <is>
          <t>G0450 VEÍCULO LEVE PICK UP 4X4 - 147 KW (CHP) (H)</t>
        </is>
      </c>
      <c r="B1594" s="59" t="n"/>
      <c r="C1594" s="59" t="n"/>
      <c r="D1594" s="59" t="n"/>
      <c r="E1594" s="59" t="n"/>
      <c r="F1594" s="59" t="n"/>
      <c r="G1594" s="60" t="n"/>
    </row>
    <row r="1595" ht="15" customHeight="1">
      <c r="A1595" s="24" t="inlineStr">
        <is>
          <t>Material</t>
        </is>
      </c>
      <c r="B1595" s="60" t="n"/>
      <c r="C1595" s="15" t="inlineStr">
        <is>
          <t>FONTE</t>
        </is>
      </c>
      <c r="D1595" s="15" t="inlineStr">
        <is>
          <t>UNID</t>
        </is>
      </c>
      <c r="E1595" s="15" t="inlineStr">
        <is>
          <t>COEFICIENTE</t>
        </is>
      </c>
      <c r="F1595" s="15" t="inlineStr">
        <is>
          <t>PREÇO UNITÁRIO</t>
        </is>
      </c>
      <c r="G1595" s="15" t="inlineStr">
        <is>
          <t>TOTAL</t>
        </is>
      </c>
    </row>
    <row r="1596" ht="21" customHeight="1">
      <c r="A1596" s="25" t="inlineStr">
        <is>
          <t>G0464</t>
        </is>
      </c>
      <c r="B1596" s="26" t="inlineStr">
        <is>
          <t>MÃO DE OBRA DE OPERAÇÃO DE VAN FURGÃO/PICK UP 4X4 - 147 KW</t>
        </is>
      </c>
      <c r="C1596" s="25" t="inlineStr">
        <is>
          <t>SEINFRA</t>
        </is>
      </c>
      <c r="D1596" s="25" t="inlineStr">
        <is>
          <t>H</t>
        </is>
      </c>
      <c r="E1596" s="69" t="n">
        <v>1</v>
      </c>
      <c r="F1596" s="72">
        <f>ROUND(M1596*FATOR, 2)</f>
        <v/>
      </c>
      <c r="G1596" s="72">
        <f>ROUND(E1596*F1596, 2)</f>
        <v/>
      </c>
      <c r="L1596" t="n">
        <v>1</v>
      </c>
      <c r="M1596" t="n">
        <v>20.86</v>
      </c>
      <c r="N1596">
        <f>(M1596-F1596)</f>
        <v/>
      </c>
    </row>
    <row r="1597" ht="21" customHeight="1">
      <c r="A1597" s="25" t="inlineStr">
        <is>
          <t>G0449</t>
        </is>
      </c>
      <c r="B1597" s="26" t="inlineStr">
        <is>
          <t>MATERIAL DE OPERAÇÃO VEÍCULO LEVE PICK UP 4X4 - 147 KW/197 HP</t>
        </is>
      </c>
      <c r="C1597" s="25" t="inlineStr">
        <is>
          <t>SEINFRA</t>
        </is>
      </c>
      <c r="D1597" s="25" t="inlineStr">
        <is>
          <t>H</t>
        </is>
      </c>
      <c r="E1597" s="69" t="n">
        <v>1</v>
      </c>
      <c r="F1597" s="72">
        <f>ROUND(M1597*FATOR, 2)</f>
        <v/>
      </c>
      <c r="G1597" s="72">
        <f>ROUND(E1597*F1597, 2)</f>
        <v/>
      </c>
      <c r="L1597" t="n">
        <v>1</v>
      </c>
      <c r="M1597" t="n">
        <v>98.4028</v>
      </c>
      <c r="N1597">
        <f>(M1597-F1597)</f>
        <v/>
      </c>
    </row>
    <row r="1598" ht="15" customHeight="1">
      <c r="A1598" s="25" t="inlineStr">
        <is>
          <t>I2701</t>
        </is>
      </c>
      <c r="B1598" s="26" t="inlineStr">
        <is>
          <t>DEPRECIAÇÃO</t>
        </is>
      </c>
      <c r="C1598" s="25" t="inlineStr">
        <is>
          <t>SEINFRA</t>
        </is>
      </c>
      <c r="D1598" s="25" t="inlineStr">
        <is>
          <t>H</t>
        </is>
      </c>
      <c r="E1598" s="69" t="n">
        <v>16.0128</v>
      </c>
      <c r="F1598" s="72">
        <f>ROUND(M1598*FATOR, 2)</f>
        <v/>
      </c>
      <c r="G1598" s="72">
        <f>ROUND(E1598*F1598, 2)</f>
        <v/>
      </c>
      <c r="L1598" t="n">
        <v>16.0128</v>
      </c>
      <c r="M1598" t="n">
        <v>1</v>
      </c>
      <c r="N1598">
        <f>(M1598-F1598)</f>
        <v/>
      </c>
    </row>
    <row r="1599" ht="15" customHeight="1">
      <c r="A1599" s="25" t="inlineStr">
        <is>
          <t>I2702</t>
        </is>
      </c>
      <c r="B1599" s="26" t="inlineStr">
        <is>
          <t>JUROS</t>
        </is>
      </c>
      <c r="C1599" s="25" t="inlineStr">
        <is>
          <t>SEINFRA</t>
        </is>
      </c>
      <c r="D1599" s="25" t="inlineStr">
        <is>
          <t>H</t>
        </is>
      </c>
      <c r="E1599" s="69" t="n">
        <v>4.8038</v>
      </c>
      <c r="F1599" s="72">
        <f>ROUND(M1599*FATOR, 2)</f>
        <v/>
      </c>
      <c r="G1599" s="72">
        <f>ROUND(E1599*F1599, 2)</f>
        <v/>
      </c>
      <c r="L1599" t="n">
        <v>4.8038</v>
      </c>
      <c r="M1599" t="n">
        <v>1</v>
      </c>
      <c r="N1599">
        <f>(M1599-F1599)</f>
        <v/>
      </c>
    </row>
    <row r="1600" ht="15" customHeight="1">
      <c r="A1600" s="25" t="inlineStr">
        <is>
          <t>I2703</t>
        </is>
      </c>
      <c r="B1600" s="26" t="inlineStr">
        <is>
          <t>MANUTENÇÃO</t>
        </is>
      </c>
      <c r="C1600" s="25" t="inlineStr">
        <is>
          <t>SEINFRA</t>
        </is>
      </c>
      <c r="D1600" s="25" t="inlineStr">
        <is>
          <t>H</t>
        </is>
      </c>
      <c r="E1600" s="69" t="n">
        <v>16.0128</v>
      </c>
      <c r="F1600" s="72">
        <f>ROUND(M1600*FATOR, 2)</f>
        <v/>
      </c>
      <c r="G1600" s="72">
        <f>ROUND(E1600*F1600, 2)</f>
        <v/>
      </c>
      <c r="L1600" t="n">
        <v>16.0128</v>
      </c>
      <c r="M1600" t="n">
        <v>1</v>
      </c>
      <c r="N1600">
        <f>(M1600-F1600)</f>
        <v/>
      </c>
    </row>
    <row r="1601" ht="15" customHeight="1">
      <c r="A1601" s="2" t="inlineStr"/>
      <c r="B1601" s="2" t="inlineStr"/>
      <c r="C1601" s="2" t="inlineStr"/>
      <c r="D1601" s="2" t="inlineStr"/>
      <c r="E1601" s="29" t="inlineStr">
        <is>
          <t>TOTAL Material:</t>
        </is>
      </c>
      <c r="F1601" s="60" t="n"/>
      <c r="G1601" s="73">
        <f>SUM(G1596:G1600)</f>
        <v/>
      </c>
    </row>
    <row r="1602" ht="15" customHeight="1">
      <c r="A1602" s="2" t="inlineStr"/>
      <c r="B1602" s="2" t="inlineStr"/>
      <c r="C1602" s="2" t="inlineStr"/>
      <c r="D1602" s="2" t="inlineStr"/>
      <c r="E1602" s="31" t="inlineStr">
        <is>
          <t>VALOR:</t>
        </is>
      </c>
      <c r="F1602" s="60" t="n"/>
      <c r="G1602" s="61">
        <f>SUM(G1601)</f>
        <v/>
      </c>
    </row>
    <row r="1603" ht="15" customHeight="1">
      <c r="A1603" s="2" t="inlineStr"/>
      <c r="B1603" s="2" t="inlineStr"/>
      <c r="C1603" s="2" t="inlineStr"/>
      <c r="D1603" s="2" t="inlineStr"/>
      <c r="E1603" s="31" t="inlineStr">
        <is>
          <t>VALOR BDI (26.70%):</t>
        </is>
      </c>
      <c r="F1603" s="60" t="n"/>
      <c r="G1603" s="61">
        <f>ROUNDDOWN(G1602*BDI,2)</f>
        <v/>
      </c>
    </row>
    <row r="1604" ht="15" customHeight="1">
      <c r="A1604" s="2" t="inlineStr"/>
      <c r="B1604" s="2" t="inlineStr"/>
      <c r="C1604" s="2" t="inlineStr"/>
      <c r="D1604" s="2" t="inlineStr"/>
      <c r="E1604" s="31" t="inlineStr">
        <is>
          <t>VALOR COM BDI:</t>
        </is>
      </c>
      <c r="F1604" s="60" t="n"/>
      <c r="G1604" s="61">
        <f>G1603 + G1602</f>
        <v/>
      </c>
    </row>
    <row r="1605" ht="10" customHeight="1">
      <c r="A1605" s="2" t="inlineStr"/>
      <c r="B1605" s="2" t="inlineStr"/>
      <c r="C1605" s="22" t="inlineStr"/>
      <c r="E1605" s="2" t="inlineStr"/>
      <c r="F1605" s="2" t="inlineStr"/>
      <c r="G1605" s="2" t="inlineStr"/>
    </row>
    <row r="1606" ht="20" customHeight="1">
      <c r="A1606" s="23" t="inlineStr">
        <is>
          <t>I0673 VEÍCULO UTILITÁRIO KOMBI (CHI) (H)</t>
        </is>
      </c>
      <c r="B1606" s="59" t="n"/>
      <c r="C1606" s="59" t="n"/>
      <c r="D1606" s="59" t="n"/>
      <c r="E1606" s="59" t="n"/>
      <c r="F1606" s="59" t="n"/>
      <c r="G1606" s="60" t="n"/>
    </row>
    <row r="1607" ht="15" customHeight="1">
      <c r="A1607" s="24" t="inlineStr">
        <is>
          <t>Material</t>
        </is>
      </c>
      <c r="B1607" s="60" t="n"/>
      <c r="C1607" s="15" t="inlineStr">
        <is>
          <t>FONTE</t>
        </is>
      </c>
      <c r="D1607" s="15" t="inlineStr">
        <is>
          <t>UNID</t>
        </is>
      </c>
      <c r="E1607" s="15" t="inlineStr">
        <is>
          <t>COEFICIENTE</t>
        </is>
      </c>
      <c r="F1607" s="15" t="inlineStr">
        <is>
          <t>PREÇO UNITÁRIO</t>
        </is>
      </c>
      <c r="G1607" s="15" t="inlineStr">
        <is>
          <t>TOTAL</t>
        </is>
      </c>
    </row>
    <row r="1608" ht="15" customHeight="1">
      <c r="A1608" s="25" t="inlineStr">
        <is>
          <t>I2856</t>
        </is>
      </c>
      <c r="B1608" s="26" t="inlineStr">
        <is>
          <t>MÃO DE OBRA DE OPERAÇÃO DO VEÍCULO UTILITÁRIO KOMBI</t>
        </is>
      </c>
      <c r="C1608" s="25" t="inlineStr">
        <is>
          <t>SEINFRA</t>
        </is>
      </c>
      <c r="D1608" s="25" t="inlineStr">
        <is>
          <t>H</t>
        </is>
      </c>
      <c r="E1608" s="69" t="n">
        <v>1</v>
      </c>
      <c r="F1608" s="72">
        <f>ROUND(M1608*FATOR, 2)</f>
        <v/>
      </c>
      <c r="G1608" s="72">
        <f>ROUND(E1608*F1608, 2)</f>
        <v/>
      </c>
      <c r="L1608" t="n">
        <v>1</v>
      </c>
      <c r="M1608" t="n">
        <v>20.86</v>
      </c>
      <c r="N1608">
        <f>(M1608-F1608)</f>
        <v/>
      </c>
    </row>
    <row r="1609" ht="15" customHeight="1">
      <c r="A1609" s="25" t="inlineStr">
        <is>
          <t>I2701</t>
        </is>
      </c>
      <c r="B1609" s="26" t="inlineStr">
        <is>
          <t>DEPRECIAÇÃO</t>
        </is>
      </c>
      <c r="C1609" s="25" t="inlineStr">
        <is>
          <t>SEINFRA</t>
        </is>
      </c>
      <c r="D1609" s="25" t="inlineStr">
        <is>
          <t>H</t>
        </is>
      </c>
      <c r="E1609" s="69" t="n">
        <v>4.372</v>
      </c>
      <c r="F1609" s="72">
        <f>ROUND(M1609*FATOR, 2)</f>
        <v/>
      </c>
      <c r="G1609" s="72">
        <f>ROUND(E1609*F1609, 2)</f>
        <v/>
      </c>
      <c r="L1609" t="n">
        <v>4.372</v>
      </c>
      <c r="M1609" t="n">
        <v>1</v>
      </c>
      <c r="N1609">
        <f>(M1609-F1609)</f>
        <v/>
      </c>
    </row>
    <row r="1610" ht="15" customHeight="1">
      <c r="A1610" s="25" t="inlineStr">
        <is>
          <t>I2702</t>
        </is>
      </c>
      <c r="B1610" s="26" t="inlineStr">
        <is>
          <t>JUROS</t>
        </is>
      </c>
      <c r="C1610" s="25" t="inlineStr">
        <is>
          <t>SEINFRA</t>
        </is>
      </c>
      <c r="D1610" s="25" t="inlineStr">
        <is>
          <t>H</t>
        </is>
      </c>
      <c r="E1610" s="69" t="n">
        <v>1.1476</v>
      </c>
      <c r="F1610" s="72">
        <f>ROUND(M1610*FATOR, 2)</f>
        <v/>
      </c>
      <c r="G1610" s="72">
        <f>ROUND(E1610*F1610, 2)</f>
        <v/>
      </c>
      <c r="L1610" t="n">
        <v>1.1476</v>
      </c>
      <c r="M1610" t="n">
        <v>1</v>
      </c>
      <c r="N1610">
        <f>(M1610-F1610)</f>
        <v/>
      </c>
    </row>
    <row r="1611" ht="15" customHeight="1">
      <c r="A1611" s="2" t="inlineStr"/>
      <c r="B1611" s="2" t="inlineStr"/>
      <c r="C1611" s="2" t="inlineStr"/>
      <c r="D1611" s="2" t="inlineStr"/>
      <c r="E1611" s="29" t="inlineStr">
        <is>
          <t>TOTAL Material:</t>
        </is>
      </c>
      <c r="F1611" s="60" t="n"/>
      <c r="G1611" s="73">
        <f>SUM(G1608:G1610)</f>
        <v/>
      </c>
    </row>
    <row r="1612" ht="15" customHeight="1">
      <c r="A1612" s="2" t="inlineStr"/>
      <c r="B1612" s="2" t="inlineStr"/>
      <c r="C1612" s="2" t="inlineStr"/>
      <c r="D1612" s="2" t="inlineStr"/>
      <c r="E1612" s="31" t="inlineStr">
        <is>
          <t>VALOR:</t>
        </is>
      </c>
      <c r="F1612" s="60" t="n"/>
      <c r="G1612" s="61">
        <f>SUM(G1611)</f>
        <v/>
      </c>
    </row>
    <row r="1613" ht="15" customHeight="1">
      <c r="A1613" s="2" t="inlineStr"/>
      <c r="B1613" s="2" t="inlineStr"/>
      <c r="C1613" s="2" t="inlineStr"/>
      <c r="D1613" s="2" t="inlineStr"/>
      <c r="E1613" s="31" t="inlineStr">
        <is>
          <t>VALOR BDI (26.70%):</t>
        </is>
      </c>
      <c r="F1613" s="60" t="n"/>
      <c r="G1613" s="61">
        <f>ROUNDDOWN(G1612*BDI,2)</f>
        <v/>
      </c>
    </row>
    <row r="1614" ht="15" customHeight="1">
      <c r="A1614" s="2" t="inlineStr"/>
      <c r="B1614" s="2" t="inlineStr"/>
      <c r="C1614" s="2" t="inlineStr"/>
      <c r="D1614" s="2" t="inlineStr"/>
      <c r="E1614" s="31" t="inlineStr">
        <is>
          <t>VALOR COM BDI:</t>
        </is>
      </c>
      <c r="F1614" s="60" t="n"/>
      <c r="G1614" s="61">
        <f>G1613 + G1612</f>
        <v/>
      </c>
    </row>
    <row r="1615" ht="10" customHeight="1">
      <c r="A1615" s="2" t="inlineStr"/>
      <c r="B1615" s="2" t="inlineStr"/>
      <c r="C1615" s="22" t="inlineStr"/>
      <c r="E1615" s="2" t="inlineStr"/>
      <c r="F1615" s="2" t="inlineStr"/>
      <c r="G1615" s="2" t="inlineStr"/>
    </row>
    <row r="1616" ht="20" customHeight="1">
      <c r="A1616" s="23" t="inlineStr">
        <is>
          <t>I0786 VEÍCULO UTILITÁRIO KOMBI (CHP) (H)</t>
        </is>
      </c>
      <c r="B1616" s="59" t="n"/>
      <c r="C1616" s="59" t="n"/>
      <c r="D1616" s="59" t="n"/>
      <c r="E1616" s="59" t="n"/>
      <c r="F1616" s="59" t="n"/>
      <c r="G1616" s="60" t="n"/>
    </row>
    <row r="1617" ht="15" customHeight="1">
      <c r="A1617" s="24" t="inlineStr">
        <is>
          <t>Material</t>
        </is>
      </c>
      <c r="B1617" s="60" t="n"/>
      <c r="C1617" s="15" t="inlineStr">
        <is>
          <t>FONTE</t>
        </is>
      </c>
      <c r="D1617" s="15" t="inlineStr">
        <is>
          <t>UNID</t>
        </is>
      </c>
      <c r="E1617" s="15" t="inlineStr">
        <is>
          <t>COEFICIENTE</t>
        </is>
      </c>
      <c r="F1617" s="15" t="inlineStr">
        <is>
          <t>PREÇO UNITÁRIO</t>
        </is>
      </c>
      <c r="G1617" s="15" t="inlineStr">
        <is>
          <t>TOTAL</t>
        </is>
      </c>
    </row>
    <row r="1618" ht="15" customHeight="1">
      <c r="A1618" s="25" t="inlineStr">
        <is>
          <t>I2856</t>
        </is>
      </c>
      <c r="B1618" s="26" t="inlineStr">
        <is>
          <t>MÃO DE OBRA DE OPERAÇÃO DO VEÍCULO UTILITÁRIO KOMBI</t>
        </is>
      </c>
      <c r="C1618" s="25" t="inlineStr">
        <is>
          <t>SEINFRA</t>
        </is>
      </c>
      <c r="D1618" s="25" t="inlineStr">
        <is>
          <t>H</t>
        </is>
      </c>
      <c r="E1618" s="69" t="n">
        <v>1</v>
      </c>
      <c r="F1618" s="72">
        <f>ROUND(M1618*FATOR, 2)</f>
        <v/>
      </c>
      <c r="G1618" s="72">
        <f>ROUND(E1618*F1618, 2)</f>
        <v/>
      </c>
      <c r="L1618" t="n">
        <v>1</v>
      </c>
      <c r="M1618" t="n">
        <v>20.86</v>
      </c>
      <c r="N1618">
        <f>(M1618-F1618)</f>
        <v/>
      </c>
    </row>
    <row r="1619" ht="15" customHeight="1">
      <c r="A1619" s="25" t="inlineStr">
        <is>
          <t>I2855</t>
        </is>
      </c>
      <c r="B1619" s="26" t="inlineStr">
        <is>
          <t>MATERIAL DE OPERAÇÃO DO VEÍCULO UTILITÁRIO KOMBI</t>
        </is>
      </c>
      <c r="C1619" s="25" t="inlineStr">
        <is>
          <t>SEINFRA</t>
        </is>
      </c>
      <c r="D1619" s="25" t="inlineStr">
        <is>
          <t>H</t>
        </is>
      </c>
      <c r="E1619" s="69" t="n">
        <v>1</v>
      </c>
      <c r="F1619" s="72">
        <f>ROUND(M1619*FATOR, 2)</f>
        <v/>
      </c>
      <c r="G1619" s="72">
        <f>ROUND(E1619*F1619, 2)</f>
        <v/>
      </c>
      <c r="L1619" t="n">
        <v>1</v>
      </c>
      <c r="M1619" t="n">
        <v>49.3674</v>
      </c>
      <c r="N1619">
        <f>(M1619-F1619)</f>
        <v/>
      </c>
    </row>
    <row r="1620" ht="15" customHeight="1">
      <c r="A1620" s="25" t="inlineStr">
        <is>
          <t>I2701</t>
        </is>
      </c>
      <c r="B1620" s="26" t="inlineStr">
        <is>
          <t>DEPRECIAÇÃO</t>
        </is>
      </c>
      <c r="C1620" s="25" t="inlineStr">
        <is>
          <t>SEINFRA</t>
        </is>
      </c>
      <c r="D1620" s="25" t="inlineStr">
        <is>
          <t>H</t>
        </is>
      </c>
      <c r="E1620" s="69" t="n">
        <v>4.372</v>
      </c>
      <c r="F1620" s="72">
        <f>ROUND(M1620*FATOR, 2)</f>
        <v/>
      </c>
      <c r="G1620" s="72">
        <f>ROUND(E1620*F1620, 2)</f>
        <v/>
      </c>
      <c r="L1620" t="n">
        <v>4.372</v>
      </c>
      <c r="M1620" t="n">
        <v>1</v>
      </c>
      <c r="N1620">
        <f>(M1620-F1620)</f>
        <v/>
      </c>
    </row>
    <row r="1621" ht="15" customHeight="1">
      <c r="A1621" s="25" t="inlineStr">
        <is>
          <t>I2702</t>
        </is>
      </c>
      <c r="B1621" s="26" t="inlineStr">
        <is>
          <t>JUROS</t>
        </is>
      </c>
      <c r="C1621" s="25" t="inlineStr">
        <is>
          <t>SEINFRA</t>
        </is>
      </c>
      <c r="D1621" s="25" t="inlineStr">
        <is>
          <t>H</t>
        </is>
      </c>
      <c r="E1621" s="69" t="n">
        <v>1.1476</v>
      </c>
      <c r="F1621" s="72">
        <f>ROUND(M1621*FATOR, 2)</f>
        <v/>
      </c>
      <c r="G1621" s="72">
        <f>ROUND(E1621*F1621, 2)</f>
        <v/>
      </c>
      <c r="L1621" t="n">
        <v>1.1476</v>
      </c>
      <c r="M1621" t="n">
        <v>1</v>
      </c>
      <c r="N1621">
        <f>(M1621-F1621)</f>
        <v/>
      </c>
    </row>
    <row r="1622" ht="15" customHeight="1">
      <c r="A1622" s="25" t="inlineStr">
        <is>
          <t>I2703</t>
        </is>
      </c>
      <c r="B1622" s="26" t="inlineStr">
        <is>
          <t>MANUTENÇÃO</t>
        </is>
      </c>
      <c r="C1622" s="25" t="inlineStr">
        <is>
          <t>SEINFRA</t>
        </is>
      </c>
      <c r="D1622" s="25" t="inlineStr">
        <is>
          <t>H</t>
        </is>
      </c>
      <c r="E1622" s="69" t="n">
        <v>4.372</v>
      </c>
      <c r="F1622" s="72">
        <f>ROUND(M1622*FATOR, 2)</f>
        <v/>
      </c>
      <c r="G1622" s="72">
        <f>ROUND(E1622*F1622, 2)</f>
        <v/>
      </c>
      <c r="L1622" t="n">
        <v>4.372</v>
      </c>
      <c r="M1622" t="n">
        <v>1</v>
      </c>
      <c r="N1622">
        <f>(M1622-F1622)</f>
        <v/>
      </c>
    </row>
    <row r="1623" ht="15" customHeight="1">
      <c r="A1623" s="2" t="inlineStr"/>
      <c r="B1623" s="2" t="inlineStr"/>
      <c r="C1623" s="2" t="inlineStr"/>
      <c r="D1623" s="2" t="inlineStr"/>
      <c r="E1623" s="29" t="inlineStr">
        <is>
          <t>TOTAL Material:</t>
        </is>
      </c>
      <c r="F1623" s="60" t="n"/>
      <c r="G1623" s="73">
        <f>SUM(G1618:G1622)</f>
        <v/>
      </c>
    </row>
    <row r="1624" ht="15" customHeight="1">
      <c r="A1624" s="2" t="inlineStr"/>
      <c r="B1624" s="2" t="inlineStr"/>
      <c r="C1624" s="2" t="inlineStr"/>
      <c r="D1624" s="2" t="inlineStr"/>
      <c r="E1624" s="31" t="inlineStr">
        <is>
          <t>VALOR:</t>
        </is>
      </c>
      <c r="F1624" s="60" t="n"/>
      <c r="G1624" s="61">
        <f>SUM(G1623)</f>
        <v/>
      </c>
    </row>
    <row r="1625" ht="15" customHeight="1">
      <c r="A1625" s="2" t="inlineStr"/>
      <c r="B1625" s="2" t="inlineStr"/>
      <c r="C1625" s="2" t="inlineStr"/>
      <c r="D1625" s="2" t="inlineStr"/>
      <c r="E1625" s="31" t="inlineStr">
        <is>
          <t>VALOR BDI (26.70%):</t>
        </is>
      </c>
      <c r="F1625" s="60" t="n"/>
      <c r="G1625" s="61">
        <f>ROUNDDOWN(G1624*BDI,2)</f>
        <v/>
      </c>
    </row>
    <row r="1626" ht="15" customHeight="1">
      <c r="A1626" s="2" t="inlineStr"/>
      <c r="B1626" s="2" t="inlineStr"/>
      <c r="C1626" s="2" t="inlineStr"/>
      <c r="D1626" s="2" t="inlineStr"/>
      <c r="E1626" s="31" t="inlineStr">
        <is>
          <t>VALOR COM BDI:</t>
        </is>
      </c>
      <c r="F1626" s="60" t="n"/>
      <c r="G1626" s="61">
        <f>G1625 + G1624</f>
        <v/>
      </c>
    </row>
    <row r="1627" ht="10" customHeight="1">
      <c r="A1627" s="2" t="inlineStr"/>
      <c r="B1627" s="2" t="inlineStr"/>
      <c r="C1627" s="22" t="inlineStr"/>
      <c r="E1627" s="2" t="inlineStr"/>
      <c r="F1627" s="2" t="inlineStr"/>
      <c r="G1627" s="2" t="inlineStr"/>
    </row>
    <row r="1628" ht="20" customHeight="1">
      <c r="A1628" s="23" t="inlineStr">
        <is>
          <t>I0676 VIBRO ACABAD. DE MISTURA BETUM. (CHI) (H)</t>
        </is>
      </c>
      <c r="B1628" s="59" t="n"/>
      <c r="C1628" s="59" t="n"/>
      <c r="D1628" s="59" t="n"/>
      <c r="E1628" s="59" t="n"/>
      <c r="F1628" s="59" t="n"/>
      <c r="G1628" s="60" t="n"/>
    </row>
    <row r="1629" ht="15" customHeight="1">
      <c r="A1629" s="24" t="inlineStr">
        <is>
          <t>Material</t>
        </is>
      </c>
      <c r="B1629" s="60" t="n"/>
      <c r="C1629" s="15" t="inlineStr">
        <is>
          <t>FONTE</t>
        </is>
      </c>
      <c r="D1629" s="15" t="inlineStr">
        <is>
          <t>UNID</t>
        </is>
      </c>
      <c r="E1629" s="15" t="inlineStr">
        <is>
          <t>COEFICIENTE</t>
        </is>
      </c>
      <c r="F1629" s="15" t="inlineStr">
        <is>
          <t>PREÇO UNITÁRIO</t>
        </is>
      </c>
      <c r="G1629" s="15" t="inlineStr">
        <is>
          <t>TOTAL</t>
        </is>
      </c>
    </row>
    <row r="1630" ht="21" customHeight="1">
      <c r="A1630" s="25" t="inlineStr">
        <is>
          <t>I2854</t>
        </is>
      </c>
      <c r="B1630" s="26" t="inlineStr">
        <is>
          <t>MÃO DE OBRA DE OPERAÇÃO DO VIBRO ACABAD. DE MISTURAS BETUM.</t>
        </is>
      </c>
      <c r="C1630" s="25" t="inlineStr">
        <is>
          <t>SEINFRA</t>
        </is>
      </c>
      <c r="D1630" s="25" t="inlineStr">
        <is>
          <t>H</t>
        </is>
      </c>
      <c r="E1630" s="69" t="n">
        <v>1</v>
      </c>
      <c r="F1630" s="72">
        <f>ROUND(M1630*FATOR, 2)</f>
        <v/>
      </c>
      <c r="G1630" s="72">
        <f>ROUND(E1630*F1630, 2)</f>
        <v/>
      </c>
      <c r="L1630" t="n">
        <v>1</v>
      </c>
      <c r="M1630" t="n">
        <v>32.45</v>
      </c>
      <c r="N1630">
        <f>(M1630-F1630)</f>
        <v/>
      </c>
    </row>
    <row r="1631" ht="15" customHeight="1">
      <c r="A1631" s="25" t="inlineStr">
        <is>
          <t>I2701</t>
        </is>
      </c>
      <c r="B1631" s="26" t="inlineStr">
        <is>
          <t>DEPRECIAÇÃO</t>
        </is>
      </c>
      <c r="C1631" s="25" t="inlineStr">
        <is>
          <t>SEINFRA</t>
        </is>
      </c>
      <c r="D1631" s="25" t="inlineStr">
        <is>
          <t>H</t>
        </is>
      </c>
      <c r="E1631" s="69" t="n">
        <v>64.99299999999999</v>
      </c>
      <c r="F1631" s="72">
        <f>ROUND(M1631*FATOR, 2)</f>
        <v/>
      </c>
      <c r="G1631" s="72">
        <f>ROUND(E1631*F1631, 2)</f>
        <v/>
      </c>
      <c r="L1631" t="n">
        <v>64.99299999999999</v>
      </c>
      <c r="M1631" t="n">
        <v>1</v>
      </c>
      <c r="N1631">
        <f>(M1631-F1631)</f>
        <v/>
      </c>
    </row>
    <row r="1632" ht="15" customHeight="1">
      <c r="A1632" s="25" t="inlineStr">
        <is>
          <t>I2702</t>
        </is>
      </c>
      <c r="B1632" s="26" t="inlineStr">
        <is>
          <t>JUROS</t>
        </is>
      </c>
      <c r="C1632" s="25" t="inlineStr">
        <is>
          <t>SEINFRA</t>
        </is>
      </c>
      <c r="D1632" s="25" t="inlineStr">
        <is>
          <t>H</t>
        </is>
      </c>
      <c r="E1632" s="69" t="n">
        <v>23.8308</v>
      </c>
      <c r="F1632" s="72">
        <f>ROUND(M1632*FATOR, 2)</f>
        <v/>
      </c>
      <c r="G1632" s="72">
        <f>ROUND(E1632*F1632, 2)</f>
        <v/>
      </c>
      <c r="L1632" t="n">
        <v>23.8308</v>
      </c>
      <c r="M1632" t="n">
        <v>1</v>
      </c>
      <c r="N1632">
        <f>(M1632-F1632)</f>
        <v/>
      </c>
    </row>
    <row r="1633" ht="15" customHeight="1">
      <c r="A1633" s="2" t="inlineStr"/>
      <c r="B1633" s="2" t="inlineStr"/>
      <c r="C1633" s="2" t="inlineStr"/>
      <c r="D1633" s="2" t="inlineStr"/>
      <c r="E1633" s="29" t="inlineStr">
        <is>
          <t>TOTAL Material:</t>
        </is>
      </c>
      <c r="F1633" s="60" t="n"/>
      <c r="G1633" s="73">
        <f>SUM(G1630:G1632)</f>
        <v/>
      </c>
    </row>
    <row r="1634" ht="15" customHeight="1">
      <c r="A1634" s="2" t="inlineStr"/>
      <c r="B1634" s="2" t="inlineStr"/>
      <c r="C1634" s="2" t="inlineStr"/>
      <c r="D1634" s="2" t="inlineStr"/>
      <c r="E1634" s="31" t="inlineStr">
        <is>
          <t>VALOR:</t>
        </is>
      </c>
      <c r="F1634" s="60" t="n"/>
      <c r="G1634" s="61">
        <f>SUM(G1633)</f>
        <v/>
      </c>
    </row>
    <row r="1635" ht="15" customHeight="1">
      <c r="A1635" s="2" t="inlineStr"/>
      <c r="B1635" s="2" t="inlineStr"/>
      <c r="C1635" s="2" t="inlineStr"/>
      <c r="D1635" s="2" t="inlineStr"/>
      <c r="E1635" s="31" t="inlineStr">
        <is>
          <t>VALOR BDI (26.70%):</t>
        </is>
      </c>
      <c r="F1635" s="60" t="n"/>
      <c r="G1635" s="61">
        <f>ROUNDDOWN(G1634*BDI,2)</f>
        <v/>
      </c>
    </row>
    <row r="1636" ht="15" customHeight="1">
      <c r="A1636" s="2" t="inlineStr"/>
      <c r="B1636" s="2" t="inlineStr"/>
      <c r="C1636" s="2" t="inlineStr"/>
      <c r="D1636" s="2" t="inlineStr"/>
      <c r="E1636" s="31" t="inlineStr">
        <is>
          <t>VALOR COM BDI:</t>
        </is>
      </c>
      <c r="F1636" s="60" t="n"/>
      <c r="G1636" s="61">
        <f>G1635 + G1634</f>
        <v/>
      </c>
    </row>
    <row r="1637" ht="10" customHeight="1">
      <c r="A1637" s="2" t="inlineStr"/>
      <c r="B1637" s="2" t="inlineStr"/>
      <c r="C1637" s="22" t="inlineStr"/>
      <c r="E1637" s="2" t="inlineStr"/>
      <c r="F1637" s="2" t="inlineStr"/>
      <c r="G1637" s="2" t="inlineStr"/>
    </row>
    <row r="1638" ht="20" customHeight="1">
      <c r="A1638" s="23" t="inlineStr">
        <is>
          <t>I0789 VIBRO ACABAD. DE MISTURA BETUM. (CHP) (H)</t>
        </is>
      </c>
      <c r="B1638" s="59" t="n"/>
      <c r="C1638" s="59" t="n"/>
      <c r="D1638" s="59" t="n"/>
      <c r="E1638" s="59" t="n"/>
      <c r="F1638" s="59" t="n"/>
      <c r="G1638" s="60" t="n"/>
    </row>
    <row r="1639" ht="15" customHeight="1">
      <c r="A1639" s="24" t="inlineStr">
        <is>
          <t>Material</t>
        </is>
      </c>
      <c r="B1639" s="60" t="n"/>
      <c r="C1639" s="15" t="inlineStr">
        <is>
          <t>FONTE</t>
        </is>
      </c>
      <c r="D1639" s="15" t="inlineStr">
        <is>
          <t>UNID</t>
        </is>
      </c>
      <c r="E1639" s="15" t="inlineStr">
        <is>
          <t>COEFICIENTE</t>
        </is>
      </c>
      <c r="F1639" s="15" t="inlineStr">
        <is>
          <t>PREÇO UNITÁRIO</t>
        </is>
      </c>
      <c r="G1639" s="15" t="inlineStr">
        <is>
          <t>TOTAL</t>
        </is>
      </c>
    </row>
    <row r="1640" ht="21" customHeight="1">
      <c r="A1640" s="25" t="inlineStr">
        <is>
          <t>I2854</t>
        </is>
      </c>
      <c r="B1640" s="26" t="inlineStr">
        <is>
          <t>MÃO DE OBRA DE OPERAÇÃO DO VIBRO ACABAD. DE MISTURAS BETUM.</t>
        </is>
      </c>
      <c r="C1640" s="25" t="inlineStr">
        <is>
          <t>SEINFRA</t>
        </is>
      </c>
      <c r="D1640" s="25" t="inlineStr">
        <is>
          <t>H</t>
        </is>
      </c>
      <c r="E1640" s="69" t="n">
        <v>1</v>
      </c>
      <c r="F1640" s="72">
        <f>ROUND(M1640*FATOR, 2)</f>
        <v/>
      </c>
      <c r="G1640" s="72">
        <f>ROUND(E1640*F1640, 2)</f>
        <v/>
      </c>
      <c r="L1640" t="n">
        <v>1</v>
      </c>
      <c r="M1640" t="n">
        <v>32.45</v>
      </c>
      <c r="N1640">
        <f>(M1640-F1640)</f>
        <v/>
      </c>
    </row>
    <row r="1641" ht="21" customHeight="1">
      <c r="A1641" s="25" t="inlineStr">
        <is>
          <t>I2853</t>
        </is>
      </c>
      <c r="B1641" s="26" t="inlineStr">
        <is>
          <t>MATERIAL DE OPERAÇÃO DO VIBRO ACABAD. DE MISTURAS BETUM.</t>
        </is>
      </c>
      <c r="C1641" s="25" t="inlineStr">
        <is>
          <t>SEINFRA</t>
        </is>
      </c>
      <c r="D1641" s="25" t="inlineStr">
        <is>
          <t>H</t>
        </is>
      </c>
      <c r="E1641" s="69" t="n">
        <v>1</v>
      </c>
      <c r="F1641" s="72">
        <f>ROUND(M1641*FATOR, 2)</f>
        <v/>
      </c>
      <c r="G1641" s="72">
        <f>ROUND(E1641*F1641, 2)</f>
        <v/>
      </c>
      <c r="L1641" t="n">
        <v>1</v>
      </c>
      <c r="M1641" t="n">
        <v>36.6765</v>
      </c>
      <c r="N1641">
        <f>(M1641-F1641)</f>
        <v/>
      </c>
    </row>
    <row r="1642" ht="15" customHeight="1">
      <c r="A1642" s="25" t="inlineStr">
        <is>
          <t>I2701</t>
        </is>
      </c>
      <c r="B1642" s="26" t="inlineStr">
        <is>
          <t>DEPRECIAÇÃO</t>
        </is>
      </c>
      <c r="C1642" s="25" t="inlineStr">
        <is>
          <t>SEINFRA</t>
        </is>
      </c>
      <c r="D1642" s="25" t="inlineStr">
        <is>
          <t>H</t>
        </is>
      </c>
      <c r="E1642" s="69" t="n">
        <v>64.99299999999999</v>
      </c>
      <c r="F1642" s="72">
        <f>ROUND(M1642*FATOR, 2)</f>
        <v/>
      </c>
      <c r="G1642" s="72">
        <f>ROUND(E1642*F1642, 2)</f>
        <v/>
      </c>
      <c r="L1642" t="n">
        <v>64.99299999999999</v>
      </c>
      <c r="M1642" t="n">
        <v>1</v>
      </c>
      <c r="N1642">
        <f>(M1642-F1642)</f>
        <v/>
      </c>
    </row>
    <row r="1643" ht="15" customHeight="1">
      <c r="A1643" s="25" t="inlineStr">
        <is>
          <t>I2702</t>
        </is>
      </c>
      <c r="B1643" s="26" t="inlineStr">
        <is>
          <t>JUROS</t>
        </is>
      </c>
      <c r="C1643" s="25" t="inlineStr">
        <is>
          <t>SEINFRA</t>
        </is>
      </c>
      <c r="D1643" s="25" t="inlineStr">
        <is>
          <t>H</t>
        </is>
      </c>
      <c r="E1643" s="69" t="n">
        <v>23.8308</v>
      </c>
      <c r="F1643" s="72">
        <f>ROUND(M1643*FATOR, 2)</f>
        <v/>
      </c>
      <c r="G1643" s="72">
        <f>ROUND(E1643*F1643, 2)</f>
        <v/>
      </c>
      <c r="L1643" t="n">
        <v>23.8308</v>
      </c>
      <c r="M1643" t="n">
        <v>1</v>
      </c>
      <c r="N1643">
        <f>(M1643-F1643)</f>
        <v/>
      </c>
    </row>
    <row r="1644" ht="15" customHeight="1">
      <c r="A1644" s="25" t="inlineStr">
        <is>
          <t>I2703</t>
        </is>
      </c>
      <c r="B1644" s="26" t="inlineStr">
        <is>
          <t>MANUTENÇÃO</t>
        </is>
      </c>
      <c r="C1644" s="25" t="inlineStr">
        <is>
          <t>SEINFRA</t>
        </is>
      </c>
      <c r="D1644" s="25" t="inlineStr">
        <is>
          <t>H</t>
        </is>
      </c>
      <c r="E1644" s="69" t="n">
        <v>64.99299999999999</v>
      </c>
      <c r="F1644" s="72">
        <f>ROUND(M1644*FATOR, 2)</f>
        <v/>
      </c>
      <c r="G1644" s="72">
        <f>ROUND(E1644*F1644, 2)</f>
        <v/>
      </c>
      <c r="L1644" t="n">
        <v>64.99299999999999</v>
      </c>
      <c r="M1644" t="n">
        <v>1</v>
      </c>
      <c r="N1644">
        <f>(M1644-F1644)</f>
        <v/>
      </c>
    </row>
    <row r="1645" ht="15" customHeight="1">
      <c r="A1645" s="2" t="inlineStr"/>
      <c r="B1645" s="2" t="inlineStr"/>
      <c r="C1645" s="2" t="inlineStr"/>
      <c r="D1645" s="2" t="inlineStr"/>
      <c r="E1645" s="29" t="inlineStr">
        <is>
          <t>TOTAL Material:</t>
        </is>
      </c>
      <c r="F1645" s="60" t="n"/>
      <c r="G1645" s="73">
        <f>SUM(G1640:G1644)</f>
        <v/>
      </c>
    </row>
    <row r="1646" ht="15" customHeight="1">
      <c r="A1646" s="2" t="inlineStr"/>
      <c r="B1646" s="2" t="inlineStr"/>
      <c r="C1646" s="2" t="inlineStr"/>
      <c r="D1646" s="2" t="inlineStr"/>
      <c r="E1646" s="31" t="inlineStr">
        <is>
          <t>VALOR:</t>
        </is>
      </c>
      <c r="F1646" s="60" t="n"/>
      <c r="G1646" s="61">
        <f>SUM(G1645)</f>
        <v/>
      </c>
    </row>
    <row r="1647" ht="15" customHeight="1">
      <c r="A1647" s="2" t="inlineStr"/>
      <c r="B1647" s="2" t="inlineStr"/>
      <c r="C1647" s="2" t="inlineStr"/>
      <c r="D1647" s="2" t="inlineStr"/>
      <c r="E1647" s="31" t="inlineStr">
        <is>
          <t>VALOR BDI (26.70%):</t>
        </is>
      </c>
      <c r="F1647" s="60" t="n"/>
      <c r="G1647" s="61">
        <f>ROUNDDOWN(G1646*BDI,2)</f>
        <v/>
      </c>
    </row>
    <row r="1648" ht="15" customHeight="1">
      <c r="A1648" s="2" t="inlineStr"/>
      <c r="B1648" s="2" t="inlineStr"/>
      <c r="C1648" s="2" t="inlineStr"/>
      <c r="D1648" s="2" t="inlineStr"/>
      <c r="E1648" s="31" t="inlineStr">
        <is>
          <t>VALOR COM BDI:</t>
        </is>
      </c>
      <c r="F1648" s="60" t="n"/>
      <c r="G1648" s="61">
        <f>G1647 + G1646</f>
        <v/>
      </c>
    </row>
  </sheetData>
  <mergeCells count="1191">
    <mergeCell ref="E376:F376"/>
    <mergeCell ref="A1531:B1531"/>
    <mergeCell ref="A489:G489"/>
    <mergeCell ref="E974:F974"/>
    <mergeCell ref="C770:D770"/>
    <mergeCell ref="A191:B191"/>
    <mergeCell ref="A107:B107"/>
    <mergeCell ref="E897:F897"/>
    <mergeCell ref="C1139:D1139"/>
    <mergeCell ref="E1366:F1366"/>
    <mergeCell ref="A771:G771"/>
    <mergeCell ref="A827:G827"/>
    <mergeCell ref="E1304:F1304"/>
    <mergeCell ref="A1595:B1595"/>
    <mergeCell ref="E1633:F1633"/>
    <mergeCell ref="E1353:F1353"/>
    <mergeCell ref="C834:D834"/>
    <mergeCell ref="E8:F8"/>
    <mergeCell ref="A1141:B1141"/>
    <mergeCell ref="C1203:D1203"/>
    <mergeCell ref="E961:F961"/>
    <mergeCell ref="E73:F73"/>
    <mergeCell ref="E244:F244"/>
    <mergeCell ref="A1292:G1292"/>
    <mergeCell ref="C1368:D1368"/>
    <mergeCell ref="E442:F442"/>
    <mergeCell ref="E613:F613"/>
    <mergeCell ref="A649:B649"/>
    <mergeCell ref="E1635:F1635"/>
    <mergeCell ref="A836:B836"/>
    <mergeCell ref="A39:G39"/>
    <mergeCell ref="E600:F600"/>
    <mergeCell ref="E656:F656"/>
    <mergeCell ref="E594:F594"/>
    <mergeCell ref="E727:F727"/>
    <mergeCell ref="C898:D898"/>
    <mergeCell ref="E1355:F1355"/>
    <mergeCell ref="E137:F137"/>
    <mergeCell ref="E308:F308"/>
    <mergeCell ref="E1159:F1159"/>
    <mergeCell ref="E1330:F1330"/>
    <mergeCell ref="E1401:F1401"/>
    <mergeCell ref="E1457:F1457"/>
    <mergeCell ref="E1411:F1411"/>
    <mergeCell ref="E229:F229"/>
    <mergeCell ref="E658:F658"/>
    <mergeCell ref="A425:B425"/>
    <mergeCell ref="E1223:F1223"/>
    <mergeCell ref="A1165:B1165"/>
    <mergeCell ref="E166:F166"/>
    <mergeCell ref="A788:B788"/>
    <mergeCell ref="A1552:G1552"/>
    <mergeCell ref="A269:B269"/>
    <mergeCell ref="A1508:G1508"/>
    <mergeCell ref="A852:B852"/>
    <mergeCell ref="E168:F168"/>
    <mergeCell ref="A1252:G1252"/>
    <mergeCell ref="A1616:G1616"/>
    <mergeCell ref="C802:D802"/>
    <mergeCell ref="A891:G891"/>
    <mergeCell ref="A1018:G1018"/>
    <mergeCell ref="A1140:G1140"/>
    <mergeCell ref="E547:F547"/>
    <mergeCell ref="A1221:B1221"/>
    <mergeCell ref="A1316:G1316"/>
    <mergeCell ref="E783:F783"/>
    <mergeCell ref="A506:B506"/>
    <mergeCell ref="C1323:D1323"/>
    <mergeCell ref="E593:F593"/>
    <mergeCell ref="E1646:F1646"/>
    <mergeCell ref="A955:G955"/>
    <mergeCell ref="E758:F758"/>
    <mergeCell ref="E951:F951"/>
    <mergeCell ref="C1187:D1187"/>
    <mergeCell ref="E1127:F1127"/>
    <mergeCell ref="A1089:B1089"/>
    <mergeCell ref="E1249:F1249"/>
    <mergeCell ref="A1384:G1384"/>
    <mergeCell ref="E847:F847"/>
    <mergeCell ref="E1114:F1114"/>
    <mergeCell ref="E1485:F1485"/>
    <mergeCell ref="E1612:F1612"/>
    <mergeCell ref="C595:D595"/>
    <mergeCell ref="E353:F353"/>
    <mergeCell ref="E695:F695"/>
    <mergeCell ref="A715:G715"/>
    <mergeCell ref="E822:F822"/>
    <mergeCell ref="A103:B103"/>
    <mergeCell ref="E993:F993"/>
    <mergeCell ref="E1064:F1064"/>
    <mergeCell ref="E1412:F1412"/>
    <mergeCell ref="E1648:F1648"/>
    <mergeCell ref="E1129:F1129"/>
    <mergeCell ref="E1422:F1422"/>
    <mergeCell ref="E48:F48"/>
    <mergeCell ref="E219:F219"/>
    <mergeCell ref="E911:F911"/>
    <mergeCell ref="E1045:F1045"/>
    <mergeCell ref="E1343:F1343"/>
    <mergeCell ref="E759:F759"/>
    <mergeCell ref="E1536:F1536"/>
    <mergeCell ref="E1549:F1549"/>
    <mergeCell ref="E824:F824"/>
    <mergeCell ref="E995:F995"/>
    <mergeCell ref="E1122:F1122"/>
    <mergeCell ref="E1280:F1280"/>
    <mergeCell ref="E761:F761"/>
    <mergeCell ref="A413:B413"/>
    <mergeCell ref="E888:F888"/>
    <mergeCell ref="A739:G739"/>
    <mergeCell ref="A368:G368"/>
    <mergeCell ref="A1394:G1394"/>
    <mergeCell ref="C842:D842"/>
    <mergeCell ref="A731:G731"/>
    <mergeCell ref="E982:F982"/>
    <mergeCell ref="A1376:B1376"/>
    <mergeCell ref="A334:G334"/>
    <mergeCell ref="A1:G1"/>
    <mergeCell ref="C379:D379"/>
    <mergeCell ref="A505:G505"/>
    <mergeCell ref="C615:D615"/>
    <mergeCell ref="E677:F677"/>
    <mergeCell ref="E1503:F1503"/>
    <mergeCell ref="E366:F366"/>
    <mergeCell ref="C906:D906"/>
    <mergeCell ref="E664:F664"/>
    <mergeCell ref="A1253:B1253"/>
    <mergeCell ref="E840:F840"/>
    <mergeCell ref="A181:B181"/>
    <mergeCell ref="A65:G65"/>
    <mergeCell ref="A479:B479"/>
    <mergeCell ref="E110:F110"/>
    <mergeCell ref="E614:F614"/>
    <mergeCell ref="C850:D850"/>
    <mergeCell ref="C1219:D1219"/>
    <mergeCell ref="A1308:G1308"/>
    <mergeCell ref="E473:F473"/>
    <mergeCell ref="E777:F777"/>
    <mergeCell ref="E666:F666"/>
    <mergeCell ref="A1606:G1606"/>
    <mergeCell ref="E187:F187"/>
    <mergeCell ref="E1135:F1135"/>
    <mergeCell ref="C423:D423"/>
    <mergeCell ref="E1200:F1200"/>
    <mergeCell ref="E1504:F1504"/>
    <mergeCell ref="E743:F743"/>
    <mergeCell ref="E410:F410"/>
    <mergeCell ref="E1298:F1298"/>
    <mergeCell ref="E537:F537"/>
    <mergeCell ref="E1175:F1175"/>
    <mergeCell ref="C1077:D1077"/>
    <mergeCell ref="C189:D189"/>
    <mergeCell ref="E1273:F1273"/>
    <mergeCell ref="E1199:F1199"/>
    <mergeCell ref="E966:F966"/>
    <mergeCell ref="C1235:D1235"/>
    <mergeCell ref="E487:F487"/>
    <mergeCell ref="E1264:F1264"/>
    <mergeCell ref="A860:B860"/>
    <mergeCell ref="E474:F474"/>
    <mergeCell ref="E1112:F1112"/>
    <mergeCell ref="A568:B568"/>
    <mergeCell ref="E601:F601"/>
    <mergeCell ref="A639:B639"/>
    <mergeCell ref="C1275:D1275"/>
    <mergeCell ref="A1324:G1324"/>
    <mergeCell ref="E1295:F1295"/>
    <mergeCell ref="A1629:B1629"/>
    <mergeCell ref="A812:B812"/>
    <mergeCell ref="C1458:D1458"/>
    <mergeCell ref="A78:B78"/>
    <mergeCell ref="A202:G202"/>
    <mergeCell ref="A258:G258"/>
    <mergeCell ref="A1448:G1448"/>
    <mergeCell ref="A1395:B1395"/>
    <mergeCell ref="E1493:F1493"/>
    <mergeCell ref="A1333:B1333"/>
    <mergeCell ref="E1153:F1153"/>
    <mergeCell ref="E265:F265"/>
    <mergeCell ref="A1540:G1540"/>
    <mergeCell ref="E563:F563"/>
    <mergeCell ref="E830:F830"/>
    <mergeCell ref="A670:B670"/>
    <mergeCell ref="C311:D311"/>
    <mergeCell ref="E69:F69"/>
    <mergeCell ref="E1128:F1128"/>
    <mergeCell ref="A1148:G1148"/>
    <mergeCell ref="E1364:F1364"/>
    <mergeCell ref="E919:F919"/>
    <mergeCell ref="E31:F31"/>
    <mergeCell ref="C1155:D1155"/>
    <mergeCell ref="E354:F354"/>
    <mergeCell ref="E329:F329"/>
    <mergeCell ref="E1557:F1557"/>
    <mergeCell ref="A787:G787"/>
    <mergeCell ref="E894:F894"/>
    <mergeCell ref="E565:F565"/>
    <mergeCell ref="E832:F832"/>
    <mergeCell ref="E1003:F1003"/>
    <mergeCell ref="E492:F492"/>
    <mergeCell ref="E1130:F1130"/>
    <mergeCell ref="E611:F611"/>
    <mergeCell ref="A1479:G1479"/>
    <mergeCell ref="E527:F527"/>
    <mergeCell ref="E331:F331"/>
    <mergeCell ref="E825:F825"/>
    <mergeCell ref="E996:F996"/>
    <mergeCell ref="E896:F896"/>
    <mergeCell ref="E485:F485"/>
    <mergeCell ref="E1194:F1194"/>
    <mergeCell ref="E1365:F1365"/>
    <mergeCell ref="E1601:F1601"/>
    <mergeCell ref="A4:B4"/>
    <mergeCell ref="E1346:F1346"/>
    <mergeCell ref="E591:F591"/>
    <mergeCell ref="E72:F72"/>
    <mergeCell ref="E685:F685"/>
    <mergeCell ref="A1047:G1047"/>
    <mergeCell ref="A1019:B1019"/>
    <mergeCell ref="A1261:B1261"/>
    <mergeCell ref="E1288:F1288"/>
    <mergeCell ref="A1332:G1332"/>
    <mergeCell ref="A1553:B1553"/>
    <mergeCell ref="C245:D245"/>
    <mergeCell ref="C858:D858"/>
    <mergeCell ref="C714:D714"/>
    <mergeCell ref="E985:F985"/>
    <mergeCell ref="C24:D24"/>
    <mergeCell ref="A1490:B1490"/>
    <mergeCell ref="E322:F322"/>
    <mergeCell ref="E1379:F1379"/>
    <mergeCell ref="C922:D922"/>
    <mergeCell ref="E558:F558"/>
    <mergeCell ref="E309:F309"/>
    <mergeCell ref="E1506:F1506"/>
    <mergeCell ref="E1604:F1604"/>
    <mergeCell ref="C88:D88"/>
    <mergeCell ref="E188:F188"/>
    <mergeCell ref="A907:G907"/>
    <mergeCell ref="E1014:F1014"/>
    <mergeCell ref="E253:F253"/>
    <mergeCell ref="E1145:F1145"/>
    <mergeCell ref="E1272:F1272"/>
    <mergeCell ref="E1443:F1443"/>
    <mergeCell ref="E622:F622"/>
    <mergeCell ref="E1570:F1570"/>
    <mergeCell ref="E538:F538"/>
    <mergeCell ref="A971:G971"/>
    <mergeCell ref="C432:D432"/>
    <mergeCell ref="E774:F774"/>
    <mergeCell ref="E967:F967"/>
    <mergeCell ref="E1016:F1016"/>
    <mergeCell ref="E1209:F1209"/>
    <mergeCell ref="E1143:F1143"/>
    <mergeCell ref="E1314:F1314"/>
    <mergeCell ref="A149:B149"/>
    <mergeCell ref="E1572:F1572"/>
    <mergeCell ref="E540:F540"/>
    <mergeCell ref="A689:B689"/>
    <mergeCell ref="E711:F711"/>
    <mergeCell ref="E782:F782"/>
    <mergeCell ref="A434:B434"/>
    <mergeCell ref="A876:B876"/>
    <mergeCell ref="E953:F953"/>
    <mergeCell ref="E1015:F1015"/>
    <mergeCell ref="E1207:F1207"/>
    <mergeCell ref="E319:F319"/>
    <mergeCell ref="A1245:B1245"/>
    <mergeCell ref="A213:B213"/>
    <mergeCell ref="A940:B940"/>
    <mergeCell ref="C52:D52"/>
    <mergeCell ref="A1498:G1498"/>
    <mergeCell ref="A268:G268"/>
    <mergeCell ref="E856:F856"/>
    <mergeCell ref="E464:F464"/>
    <mergeCell ref="E635:F635"/>
    <mergeCell ref="A851:G851"/>
    <mergeCell ref="A626:G626"/>
    <mergeCell ref="E429:F429"/>
    <mergeCell ref="E871:F871"/>
    <mergeCell ref="A1124:G1124"/>
    <mergeCell ref="A1562:G1562"/>
    <mergeCell ref="E1169:F1169"/>
    <mergeCell ref="A1205:B1205"/>
    <mergeCell ref="E37:F37"/>
    <mergeCell ref="E208:F208"/>
    <mergeCell ref="E97:F97"/>
    <mergeCell ref="A1037:G1037"/>
    <mergeCell ref="C637:D637"/>
    <mergeCell ref="A1108:G1108"/>
    <mergeCell ref="E1392:F1392"/>
    <mergeCell ref="C1227:D1227"/>
    <mergeCell ref="E693:F693"/>
    <mergeCell ref="E960:F960"/>
    <mergeCell ref="E935:F935"/>
    <mergeCell ref="E1202:F1202"/>
    <mergeCell ref="E729:F729"/>
    <mergeCell ref="E145:F145"/>
    <mergeCell ref="E1367:F1367"/>
    <mergeCell ref="A803:G803"/>
    <mergeCell ref="E210:F210"/>
    <mergeCell ref="C946:D946"/>
    <mergeCell ref="E704:F704"/>
    <mergeCell ref="E1456:F1456"/>
    <mergeCell ref="E111:F111"/>
    <mergeCell ref="A291:B291"/>
    <mergeCell ref="E937:F937"/>
    <mergeCell ref="E793:F793"/>
    <mergeCell ref="E676:F676"/>
    <mergeCell ref="E1375:F1375"/>
    <mergeCell ref="E1431:F1431"/>
    <mergeCell ref="E453:F453"/>
    <mergeCell ref="E1496:F1496"/>
    <mergeCell ref="A70:B70"/>
    <mergeCell ref="E912:F912"/>
    <mergeCell ref="E768:F768"/>
    <mergeCell ref="E1004:F1004"/>
    <mergeCell ref="A755:G755"/>
    <mergeCell ref="A1029:B1029"/>
    <mergeCell ref="E63:F63"/>
    <mergeCell ref="A1563:B1563"/>
    <mergeCell ref="A1276:G1276"/>
    <mergeCell ref="A521:G521"/>
    <mergeCell ref="A1574:G1574"/>
    <mergeCell ref="A819:G819"/>
    <mergeCell ref="A1416:B1416"/>
    <mergeCell ref="A1587:B1587"/>
    <mergeCell ref="C826:D826"/>
    <mergeCell ref="C1087:D1087"/>
    <mergeCell ref="A1164:G1164"/>
    <mergeCell ref="E1320:F1320"/>
    <mergeCell ref="A1340:G1340"/>
    <mergeCell ref="C1627:D1627"/>
    <mergeCell ref="C1347:D1347"/>
    <mergeCell ref="A1157:B1157"/>
    <mergeCell ref="A828:B828"/>
    <mergeCell ref="C76:D76"/>
    <mergeCell ref="A979:G979"/>
    <mergeCell ref="E1086:F1086"/>
    <mergeCell ref="C1195:D1195"/>
    <mergeCell ref="C1393:D1393"/>
    <mergeCell ref="E1151:F1151"/>
    <mergeCell ref="E1322:F1322"/>
    <mergeCell ref="E548:F548"/>
    <mergeCell ref="E846:F846"/>
    <mergeCell ref="A89:G89"/>
    <mergeCell ref="A740:B740"/>
    <mergeCell ref="E1144:F1144"/>
    <mergeCell ref="E85:F85"/>
    <mergeCell ref="E256:F256"/>
    <mergeCell ref="E1215:F1215"/>
    <mergeCell ref="E1586:F1586"/>
    <mergeCell ref="E1380:F1380"/>
    <mergeCell ref="A661:B661"/>
    <mergeCell ref="E419:F419"/>
    <mergeCell ref="E1538:F1538"/>
    <mergeCell ref="E612:F612"/>
    <mergeCell ref="E1225:F1225"/>
    <mergeCell ref="E910:F910"/>
    <mergeCell ref="E22:F22"/>
    <mergeCell ref="E93:F93"/>
    <mergeCell ref="E198:F198"/>
    <mergeCell ref="E264:F264"/>
    <mergeCell ref="E562:F562"/>
    <mergeCell ref="E1146:F1146"/>
    <mergeCell ref="E1096:F1096"/>
    <mergeCell ref="E1602:F1602"/>
    <mergeCell ref="A234:G234"/>
    <mergeCell ref="A1469:B1469"/>
    <mergeCell ref="E719:F719"/>
    <mergeCell ref="E1083:F1083"/>
    <mergeCell ref="E1525:F1525"/>
    <mergeCell ref="E122:F122"/>
    <mergeCell ref="A1132:G1132"/>
    <mergeCell ref="E420:F420"/>
    <mergeCell ref="A1213:B1213"/>
    <mergeCell ref="A542:G542"/>
    <mergeCell ref="A281:B281"/>
    <mergeCell ref="A756:B756"/>
    <mergeCell ref="E1098:F1098"/>
    <mergeCell ref="E343:F343"/>
    <mergeCell ref="E872:F872"/>
    <mergeCell ref="A115:G115"/>
    <mergeCell ref="A908:B908"/>
    <mergeCell ref="C1179:D1179"/>
    <mergeCell ref="A1277:B1277"/>
    <mergeCell ref="A1628:G1628"/>
    <mergeCell ref="A102:G102"/>
    <mergeCell ref="A1575:B1575"/>
    <mergeCell ref="C147:D147"/>
    <mergeCell ref="E1477:F1477"/>
    <mergeCell ref="E209:F209"/>
    <mergeCell ref="E451:F451"/>
    <mergeCell ref="A811:G811"/>
    <mergeCell ref="C345:D345"/>
    <mergeCell ref="C687:D687"/>
    <mergeCell ref="E1035:F1035"/>
    <mergeCell ref="A77:G77"/>
    <mergeCell ref="E1464:F1464"/>
    <mergeCell ref="E1591:F1591"/>
    <mergeCell ref="A148:G148"/>
    <mergeCell ref="E814:F814"/>
    <mergeCell ref="A46:B46"/>
    <mergeCell ref="E703:F703"/>
    <mergeCell ref="C874:D874"/>
    <mergeCell ref="E880:F880"/>
    <mergeCell ref="E936:F936"/>
    <mergeCell ref="E801:F801"/>
    <mergeCell ref="C211:D211"/>
    <mergeCell ref="E1178:F1178"/>
    <mergeCell ref="C1243:D1243"/>
    <mergeCell ref="C1414:D1414"/>
    <mergeCell ref="A1459:G1459"/>
    <mergeCell ref="A402:G402"/>
    <mergeCell ref="A669:G669"/>
    <mergeCell ref="E1335:F1335"/>
    <mergeCell ref="E702:F702"/>
    <mergeCell ref="E1528:F1528"/>
    <mergeCell ref="E186:F186"/>
    <mergeCell ref="A26:B26"/>
    <mergeCell ref="C1036:D1036"/>
    <mergeCell ref="E865:F865"/>
    <mergeCell ref="E275:F275"/>
    <mergeCell ref="A313:B313"/>
    <mergeCell ref="E809:F809"/>
    <mergeCell ref="E1505:F1505"/>
    <mergeCell ref="C890:D890"/>
    <mergeCell ref="E1061:F1061"/>
    <mergeCell ref="A171:B171"/>
    <mergeCell ref="A1348:G1348"/>
    <mergeCell ref="A3:G3"/>
    <mergeCell ref="E1547:F1547"/>
    <mergeCell ref="A1056:G1056"/>
    <mergeCell ref="A892:B892"/>
    <mergeCell ref="A1358:G1358"/>
    <mergeCell ref="A1432:B1432"/>
    <mergeCell ref="A1109:B1109"/>
    <mergeCell ref="E351:F351"/>
    <mergeCell ref="A616:G616"/>
    <mergeCell ref="A1300:G1300"/>
    <mergeCell ref="E587:F587"/>
    <mergeCell ref="C179:D179"/>
    <mergeCell ref="A290:G290"/>
    <mergeCell ref="E1152:F1152"/>
    <mergeCell ref="E1559:F1559"/>
    <mergeCell ref="E633:F633"/>
    <mergeCell ref="E1167:F1167"/>
    <mergeCell ref="E439:F439"/>
    <mergeCell ref="E1154:F1154"/>
    <mergeCell ref="E430:F430"/>
    <mergeCell ref="E1623:F1623"/>
    <mergeCell ref="C1488:D1488"/>
    <mergeCell ref="E862:F862"/>
    <mergeCell ref="E1231:F1231"/>
    <mergeCell ref="E849:F849"/>
    <mergeCell ref="E143:F143"/>
    <mergeCell ref="E920:F920"/>
    <mergeCell ref="E1025:F1025"/>
    <mergeCell ref="E441:F441"/>
    <mergeCell ref="E1218:F1218"/>
    <mergeCell ref="E1389:F1389"/>
    <mergeCell ref="E1516:F1516"/>
    <mergeCell ref="E799:F799"/>
    <mergeCell ref="E1454:F1454"/>
    <mergeCell ref="E288:F288"/>
    <mergeCell ref="A522:B522"/>
    <mergeCell ref="E726:F726"/>
    <mergeCell ref="A1519:B1519"/>
    <mergeCell ref="E791:F791"/>
    <mergeCell ref="A835:G835"/>
    <mergeCell ref="A1285:B1285"/>
    <mergeCell ref="A998:G998"/>
    <mergeCell ref="A1341:B1341"/>
    <mergeCell ref="A552:G552"/>
    <mergeCell ref="A1369:G1369"/>
    <mergeCell ref="E580:F580"/>
    <mergeCell ref="A32:B32"/>
    <mergeCell ref="A303:B303"/>
    <mergeCell ref="E751:F751"/>
    <mergeCell ref="C882:D882"/>
    <mergeCell ref="A1229:B1229"/>
    <mergeCell ref="E61:F61"/>
    <mergeCell ref="C1107:D1107"/>
    <mergeCell ref="A588:B588"/>
    <mergeCell ref="E517:F517"/>
    <mergeCell ref="E1465:F1465"/>
    <mergeCell ref="A1293:B1293"/>
    <mergeCell ref="E753:F753"/>
    <mergeCell ref="C125:D125"/>
    <mergeCell ref="A916:B916"/>
    <mergeCell ref="E1051:F1051"/>
    <mergeCell ref="E112:F112"/>
    <mergeCell ref="A932:B932"/>
    <mergeCell ref="E1336:F1336"/>
    <mergeCell ref="E277:F277"/>
    <mergeCell ref="A617:B617"/>
    <mergeCell ref="E519:F519"/>
    <mergeCell ref="E752:F752"/>
    <mergeCell ref="C1467:D1467"/>
    <mergeCell ref="E646:F646"/>
    <mergeCell ref="E817:F817"/>
    <mergeCell ref="E944:F944"/>
    <mergeCell ref="E285:F285"/>
    <mergeCell ref="E341:F341"/>
    <mergeCell ref="C754:D754"/>
    <mergeCell ref="E1338:F1338"/>
    <mergeCell ref="E1636:F1636"/>
    <mergeCell ref="E577:F577"/>
    <mergeCell ref="E710:F710"/>
    <mergeCell ref="E881:F881"/>
    <mergeCell ref="E1052:F1052"/>
    <mergeCell ref="E1313:F1313"/>
    <mergeCell ref="E1033:F1033"/>
    <mergeCell ref="E278:F278"/>
    <mergeCell ref="A900:B900"/>
    <mergeCell ref="E1104:F1104"/>
    <mergeCell ref="E1402:F1402"/>
    <mergeCell ref="A1440:B1440"/>
    <mergeCell ref="C1605:D1605"/>
    <mergeCell ref="A948:B948"/>
    <mergeCell ref="C706:D706"/>
    <mergeCell ref="A1066:G1066"/>
    <mergeCell ref="C401:D401"/>
    <mergeCell ref="C301:D301"/>
    <mergeCell ref="E230:F230"/>
    <mergeCell ref="A708:B708"/>
    <mergeCell ref="A688:G688"/>
    <mergeCell ref="C659:D659"/>
    <mergeCell ref="C1006:D1006"/>
    <mergeCell ref="A1228:G1228"/>
    <mergeCell ref="E9:F9"/>
    <mergeCell ref="A638:G638"/>
    <mergeCell ref="E895:F895"/>
    <mergeCell ref="A1415:G1415"/>
    <mergeCell ref="E167:F167"/>
    <mergeCell ref="E1193:F1193"/>
    <mergeCell ref="C1291:D1291"/>
    <mergeCell ref="E603:F603"/>
    <mergeCell ref="E232:F232"/>
    <mergeCell ref="C530:D530"/>
    <mergeCell ref="E674:F674"/>
    <mergeCell ref="A772:B772"/>
    <mergeCell ref="E870:F870"/>
    <mergeCell ref="A1008:B1008"/>
    <mergeCell ref="E1168:F1168"/>
    <mergeCell ref="E207:F207"/>
    <mergeCell ref="E11:F11"/>
    <mergeCell ref="E959:F959"/>
    <mergeCell ref="C169:D169"/>
    <mergeCell ref="E1257:F1257"/>
    <mergeCell ref="E1282:F1282"/>
    <mergeCell ref="E636:F636"/>
    <mergeCell ref="E934:F934"/>
    <mergeCell ref="E461:F461"/>
    <mergeCell ref="E728:F728"/>
    <mergeCell ref="C970:D970"/>
    <mergeCell ref="E1170:F1170"/>
    <mergeCell ref="E1026:F1026"/>
    <mergeCell ref="E1241:F1241"/>
    <mergeCell ref="E1023:F1023"/>
    <mergeCell ref="C233:D233"/>
    <mergeCell ref="E1455:F1455"/>
    <mergeCell ref="E1626:F1626"/>
    <mergeCell ref="E1526:F1526"/>
    <mergeCell ref="C1283:D1283"/>
    <mergeCell ref="E792:F792"/>
    <mergeCell ref="E767:F767"/>
    <mergeCell ref="E1234:F1234"/>
    <mergeCell ref="A357:B357"/>
    <mergeCell ref="A1370:B1370"/>
    <mergeCell ref="A779:G779"/>
    <mergeCell ref="E807:F807"/>
    <mergeCell ref="A58:B58"/>
    <mergeCell ref="A627:B627"/>
    <mergeCell ref="E823:F823"/>
    <mergeCell ref="A1301:B1301"/>
    <mergeCell ref="A843:G843"/>
    <mergeCell ref="A126:G126"/>
    <mergeCell ref="E62:F62"/>
    <mergeCell ref="C1357:D1357"/>
    <mergeCell ref="A424:G424"/>
    <mergeCell ref="A53:G53"/>
    <mergeCell ref="A324:G324"/>
    <mergeCell ref="E1186:F1186"/>
    <mergeCell ref="E1344:F1344"/>
    <mergeCell ref="A1067:B1067"/>
    <mergeCell ref="A1078:G1078"/>
    <mergeCell ref="C64:D64"/>
    <mergeCell ref="A190:G190"/>
    <mergeCell ref="E952:F952"/>
    <mergeCell ref="C1123:D1123"/>
    <mergeCell ref="E1183:F1183"/>
    <mergeCell ref="C914:D914"/>
    <mergeCell ref="E51:F51"/>
    <mergeCell ref="E156:F156"/>
    <mergeCell ref="C1517:D1517"/>
    <mergeCell ref="C696:D696"/>
    <mergeCell ref="E153:F153"/>
    <mergeCell ref="E718:F718"/>
    <mergeCell ref="E889:F889"/>
    <mergeCell ref="C954:D954"/>
    <mergeCell ref="E712:F712"/>
    <mergeCell ref="A335:B335"/>
    <mergeCell ref="E683:F683"/>
    <mergeCell ref="E155:F155"/>
    <mergeCell ref="E1054:F1054"/>
    <mergeCell ref="E1247:F1247"/>
    <mergeCell ref="E364:F364"/>
    <mergeCell ref="E1423:F1423"/>
    <mergeCell ref="E220:F220"/>
    <mergeCell ref="E462:F462"/>
    <mergeCell ref="E518:F518"/>
    <mergeCell ref="E1410:F1410"/>
    <mergeCell ref="E760:F760"/>
    <mergeCell ref="E1404:F1404"/>
    <mergeCell ref="E363:F363"/>
    <mergeCell ref="A543:B543"/>
    <mergeCell ref="E1354:F1354"/>
    <mergeCell ref="E428:F428"/>
    <mergeCell ref="E983:F983"/>
    <mergeCell ref="E1105:F1105"/>
    <mergeCell ref="E1176:F1176"/>
    <mergeCell ref="E222:F222"/>
    <mergeCell ref="E1645:F1645"/>
    <mergeCell ref="A553:B553"/>
    <mergeCell ref="E713:F713"/>
    <mergeCell ref="E1120:F1120"/>
    <mergeCell ref="A716:B716"/>
    <mergeCell ref="A259:B259"/>
    <mergeCell ref="E286:F286"/>
    <mergeCell ref="A1079:B1079"/>
    <mergeCell ref="A963:G963"/>
    <mergeCell ref="A1156:G1156"/>
    <mergeCell ref="E375:F375"/>
    <mergeCell ref="C551:D551"/>
    <mergeCell ref="A1237:B1237"/>
    <mergeCell ref="C411:D411"/>
    <mergeCell ref="C1299:D1299"/>
    <mergeCell ref="A780:B780"/>
    <mergeCell ref="E1328:F1328"/>
    <mergeCell ref="E1486:F1486"/>
    <mergeCell ref="E75:F75"/>
    <mergeCell ref="A724:B724"/>
    <mergeCell ref="E146:F146"/>
    <mergeCell ref="A875:G875"/>
    <mergeCell ref="E377:F377"/>
    <mergeCell ref="A679:G679"/>
    <mergeCell ref="A1220:G1220"/>
    <mergeCell ref="E675:F675"/>
    <mergeCell ref="A1244:G1244"/>
    <mergeCell ref="E1265:F1265"/>
    <mergeCell ref="C1507:D1507"/>
    <mergeCell ref="E298:F298"/>
    <mergeCell ref="E602:F602"/>
    <mergeCell ref="E1240:F1240"/>
    <mergeCell ref="C1593:D1593"/>
    <mergeCell ref="A490:B490"/>
    <mergeCell ref="E667:F667"/>
    <mergeCell ref="E838:F838"/>
    <mergeCell ref="E1136:F1136"/>
    <mergeCell ref="C1307:D1307"/>
    <mergeCell ref="E1476:F1476"/>
    <mergeCell ref="E175:F175"/>
    <mergeCell ref="E297:F297"/>
    <mergeCell ref="C477:D477"/>
    <mergeCell ref="E1494:F1494"/>
    <mergeCell ref="C604:D604"/>
    <mergeCell ref="E975:F975"/>
    <mergeCell ref="E775:F775"/>
    <mergeCell ref="E831:F831"/>
    <mergeCell ref="E902:F902"/>
    <mergeCell ref="E185:F185"/>
    <mergeCell ref="E1073:F1073"/>
    <mergeCell ref="E744:F744"/>
    <mergeCell ref="E299:F299"/>
    <mergeCell ref="E1296:F1296"/>
    <mergeCell ref="E833:F833"/>
    <mergeCell ref="E1569:F1569"/>
    <mergeCell ref="E1634:F1634"/>
    <mergeCell ref="A795:G795"/>
    <mergeCell ref="C566:D566"/>
    <mergeCell ref="A493:B493"/>
    <mergeCell ref="A915:G915"/>
    <mergeCell ref="C1131:D1131"/>
    <mergeCell ref="E864:F864"/>
    <mergeCell ref="E1571:F1571"/>
    <mergeCell ref="C201:D201"/>
    <mergeCell ref="A381:B381"/>
    <mergeCell ref="C668:D668"/>
    <mergeCell ref="C1027:D1027"/>
    <mergeCell ref="A859:G859"/>
    <mergeCell ref="E388:F388"/>
    <mergeCell ref="E655:F655"/>
    <mergeCell ref="A1133:B1133"/>
    <mergeCell ref="C866:D866"/>
    <mergeCell ref="A964:B964"/>
    <mergeCell ref="C722:D722"/>
    <mergeCell ref="E1062:F1062"/>
    <mergeCell ref="A1088:G1088"/>
    <mergeCell ref="A203:B203"/>
    <mergeCell ref="A1180:G1180"/>
    <mergeCell ref="E1487:F1487"/>
    <mergeCell ref="E399:F399"/>
    <mergeCell ref="E154:F154"/>
    <mergeCell ref="E1474:F1474"/>
    <mergeCell ref="C488:D488"/>
    <mergeCell ref="E657:F657"/>
    <mergeCell ref="C930:D930"/>
    <mergeCell ref="E365:F365"/>
    <mergeCell ref="E1191:F1191"/>
    <mergeCell ref="E1495:F1495"/>
    <mergeCell ref="A356:G356"/>
    <mergeCell ref="E463:F463"/>
    <mergeCell ref="E1289:F1289"/>
    <mergeCell ref="E1345:F1345"/>
    <mergeCell ref="E1032:F1032"/>
    <mergeCell ref="E454:F454"/>
    <mergeCell ref="E1647:F1647"/>
    <mergeCell ref="E886:F886"/>
    <mergeCell ref="E984:F984"/>
    <mergeCell ref="E1255:F1255"/>
    <mergeCell ref="C465:D465"/>
    <mergeCell ref="E665:F665"/>
    <mergeCell ref="A559:B559"/>
    <mergeCell ref="E592:F592"/>
    <mergeCell ref="E1589:F1589"/>
    <mergeCell ref="E1192:F1192"/>
    <mergeCell ref="C279:D279"/>
    <mergeCell ref="A844:B844"/>
    <mergeCell ref="A325:B325"/>
    <mergeCell ref="A380:G380"/>
    <mergeCell ref="C1251:D1251"/>
    <mergeCell ref="A280:G280"/>
    <mergeCell ref="E254:F254"/>
    <mergeCell ref="A94:B94"/>
    <mergeCell ref="A1406:G1406"/>
    <mergeCell ref="A1607:B1607"/>
    <mergeCell ref="A1172:G1172"/>
    <mergeCell ref="C1017:D1017"/>
    <mergeCell ref="E20:F20"/>
    <mergeCell ref="A498:B498"/>
    <mergeCell ref="C389:D389"/>
    <mergeCell ref="C1315:D1315"/>
    <mergeCell ref="A796:B796"/>
    <mergeCell ref="C1551:D1551"/>
    <mergeCell ref="C625:D625"/>
    <mergeCell ref="C541:D541"/>
    <mergeCell ref="E177:F177"/>
    <mergeCell ref="E475:F475"/>
    <mergeCell ref="A369:B369"/>
    <mergeCell ref="E84:F84"/>
    <mergeCell ref="E839:F839"/>
    <mergeCell ref="A1317:B1317"/>
    <mergeCell ref="E904:F904"/>
    <mergeCell ref="E320:F320"/>
    <mergeCell ref="C1615:D1615"/>
    <mergeCell ref="C114:D114"/>
    <mergeCell ref="E176:F176"/>
    <mergeCell ref="A707:G707"/>
    <mergeCell ref="E1075:F1075"/>
    <mergeCell ref="E385:F385"/>
    <mergeCell ref="E1444:F1444"/>
    <mergeCell ref="E241:F241"/>
    <mergeCell ref="E854:F854"/>
    <mergeCell ref="A1480:B1480"/>
    <mergeCell ref="E539:F539"/>
    <mergeCell ref="C257:D257"/>
    <mergeCell ref="A748:B748"/>
    <mergeCell ref="E841:F841"/>
    <mergeCell ref="E86:F86"/>
    <mergeCell ref="E968:F968"/>
    <mergeCell ref="A1617:B1617"/>
    <mergeCell ref="E378:F378"/>
    <mergeCell ref="E178:F178"/>
    <mergeCell ref="E549:F549"/>
    <mergeCell ref="E816:F816"/>
    <mergeCell ref="E476:F476"/>
    <mergeCell ref="A567:G567"/>
    <mergeCell ref="A514:B514"/>
    <mergeCell ref="C443:D443"/>
    <mergeCell ref="A574:B574"/>
    <mergeCell ref="C778:D778"/>
    <mergeCell ref="E918:F918"/>
    <mergeCell ref="E905:F905"/>
    <mergeCell ref="E1076:F1076"/>
    <mergeCell ref="A1269:B1269"/>
    <mergeCell ref="E144:F144"/>
    <mergeCell ref="E1312:F1312"/>
    <mergeCell ref="E1337:F1337"/>
    <mergeCell ref="E1439:F1439"/>
    <mergeCell ref="C38:D38"/>
    <mergeCell ref="A445:B445"/>
    <mergeCell ref="A158:G158"/>
    <mergeCell ref="E1274:F1274"/>
    <mergeCell ref="E776:F776"/>
    <mergeCell ref="A867:G867"/>
    <mergeCell ref="E81:F81"/>
    <mergeCell ref="A972:B972"/>
    <mergeCell ref="C730:D730"/>
    <mergeCell ref="A40:B40"/>
    <mergeCell ref="A509:B509"/>
    <mergeCell ref="C267:D267"/>
    <mergeCell ref="A680:B680"/>
    <mergeCell ref="C938:D938"/>
    <mergeCell ref="A732:B732"/>
    <mergeCell ref="C794:D794"/>
    <mergeCell ref="A82:B82"/>
    <mergeCell ref="A433:G433"/>
    <mergeCell ref="E106:F106"/>
    <mergeCell ref="E994:F994"/>
    <mergeCell ref="A1101:B1101"/>
    <mergeCell ref="C1497:D1497"/>
    <mergeCell ref="A224:G224"/>
    <mergeCell ref="A980:B980"/>
    <mergeCell ref="E440:F440"/>
    <mergeCell ref="C738:D738"/>
    <mergeCell ref="E1217:F1217"/>
    <mergeCell ref="E1005:F1005"/>
    <mergeCell ref="E1515:F1515"/>
    <mergeCell ref="A1196:G1196"/>
    <mergeCell ref="E1303:F1303"/>
    <mergeCell ref="C1539:D1539"/>
    <mergeCell ref="E231:F231"/>
    <mergeCell ref="E35:F35"/>
    <mergeCell ref="C333:D333"/>
    <mergeCell ref="C504:D504"/>
    <mergeCell ref="E529:F529"/>
    <mergeCell ref="C1259:D1259"/>
    <mergeCell ref="E1281:F1281"/>
    <mergeCell ref="E10:F10"/>
    <mergeCell ref="A1260:G1260"/>
    <mergeCell ref="E1063:F1063"/>
    <mergeCell ref="E1256:F1256"/>
    <mergeCell ref="E1305:F1305"/>
    <mergeCell ref="E1603:F1603"/>
    <mergeCell ref="A66:B66"/>
    <mergeCell ref="E1590:F1590"/>
    <mergeCell ref="E74:F74"/>
    <mergeCell ref="E1271:F1271"/>
    <mergeCell ref="A698:B698"/>
    <mergeCell ref="E310:F310"/>
    <mergeCell ref="A987:G987"/>
    <mergeCell ref="E1356:F1356"/>
    <mergeCell ref="E766:F766"/>
    <mergeCell ref="E1592:F1592"/>
    <mergeCell ref="A346:G346"/>
    <mergeCell ref="A582:G582"/>
    <mergeCell ref="A141:B141"/>
    <mergeCell ref="A135:B135"/>
    <mergeCell ref="E409:F409"/>
    <mergeCell ref="E1287:F1287"/>
    <mergeCell ref="A212:G212"/>
    <mergeCell ref="A1325:B1325"/>
    <mergeCell ref="A159:B159"/>
    <mergeCell ref="A868:B868"/>
    <mergeCell ref="E1210:F1210"/>
    <mergeCell ref="E1381:F1381"/>
    <mergeCell ref="C1529:D1529"/>
    <mergeCell ref="C1147:D1147"/>
    <mergeCell ref="E199:F199"/>
    <mergeCell ref="E976:F976"/>
    <mergeCell ref="A456:G456"/>
    <mergeCell ref="C1383:D1383"/>
    <mergeCell ref="E1445:F1445"/>
    <mergeCell ref="E255:F255"/>
    <mergeCell ref="E321:F321"/>
    <mergeCell ref="A390:G390"/>
    <mergeCell ref="E386:F386"/>
    <mergeCell ref="E497:F497"/>
    <mergeCell ref="E242:F242"/>
    <mergeCell ref="E684:F684"/>
    <mergeCell ref="E484:F484"/>
    <mergeCell ref="E1224:F1224"/>
    <mergeCell ref="E855:F855"/>
    <mergeCell ref="E926:F926"/>
    <mergeCell ref="C962:D962"/>
    <mergeCell ref="E720:F720"/>
    <mergeCell ref="E1053:F1053"/>
    <mergeCell ref="E21:F21"/>
    <mergeCell ref="C323:D323"/>
    <mergeCell ref="E263:F263"/>
    <mergeCell ref="E913:F913"/>
    <mergeCell ref="E969:F969"/>
    <mergeCell ref="E1162:F1162"/>
    <mergeCell ref="C1211:D1211"/>
    <mergeCell ref="E621:F621"/>
    <mergeCell ref="E1382:F1382"/>
    <mergeCell ref="C1447:D1447"/>
    <mergeCell ref="A1638:G1638"/>
    <mergeCell ref="C1099:D1099"/>
    <mergeCell ref="E686:F686"/>
    <mergeCell ref="E486:F486"/>
    <mergeCell ref="E857:F857"/>
    <mergeCell ref="E784:F784"/>
    <mergeCell ref="E23:F23"/>
    <mergeCell ref="E387:F387"/>
    <mergeCell ref="E623:F623"/>
    <mergeCell ref="E921:F921"/>
    <mergeCell ref="C786:D786"/>
    <mergeCell ref="A466:G466"/>
    <mergeCell ref="A54:B54"/>
    <mergeCell ref="E87:F87"/>
    <mergeCell ref="A606:B606"/>
    <mergeCell ref="A1349:B1349"/>
    <mergeCell ref="A90:B90"/>
    <mergeCell ref="E1002:F1002"/>
    <mergeCell ref="A1038:B1038"/>
    <mergeCell ref="E1242:F1242"/>
    <mergeCell ref="A1407:B1407"/>
    <mergeCell ref="C581:D581"/>
    <mergeCell ref="A988:B988"/>
    <mergeCell ref="C746:D746"/>
    <mergeCell ref="E1208:F1208"/>
    <mergeCell ref="A804:B804"/>
    <mergeCell ref="E873:F873"/>
    <mergeCell ref="C1115:D1115"/>
    <mergeCell ref="A1204:G1204"/>
    <mergeCell ref="E34:F34"/>
    <mergeCell ref="E276:F276"/>
    <mergeCell ref="A583:B583"/>
    <mergeCell ref="C1267:D1267"/>
    <mergeCell ref="E99:F99"/>
    <mergeCell ref="A1509:B1509"/>
    <mergeCell ref="C810:D810"/>
    <mergeCell ref="E397:F397"/>
    <mergeCell ref="A1117:B1117"/>
    <mergeCell ref="C1046:D1046"/>
    <mergeCell ref="A1268:G1268"/>
    <mergeCell ref="E49:F49"/>
    <mergeCell ref="A1468:G1468"/>
    <mergeCell ref="E1239:F1239"/>
    <mergeCell ref="E36:F36"/>
    <mergeCell ref="E1233:F1233"/>
    <mergeCell ref="C1331:D1331"/>
    <mergeCell ref="E1475:F1475"/>
    <mergeCell ref="E1160:F1160"/>
    <mergeCell ref="E1537:F1537"/>
    <mergeCell ref="C1573:D1573"/>
    <mergeCell ref="A1028:G1028"/>
    <mergeCell ref="E113:F113"/>
    <mergeCell ref="A444:G444"/>
    <mergeCell ref="E1306:F1306"/>
    <mergeCell ref="E100:F100"/>
    <mergeCell ref="E1097:F1097"/>
    <mergeCell ref="E1297:F1297"/>
    <mergeCell ref="E1420:F1420"/>
    <mergeCell ref="E1613:F1613"/>
    <mergeCell ref="E634:F634"/>
    <mergeCell ref="E1137:F1137"/>
    <mergeCell ref="A302:G302"/>
    <mergeCell ref="A764:B764"/>
    <mergeCell ref="E400:F400"/>
    <mergeCell ref="C367:D367"/>
    <mergeCell ref="A403:B403"/>
    <mergeCell ref="E903:F903"/>
    <mergeCell ref="E1074:F1074"/>
    <mergeCell ref="E1201:F1201"/>
    <mergeCell ref="C1478:D1478"/>
    <mergeCell ref="A1188:G1188"/>
    <mergeCell ref="A660:G660"/>
    <mergeCell ref="A924:B924"/>
    <mergeCell ref="C986:D986"/>
    <mergeCell ref="A225:B225"/>
    <mergeCell ref="A467:B467"/>
    <mergeCell ref="A180:G180"/>
    <mergeCell ref="E692:F692"/>
    <mergeCell ref="A532:B532"/>
    <mergeCell ref="A883:G883"/>
    <mergeCell ref="A1197:B1197"/>
    <mergeCell ref="E928:F928"/>
    <mergeCell ref="E200:F200"/>
    <mergeCell ref="E977:F977"/>
    <mergeCell ref="E1226:F1226"/>
    <mergeCell ref="E1044:F1044"/>
    <mergeCell ref="E927:F927"/>
    <mergeCell ref="E1311:F1311"/>
    <mergeCell ref="C1163:D1163"/>
    <mergeCell ref="A747:G747"/>
    <mergeCell ref="E550:F550"/>
    <mergeCell ref="E721:F721"/>
    <mergeCell ref="E848:F848"/>
    <mergeCell ref="E1290:F1290"/>
    <mergeCell ref="E1084:F1084"/>
    <mergeCell ref="E500:F500"/>
    <mergeCell ref="E798:F798"/>
    <mergeCell ref="E1624:F1624"/>
    <mergeCell ref="E736:F736"/>
    <mergeCell ref="E1513:F1513"/>
    <mergeCell ref="E929:F929"/>
    <mergeCell ref="E785:F785"/>
    <mergeCell ref="E1611:F1611"/>
    <mergeCell ref="E266:F266"/>
    <mergeCell ref="C1561:D1561"/>
    <mergeCell ref="A1212:G1212"/>
    <mergeCell ref="E1263:F1263"/>
    <mergeCell ref="E431:F431"/>
    <mergeCell ref="E564:F564"/>
    <mergeCell ref="E502:F502"/>
    <mergeCell ref="E624:F624"/>
    <mergeCell ref="E1319:F1319"/>
    <mergeCell ref="E800:F800"/>
    <mergeCell ref="E1390:F1390"/>
    <mergeCell ref="A1173:B1173"/>
    <mergeCell ref="A116:B116"/>
    <mergeCell ref="E958:F958"/>
    <mergeCell ref="E1085:F1085"/>
    <mergeCell ref="E197:F197"/>
    <mergeCell ref="E1527:F1527"/>
    <mergeCell ref="A1007:G1007"/>
    <mergeCell ref="E1216:F1216"/>
    <mergeCell ref="E124:F124"/>
    <mergeCell ref="E1321:F1321"/>
    <mergeCell ref="A246:G246"/>
    <mergeCell ref="A1359:B1359"/>
    <mergeCell ref="E1514:F1514"/>
    <mergeCell ref="A531:G531"/>
    <mergeCell ref="C647:D647"/>
    <mergeCell ref="C818:D818"/>
    <mergeCell ref="E1258:F1258"/>
    <mergeCell ref="A596:G596"/>
    <mergeCell ref="A1125:B1125"/>
    <mergeCell ref="A1181:B1181"/>
    <mergeCell ref="A1236:G1236"/>
    <mergeCell ref="C355:D355"/>
    <mergeCell ref="A391:B391"/>
    <mergeCell ref="C1339:D1339"/>
    <mergeCell ref="E342:F342"/>
    <mergeCell ref="A820:B820"/>
    <mergeCell ref="C1637:D1637"/>
    <mergeCell ref="A1530:G1530"/>
    <mergeCell ref="E1466:F1466"/>
    <mergeCell ref="E407:F407"/>
    <mergeCell ref="E578:F578"/>
    <mergeCell ref="E50:F50"/>
    <mergeCell ref="E705:F705"/>
    <mergeCell ref="E121:F121"/>
    <mergeCell ref="A312:G312"/>
    <mergeCell ref="C157:D157"/>
    <mergeCell ref="E863:F863"/>
    <mergeCell ref="C455:D455"/>
    <mergeCell ref="E1161:F1161"/>
    <mergeCell ref="A1639:B1639"/>
    <mergeCell ref="A884:B884"/>
    <mergeCell ref="E344:F344"/>
    <mergeCell ref="C520:D520"/>
    <mergeCell ref="C1055:D1055"/>
    <mergeCell ref="E1232:F1232"/>
    <mergeCell ref="E1403:F1403"/>
    <mergeCell ref="A1594:G1594"/>
    <mergeCell ref="E1111:F1111"/>
    <mergeCell ref="C678:D678"/>
    <mergeCell ref="E769:F769"/>
    <mergeCell ref="E878:F878"/>
    <mergeCell ref="E123:F123"/>
    <mergeCell ref="E734:F734"/>
    <mergeCell ref="A1100:G1100"/>
    <mergeCell ref="E421:F421"/>
    <mergeCell ref="A170:G170"/>
    <mergeCell ref="A457:B457"/>
    <mergeCell ref="E1103:F1103"/>
    <mergeCell ref="C1405:D1405"/>
    <mergeCell ref="E1614:F1614"/>
    <mergeCell ref="E408:F408"/>
    <mergeCell ref="E513:F513"/>
    <mergeCell ref="E579:F579"/>
    <mergeCell ref="E573:F573"/>
    <mergeCell ref="A1057:B1057"/>
    <mergeCell ref="E644:F644"/>
    <mergeCell ref="E815:F815"/>
    <mergeCell ref="E1138:F1138"/>
    <mergeCell ref="E942:F942"/>
    <mergeCell ref="E1113:F1113"/>
    <mergeCell ref="A1499:B1499"/>
    <mergeCell ref="C978:D978"/>
    <mergeCell ref="E352:F352"/>
    <mergeCell ref="E1034:F1034"/>
    <mergeCell ref="A1541:B1541"/>
    <mergeCell ref="E1463:F1463"/>
    <mergeCell ref="E735:F735"/>
    <mergeCell ref="A931:G931"/>
    <mergeCell ref="E1413:F1413"/>
    <mergeCell ref="C12:D12"/>
    <mergeCell ref="C1065:D1065"/>
    <mergeCell ref="A1425:G1425"/>
    <mergeCell ref="A697:G697"/>
    <mergeCell ref="A235:B235"/>
    <mergeCell ref="C1171:D1171"/>
    <mergeCell ref="A247:B247"/>
    <mergeCell ref="A14:B14"/>
    <mergeCell ref="A25:G25"/>
    <mergeCell ref="A1309:B1309"/>
    <mergeCell ref="A1489:G1489"/>
    <mergeCell ref="E508:F508"/>
    <mergeCell ref="A899:G899"/>
    <mergeCell ref="A597:B597"/>
    <mergeCell ref="E57:F57"/>
    <mergeCell ref="E1558:F1558"/>
    <mergeCell ref="E526:F526"/>
    <mergeCell ref="C762:D762"/>
    <mergeCell ref="E330:F330"/>
    <mergeCell ref="E134:F134"/>
    <mergeCell ref="E501:F501"/>
    <mergeCell ref="E243:F243"/>
    <mergeCell ref="A763:G763"/>
    <mergeCell ref="E1327:F1327"/>
    <mergeCell ref="A1518:G1518"/>
    <mergeCell ref="E808:F808"/>
    <mergeCell ref="E1625:F1625"/>
    <mergeCell ref="E1560:F1560"/>
    <mergeCell ref="E528:F528"/>
    <mergeCell ref="E1550:F1550"/>
    <mergeCell ref="E1535:F1535"/>
    <mergeCell ref="A1284:G1284"/>
    <mergeCell ref="E1391:F1391"/>
    <mergeCell ref="E332:F332"/>
    <mergeCell ref="E307:F307"/>
    <mergeCell ref="C101:D101"/>
    <mergeCell ref="E503:F503"/>
    <mergeCell ref="A956:B956"/>
    <mergeCell ref="E1329:F1329"/>
    <mergeCell ref="A1149:B1149"/>
    <mergeCell ref="A1385:B1385"/>
    <mergeCell ref="E1024:F1024"/>
    <mergeCell ref="E98:F98"/>
    <mergeCell ref="E1095:F1095"/>
    <mergeCell ref="E1266:F1266"/>
    <mergeCell ref="A1189:B1189"/>
    <mergeCell ref="A138:B138"/>
    <mergeCell ref="E165:F165"/>
    <mergeCell ref="E790:F790"/>
    <mergeCell ref="A1449:B1449"/>
    <mergeCell ref="E140:F140"/>
    <mergeCell ref="A923:G923"/>
    <mergeCell ref="A13:G13"/>
    <mergeCell ref="E398:F398"/>
    <mergeCell ref="C1424:D1424"/>
    <mergeCell ref="A1460:B1460"/>
    <mergeCell ref="E221:F221"/>
    <mergeCell ref="A412:G412"/>
    <mergeCell ref="A605:G605"/>
    <mergeCell ref="A648:G648"/>
    <mergeCell ref="C997:D997"/>
    <mergeCell ref="E1119:F1119"/>
    <mergeCell ref="E60:F60"/>
    <mergeCell ref="A1426:B1426"/>
    <mergeCell ref="A939:G939"/>
    <mergeCell ref="E742:F742"/>
    <mergeCell ref="E1013:F1013"/>
    <mergeCell ref="E1184:F1184"/>
    <mergeCell ref="C223:D223"/>
    <mergeCell ref="E643:F643"/>
    <mergeCell ref="A999:B999"/>
    <mergeCell ref="C2:D2"/>
    <mergeCell ref="E879:F879"/>
    <mergeCell ref="A1048:B1048"/>
    <mergeCell ref="E950:F950"/>
    <mergeCell ref="E1121:F1121"/>
    <mergeCell ref="E300:F300"/>
    <mergeCell ref="E422:F422"/>
    <mergeCell ref="E806:F806"/>
    <mergeCell ref="E1177:F1177"/>
    <mergeCell ref="E45:F45"/>
    <mergeCell ref="E1042:F1042"/>
    <mergeCell ref="E1484:F1484"/>
    <mergeCell ref="E287:F287"/>
    <mergeCell ref="E1248:F1248"/>
    <mergeCell ref="A478:G478"/>
    <mergeCell ref="E452:F452"/>
    <mergeCell ref="A1116:G1116"/>
    <mergeCell ref="E645:F645"/>
    <mergeCell ref="E694:F694"/>
    <mergeCell ref="E750:F750"/>
    <mergeCell ref="E887:F887"/>
    <mergeCell ref="E943:F943"/>
    <mergeCell ref="A947:G947"/>
    <mergeCell ref="E1185:F1185"/>
    <mergeCell ref="E737:F737"/>
    <mergeCell ref="E1446:F1446"/>
    <mergeCell ref="E1250:F1250"/>
    <mergeCell ref="E1421:F1421"/>
    <mergeCell ref="C289:D289"/>
    <mergeCell ref="E1106:F1106"/>
    <mergeCell ref="E1548:F1548"/>
    <mergeCell ref="E516:F516"/>
    <mergeCell ref="E945:F945"/>
    <mergeCell ref="E745:F745"/>
    <mergeCell ref="E1043:F1043"/>
    <mergeCell ref="A723:G723"/>
    <mergeCell ref="A127:B127"/>
    <mergeCell ref="E1279:F1279"/>
    <mergeCell ref="A347:B347"/>
  </mergeCells>
  <pageMargins left="0" right="0" top="0" bottom="0" header="0" footer="0"/>
  <pageSetup orientation="landscape" scale="85"/>
</worksheet>
</file>

<file path=xl/worksheets/sheet7.xml><?xml version="1.0" encoding="utf-8"?>
<worksheet xmlns="http://schemas.openxmlformats.org/spreadsheetml/2006/main">
  <sheetPr>
    <outlinePr summaryBelow="0"/>
    <pageSetUpPr/>
  </sheetPr>
  <dimension ref="A1:K125"/>
  <sheetViews>
    <sheetView workbookViewId="0">
      <selection activeCell="A1" sqref="A1"/>
    </sheetView>
  </sheetViews>
  <sheetFormatPr baseColWidth="8" defaultRowHeight="15"/>
  <cols>
    <col width="9.333333" customWidth="1" min="1" max="1"/>
    <col width="68.666664" customWidth="1" min="2" max="2"/>
    <col width="9.333333" customWidth="1" min="3" max="3"/>
    <col width="10.333333" customWidth="1" min="4" max="4"/>
    <col width="9.333333" customWidth="1" min="5" max="5"/>
    <col width="12.5" customWidth="1" min="6" max="6"/>
    <col width="12.5" customWidth="1" min="7" max="7"/>
    <col width="12.5" customWidth="1" min="8" max="8"/>
    <col width="8.666667" customWidth="1" min="9" max="9"/>
    <col width="8.666667" customWidth="1" min="10" max="10"/>
    <col width="4.6666665" customWidth="1" min="11" max="11"/>
  </cols>
  <sheetData>
    <row r="1" ht="87" customHeight="1">
      <c r="A1" s="1" t="inlineStr"/>
      <c r="B1" s="58" t="n"/>
      <c r="C1" s="58" t="n"/>
      <c r="D1" s="58" t="n"/>
      <c r="E1" s="58" t="n"/>
      <c r="F1" s="58" t="n"/>
      <c r="G1" s="58" t="n"/>
      <c r="H1" s="58" t="n"/>
      <c r="I1" s="58" t="n"/>
      <c r="J1" s="58" t="n"/>
      <c r="K1" s="58" t="n"/>
    </row>
    <row r="2" ht="10" customHeight="1">
      <c r="A2" s="2" t="inlineStr"/>
      <c r="B2" s="3" t="inlineStr">
        <is>
          <t>
</t>
        </is>
      </c>
      <c r="D2" s="2" t="inlineStr"/>
      <c r="E2" s="2" t="inlineStr"/>
      <c r="F2" s="2" t="inlineStr"/>
      <c r="G2" s="2" t="inlineStr"/>
      <c r="H2" s="2" t="inlineStr"/>
      <c r="I2" s="2" t="inlineStr"/>
      <c r="J2" s="2" t="inlineStr"/>
      <c r="K2" s="2" t="inlineStr"/>
    </row>
    <row r="3" ht="22" customHeight="1">
      <c r="A3" s="34" t="inlineStr">
        <is>
          <t>CÓDIGO</t>
        </is>
      </c>
      <c r="B3" s="35" t="inlineStr">
        <is>
          <t>DESCRIÇÃO</t>
        </is>
      </c>
      <c r="C3" s="34" t="inlineStr">
        <is>
          <t>FONTE</t>
        </is>
      </c>
      <c r="D3" s="34" t="inlineStr">
        <is>
          <t>TIPO</t>
        </is>
      </c>
      <c r="E3" s="34" t="inlineStr">
        <is>
          <t>UNIDADE</t>
        </is>
      </c>
      <c r="F3" s="34" t="inlineStr">
        <is>
          <t>QUANTIDADE</t>
        </is>
      </c>
      <c r="G3" s="34" t="inlineStr">
        <is>
          <t>PREÇO UNITÁRIO</t>
        </is>
      </c>
      <c r="H3" s="34" t="inlineStr">
        <is>
          <t>PREÇO TOTAL</t>
        </is>
      </c>
      <c r="I3" s="34" t="inlineStr">
        <is>
          <t>%</t>
        </is>
      </c>
      <c r="J3" s="34" t="inlineStr">
        <is>
          <t>ACUMUL. %</t>
        </is>
      </c>
      <c r="K3" s="34" t="inlineStr">
        <is>
          <t>CL</t>
        </is>
      </c>
    </row>
    <row r="4" ht="36" customHeight="1">
      <c r="A4" s="36" t="inlineStr">
        <is>
          <t>CXX21</t>
        </is>
      </c>
      <c r="B4" s="37" t="inlineStr">
        <is>
          <t>RELOCAÇÃO DE VALVULA DE PEAD - INCLUSO DEMOLIÇÃO DO PAVIMENTO, ESCAVAÇÃO, PINÇAMENTO, LANÇAMENTO DA REDE , INSTALAÇÃO DE VALVULA DE CORTE, SOLDAGEM DAS CONEXÕES, REATERRO E RECOMPOSIÇÃO (EXCETO ASFALTO) - INCLUSO TODOS OS INSUMOS, EQUIPAMENTOS E MÃO-DE-OBRA</t>
        </is>
      </c>
      <c r="C4" s="36" t="inlineStr"/>
      <c r="D4" s="36" t="inlineStr">
        <is>
          <t>OUTROS</t>
        </is>
      </c>
      <c r="E4" s="36" t="inlineStr">
        <is>
          <t>UND</t>
        </is>
      </c>
      <c r="F4" s="74" t="n">
        <v>31</v>
      </c>
      <c r="G4" s="75" t="n">
        <v>11587.31</v>
      </c>
      <c r="H4" s="75" t="n">
        <v>359206.61</v>
      </c>
      <c r="I4" s="76" t="n">
        <v>16.78564410092992</v>
      </c>
      <c r="J4" s="76" t="n">
        <v>16.78564410092992</v>
      </c>
      <c r="K4" s="36" t="inlineStr">
        <is>
          <t>A</t>
        </is>
      </c>
    </row>
    <row r="5" ht="20" customHeight="1">
      <c r="A5" s="36" t="inlineStr">
        <is>
          <t>CXX22</t>
        </is>
      </c>
      <c r="B5" s="37" t="inlineStr">
        <is>
          <t>EXECUÇÃO DE SERVIÇO DE SOLDAGEM EM CAMPO OU PIPE SHOP EM TUBOS E CONEXÕES DE AÇO CARBONO DE DN ATE 4"</t>
        </is>
      </c>
      <c r="C5" s="36" t="inlineStr"/>
      <c r="D5" s="36" t="inlineStr">
        <is>
          <t>OUTROS</t>
        </is>
      </c>
      <c r="E5" s="36" t="inlineStr">
        <is>
          <t>UND</t>
        </is>
      </c>
      <c r="F5" s="74" t="n">
        <v>150</v>
      </c>
      <c r="G5" s="75" t="n">
        <v>1105.93</v>
      </c>
      <c r="H5" s="75" t="n">
        <v>165889.5</v>
      </c>
      <c r="I5" s="76" t="n">
        <v>7.751979027004024</v>
      </c>
      <c r="J5" s="76" t="n">
        <v>24.53762312793394</v>
      </c>
      <c r="K5" s="36" t="inlineStr">
        <is>
          <t>A</t>
        </is>
      </c>
    </row>
    <row r="6" ht="20" customHeight="1">
      <c r="A6" s="36" t="inlineStr">
        <is>
          <t>CXX15</t>
        </is>
      </c>
      <c r="B6" s="37" t="inlineStr">
        <is>
          <t>CONTROLE DE QUALIDADE, ADMINISTRAÇÃO LOCAL E ESTRUTURA ADMINISTRATIVA PARA EXECUÇÃO DE OBRAS DE MELHORIA DE GASODUTOS E ESTAÇÕES</t>
        </is>
      </c>
      <c r="C6" s="36" t="inlineStr"/>
      <c r="D6" s="36" t="inlineStr">
        <is>
          <t>OUTROS</t>
        </is>
      </c>
      <c r="E6" s="36" t="inlineStr">
        <is>
          <t>UND</t>
        </is>
      </c>
      <c r="F6" s="74" t="n">
        <v>12</v>
      </c>
      <c r="G6" s="75" t="n">
        <v>12498.85</v>
      </c>
      <c r="H6" s="75" t="n">
        <v>149986.2</v>
      </c>
      <c r="I6" s="76" t="n">
        <v>7.008821394603221</v>
      </c>
      <c r="J6" s="76" t="n">
        <v>31.54644452253716</v>
      </c>
      <c r="K6" s="36" t="inlineStr">
        <is>
          <t>A</t>
        </is>
      </c>
    </row>
    <row r="7" ht="28" customHeight="1">
      <c r="A7" s="36" t="inlineStr">
        <is>
          <t>CXX24</t>
        </is>
      </c>
      <c r="B7" s="37" t="inlineStr">
        <is>
          <t>EXECUÇÃO DE CORTE A FRIO - ATÉ 3" EM AÇO CARBONO - INCLUSO EQUIPAMENTOS, MATERIAIS E MÃO DE OBRA (SINALIZAÇÃO, ESCAVAÇÃO, INERTIZAÇÃO, CORTE E SOLDAGEM DE CONEXÕES OU NIPLES) EXECUÇÃO DE RECOMPOSIÇÃO EXCETO ASFALTO</t>
        </is>
      </c>
      <c r="C7" s="36" t="inlineStr"/>
      <c r="D7" s="36" t="inlineStr">
        <is>
          <t>OUTROS</t>
        </is>
      </c>
      <c r="E7" s="36" t="inlineStr">
        <is>
          <t>UND</t>
        </is>
      </c>
      <c r="F7" s="74" t="n">
        <v>10</v>
      </c>
      <c r="G7" s="75" t="n">
        <v>11639.8</v>
      </c>
      <c r="H7" s="75" t="n">
        <v>116398</v>
      </c>
      <c r="I7" s="76" t="n">
        <v>5.439252362477519</v>
      </c>
      <c r="J7" s="76" t="n">
        <v>36.98569688501468</v>
      </c>
      <c r="K7" s="36" t="inlineStr">
        <is>
          <t>A</t>
        </is>
      </c>
    </row>
    <row r="8" ht="20" customHeight="1">
      <c r="A8" s="36" t="inlineStr">
        <is>
          <t>C5078</t>
        </is>
      </c>
      <c r="B8" s="37" t="inlineStr">
        <is>
          <t>FURO DIRECIONAL E PUXE PARA DUTO EM AÇO CARBONO DN 3", SCH 40, API 5L PARA RAMAIS DE DISTRIBUIÇÃO DE GÁS NATURAL - MÉTODO NÃO DESTRUTIVO (MND)</t>
        </is>
      </c>
      <c r="C8" s="36" t="inlineStr">
        <is>
          <t>SEINFRA</t>
        </is>
      </c>
      <c r="D8" s="36" t="inlineStr">
        <is>
          <t>Serviço</t>
        </is>
      </c>
      <c r="E8" s="36" t="inlineStr">
        <is>
          <t>M</t>
        </is>
      </c>
      <c r="F8" s="74" t="n">
        <v>300</v>
      </c>
      <c r="G8" s="75" t="n">
        <v>264.38</v>
      </c>
      <c r="H8" s="75" t="n">
        <v>79314</v>
      </c>
      <c r="I8" s="76" t="n">
        <v>3.706325382545593</v>
      </c>
      <c r="J8" s="76" t="n">
        <v>40.69202226756028</v>
      </c>
      <c r="K8" s="36" t="inlineStr">
        <is>
          <t>A</t>
        </is>
      </c>
    </row>
    <row r="9" ht="20" customHeight="1">
      <c r="A9" s="36" t="inlineStr">
        <is>
          <t>C5075</t>
        </is>
      </c>
      <c r="B9" s="37" t="inlineStr">
        <is>
          <t>FURO DIRECIONAL E PUXE PARA DUTO EM AÇO CARBONO DN 2", SCH 40, API 5L PARA RAMAIS DE DISTRIBUIÇÃO DE GÁS NATURAL - MÉTODO NÃO DESTRUTIVO (MND)</t>
        </is>
      </c>
      <c r="C9" s="36" t="inlineStr">
        <is>
          <t>SEINFRA</t>
        </is>
      </c>
      <c r="D9" s="36" t="inlineStr">
        <is>
          <t>Serviço</t>
        </is>
      </c>
      <c r="E9" s="36" t="inlineStr">
        <is>
          <t>M</t>
        </is>
      </c>
      <c r="F9" s="74" t="n">
        <v>300</v>
      </c>
      <c r="G9" s="75" t="n">
        <v>260.18</v>
      </c>
      <c r="H9" s="75" t="n">
        <v>78054</v>
      </c>
      <c r="I9" s="76" t="n">
        <v>3.647445865915396</v>
      </c>
      <c r="J9" s="76" t="n">
        <v>44.33946813347567</v>
      </c>
      <c r="K9" s="36" t="inlineStr">
        <is>
          <t>A</t>
        </is>
      </c>
    </row>
    <row r="10" ht="15" customHeight="1">
      <c r="A10" s="36" t="inlineStr">
        <is>
          <t>C1878</t>
        </is>
      </c>
      <c r="B10" s="37" t="inlineStr">
        <is>
          <t>PERFIL METÁLICO  ' I ', PRÉ-PINTADO C/ H=300mm</t>
        </is>
      </c>
      <c r="C10" s="36" t="inlineStr">
        <is>
          <t>SEINFRA</t>
        </is>
      </c>
      <c r="D10" s="36" t="inlineStr">
        <is>
          <t>Serviço</t>
        </is>
      </c>
      <c r="E10" s="36" t="inlineStr">
        <is>
          <t>M</t>
        </is>
      </c>
      <c r="F10" s="74" t="n">
        <v>50</v>
      </c>
      <c r="G10" s="75" t="n">
        <v>1261.02</v>
      </c>
      <c r="H10" s="75" t="n">
        <v>63051</v>
      </c>
      <c r="I10" s="76" t="n">
        <v>2.946359050040122</v>
      </c>
      <c r="J10" s="76" t="n">
        <v>47.28582718351579</v>
      </c>
      <c r="K10" s="36" t="inlineStr">
        <is>
          <t>A</t>
        </is>
      </c>
    </row>
    <row r="11" ht="20" customHeight="1">
      <c r="A11" s="36" t="inlineStr">
        <is>
          <t>CXX28</t>
        </is>
      </c>
      <c r="B11" s="37" t="inlineStr">
        <is>
          <t>TESTE HIDROSTÁTICO COM LAUDO E COMISSIONAMENTO, INERTIZAÇÃO, INTERLIGAÇÃO EM REDE GASEIFICADA COM LIBERAÇÃO DE VÁLVULA DE CORTE</t>
        </is>
      </c>
      <c r="C11" s="36" t="inlineStr"/>
      <c r="D11" s="36" t="inlineStr">
        <is>
          <t>OUTROS</t>
        </is>
      </c>
      <c r="E11" s="36" t="inlineStr">
        <is>
          <t>M</t>
        </is>
      </c>
      <c r="F11" s="74" t="n">
        <v>900</v>
      </c>
      <c r="G11" s="75" t="n">
        <v>69.52</v>
      </c>
      <c r="H11" s="75" t="n">
        <v>62568</v>
      </c>
      <c r="I11" s="76" t="n">
        <v>2.923788568665213</v>
      </c>
      <c r="J11" s="76" t="n">
        <v>50.20961575218101</v>
      </c>
      <c r="K11" s="36" t="inlineStr">
        <is>
          <t>B</t>
        </is>
      </c>
    </row>
    <row r="12" ht="20" customHeight="1">
      <c r="A12" s="36" t="inlineStr">
        <is>
          <t>CXX23</t>
        </is>
      </c>
      <c r="B12" s="37" t="inlineStr">
        <is>
          <t>EXECUÇÃO DE SERVIÇO DE SOLDAGEM EM CAMPO OU PIPE SHOP EM TUBOS E CONEXÕES DE AÇO CARBONO DE DN 6" A 10"</t>
        </is>
      </c>
      <c r="C12" s="36" t="inlineStr"/>
      <c r="D12" s="36" t="inlineStr">
        <is>
          <t>OUTROS</t>
        </is>
      </c>
      <c r="E12" s="36" t="inlineStr">
        <is>
          <t>UND</t>
        </is>
      </c>
      <c r="F12" s="74" t="n">
        <v>50</v>
      </c>
      <c r="G12" s="75" t="n">
        <v>1213.03</v>
      </c>
      <c r="H12" s="75" t="n">
        <v>60651.5</v>
      </c>
      <c r="I12" s="76" t="n">
        <v>2.834230954679679</v>
      </c>
      <c r="J12" s="76" t="n">
        <v>53.04384670686068</v>
      </c>
      <c r="K12" s="36" t="inlineStr">
        <is>
          <t>B</t>
        </is>
      </c>
    </row>
    <row r="13" ht="28" customHeight="1">
      <c r="A13" s="36" t="inlineStr">
        <is>
          <t>CXX25</t>
        </is>
      </c>
      <c r="B13" s="37" t="inlineStr">
        <is>
          <t>EXECUÇÃO DE CORTE A FRIO - DE 4" A 6" EM AÇO CARBONO - INCLUSO EQUIPAMENTOS, MATERIAIS E MÃO DE OBRA (SINALIZAÇÃO, ESCAVAÇÃO, INERTIZAÇÃO, CORTE E SOLDAGEM DE CONEXÕES OU NIPLES) EXECUÇÃO DE RECOMPOSIÇÃO EXCETO ASFALTO</t>
        </is>
      </c>
      <c r="C13" s="36" t="inlineStr"/>
      <c r="D13" s="36" t="inlineStr">
        <is>
          <t>OUTROS</t>
        </is>
      </c>
      <c r="E13" s="36" t="inlineStr">
        <is>
          <t>UND</t>
        </is>
      </c>
      <c r="F13" s="74" t="n">
        <v>5</v>
      </c>
      <c r="G13" s="75" t="n">
        <v>12011.58</v>
      </c>
      <c r="H13" s="75" t="n">
        <v>60057.9</v>
      </c>
      <c r="I13" s="76" t="n">
        <v>2.806492160178342</v>
      </c>
      <c r="J13" s="76" t="n">
        <v>55.85033886703903</v>
      </c>
      <c r="K13" s="36" t="inlineStr">
        <is>
          <t>B</t>
        </is>
      </c>
    </row>
    <row r="14" ht="20" customHeight="1">
      <c r="A14" s="36" t="inlineStr">
        <is>
          <t>C5081</t>
        </is>
      </c>
      <c r="B14" s="37" t="inlineStr">
        <is>
          <t>FURO-DIRECIONAL E PUXE PARA DUTO EM AÇO CARBONO DN 4", SCH 40, API 5L PARA RAMAIS DE DISTRIBUIÇÃO DE GÁS NATURAL - METÓDO NÃO DESTRUTIVO (MND)</t>
        </is>
      </c>
      <c r="C14" s="36" t="inlineStr">
        <is>
          <t>SEINFRA</t>
        </is>
      </c>
      <c r="D14" s="36" t="inlineStr">
        <is>
          <t>Serviço</t>
        </is>
      </c>
      <c r="E14" s="36" t="inlineStr">
        <is>
          <t>M</t>
        </is>
      </c>
      <c r="F14" s="74" t="n">
        <v>200</v>
      </c>
      <c r="G14" s="75" t="n">
        <v>276.69</v>
      </c>
      <c r="H14" s="75" t="n">
        <v>55338</v>
      </c>
      <c r="I14" s="76" t="n">
        <v>2.58593229466813</v>
      </c>
      <c r="J14" s="76" t="n">
        <v>58.43627116170715</v>
      </c>
      <c r="K14" s="36" t="inlineStr">
        <is>
          <t>B</t>
        </is>
      </c>
    </row>
    <row r="15" ht="28" customHeight="1">
      <c r="A15" s="36" t="inlineStr">
        <is>
          <t>C5106</t>
        </is>
      </c>
      <c r="B15" s="37" t="inlineStr">
        <is>
          <t>SPOOL EM AÇO CARBONO DN 2", SCH 40, INCLUINDO MONTAGEM, SOLDA, TESTE SIMPLIFICADO E INSTALAÇÃO - (PESO APROXIMADO DE FLANGES/CONEXÕES: MÍNIMO = 5,40KG/UN; MÁXIMO = 8,26KG/UN)</t>
        </is>
      </c>
      <c r="C15" s="36" t="inlineStr">
        <is>
          <t>SEINFRA</t>
        </is>
      </c>
      <c r="D15" s="36" t="inlineStr">
        <is>
          <t>Serviço</t>
        </is>
      </c>
      <c r="E15" s="36" t="inlineStr">
        <is>
          <t>KG</t>
        </is>
      </c>
      <c r="F15" s="74" t="n">
        <v>300</v>
      </c>
      <c r="G15" s="75" t="n">
        <v>180.74</v>
      </c>
      <c r="H15" s="75" t="n">
        <v>54222</v>
      </c>
      <c r="I15" s="76" t="n">
        <v>2.533781865652812</v>
      </c>
      <c r="J15" s="76" t="n">
        <v>60.97005302735997</v>
      </c>
      <c r="K15" s="36" t="inlineStr">
        <is>
          <t>B</t>
        </is>
      </c>
    </row>
    <row r="16" ht="20" customHeight="1">
      <c r="A16" s="36" t="inlineStr">
        <is>
          <t>CXX02</t>
        </is>
      </c>
      <c r="B16" s="37" t="inlineStr">
        <is>
          <t>CAIXA DE VÁLVULAS COM BLOQUEIO MANUAL E VENT´S, TAMPA DE FERRO FUNDIDO, FUNDO E BORDA DE CONCRETO - FORNECIMENTO E INSTALAÇÃO</t>
        </is>
      </c>
      <c r="C16" s="36" t="inlineStr"/>
      <c r="D16" s="36" t="inlineStr">
        <is>
          <t>OUTROS</t>
        </is>
      </c>
      <c r="E16" s="36" t="inlineStr">
        <is>
          <t>UND</t>
        </is>
      </c>
      <c r="F16" s="74" t="n">
        <v>5</v>
      </c>
      <c r="G16" s="75" t="n">
        <v>9707.450000000001</v>
      </c>
      <c r="H16" s="75" t="n">
        <v>48537.25</v>
      </c>
      <c r="I16" s="76" t="n">
        <v>2.268134776634152</v>
      </c>
      <c r="J16" s="76" t="n">
        <v>63.23818780399412</v>
      </c>
      <c r="K16" s="36" t="inlineStr">
        <is>
          <t>B</t>
        </is>
      </c>
    </row>
    <row r="17" ht="15" customHeight="1">
      <c r="A17" s="36" t="inlineStr">
        <is>
          <t>C3025</t>
        </is>
      </c>
      <c r="B17" s="37" t="inlineStr">
        <is>
          <t>PISO MORTO CONCRETO FCK=13,5MPa C/PREPARO E LANÇAMENTO</t>
        </is>
      </c>
      <c r="C17" s="36" t="inlineStr">
        <is>
          <t>SEINFRA</t>
        </is>
      </c>
      <c r="D17" s="36" t="inlineStr">
        <is>
          <t>Serviço</t>
        </is>
      </c>
      <c r="E17" s="36" t="inlineStr">
        <is>
          <t>M3</t>
        </is>
      </c>
      <c r="F17" s="74" t="n">
        <v>50</v>
      </c>
      <c r="G17" s="75" t="n">
        <v>856.1900000000001</v>
      </c>
      <c r="H17" s="75" t="n">
        <v>42809.5</v>
      </c>
      <c r="I17" s="76" t="n">
        <v>2.000478307286047</v>
      </c>
      <c r="J17" s="76" t="n">
        <v>65.23866611128017</v>
      </c>
      <c r="K17" s="36" t="inlineStr">
        <is>
          <t>B</t>
        </is>
      </c>
    </row>
    <row r="18" ht="15" customHeight="1">
      <c r="A18" s="36" t="inlineStr">
        <is>
          <t>CXX30</t>
        </is>
      </c>
      <c r="B18" s="37" t="inlineStr">
        <is>
          <t>INSTALAÇÃO DE PONTO DE TESTE ELETROLÍTICO</t>
        </is>
      </c>
      <c r="C18" s="36" t="inlineStr"/>
      <c r="D18" s="36" t="inlineStr">
        <is>
          <t>OUTROS</t>
        </is>
      </c>
      <c r="E18" s="36" t="inlineStr">
        <is>
          <t>UND</t>
        </is>
      </c>
      <c r="F18" s="74" t="n">
        <v>30</v>
      </c>
      <c r="G18" s="75" t="n">
        <v>1380.7</v>
      </c>
      <c r="H18" s="75" t="n">
        <v>41421</v>
      </c>
      <c r="I18" s="76" t="n">
        <v>1.935594014555072</v>
      </c>
      <c r="J18" s="76" t="n">
        <v>67.17426012583525</v>
      </c>
      <c r="K18" s="36" t="inlineStr">
        <is>
          <t>B</t>
        </is>
      </c>
    </row>
    <row r="19" ht="52" customHeight="1">
      <c r="A19" s="36" t="inlineStr">
        <is>
          <t>CXX01</t>
        </is>
      </c>
      <c r="B19" s="37" t="inlineStr">
        <is>
          <t>DESFILE, SOLDAGEM, INSTALAÇÃO DE CONEXÕES, VÁLVULAS, ACESSÓRIOS E NIPLES COM ABERTURA E FECHAMENTO DE TIE-IN COM DISTÂNCIA DE ATÉ 2 METROS ENTRE PEÇAS E ACABAMENTO AO NÍVEL DO PISO PRONTO PARA REDE DE PEAD DN 63 e 90 mm, EM REDE DE GASODUTO - INCLUSO RETIRADA DE MATERIAL, CONEXÕES, MONTAGEM, INSTALAÇÃO e RECOMPOSIÇÃO (EXCETO ASFALTO) - PELO MÉTODO DESTRUTIVO OU FURO DIRECIONAL, INCLUSO BOTA FORA</t>
        </is>
      </c>
      <c r="C19" s="36" t="inlineStr"/>
      <c r="D19" s="36" t="inlineStr">
        <is>
          <t>OUTROS</t>
        </is>
      </c>
      <c r="E19" s="36" t="inlineStr">
        <is>
          <t>M</t>
        </is>
      </c>
      <c r="F19" s="74" t="n">
        <v>200</v>
      </c>
      <c r="G19" s="75" t="n">
        <v>183.59</v>
      </c>
      <c r="H19" s="75" t="n">
        <v>36718</v>
      </c>
      <c r="I19" s="76" t="n">
        <v>1.715823882244107</v>
      </c>
      <c r="J19" s="76" t="n">
        <v>68.89008400807934</v>
      </c>
      <c r="K19" s="36" t="inlineStr">
        <is>
          <t>B</t>
        </is>
      </c>
    </row>
    <row r="20" ht="15" customHeight="1">
      <c r="A20" s="36" t="inlineStr">
        <is>
          <t>C0843</t>
        </is>
      </c>
      <c r="B20" s="37" t="inlineStr">
        <is>
          <t>CONCRETO P/VIBR., FCK 25 MPa COM AGREGADO ADQUIRIDO</t>
        </is>
      </c>
      <c r="C20" s="36" t="inlineStr">
        <is>
          <t>SEINFRA</t>
        </is>
      </c>
      <c r="D20" s="36" t="inlineStr">
        <is>
          <t>Serviço</t>
        </is>
      </c>
      <c r="E20" s="36" t="inlineStr">
        <is>
          <t>M3</t>
        </is>
      </c>
      <c r="F20" s="74" t="n">
        <v>50</v>
      </c>
      <c r="G20" s="75" t="n">
        <v>691.1900000000001</v>
      </c>
      <c r="H20" s="75" t="n">
        <v>34559.5</v>
      </c>
      <c r="I20" s="76" t="n">
        <v>1.614957662683567</v>
      </c>
      <c r="J20" s="76" t="n">
        <v>70.50504167076292</v>
      </c>
      <c r="K20" s="36" t="inlineStr">
        <is>
          <t>B</t>
        </is>
      </c>
    </row>
    <row r="21" ht="60" customHeight="1">
      <c r="A21" s="36" t="inlineStr">
        <is>
          <t>G0368</t>
        </is>
      </c>
      <c r="B21" s="37" t="inlineStr">
        <is>
          <t>VÁLVULA ESFERA DO TIPO TRIPARTIDA DE DIÂMETRO   1/2”, TESTADA A FOGO (“FIRE TESTED TYPE”) CONFORME ISO 10497; ACIONAMENTO MANUAL; PADRÃO CONSTRUTIVO: ISO 17292; EXTREMIDADE DE CONEXÃO: ENCAIXE PARA SOLDA (ES), COM NIPLE DE EXTENSÃO, SCH 160; CLASSE DE PRESSÃO: 800 LIBRAS; CORPO COM PARTES APARAFUSADAS; MATERIAL DO CORPO: AÇO FORJADO ASTM A105; PASSAGEM PLENA; MATERIAL DO OBTURADOR: AISI 410, SEDE RESILIENTE; TIPO DE ACIONADOR: ALAVANCA; ESFERA FLUTUANTE; ABNT NBR 15857 ANEXO C, TESTADA A FOGO</t>
        </is>
      </c>
      <c r="C21" s="36" t="inlineStr">
        <is>
          <t>SEINFRA</t>
        </is>
      </c>
      <c r="D21" s="36" t="inlineStr">
        <is>
          <t>Material</t>
        </is>
      </c>
      <c r="E21" s="36" t="inlineStr">
        <is>
          <t>UN</t>
        </is>
      </c>
      <c r="F21" s="74" t="n">
        <v>30</v>
      </c>
      <c r="G21" s="75" t="n">
        <v>1129.87</v>
      </c>
      <c r="H21" s="75" t="n">
        <v>33896.1</v>
      </c>
      <c r="I21" s="76" t="n">
        <v>1.583957129880017</v>
      </c>
      <c r="J21" s="76" t="n">
        <v>72.08899880064293</v>
      </c>
      <c r="K21" s="36" t="inlineStr">
        <is>
          <t>B</t>
        </is>
      </c>
    </row>
    <row r="22" ht="15" customHeight="1">
      <c r="A22" s="36" t="inlineStr">
        <is>
          <t>C1879</t>
        </is>
      </c>
      <c r="B22" s="37" t="inlineStr">
        <is>
          <t>PERFIL METÁLICO ' I ', PRÉ-PINTADO C/ H=200mm</t>
        </is>
      </c>
      <c r="C22" s="36" t="inlineStr">
        <is>
          <t>SEINFRA</t>
        </is>
      </c>
      <c r="D22" s="36" t="inlineStr">
        <is>
          <t>Serviço</t>
        </is>
      </c>
      <c r="E22" s="36" t="inlineStr">
        <is>
          <t>M</t>
        </is>
      </c>
      <c r="F22" s="74" t="n">
        <v>50</v>
      </c>
      <c r="G22" s="75" t="n">
        <v>660.3200000000001</v>
      </c>
      <c r="H22" s="75" t="n">
        <v>33016</v>
      </c>
      <c r="I22" s="76" t="n">
        <v>1.542830254811576</v>
      </c>
      <c r="J22" s="76" t="n">
        <v>73.6318290554545</v>
      </c>
      <c r="K22" s="36" t="inlineStr">
        <is>
          <t>B</t>
        </is>
      </c>
    </row>
    <row r="23" ht="28" customHeight="1">
      <c r="A23" s="36" t="inlineStr">
        <is>
          <t>C5107</t>
        </is>
      </c>
      <c r="B23" s="37" t="inlineStr">
        <is>
          <t>SPOOL EM AÇO CARBONO DN 3", SCH 40, INCLUINDO MONTAGEM, SOLDA, TESTE SIMPLIFICADO E INSTALAÇÃO - (PESO APROXIMADO DE FLANGES/CONEXÕES: MÍNIMO = 11,20KG/UN; MÁXIMO = 19,73KG/UN)</t>
        </is>
      </c>
      <c r="C23" s="36" t="inlineStr">
        <is>
          <t>SEINFRA</t>
        </is>
      </c>
      <c r="D23" s="36" t="inlineStr">
        <is>
          <t>Serviço</t>
        </is>
      </c>
      <c r="E23" s="36" t="inlineStr">
        <is>
          <t>KG</t>
        </is>
      </c>
      <c r="F23" s="74" t="n">
        <v>300</v>
      </c>
      <c r="G23" s="75" t="n">
        <v>91.06999999999999</v>
      </c>
      <c r="H23" s="75" t="n">
        <v>27321</v>
      </c>
      <c r="I23" s="76" t="n">
        <v>1.276704185598106</v>
      </c>
      <c r="J23" s="76" t="n">
        <v>74.90853324105261</v>
      </c>
      <c r="K23" s="36" t="inlineStr">
        <is>
          <t>B</t>
        </is>
      </c>
    </row>
    <row r="24" ht="15" customHeight="1">
      <c r="A24" s="36" t="inlineStr">
        <is>
          <t>CXX29</t>
        </is>
      </c>
      <c r="B24" s="37" t="inlineStr">
        <is>
          <t>MOBILIZAÇÃO DE EMERGÊNCIA</t>
        </is>
      </c>
      <c r="C24" s="36" t="inlineStr"/>
      <c r="D24" s="36" t="inlineStr">
        <is>
          <t>OUTROS</t>
        </is>
      </c>
      <c r="E24" s="36" t="inlineStr">
        <is>
          <t>UND</t>
        </is>
      </c>
      <c r="F24" s="74" t="n">
        <v>10</v>
      </c>
      <c r="G24" s="75" t="n">
        <v>2606.14</v>
      </c>
      <c r="H24" s="75" t="n">
        <v>26061.4</v>
      </c>
      <c r="I24" s="76" t="n">
        <v>1.21784336087795</v>
      </c>
      <c r="J24" s="76" t="n">
        <v>76.12637660193056</v>
      </c>
      <c r="K24" s="36" t="inlineStr">
        <is>
          <t>B</t>
        </is>
      </c>
    </row>
    <row r="25" ht="15" customHeight="1">
      <c r="A25" s="36" t="inlineStr">
        <is>
          <t>C1048</t>
        </is>
      </c>
      <c r="B25" s="37" t="inlineStr">
        <is>
          <t>DEMOLIÇÃO DE CONCRETO ARMADO C/MARTELETE PNEUMÁTICO</t>
        </is>
      </c>
      <c r="C25" s="36" t="inlineStr">
        <is>
          <t>SEINFRA</t>
        </is>
      </c>
      <c r="D25" s="36" t="inlineStr">
        <is>
          <t>Serviço</t>
        </is>
      </c>
      <c r="E25" s="36" t="inlineStr">
        <is>
          <t>M3</t>
        </is>
      </c>
      <c r="F25" s="74" t="n">
        <v>30</v>
      </c>
      <c r="G25" s="75" t="n">
        <v>759.55</v>
      </c>
      <c r="H25" s="75" t="n">
        <v>22786.5</v>
      </c>
      <c r="I25" s="76" t="n">
        <v>1.064808020392051</v>
      </c>
      <c r="J25" s="76" t="n">
        <v>77.19118462232261</v>
      </c>
      <c r="K25" s="36" t="inlineStr">
        <is>
          <t>B</t>
        </is>
      </c>
    </row>
    <row r="26" ht="20" customHeight="1">
      <c r="A26" s="36" t="inlineStr">
        <is>
          <t>C5084</t>
        </is>
      </c>
      <c r="B26" s="37" t="inlineStr">
        <is>
          <t>FURO-DIRECIONAL E PUXE PARA DUTO EM AÇO CARBONO DN 6", SCH 40, API 5L PARA REDE E RAMAIS DE DISTRIBUIÇÃO DE GÁS NATURAL - MÉTODO NÃO DESTRUTIVO (MND)</t>
        </is>
      </c>
      <c r="C26" s="36" t="inlineStr">
        <is>
          <t>SEINFRA</t>
        </is>
      </c>
      <c r="D26" s="36" t="inlineStr">
        <is>
          <t>Serviço</t>
        </is>
      </c>
      <c r="E26" s="36" t="inlineStr">
        <is>
          <t>M</t>
        </is>
      </c>
      <c r="F26" s="74" t="n">
        <v>100</v>
      </c>
      <c r="G26" s="75" t="n">
        <v>206.38</v>
      </c>
      <c r="H26" s="75" t="n">
        <v>20638</v>
      </c>
      <c r="I26" s="76" t="n">
        <v>0.9644090985825448</v>
      </c>
      <c r="J26" s="76" t="n">
        <v>78.15559372090516</v>
      </c>
      <c r="K26" s="36" t="inlineStr">
        <is>
          <t>B</t>
        </is>
      </c>
    </row>
    <row r="27" ht="28" customHeight="1">
      <c r="A27" s="36" t="inlineStr">
        <is>
          <t>C5108</t>
        </is>
      </c>
      <c r="B27" s="37" t="inlineStr">
        <is>
          <t>SPOOL EM AÇO CARBONO DN 4", SCH 40, INCLUINDO MONTAGEM, SOLDA, TESTE SIMPLIFICADO E INSTALAÇÃO - (PESO APROXIMADO DE FLANGES/CONEXÕES: MÍNIMO = 15,00KG/UN; MÁXIMO = 30,64KG/UN)</t>
        </is>
      </c>
      <c r="C27" s="36" t="inlineStr">
        <is>
          <t>SEINFRA</t>
        </is>
      </c>
      <c r="D27" s="36" t="inlineStr">
        <is>
          <t>Serviço</t>
        </is>
      </c>
      <c r="E27" s="36" t="inlineStr">
        <is>
          <t>KG</t>
        </is>
      </c>
      <c r="F27" s="74" t="n">
        <v>300</v>
      </c>
      <c r="G27" s="75" t="n">
        <v>66.09</v>
      </c>
      <c r="H27" s="75" t="n">
        <v>19827</v>
      </c>
      <c r="I27" s="76" t="n">
        <v>0.9265112509737433</v>
      </c>
      <c r="J27" s="76" t="n">
        <v>79.08210497187891</v>
      </c>
      <c r="K27" s="36" t="inlineStr">
        <is>
          <t>B</t>
        </is>
      </c>
    </row>
    <row r="28" ht="36" customHeight="1">
      <c r="A28" s="36" t="inlineStr">
        <is>
          <t>C5077</t>
        </is>
      </c>
      <c r="B28" s="37" t="inlineStr">
        <is>
          <t>CARGA, TRANSPORTE, DESCARGA, DESFILE, SOLDA INCLUSIVE NOS TIE-IN E CONEXÕES, INSPEÇÃO VISUAL COM ACOMPANHAMENTO DE INSPETOR DE SOLDA, DESCIDA DA COLUNA NA VALA OU COLOCAÇÃO NOS ROLETES DO FURO DIRECIONAL DE DUTOS EM AÇO CARBONO DN 3", SCH 40, API 5L PARA RAMAIS DE DISTRIBUIÇÃO DE GÁS NATURAL</t>
        </is>
      </c>
      <c r="C28" s="36" t="inlineStr">
        <is>
          <t>SEINFRA</t>
        </is>
      </c>
      <c r="D28" s="36" t="inlineStr">
        <is>
          <t>Serviço</t>
        </is>
      </c>
      <c r="E28" s="36" t="inlineStr">
        <is>
          <t>M</t>
        </is>
      </c>
      <c r="F28" s="74" t="n">
        <v>300</v>
      </c>
      <c r="G28" s="75" t="n">
        <v>65.88</v>
      </c>
      <c r="H28" s="75" t="n">
        <v>19764</v>
      </c>
      <c r="I28" s="76" t="n">
        <v>0.9235672751422335</v>
      </c>
      <c r="J28" s="76" t="n">
        <v>80.00567224702114</v>
      </c>
      <c r="K28" s="36" t="inlineStr">
        <is>
          <t>C</t>
        </is>
      </c>
    </row>
    <row r="29" ht="36" customHeight="1">
      <c r="A29" s="36" t="inlineStr">
        <is>
          <t>C5074</t>
        </is>
      </c>
      <c r="B29" s="37" t="inlineStr">
        <is>
          <t>CARGA, TRANSPORTE, DESCARGA, DESFILE, SOLDA INCLUSIVE NOS TIE-IN E CONEXÕES, INSPEÇÃO VISUAL COM ACOMPANHAMENTO DE INSPETOR DE SOLDA, DESCIDA DA COLUNA NA VALA OU COLOCAÇÃO NOS ROLETES DO FURO DIRECIONAL DE DUTOS EM AÇO CARBONO DN 2", SCH 40, API 5L PARA RAMAIS DE DISTRIBUIÇÃO DE GÁS NATURAL</t>
        </is>
      </c>
      <c r="C29" s="36" t="inlineStr">
        <is>
          <t>SEINFRA</t>
        </is>
      </c>
      <c r="D29" s="36" t="inlineStr">
        <is>
          <t>Serviço</t>
        </is>
      </c>
      <c r="E29" s="36" t="inlineStr">
        <is>
          <t>M</t>
        </is>
      </c>
      <c r="F29" s="74" t="n">
        <v>300</v>
      </c>
      <c r="G29" s="75" t="n">
        <v>59.98</v>
      </c>
      <c r="H29" s="75" t="n">
        <v>17994</v>
      </c>
      <c r="I29" s="76" t="n">
        <v>0.8408555732093376</v>
      </c>
      <c r="J29" s="76" t="n">
        <v>80.84652782023048</v>
      </c>
      <c r="K29" s="36" t="inlineStr">
        <is>
          <t>C</t>
        </is>
      </c>
    </row>
    <row r="30" ht="28" customHeight="1">
      <c r="A30" s="36" t="inlineStr">
        <is>
          <t>C5109</t>
        </is>
      </c>
      <c r="B30" s="37" t="inlineStr">
        <is>
          <t>SPOOL EM AÇO CARBONO DN 6", SCH 40, INCLUINDO MONTAGEM, SOLDA, TESTE SIMPLIFICADO E INSTALAÇÃO - (PESO APROXIMADO DE FLANGES/CONEXÕES: MÍNIMO = 24,80KG/UN; MÁXIMO = 64,20KG/UN)</t>
        </is>
      </c>
      <c r="C30" s="36" t="inlineStr">
        <is>
          <t>SEINFRA</t>
        </is>
      </c>
      <c r="D30" s="36" t="inlineStr">
        <is>
          <t>Serviço</t>
        </is>
      </c>
      <c r="E30" s="36" t="inlineStr">
        <is>
          <t>KG</t>
        </is>
      </c>
      <c r="F30" s="74" t="n">
        <v>300</v>
      </c>
      <c r="G30" s="75" t="n">
        <v>55.62</v>
      </c>
      <c r="H30" s="75" t="n">
        <v>16686</v>
      </c>
      <c r="I30" s="76" t="n">
        <v>0.7797330273741807</v>
      </c>
      <c r="J30" s="76" t="n">
        <v>81.62626084760466</v>
      </c>
      <c r="K30" s="36" t="inlineStr">
        <is>
          <t>C</t>
        </is>
      </c>
    </row>
    <row r="31" ht="15" customHeight="1">
      <c r="A31" s="36" t="inlineStr">
        <is>
          <t>C1324</t>
        </is>
      </c>
      <c r="B31" s="37" t="inlineStr">
        <is>
          <t>ESTRUTURA DE ALUMÍNIO EM DUAS ÁGUAS VÃO DE 20m</t>
        </is>
      </c>
      <c r="C31" s="36" t="inlineStr">
        <is>
          <t>SEINFRA</t>
        </is>
      </c>
      <c r="D31" s="36" t="inlineStr">
        <is>
          <t>Serviço</t>
        </is>
      </c>
      <c r="E31" s="36" t="inlineStr">
        <is>
          <t>M2</t>
        </is>
      </c>
      <c r="F31" s="74" t="n">
        <v>50</v>
      </c>
      <c r="G31" s="75" t="n">
        <v>327.25</v>
      </c>
      <c r="H31" s="75" t="n">
        <v>16362.5</v>
      </c>
      <c r="I31" s="76" t="n">
        <v>0.7646159451282531</v>
      </c>
      <c r="J31" s="76" t="n">
        <v>82.39087679273291</v>
      </c>
      <c r="K31" s="36" t="inlineStr">
        <is>
          <t>C</t>
        </is>
      </c>
    </row>
    <row r="32" ht="20" customHeight="1">
      <c r="A32" s="36" t="inlineStr">
        <is>
          <t>C5118</t>
        </is>
      </c>
      <c r="B32" s="37" t="inlineStr">
        <is>
          <t>TINTA DE FUNDO DE EPÓXI ZINCO POLIAMIDA 50 MICRAS DE PELÍCULA SECA PARA SUPORTES DE TUBULAÇÃO EM AÇO CARBONO, COM RETIRADA DA MANTA DE POLIETILENO</t>
        </is>
      </c>
      <c r="C32" s="36" t="inlineStr">
        <is>
          <t>SEINFRA</t>
        </is>
      </c>
      <c r="D32" s="36" t="inlineStr">
        <is>
          <t>Serviço</t>
        </is>
      </c>
      <c r="E32" s="36" t="inlineStr">
        <is>
          <t>M2</t>
        </is>
      </c>
      <c r="F32" s="74" t="n">
        <v>100</v>
      </c>
      <c r="G32" s="75" t="n">
        <v>150</v>
      </c>
      <c r="H32" s="75" t="n">
        <v>15000</v>
      </c>
      <c r="I32" s="76" t="n">
        <v>0.7009466265499646</v>
      </c>
      <c r="J32" s="76" t="n">
        <v>83.09182341928287</v>
      </c>
      <c r="K32" s="36" t="inlineStr">
        <is>
          <t>C</t>
        </is>
      </c>
    </row>
    <row r="33" ht="15" customHeight="1">
      <c r="A33" s="36" t="inlineStr">
        <is>
          <t>C3155</t>
        </is>
      </c>
      <c r="B33" s="37" t="inlineStr">
        <is>
          <t>CONCRETO BETUMINOSO USINADO À QUENTE - CBUQ (S/TRANSP)</t>
        </is>
      </c>
      <c r="C33" s="36" t="inlineStr">
        <is>
          <t>SEINFRA</t>
        </is>
      </c>
      <c r="D33" s="36" t="inlineStr">
        <is>
          <t>Serviço</t>
        </is>
      </c>
      <c r="E33" s="36" t="inlineStr">
        <is>
          <t>M3</t>
        </is>
      </c>
      <c r="F33" s="74" t="n">
        <v>50</v>
      </c>
      <c r="G33" s="75" t="n">
        <v>291.65</v>
      </c>
      <c r="H33" s="75" t="n">
        <v>14582.5</v>
      </c>
      <c r="I33" s="76" t="n">
        <v>0.681436945444324</v>
      </c>
      <c r="J33" s="76" t="n">
        <v>83.77326036472719</v>
      </c>
      <c r="K33" s="36" t="inlineStr">
        <is>
          <t>C</t>
        </is>
      </c>
    </row>
    <row r="34" ht="36" customHeight="1">
      <c r="A34" s="36" t="inlineStr">
        <is>
          <t>C5080</t>
        </is>
      </c>
      <c r="B34" s="37" t="inlineStr">
        <is>
          <t>CARGA, TRANSPORTE, DESCARGA, DESFILE, SOLDA INCLUSIVE NOS TIE-IN E CONEXÕES, INSPEÇÃO VISUAL COM ACOMPANHAMENTO DE INSPETOR DE SOLDA, DESCIDA DA COLUNA NA VALA OU COLOCAÇÃO NOS ROLETES DO FURO DIRECIONAL DE DUTOS EM AÇO CARBONO DN 4", SCH 40, API 5L PARA RAMAIS DE DISTRIBUIÇÃO DE GÁS NATURAL</t>
        </is>
      </c>
      <c r="C34" s="36" t="inlineStr">
        <is>
          <t>SEINFRA</t>
        </is>
      </c>
      <c r="D34" s="36" t="inlineStr">
        <is>
          <t>Serviço</t>
        </is>
      </c>
      <c r="E34" s="36" t="inlineStr">
        <is>
          <t>M</t>
        </is>
      </c>
      <c r="F34" s="74" t="n">
        <v>200</v>
      </c>
      <c r="G34" s="75" t="n">
        <v>70.83</v>
      </c>
      <c r="H34" s="75" t="n">
        <v>14166</v>
      </c>
      <c r="I34" s="76" t="n">
        <v>0.6619739941137867</v>
      </c>
      <c r="J34" s="76" t="n">
        <v>84.43523435884099</v>
      </c>
      <c r="K34" s="36" t="inlineStr">
        <is>
          <t>C</t>
        </is>
      </c>
    </row>
    <row r="35" ht="20" customHeight="1">
      <c r="A35" s="36" t="inlineStr">
        <is>
          <t>C5122</t>
        </is>
      </c>
      <c r="B35" s="37" t="inlineStr">
        <is>
          <t>PLACA PRÉ-MOLDADA ESPESSURA 5CM COM MALHA DE AÇO 10X10CM PARA PROTEÇÃO DE GASODUTO</t>
        </is>
      </c>
      <c r="C35" s="36" t="inlineStr">
        <is>
          <t>SEINFRA</t>
        </is>
      </c>
      <c r="D35" s="36" t="inlineStr">
        <is>
          <t>Serviço</t>
        </is>
      </c>
      <c r="E35" s="36" t="inlineStr">
        <is>
          <t>M2</t>
        </is>
      </c>
      <c r="F35" s="74" t="n">
        <v>100</v>
      </c>
      <c r="G35" s="75" t="n">
        <v>141.35</v>
      </c>
      <c r="H35" s="75" t="n">
        <v>14135</v>
      </c>
      <c r="I35" s="76" t="n">
        <v>0.6605253710855834</v>
      </c>
      <c r="J35" s="76" t="n">
        <v>85.09575972992657</v>
      </c>
      <c r="K35" s="36" t="inlineStr">
        <is>
          <t>C</t>
        </is>
      </c>
    </row>
    <row r="36" ht="20" customHeight="1">
      <c r="A36" s="36" t="inlineStr">
        <is>
          <t>CXX16</t>
        </is>
      </c>
      <c r="B36" s="37" t="inlineStr">
        <is>
          <t>LEVATAMENTO TOPOGRAFICO, PROJETO DE REDE DE GASODUTO, DESNHOS EM CAD, MEMORIAIS E DOCUMENTOS TÉCNICOS</t>
        </is>
      </c>
      <c r="C36" s="36" t="inlineStr"/>
      <c r="D36" s="36" t="inlineStr">
        <is>
          <t>OUTROS</t>
        </is>
      </c>
      <c r="E36" s="36" t="inlineStr">
        <is>
          <t>M</t>
        </is>
      </c>
      <c r="F36" s="74" t="n">
        <v>1987.59</v>
      </c>
      <c r="G36" s="75" t="n">
        <v>6.89</v>
      </c>
      <c r="H36" s="75" t="n">
        <v>13694.4951</v>
      </c>
      <c r="I36" s="76" t="n">
        <v>0.6399406761766681</v>
      </c>
      <c r="J36" s="76" t="n">
        <v>85.73570063507913</v>
      </c>
      <c r="K36" s="36" t="inlineStr">
        <is>
          <t>C</t>
        </is>
      </c>
    </row>
    <row r="37" ht="20" customHeight="1">
      <c r="A37" s="36" t="inlineStr">
        <is>
          <t>C5072</t>
        </is>
      </c>
      <c r="B37" s="37" t="inlineStr">
        <is>
          <t>SERVIÇO DE PINÇAMENTOS PARA REDE DE DISTRIBUIÇÃO DE GÁS NATURAL EM PEAD DE DN 20MM ATÉ 63MM</t>
        </is>
      </c>
      <c r="C37" s="36" t="inlineStr">
        <is>
          <t>SEINFRA</t>
        </is>
      </c>
      <c r="D37" s="36" t="inlineStr">
        <is>
          <t>Serviço</t>
        </is>
      </c>
      <c r="E37" s="36" t="inlineStr">
        <is>
          <t>UN</t>
        </is>
      </c>
      <c r="F37" s="74" t="n">
        <v>10</v>
      </c>
      <c r="G37" s="75" t="n">
        <v>1286.27</v>
      </c>
      <c r="H37" s="75" t="n">
        <v>12862.7</v>
      </c>
      <c r="I37" s="76" t="n">
        <v>0.6010710782216153</v>
      </c>
      <c r="J37" s="76" t="n">
        <v>86.33677171330075</v>
      </c>
      <c r="K37" s="36" t="inlineStr">
        <is>
          <t>C</t>
        </is>
      </c>
    </row>
    <row r="38" ht="20" customHeight="1">
      <c r="A38" s="36" t="inlineStr">
        <is>
          <t>I0705</t>
        </is>
      </c>
      <c r="B38" s="37" t="inlineStr">
        <is>
          <t>CAMINHÃO COMERC. EQUIP. C/GUINDASTE (CHP)</t>
        </is>
      </c>
      <c r="C38" s="36" t="inlineStr">
        <is>
          <t>SEINFRA</t>
        </is>
      </c>
      <c r="D38" s="36" t="inlineStr">
        <is>
          <t>Equipamento Custo Horário</t>
        </is>
      </c>
      <c r="E38" s="36" t="inlineStr">
        <is>
          <t>H</t>
        </is>
      </c>
      <c r="F38" s="74" t="n">
        <v>50</v>
      </c>
      <c r="G38" s="75" t="n">
        <v>218.82</v>
      </c>
      <c r="H38" s="75" t="n">
        <v>10941</v>
      </c>
      <c r="I38" s="76" t="n">
        <v>0.5112704694055442</v>
      </c>
      <c r="J38" s="76" t="n">
        <v>86.84804218270629</v>
      </c>
      <c r="K38" s="36" t="inlineStr">
        <is>
          <t>C</t>
        </is>
      </c>
    </row>
    <row r="39" ht="15" customHeight="1">
      <c r="A39" s="36" t="inlineStr">
        <is>
          <t>C4301</t>
        </is>
      </c>
      <c r="B39" s="37" t="inlineStr">
        <is>
          <t>FORMA PARA CONCRETO "IN LOCO", INCLUSIVE DESFORMA</t>
        </is>
      </c>
      <c r="C39" s="36" t="inlineStr">
        <is>
          <t>SEINFRA</t>
        </is>
      </c>
      <c r="D39" s="36" t="inlineStr">
        <is>
          <t>Serviço</t>
        </is>
      </c>
      <c r="E39" s="36" t="inlineStr">
        <is>
          <t>M2</t>
        </is>
      </c>
      <c r="F39" s="74" t="n">
        <v>50</v>
      </c>
      <c r="G39" s="75" t="n">
        <v>198.22</v>
      </c>
      <c r="H39" s="75" t="n">
        <v>9911</v>
      </c>
      <c r="I39" s="76" t="n">
        <v>0.4631388010491133</v>
      </c>
      <c r="J39" s="76" t="n">
        <v>87.31118098375541</v>
      </c>
      <c r="K39" s="36" t="inlineStr">
        <is>
          <t>C</t>
        </is>
      </c>
    </row>
    <row r="40" ht="52" customHeight="1">
      <c r="A40" s="36" t="inlineStr">
        <is>
          <t>CXX07</t>
        </is>
      </c>
      <c r="B40" s="37" t="inlineStr">
        <is>
          <t>DESFILE, SOLDAGEM, INSTALAÇÃO DE CONEXÕES, VÁLVULAS, ACESSÓRIOS E NIPLES COM ABERTURA E FECHAMENTO DE TIE-IN COM DISTÂNCIA DE ATÉ 2 METROS ENTRE PEÇAS E ACABAMENTO AO NÍVEL DO PISO PRONTO PARA REDE DE PEAD DN 110 mm, EM REDE DE GASODUTO - INCLUSO RETIRADA DE MATERIAL, CONEXÕES, MONTAGEM, INSTALAÇÃO e RECOMPOSIÇÃO (EXCETO ASFALTO) - PELO MÉTODO DESTRUTIVO OU FURO DIRECIONAL, INCLUSO BOTA FORA</t>
        </is>
      </c>
      <c r="C40" s="36" t="inlineStr"/>
      <c r="D40" s="36" t="inlineStr">
        <is>
          <t>OUTROS</t>
        </is>
      </c>
      <c r="E40" s="36" t="inlineStr">
        <is>
          <t>M</t>
        </is>
      </c>
      <c r="F40" s="74" t="n">
        <v>50</v>
      </c>
      <c r="G40" s="75" t="n">
        <v>196.18</v>
      </c>
      <c r="H40" s="75" t="n">
        <v>9809</v>
      </c>
      <c r="I40" s="76" t="n">
        <v>0.4583723639885736</v>
      </c>
      <c r="J40" s="76" t="n">
        <v>87.76955334774398</v>
      </c>
      <c r="K40" s="36" t="inlineStr">
        <is>
          <t>C</t>
        </is>
      </c>
    </row>
    <row r="41" ht="28" customHeight="1">
      <c r="A41" s="36" t="inlineStr">
        <is>
          <t>C5110</t>
        </is>
      </c>
      <c r="B41" s="37" t="inlineStr">
        <is>
          <t>SPOOL EM AÇO CARBONO DN 8", SCH 40, INCLUINDO MONTAGEM, SOLDA, TESTE SIMPLIFICADO E INSTALAÇÃO - (PESO APROXIMADO DE FLANGES/CONEXÕES: MÍNIMO = 39,00KG/UN; MÁXIMO = 117,20KG/UN)</t>
        </is>
      </c>
      <c r="C41" s="36" t="inlineStr">
        <is>
          <t>SEINFRA</t>
        </is>
      </c>
      <c r="D41" s="36" t="inlineStr">
        <is>
          <t>Serviço</t>
        </is>
      </c>
      <c r="E41" s="36" t="inlineStr">
        <is>
          <t>KG</t>
        </is>
      </c>
      <c r="F41" s="74" t="n">
        <v>300</v>
      </c>
      <c r="G41" s="75" t="n">
        <v>31.75</v>
      </c>
      <c r="H41" s="75" t="n">
        <v>9525</v>
      </c>
      <c r="I41" s="76" t="n">
        <v>0.4451011078592276</v>
      </c>
      <c r="J41" s="76" t="n">
        <v>88.21465445560321</v>
      </c>
      <c r="K41" s="36" t="inlineStr">
        <is>
          <t>C</t>
        </is>
      </c>
    </row>
    <row r="42" ht="15" customHeight="1">
      <c r="A42" s="36" t="inlineStr">
        <is>
          <t>C4765</t>
        </is>
      </c>
      <c r="B42" s="37" t="inlineStr">
        <is>
          <t>ATERRAMENTO COMPLETO C/ HASTE COPPERWELD 5/8"X 2.40M</t>
        </is>
      </c>
      <c r="C42" s="36" t="inlineStr">
        <is>
          <t>SEINFRA</t>
        </is>
      </c>
      <c r="D42" s="36" t="inlineStr">
        <is>
          <t>Serviço</t>
        </is>
      </c>
      <c r="E42" s="36" t="inlineStr">
        <is>
          <t>UN</t>
        </is>
      </c>
      <c r="F42" s="74" t="n">
        <v>20</v>
      </c>
      <c r="G42" s="75" t="n">
        <v>431.84</v>
      </c>
      <c r="H42" s="75" t="n">
        <v>8636.799999999999</v>
      </c>
      <c r="I42" s="76" t="n">
        <v>0.4035957216124489</v>
      </c>
      <c r="J42" s="76" t="n">
        <v>88.61825017721566</v>
      </c>
      <c r="K42" s="36" t="inlineStr">
        <is>
          <t>C</t>
        </is>
      </c>
    </row>
    <row r="43" ht="36" customHeight="1">
      <c r="A43" s="36" t="inlineStr">
        <is>
          <t>C5083</t>
        </is>
      </c>
      <c r="B43" s="37" t="inlineStr">
        <is>
          <t>CARGA, TRANSPORTE, DESCARGA, DESFILE, SOLDA INCLUSIVE NOS TIE-IN E CONEXÕES, INSPEÇÃO VISUAL COM ACOMPANHAMENTO DE INSPETOR DE SOLDA, DESCIDA DA COLUNA NA VALA OU COLOCAÇÃO NOS ROLETES DO FURO DIRECIONAL DE DUTOS EM AÇO CARBONO DN 6", SCH 40, API 5L PARA REDE E RAMAIS DE DISTRIBUIÇÃO DE GÁS NATURAL</t>
        </is>
      </c>
      <c r="C43" s="36" t="inlineStr">
        <is>
          <t>SEINFRA</t>
        </is>
      </c>
      <c r="D43" s="36" t="inlineStr">
        <is>
          <t>Serviço</t>
        </is>
      </c>
      <c r="E43" s="36" t="inlineStr">
        <is>
          <t>M</t>
        </is>
      </c>
      <c r="F43" s="74" t="n">
        <v>100</v>
      </c>
      <c r="G43" s="75" t="n">
        <v>85</v>
      </c>
      <c r="H43" s="75" t="n">
        <v>8500</v>
      </c>
      <c r="I43" s="76" t="n">
        <v>0.3972030883783133</v>
      </c>
      <c r="J43" s="76" t="n">
        <v>89.01545326559396</v>
      </c>
      <c r="K43" s="36" t="inlineStr">
        <is>
          <t>C</t>
        </is>
      </c>
    </row>
    <row r="44" ht="28" customHeight="1">
      <c r="A44" s="36" t="inlineStr">
        <is>
          <t>C5111</t>
        </is>
      </c>
      <c r="B44" s="37" t="inlineStr">
        <is>
          <t>SPOOL EM AÇO CARBONO DN 10", SCH 40, INCLUINDO MONTAGEM, SOLDA, TESTE SIMPLIFICADO E INSTALAÇÃO - (PESO APROXIMADO DE FLANGES/CONEXÕES: MÍNIMO = 53,40KG/UN; MÁXIMO = 190,00KG/UN)</t>
        </is>
      </c>
      <c r="C44" s="36" t="inlineStr">
        <is>
          <t>SEINFRA</t>
        </is>
      </c>
      <c r="D44" s="36" t="inlineStr">
        <is>
          <t>Serviço</t>
        </is>
      </c>
      <c r="E44" s="36" t="inlineStr">
        <is>
          <t>KG</t>
        </is>
      </c>
      <c r="F44" s="74" t="n">
        <v>300</v>
      </c>
      <c r="G44" s="75" t="n">
        <v>27.63</v>
      </c>
      <c r="H44" s="75" t="n">
        <v>8289</v>
      </c>
      <c r="I44" s="76" t="n">
        <v>0.3873431058315105</v>
      </c>
      <c r="J44" s="76" t="n">
        <v>89.40279637142548</v>
      </c>
      <c r="K44" s="36" t="inlineStr">
        <is>
          <t>C</t>
        </is>
      </c>
    </row>
    <row r="45" ht="20" customHeight="1">
      <c r="A45" s="36" t="inlineStr">
        <is>
          <t>C5100</t>
        </is>
      </c>
      <c r="B45" s="37" t="inlineStr">
        <is>
          <t>INSTALAÇÃO DE VÁLVULA DN 3" DE AÇO CARBONO API 6D COM EXTREMIDADES FLANGEADAS E TESTE</t>
        </is>
      </c>
      <c r="C45" s="36" t="inlineStr">
        <is>
          <t>SEINFRA</t>
        </is>
      </c>
      <c r="D45" s="36" t="inlineStr">
        <is>
          <t>Serviço</t>
        </is>
      </c>
      <c r="E45" s="36" t="inlineStr">
        <is>
          <t>UN</t>
        </is>
      </c>
      <c r="F45" s="74" t="n">
        <v>10</v>
      </c>
      <c r="G45" s="75" t="n">
        <v>738.98</v>
      </c>
      <c r="H45" s="75" t="n">
        <v>7389.8</v>
      </c>
      <c r="I45" s="76" t="n">
        <v>0.3453236920585953</v>
      </c>
      <c r="J45" s="76" t="n">
        <v>89.74812006348407</v>
      </c>
      <c r="K45" s="36" t="inlineStr">
        <is>
          <t>C</t>
        </is>
      </c>
    </row>
    <row r="46" ht="15" customHeight="1">
      <c r="A46" s="36" t="inlineStr">
        <is>
          <t>C1919</t>
        </is>
      </c>
      <c r="B46" s="37" t="inlineStr">
        <is>
          <t>PISO INDUSTRIAL NATURAL  ESP.= 12mm, INCLUS. POLIMENTO (EXTERNO)</t>
        </is>
      </c>
      <c r="C46" s="36" t="inlineStr">
        <is>
          <t>SEINFRA</t>
        </is>
      </c>
      <c r="D46" s="36" t="inlineStr">
        <is>
          <t>Serviço</t>
        </is>
      </c>
      <c r="E46" s="36" t="inlineStr">
        <is>
          <t>M2</t>
        </is>
      </c>
      <c r="F46" s="74" t="n">
        <v>50</v>
      </c>
      <c r="G46" s="75" t="n">
        <v>147.66</v>
      </c>
      <c r="H46" s="75" t="n">
        <v>7383</v>
      </c>
      <c r="I46" s="76" t="n">
        <v>0.3450059295878926</v>
      </c>
      <c r="J46" s="76" t="n">
        <v>90.09312599307196</v>
      </c>
      <c r="K46" s="36" t="inlineStr">
        <is>
          <t>C</t>
        </is>
      </c>
    </row>
    <row r="47" ht="36" customHeight="1">
      <c r="A47" s="36" t="inlineStr">
        <is>
          <t>G0407</t>
        </is>
      </c>
      <c r="B47" s="37" t="inlineStr">
        <is>
          <t>INSPETOR DE ULTRA-SOM US-N2-S2.1-SNQC/END (CEGÁS)</t>
        </is>
      </c>
      <c r="C47" s="36" t="inlineStr">
        <is>
          <t>SEINFRA</t>
        </is>
      </c>
      <c r="D47" s="36" t="inlineStr">
        <is>
          <t>COTAÇÃO / MAO DE OBRA (C/ ENCARGOS)</t>
        </is>
      </c>
      <c r="E47" s="36" t="inlineStr">
        <is>
          <t>H</t>
        </is>
      </c>
      <c r="F47" s="74" t="n">
        <v>50</v>
      </c>
      <c r="G47" s="75" t="n">
        <v>146.31</v>
      </c>
      <c r="H47" s="75" t="n">
        <v>7315.5</v>
      </c>
      <c r="I47" s="76" t="n">
        <v>0.3418516697684177</v>
      </c>
      <c r="J47" s="76" t="n">
        <v>90.43497766284038</v>
      </c>
      <c r="K47" s="36" t="inlineStr">
        <is>
          <t>C</t>
        </is>
      </c>
    </row>
    <row r="48" ht="20" customHeight="1">
      <c r="A48" s="36" t="inlineStr">
        <is>
          <t>C5128</t>
        </is>
      </c>
      <c r="B48" s="37" t="inlineStr">
        <is>
          <t>SERVIÇO DE PINÇAMENTOS PARA REDE DE DISTRIBUIÇÃO DE GÁS NATURAL EM PEAD DE DN 90MM ATÉ 200MM</t>
        </is>
      </c>
      <c r="C48" s="36" t="inlineStr">
        <is>
          <t>SEINFRA</t>
        </is>
      </c>
      <c r="D48" s="36" t="inlineStr">
        <is>
          <t>Serviço</t>
        </is>
      </c>
      <c r="E48" s="36" t="inlineStr">
        <is>
          <t>UN</t>
        </is>
      </c>
      <c r="F48" s="74" t="n">
        <v>5</v>
      </c>
      <c r="G48" s="75" t="n">
        <v>1392.5</v>
      </c>
      <c r="H48" s="75" t="n">
        <v>6962.5</v>
      </c>
      <c r="I48" s="76" t="n">
        <v>0.3253560591569419</v>
      </c>
      <c r="J48" s="76" t="n">
        <v>90.76033372199733</v>
      </c>
      <c r="K48" s="36" t="inlineStr">
        <is>
          <t>C</t>
        </is>
      </c>
    </row>
    <row r="49" ht="20" customHeight="1">
      <c r="A49" s="36" t="inlineStr">
        <is>
          <t>C5121</t>
        </is>
      </c>
      <c r="B49" s="37" t="inlineStr">
        <is>
          <t>MARCO SINALIZADOR PADRÃO CEGÁS (1,80 x 0,15 x 0,15)M CONFECÇÃO, PINTURA E INSTALAÇÃO EM BASE DE CONCRETO</t>
        </is>
      </c>
      <c r="C49" s="36" t="inlineStr">
        <is>
          <t>SEINFRA</t>
        </is>
      </c>
      <c r="D49" s="36" t="inlineStr">
        <is>
          <t>Serviço</t>
        </is>
      </c>
      <c r="E49" s="36" t="inlineStr">
        <is>
          <t>UN</t>
        </is>
      </c>
      <c r="F49" s="74" t="n">
        <v>15</v>
      </c>
      <c r="G49" s="75" t="n">
        <v>458.17</v>
      </c>
      <c r="H49" s="75" t="n">
        <v>6872.55</v>
      </c>
      <c r="I49" s="76" t="n">
        <v>0.3211527158863973</v>
      </c>
      <c r="J49" s="76" t="n">
        <v>91.08148643788373</v>
      </c>
      <c r="K49" s="36" t="inlineStr">
        <is>
          <t>C</t>
        </is>
      </c>
    </row>
    <row r="50" ht="20" customHeight="1">
      <c r="A50" s="36" t="inlineStr">
        <is>
          <t>C5099</t>
        </is>
      </c>
      <c r="B50" s="37" t="inlineStr">
        <is>
          <t>INSTALAÇÃO DE VÁLVULA DN 2" DE AÇO CARBONO API 6D COM EXTREMIDADES FLANGEADAS E TESTE</t>
        </is>
      </c>
      <c r="C50" s="36" t="inlineStr">
        <is>
          <t>SEINFRA</t>
        </is>
      </c>
      <c r="D50" s="36" t="inlineStr">
        <is>
          <t>Serviço</t>
        </is>
      </c>
      <c r="E50" s="36" t="inlineStr">
        <is>
          <t>UN</t>
        </is>
      </c>
      <c r="F50" s="74" t="n">
        <v>10</v>
      </c>
      <c r="G50" s="75" t="n">
        <v>655.75</v>
      </c>
      <c r="H50" s="75" t="n">
        <v>6557.5</v>
      </c>
      <c r="I50" s="76" t="n">
        <v>0.3064305002400929</v>
      </c>
      <c r="J50" s="76" t="n">
        <v>91.38791693812381</v>
      </c>
      <c r="K50" s="36" t="inlineStr">
        <is>
          <t>C</t>
        </is>
      </c>
    </row>
    <row r="51" ht="15" customHeight="1">
      <c r="A51" s="36" t="inlineStr">
        <is>
          <t>G0228</t>
        </is>
      </c>
      <c r="B51" s="37" t="inlineStr">
        <is>
          <t>NITROGÊNIO</t>
        </is>
      </c>
      <c r="C51" s="36" t="inlineStr">
        <is>
          <t>SEINFRA</t>
        </is>
      </c>
      <c r="D51" s="36" t="inlineStr">
        <is>
          <t>Material</t>
        </is>
      </c>
      <c r="E51" s="36" t="inlineStr">
        <is>
          <t>M3</t>
        </is>
      </c>
      <c r="F51" s="74" t="n">
        <v>150</v>
      </c>
      <c r="G51" s="75" t="n">
        <v>43.46</v>
      </c>
      <c r="H51" s="75" t="n">
        <v>6519</v>
      </c>
      <c r="I51" s="76" t="n">
        <v>0.3046314038986146</v>
      </c>
      <c r="J51" s="76" t="n">
        <v>91.69254834202243</v>
      </c>
      <c r="K51" s="36" t="inlineStr">
        <is>
          <t>C</t>
        </is>
      </c>
    </row>
    <row r="52" ht="15" customHeight="1">
      <c r="A52" s="36" t="inlineStr">
        <is>
          <t>C2800</t>
        </is>
      </c>
      <c r="B52" s="37" t="inlineStr">
        <is>
          <t>ESCORAMENTO CONTÍNUO DE VALAS C/PRANCHAS METÁLICAS DE 3.00M</t>
        </is>
      </c>
      <c r="C52" s="36" t="inlineStr">
        <is>
          <t>SEINFRA</t>
        </is>
      </c>
      <c r="D52" s="36" t="inlineStr">
        <is>
          <t>Serviço</t>
        </is>
      </c>
      <c r="E52" s="36" t="inlineStr">
        <is>
          <t>M2</t>
        </is>
      </c>
      <c r="F52" s="74" t="n">
        <v>100</v>
      </c>
      <c r="G52" s="75" t="n">
        <v>65.09</v>
      </c>
      <c r="H52" s="75" t="n">
        <v>6509</v>
      </c>
      <c r="I52" s="76" t="n">
        <v>0.3041641061475813</v>
      </c>
      <c r="J52" s="76" t="n">
        <v>91.99671244817002</v>
      </c>
      <c r="K52" s="36" t="inlineStr">
        <is>
          <t>C</t>
        </is>
      </c>
    </row>
    <row r="53" ht="20" customHeight="1">
      <c r="A53" s="36" t="inlineStr">
        <is>
          <t>G0346</t>
        </is>
      </c>
      <c r="B53" s="37" t="inlineStr">
        <is>
          <t>TESTE DA VÁLVULA BIPARTIDA FLANGEADA  3", HIDROSTÁTICO DO CORPO E VEDAÇÃO E PNEUMÁTICO DA VEDAÇÃO COM EMISSÃO DE RELATÓRIO</t>
        </is>
      </c>
      <c r="C53" s="36" t="inlineStr">
        <is>
          <t>SEINFRA</t>
        </is>
      </c>
      <c r="D53" s="36" t="inlineStr">
        <is>
          <t>Material</t>
        </is>
      </c>
      <c r="E53" s="36" t="inlineStr">
        <is>
          <t>UN</t>
        </is>
      </c>
      <c r="F53" s="74" t="n">
        <v>10</v>
      </c>
      <c r="G53" s="75" t="n">
        <v>598.4400000000001</v>
      </c>
      <c r="H53" s="75" t="n">
        <v>5984.4</v>
      </c>
      <c r="I53" s="76" t="n">
        <v>0.2796496661283739</v>
      </c>
      <c r="J53" s="76" t="n">
        <v>92.27636211429838</v>
      </c>
      <c r="K53" s="36" t="inlineStr">
        <is>
          <t>C</t>
        </is>
      </c>
    </row>
    <row r="54" ht="15" customHeight="1">
      <c r="A54" s="36" t="inlineStr">
        <is>
          <t>C5120</t>
        </is>
      </c>
      <c r="B54" s="37" t="inlineStr">
        <is>
          <t>TACHA SINALIZAÇÃO PADRÃO CEGÁS: FORNECIMENTO E INSTALAÇÃO</t>
        </is>
      </c>
      <c r="C54" s="36" t="inlineStr">
        <is>
          <t>SEINFRA</t>
        </is>
      </c>
      <c r="D54" s="36" t="inlineStr">
        <is>
          <t>Serviço</t>
        </is>
      </c>
      <c r="E54" s="36" t="inlineStr">
        <is>
          <t>UN</t>
        </is>
      </c>
      <c r="F54" s="74" t="n">
        <v>100</v>
      </c>
      <c r="G54" s="75" t="n">
        <v>58.56</v>
      </c>
      <c r="H54" s="75" t="n">
        <v>5856</v>
      </c>
      <c r="I54" s="76" t="n">
        <v>0.2736495630051062</v>
      </c>
      <c r="J54" s="76" t="n">
        <v>92.55001167730349</v>
      </c>
      <c r="K54" s="36" t="inlineStr">
        <is>
          <t>C</t>
        </is>
      </c>
    </row>
    <row r="55" ht="20" customHeight="1">
      <c r="A55" s="36" t="inlineStr">
        <is>
          <t>G0345</t>
        </is>
      </c>
      <c r="B55" s="37" t="inlineStr">
        <is>
          <t>TESTE DA VÁLVULA BIPARTIDA FLANGEADA  2", HIDROSTÁTICO DO CORPO E VEDAÇÃO E PNEUMÁTICO DA VEDAÇÃO COM EMISSÃO DE RELATÓRIO</t>
        </is>
      </c>
      <c r="C55" s="36" t="inlineStr">
        <is>
          <t>SEINFRA</t>
        </is>
      </c>
      <c r="D55" s="36" t="inlineStr">
        <is>
          <t>Material</t>
        </is>
      </c>
      <c r="E55" s="36" t="inlineStr">
        <is>
          <t>UN</t>
        </is>
      </c>
      <c r="F55" s="74" t="n">
        <v>10</v>
      </c>
      <c r="G55" s="75" t="n">
        <v>557.99</v>
      </c>
      <c r="H55" s="75" t="n">
        <v>5579.9</v>
      </c>
      <c r="I55" s="76" t="n">
        <v>0.2607474720990765</v>
      </c>
      <c r="J55" s="76" t="n">
        <v>92.81075914940257</v>
      </c>
      <c r="K55" s="36" t="inlineStr">
        <is>
          <t>C</t>
        </is>
      </c>
    </row>
    <row r="56" ht="15" customHeight="1">
      <c r="A56" s="36" t="inlineStr">
        <is>
          <t>C2452</t>
        </is>
      </c>
      <c r="B56" s="37" t="inlineStr">
        <is>
          <t>TELHA TIPO ONDULINE EM ESTRUTURA METÁLICA</t>
        </is>
      </c>
      <c r="C56" s="36" t="inlineStr">
        <is>
          <t>SEINFRA</t>
        </is>
      </c>
      <c r="D56" s="36" t="inlineStr">
        <is>
          <t>Serviço</t>
        </is>
      </c>
      <c r="E56" s="36" t="inlineStr">
        <is>
          <t>M2</t>
        </is>
      </c>
      <c r="F56" s="74" t="n">
        <v>50</v>
      </c>
      <c r="G56" s="75" t="n">
        <v>108.16</v>
      </c>
      <c r="H56" s="75" t="n">
        <v>5408</v>
      </c>
      <c r="I56" s="76" t="n">
        <v>0.2527146237588139</v>
      </c>
      <c r="J56" s="76" t="n">
        <v>93.06347377316138</v>
      </c>
      <c r="K56" s="36" t="inlineStr">
        <is>
          <t>C</t>
        </is>
      </c>
    </row>
    <row r="57" ht="20" customHeight="1">
      <c r="A57" s="36" t="inlineStr">
        <is>
          <t>C5102</t>
        </is>
      </c>
      <c r="B57" s="37" t="inlineStr">
        <is>
          <t>INSTALAÇAO DE VÁLVULA DN 6" DE AÇO CARBONO API 6D COM EXTREMIDADES FLANGEADAS E TESTE</t>
        </is>
      </c>
      <c r="C57" s="36" t="inlineStr">
        <is>
          <t>SEINFRA</t>
        </is>
      </c>
      <c r="D57" s="36" t="inlineStr">
        <is>
          <t>Serviço</t>
        </is>
      </c>
      <c r="E57" s="36" t="inlineStr">
        <is>
          <t>UN</t>
        </is>
      </c>
      <c r="F57" s="74" t="n">
        <v>3</v>
      </c>
      <c r="G57" s="75" t="n">
        <v>1681.77</v>
      </c>
      <c r="H57" s="75" t="n">
        <v>5045.31</v>
      </c>
      <c r="I57" s="76" t="n">
        <v>0.2357662016265868</v>
      </c>
      <c r="J57" s="76" t="n">
        <v>93.29923997478797</v>
      </c>
      <c r="K57" s="36" t="inlineStr">
        <is>
          <t>C</t>
        </is>
      </c>
    </row>
    <row r="58" ht="15" customHeight="1">
      <c r="A58" s="36" t="inlineStr">
        <is>
          <t>C5123</t>
        </is>
      </c>
      <c r="B58" s="37" t="inlineStr">
        <is>
          <t>FORMA METÁLICA CIRCULAR PARA JAQUETA EM CONCRETO REUTILIZAÇÃO 15 VEZES</t>
        </is>
      </c>
      <c r="C58" s="36" t="inlineStr">
        <is>
          <t>SEINFRA</t>
        </is>
      </c>
      <c r="D58" s="36" t="inlineStr">
        <is>
          <t>Serviço</t>
        </is>
      </c>
      <c r="E58" s="36" t="inlineStr">
        <is>
          <t>M2</t>
        </is>
      </c>
      <c r="F58" s="74" t="n">
        <v>50</v>
      </c>
      <c r="G58" s="75" t="n">
        <v>97.84999999999999</v>
      </c>
      <c r="H58" s="75" t="n">
        <v>4892.5</v>
      </c>
      <c r="I58" s="76" t="n">
        <v>0.2286254246930468</v>
      </c>
      <c r="J58" s="76" t="n">
        <v>93.52786539948102</v>
      </c>
      <c r="K58" s="36" t="inlineStr">
        <is>
          <t>C</t>
        </is>
      </c>
    </row>
    <row r="59" ht="15" customHeight="1">
      <c r="A59" s="36" t="inlineStr">
        <is>
          <t>C3447</t>
        </is>
      </c>
      <c r="B59" s="37" t="inlineStr">
        <is>
          <t>LIMPEZA DE PISO EM ÁREA URBANIZADA</t>
        </is>
      </c>
      <c r="C59" s="36" t="inlineStr">
        <is>
          <t>SEINFRA</t>
        </is>
      </c>
      <c r="D59" s="36" t="inlineStr">
        <is>
          <t>Serviço</t>
        </is>
      </c>
      <c r="E59" s="36" t="inlineStr">
        <is>
          <t>M2</t>
        </is>
      </c>
      <c r="F59" s="74" t="n">
        <v>2517.69</v>
      </c>
      <c r="G59" s="75" t="n">
        <v>1.93</v>
      </c>
      <c r="H59" s="75" t="n">
        <v>4859.1417</v>
      </c>
      <c r="I59" s="76" t="n">
        <v>0.2270665988362174</v>
      </c>
      <c r="J59" s="76" t="n">
        <v>93.75493191887662</v>
      </c>
      <c r="K59" s="36" t="inlineStr">
        <is>
          <t>C</t>
        </is>
      </c>
    </row>
    <row r="60" ht="15" customHeight="1">
      <c r="A60" s="36" t="inlineStr">
        <is>
          <t>C2895</t>
        </is>
      </c>
      <c r="B60" s="37" t="inlineStr">
        <is>
          <t>PAVIMENTAÇÃO EM PEDRA TOSCA C/ REJUNTAMENTO (AGREGADO ADQUIRIDO)</t>
        </is>
      </c>
      <c r="C60" s="36" t="inlineStr">
        <is>
          <t>SEINFRA</t>
        </is>
      </c>
      <c r="D60" s="36" t="inlineStr">
        <is>
          <t>Serviço</t>
        </is>
      </c>
      <c r="E60" s="36" t="inlineStr">
        <is>
          <t>M2</t>
        </is>
      </c>
      <c r="F60" s="74" t="n">
        <v>50</v>
      </c>
      <c r="G60" s="75" t="n">
        <v>94.52</v>
      </c>
      <c r="H60" s="75" t="n">
        <v>4726</v>
      </c>
      <c r="I60" s="76" t="n">
        <v>0.2208449171383422</v>
      </c>
      <c r="J60" s="76" t="n">
        <v>93.97577683601496</v>
      </c>
      <c r="K60" s="36" t="inlineStr">
        <is>
          <t>C</t>
        </is>
      </c>
    </row>
    <row r="61" ht="52" customHeight="1">
      <c r="A61" s="36" t="inlineStr">
        <is>
          <t>CXX11</t>
        </is>
      </c>
      <c r="B61" s="37" t="inlineStr">
        <is>
          <t>DESFILE, SOLDAGEM, INSTALAÇÃO DE CONEXÕES, VÁLVULAS, ACESSÓRIOS E NIPLES COM ABERTURA E FECHAMENTO DE TIE-IN COM DISTÂNCIA DE ATÉ 2 METROS ENTRE PEÇAS E ACABAMENTO AO NÍVEL DO PISO PRONTO PARA REDE DE PEAD DN 32 mm, EM REDE DE GASODUTO - INCLUSO RETIRADA DE MATERIAL, CONEXÕES, MONTAGEM, INSTALAÇÃO e RECOMPOSIÇÃO (EXCETO ASFALTO) - PELO MÉTODO DESTRUTIVO OU FURO DIRECIONAL, INCLUSO BOTA FORA</t>
        </is>
      </c>
      <c r="C61" s="36" t="inlineStr"/>
      <c r="D61" s="36" t="inlineStr">
        <is>
          <t>OUTROS</t>
        </is>
      </c>
      <c r="E61" s="36" t="inlineStr">
        <is>
          <t>M</t>
        </is>
      </c>
      <c r="F61" s="74" t="n">
        <v>30</v>
      </c>
      <c r="G61" s="75" t="n">
        <v>156.06</v>
      </c>
      <c r="H61" s="75" t="n">
        <v>4681.8</v>
      </c>
      <c r="I61" s="76" t="n">
        <v>0.218779461078775</v>
      </c>
      <c r="J61" s="76" t="n">
        <v>94.19455629709373</v>
      </c>
      <c r="K61" s="36" t="inlineStr">
        <is>
          <t>C</t>
        </is>
      </c>
    </row>
    <row r="62" ht="20" customHeight="1">
      <c r="A62" s="36" t="inlineStr">
        <is>
          <t>C0073</t>
        </is>
      </c>
      <c r="B62" s="37" t="inlineStr">
        <is>
          <t>ALVENARIA DE TIJOLO CERÂMICO FURADO (9x19x19)cm C/ARGAMASSA MISTA DE CAL HIDRATADA ESP.=10cm (1:2:8)</t>
        </is>
      </c>
      <c r="C62" s="36" t="inlineStr">
        <is>
          <t>SEINFRA</t>
        </is>
      </c>
      <c r="D62" s="36" t="inlineStr">
        <is>
          <t>Serviço</t>
        </is>
      </c>
      <c r="E62" s="36" t="inlineStr">
        <is>
          <t>M2</t>
        </is>
      </c>
      <c r="F62" s="74" t="n">
        <v>50</v>
      </c>
      <c r="G62" s="75" t="n">
        <v>85.78</v>
      </c>
      <c r="H62" s="75" t="n">
        <v>4289</v>
      </c>
      <c r="I62" s="76" t="n">
        <v>0.2004240054181866</v>
      </c>
      <c r="J62" s="76" t="n">
        <v>94.39498030251193</v>
      </c>
      <c r="K62" s="36" t="inlineStr">
        <is>
          <t>C</t>
        </is>
      </c>
    </row>
    <row r="63" ht="20" customHeight="1">
      <c r="A63" s="36" t="inlineStr">
        <is>
          <t>C5101</t>
        </is>
      </c>
      <c r="B63" s="37" t="inlineStr">
        <is>
          <t>INSTALAÇÃO DE VÁLVULA DN 4" DE AÇO CARBONO API 6D COM EXTREMIDADES FLANGEADAS E TESTE</t>
        </is>
      </c>
      <c r="C63" s="36" t="inlineStr">
        <is>
          <t>SEINFRA</t>
        </is>
      </c>
      <c r="D63" s="36" t="inlineStr">
        <is>
          <t>Serviço</t>
        </is>
      </c>
      <c r="E63" s="36" t="inlineStr">
        <is>
          <t>UN</t>
        </is>
      </c>
      <c r="F63" s="74" t="n">
        <v>5</v>
      </c>
      <c r="G63" s="75" t="n">
        <v>856.0700000000001</v>
      </c>
      <c r="H63" s="75" t="n">
        <v>4280.35</v>
      </c>
      <c r="I63" s="76" t="n">
        <v>0.2000197928635428</v>
      </c>
      <c r="J63" s="76" t="n">
        <v>94.59500009537547</v>
      </c>
      <c r="K63" s="36" t="inlineStr">
        <is>
          <t>C</t>
        </is>
      </c>
    </row>
    <row r="64" ht="15" customHeight="1">
      <c r="A64" s="36" t="inlineStr">
        <is>
          <t>I0895</t>
        </is>
      </c>
      <c r="B64" s="37" t="inlineStr">
        <is>
          <t>CRUZETA AÇO GALVANIZADO 1 1/4''</t>
        </is>
      </c>
      <c r="C64" s="36" t="inlineStr">
        <is>
          <t>SEINFRA</t>
        </is>
      </c>
      <c r="D64" s="36" t="inlineStr">
        <is>
          <t>Material</t>
        </is>
      </c>
      <c r="E64" s="36" t="inlineStr">
        <is>
          <t>UN</t>
        </is>
      </c>
      <c r="F64" s="74" t="n">
        <v>50</v>
      </c>
      <c r="G64" s="75" t="n">
        <v>84.97</v>
      </c>
      <c r="H64" s="75" t="n">
        <v>4248.5</v>
      </c>
      <c r="I64" s="76" t="n">
        <v>0.1985314495265016</v>
      </c>
      <c r="J64" s="76" t="n">
        <v>94.79353154490197</v>
      </c>
      <c r="K64" s="36" t="inlineStr">
        <is>
          <t>C</t>
        </is>
      </c>
    </row>
    <row r="65" ht="20" customHeight="1">
      <c r="A65" s="36" t="inlineStr">
        <is>
          <t>I0584</t>
        </is>
      </c>
      <c r="B65" s="37" t="inlineStr">
        <is>
          <t>CAMINHÃO COMERC. EQUIP. C/GUINDASTE (CHI)</t>
        </is>
      </c>
      <c r="C65" s="36" t="inlineStr">
        <is>
          <t>SEINFRA</t>
        </is>
      </c>
      <c r="D65" s="36" t="inlineStr">
        <is>
          <t>Equipamento Custo Horário</t>
        </is>
      </c>
      <c r="E65" s="36" t="inlineStr">
        <is>
          <t>H</t>
        </is>
      </c>
      <c r="F65" s="74" t="n">
        <v>50</v>
      </c>
      <c r="G65" s="75" t="n">
        <v>82.34</v>
      </c>
      <c r="H65" s="75" t="n">
        <v>4117</v>
      </c>
      <c r="I65" s="76" t="n">
        <v>0.1923864841004136</v>
      </c>
      <c r="J65" s="76" t="n">
        <v>94.98591802900238</v>
      </c>
      <c r="K65" s="36" t="inlineStr">
        <is>
          <t>C</t>
        </is>
      </c>
    </row>
    <row r="66" ht="20" customHeight="1">
      <c r="A66" s="36" t="inlineStr">
        <is>
          <t>C5119</t>
        </is>
      </c>
      <c r="B66" s="37" t="inlineStr">
        <is>
          <t>TINTA DE ACABAMENTO POLIURETANO ACRÍLICO 70 MICRAS DE PELÍCULA SECA PARA TUBULAÇÃO E SUPORTES EM AÇO CARBONO</t>
        </is>
      </c>
      <c r="C66" s="36" t="inlineStr">
        <is>
          <t>SEINFRA</t>
        </is>
      </c>
      <c r="D66" s="36" t="inlineStr">
        <is>
          <t>Serviço</t>
        </is>
      </c>
      <c r="E66" s="36" t="inlineStr">
        <is>
          <t>M2</t>
        </is>
      </c>
      <c r="F66" s="74" t="n">
        <v>100</v>
      </c>
      <c r="G66" s="75" t="n">
        <v>40.7</v>
      </c>
      <c r="H66" s="75" t="n">
        <v>4070</v>
      </c>
      <c r="I66" s="76" t="n">
        <v>0.1901901846705571</v>
      </c>
      <c r="J66" s="76" t="n">
        <v>95.17610821367293</v>
      </c>
      <c r="K66" s="36" t="inlineStr">
        <is>
          <t>C</t>
        </is>
      </c>
    </row>
    <row r="67" ht="15" customHeight="1">
      <c r="A67" s="36" t="inlineStr">
        <is>
          <t>C4528</t>
        </is>
      </c>
      <c r="B67" s="37" t="inlineStr">
        <is>
          <t>TACHÃO REFLETIVO BIDIRECIONAL: FORNECIMENTO/APLICAÇÃO</t>
        </is>
      </c>
      <c r="C67" s="36" t="inlineStr">
        <is>
          <t>SEINFRA</t>
        </is>
      </c>
      <c r="D67" s="36" t="inlineStr">
        <is>
          <t>Serviço</t>
        </is>
      </c>
      <c r="E67" s="36" t="inlineStr">
        <is>
          <t>UN</t>
        </is>
      </c>
      <c r="F67" s="74" t="n">
        <v>50</v>
      </c>
      <c r="G67" s="75" t="n">
        <v>78.62</v>
      </c>
      <c r="H67" s="75" t="n">
        <v>3931</v>
      </c>
      <c r="I67" s="76" t="n">
        <v>0.1836947459311941</v>
      </c>
      <c r="J67" s="76" t="n">
        <v>95.35980295960412</v>
      </c>
      <c r="K67" s="36" t="inlineStr">
        <is>
          <t>C</t>
        </is>
      </c>
    </row>
    <row r="68" ht="15" customHeight="1">
      <c r="A68" s="36" t="inlineStr">
        <is>
          <t>C0702</t>
        </is>
      </c>
      <c r="B68" s="37" t="inlineStr">
        <is>
          <t>CARGA MANUAL DE ENTULHO EM CAMINHÃO BASCULANTE</t>
        </is>
      </c>
      <c r="C68" s="36" t="inlineStr">
        <is>
          <t>SEINFRA</t>
        </is>
      </c>
      <c r="D68" s="36" t="inlineStr">
        <is>
          <t>Serviço</t>
        </is>
      </c>
      <c r="E68" s="36" t="inlineStr">
        <is>
          <t>M3</t>
        </is>
      </c>
      <c r="F68" s="74" t="n">
        <v>100</v>
      </c>
      <c r="G68" s="75" t="n">
        <v>38.49</v>
      </c>
      <c r="H68" s="75" t="n">
        <v>3849</v>
      </c>
      <c r="I68" s="76" t="n">
        <v>0.1798629043727209</v>
      </c>
      <c r="J68" s="76" t="n">
        <v>95.53966586397685</v>
      </c>
      <c r="K68" s="36" t="inlineStr">
        <is>
          <t>C</t>
        </is>
      </c>
    </row>
    <row r="69" ht="15" customHeight="1">
      <c r="A69" s="36" t="inlineStr">
        <is>
          <t>C1256</t>
        </is>
      </c>
      <c r="B69" s="37" t="inlineStr">
        <is>
          <t>ESCAVAÇÃO MANUAL CAMPO ABERTO EM TERRA ATÉ 2M</t>
        </is>
      </c>
      <c r="C69" s="36" t="inlineStr">
        <is>
          <t>SEINFRA</t>
        </is>
      </c>
      <c r="D69" s="36" t="inlineStr">
        <is>
          <t>Serviço</t>
        </is>
      </c>
      <c r="E69" s="36" t="inlineStr">
        <is>
          <t>M3</t>
        </is>
      </c>
      <c r="F69" s="74" t="n">
        <v>50</v>
      </c>
      <c r="G69" s="75" t="n">
        <v>75.20999999999999</v>
      </c>
      <c r="H69" s="75" t="n">
        <v>3760.5</v>
      </c>
      <c r="I69" s="76" t="n">
        <v>0.1757273192760761</v>
      </c>
      <c r="J69" s="76" t="n">
        <v>95.71539318325293</v>
      </c>
      <c r="K69" s="36" t="inlineStr">
        <is>
          <t>C</t>
        </is>
      </c>
    </row>
    <row r="70" ht="20" customHeight="1">
      <c r="A70" s="36" t="inlineStr">
        <is>
          <t>C5098</t>
        </is>
      </c>
      <c r="B70" s="37" t="inlineStr">
        <is>
          <t>INSTALAÇÃO DE CAIXA DE CONCRETO PRÉ-MOLDADA ENTRE 1,60 M À 2,00 M DE LARGURAS E 2,50 DE PROFUNDIDADE</t>
        </is>
      </c>
      <c r="C70" s="36" t="inlineStr">
        <is>
          <t>SEINFRA</t>
        </is>
      </c>
      <c r="D70" s="36" t="inlineStr">
        <is>
          <t>Serviço</t>
        </is>
      </c>
      <c r="E70" s="36" t="inlineStr">
        <is>
          <t>UN</t>
        </is>
      </c>
      <c r="F70" s="74" t="n">
        <v>3</v>
      </c>
      <c r="G70" s="75" t="n">
        <v>1225.3</v>
      </c>
      <c r="H70" s="75" t="n">
        <v>3675.9</v>
      </c>
      <c r="I70" s="76" t="n">
        <v>0.1717739803023343</v>
      </c>
      <c r="J70" s="76" t="n">
        <v>95.88716716355526</v>
      </c>
      <c r="K70" s="36" t="inlineStr">
        <is>
          <t>C</t>
        </is>
      </c>
    </row>
    <row r="71" ht="15" customHeight="1">
      <c r="A71" s="36" t="inlineStr">
        <is>
          <t>C4601</t>
        </is>
      </c>
      <c r="B71" s="37" t="inlineStr">
        <is>
          <t>PISO CIMENTADO COM ARGAMASSA DE CIMENTO E AREIA S/ PENEIRAR ESP. 2,0 cm</t>
        </is>
      </c>
      <c r="C71" s="36" t="inlineStr">
        <is>
          <t>SEINFRA</t>
        </is>
      </c>
      <c r="D71" s="36" t="inlineStr">
        <is>
          <t>Serviço</t>
        </is>
      </c>
      <c r="E71" s="36" t="inlineStr">
        <is>
          <t>M2</t>
        </is>
      </c>
      <c r="F71" s="74" t="n">
        <v>50</v>
      </c>
      <c r="G71" s="75" t="n">
        <v>72.7</v>
      </c>
      <c r="H71" s="75" t="n">
        <v>3635</v>
      </c>
      <c r="I71" s="76" t="n">
        <v>0.1698627325006081</v>
      </c>
      <c r="J71" s="76" t="n">
        <v>96.05702989605587</v>
      </c>
      <c r="K71" s="36" t="inlineStr">
        <is>
          <t>C</t>
        </is>
      </c>
    </row>
    <row r="72" ht="20" customHeight="1">
      <c r="A72" s="36" t="inlineStr">
        <is>
          <t>G0347</t>
        </is>
      </c>
      <c r="B72" s="37" t="inlineStr">
        <is>
          <t>TESTE DA VÁLVULA BIPARTIDA FLANGEADA  4", HIDROSTÁTICO DO CORPO E VEDAÇÃO E PNEUMÁTICO DA VEDAÇÃO COM EMISSÃO DE RELATÓRIO</t>
        </is>
      </c>
      <c r="C72" s="36" t="inlineStr">
        <is>
          <t>SEINFRA</t>
        </is>
      </c>
      <c r="D72" s="36" t="inlineStr">
        <is>
          <t>Material</t>
        </is>
      </c>
      <c r="E72" s="36" t="inlineStr">
        <is>
          <t>UN</t>
        </is>
      </c>
      <c r="F72" s="74" t="n">
        <v>5</v>
      </c>
      <c r="G72" s="75" t="n">
        <v>680.4</v>
      </c>
      <c r="H72" s="75" t="n">
        <v>3402</v>
      </c>
      <c r="I72" s="76" t="n">
        <v>0.158974694901532</v>
      </c>
      <c r="J72" s="76" t="n">
        <v>96.2160045909574</v>
      </c>
      <c r="K72" s="36" t="inlineStr">
        <is>
          <t>C</t>
        </is>
      </c>
    </row>
    <row r="73" ht="15" customHeight="1">
      <c r="A73" s="36" t="inlineStr">
        <is>
          <t>C5028</t>
        </is>
      </c>
      <c r="B73" s="37" t="inlineStr">
        <is>
          <t>PISO INTERTRAVADO TIPO TIJOLINHO (20 X 10 X 4CM), CINZA - COMPACTAÇÃO MECANIZADA</t>
        </is>
      </c>
      <c r="C73" s="36" t="inlineStr">
        <is>
          <t>SEINFRA</t>
        </is>
      </c>
      <c r="D73" s="36" t="inlineStr">
        <is>
          <t>Serviço</t>
        </is>
      </c>
      <c r="E73" s="36" t="inlineStr">
        <is>
          <t>M2</t>
        </is>
      </c>
      <c r="F73" s="74" t="n">
        <v>50</v>
      </c>
      <c r="G73" s="75" t="n">
        <v>65.66</v>
      </c>
      <c r="H73" s="75" t="n">
        <v>3283</v>
      </c>
      <c r="I73" s="76" t="n">
        <v>0.1534138516642356</v>
      </c>
      <c r="J73" s="76" t="n">
        <v>96.36941844262164</v>
      </c>
      <c r="K73" s="36" t="inlineStr">
        <is>
          <t>C</t>
        </is>
      </c>
    </row>
    <row r="74" ht="15" customHeight="1">
      <c r="A74" s="36" t="inlineStr">
        <is>
          <t>C3121</t>
        </is>
      </c>
      <c r="B74" s="37" t="inlineStr">
        <is>
          <t>REBOCO C/ ARGAMASSA DE CIMENTO E AREIA PENEIRADA, TRAÇO 1:6</t>
        </is>
      </c>
      <c r="C74" s="36" t="inlineStr">
        <is>
          <t>SEINFRA</t>
        </is>
      </c>
      <c r="D74" s="36" t="inlineStr">
        <is>
          <t>Serviço</t>
        </is>
      </c>
      <c r="E74" s="36" t="inlineStr">
        <is>
          <t>M2</t>
        </is>
      </c>
      <c r="F74" s="74" t="n">
        <v>50</v>
      </c>
      <c r="G74" s="75" t="n">
        <v>65.33</v>
      </c>
      <c r="H74" s="75" t="n">
        <v>3266.5</v>
      </c>
      <c r="I74" s="76" t="n">
        <v>0.1526428103750306</v>
      </c>
      <c r="J74" s="76" t="n">
        <v>96.52206125299666</v>
      </c>
      <c r="K74" s="36" t="inlineStr">
        <is>
          <t>C</t>
        </is>
      </c>
    </row>
    <row r="75" ht="15" customHeight="1">
      <c r="A75" s="36" t="inlineStr">
        <is>
          <t>C3210</t>
        </is>
      </c>
      <c r="B75" s="37" t="inlineStr">
        <is>
          <t>ESCAVAÇÃO E CARGA DE MATERIAL 3-CAT.</t>
        </is>
      </c>
      <c r="C75" s="36" t="inlineStr">
        <is>
          <t>SEINFRA</t>
        </is>
      </c>
      <c r="D75" s="36" t="inlineStr">
        <is>
          <t>Serviço</t>
        </is>
      </c>
      <c r="E75" s="36" t="inlineStr">
        <is>
          <t>M3</t>
        </is>
      </c>
      <c r="F75" s="74" t="n">
        <v>50</v>
      </c>
      <c r="G75" s="75" t="n">
        <v>64.08</v>
      </c>
      <c r="H75" s="75" t="n">
        <v>3204</v>
      </c>
      <c r="I75" s="76" t="n">
        <v>0.1497221994310725</v>
      </c>
      <c r="J75" s="76" t="n">
        <v>96.67178345242773</v>
      </c>
      <c r="K75" s="36" t="inlineStr">
        <is>
          <t>C</t>
        </is>
      </c>
    </row>
    <row r="76" ht="15" customHeight="1">
      <c r="A76" s="36" t="inlineStr">
        <is>
          <t>I2170</t>
        </is>
      </c>
      <c r="B76" s="37" t="inlineStr">
        <is>
          <t>TUBO AÇO GALVANIZADO DE 40MM (1 1/2')</t>
        </is>
      </c>
      <c r="C76" s="36" t="inlineStr">
        <is>
          <t>SEINFRA</t>
        </is>
      </c>
      <c r="D76" s="36" t="inlineStr">
        <is>
          <t>Material</t>
        </is>
      </c>
      <c r="E76" s="36" t="inlineStr">
        <is>
          <t>M</t>
        </is>
      </c>
      <c r="F76" s="74" t="n">
        <v>50</v>
      </c>
      <c r="G76" s="75" t="n">
        <v>64.02</v>
      </c>
      <c r="H76" s="75" t="n">
        <v>3201</v>
      </c>
      <c r="I76" s="76" t="n">
        <v>0.1495820101057625</v>
      </c>
      <c r="J76" s="76" t="n">
        <v>96.82136546253351</v>
      </c>
      <c r="K76" s="36" t="inlineStr">
        <is>
          <t>C</t>
        </is>
      </c>
    </row>
    <row r="77" ht="15" customHeight="1">
      <c r="A77" s="36" t="inlineStr">
        <is>
          <t>C3119</t>
        </is>
      </c>
      <c r="B77" s="37" t="inlineStr">
        <is>
          <t>TARTARUGAS: FORNECIMENTO/APLICAÇÃO</t>
        </is>
      </c>
      <c r="C77" s="36" t="inlineStr">
        <is>
          <t>SEINFRA</t>
        </is>
      </c>
      <c r="D77" s="36" t="inlineStr">
        <is>
          <t>Serviço</t>
        </is>
      </c>
      <c r="E77" s="36" t="inlineStr">
        <is>
          <t>UN</t>
        </is>
      </c>
      <c r="F77" s="74" t="n">
        <v>50</v>
      </c>
      <c r="G77" s="75" t="n">
        <v>63.24</v>
      </c>
      <c r="H77" s="75" t="n">
        <v>3162</v>
      </c>
      <c r="I77" s="76" t="n">
        <v>0.1477595488767325</v>
      </c>
      <c r="J77" s="76" t="n">
        <v>96.96912501141023</v>
      </c>
      <c r="K77" s="36" t="inlineStr">
        <is>
          <t>C</t>
        </is>
      </c>
    </row>
    <row r="78" ht="15" customHeight="1">
      <c r="A78" s="36" t="inlineStr">
        <is>
          <t>I1945</t>
        </is>
      </c>
      <c r="B78" s="37" t="inlineStr">
        <is>
          <t>TE AÇO GALVANIZADO DE 1 1/2'</t>
        </is>
      </c>
      <c r="C78" s="36" t="inlineStr">
        <is>
          <t>SEINFRA</t>
        </is>
      </c>
      <c r="D78" s="36" t="inlineStr">
        <is>
          <t>Material</t>
        </is>
      </c>
      <c r="E78" s="36" t="inlineStr">
        <is>
          <t>UN</t>
        </is>
      </c>
      <c r="F78" s="74" t="n">
        <v>50</v>
      </c>
      <c r="G78" s="75" t="n">
        <v>59.23</v>
      </c>
      <c r="H78" s="75" t="n">
        <v>2961.5</v>
      </c>
      <c r="I78" s="76" t="n">
        <v>0.1383902289685147</v>
      </c>
      <c r="J78" s="76" t="n">
        <v>97.10751524037875</v>
      </c>
      <c r="K78" s="36" t="inlineStr">
        <is>
          <t>C</t>
        </is>
      </c>
    </row>
    <row r="79" ht="36" customHeight="1">
      <c r="A79" s="36" t="inlineStr">
        <is>
          <t>G0405</t>
        </is>
      </c>
      <c r="B79" s="37" t="inlineStr">
        <is>
          <t>INSPETOR DE SOLDA N1/EV-N2-S-SNQC (CEGÁS)</t>
        </is>
      </c>
      <c r="C79" s="36" t="inlineStr">
        <is>
          <t>SEINFRA</t>
        </is>
      </c>
      <c r="D79" s="36" t="inlineStr">
        <is>
          <t>COTAÇÃO / MAO DE OBRA (C/ ENCARGOS)</t>
        </is>
      </c>
      <c r="E79" s="36" t="inlineStr">
        <is>
          <t>H</t>
        </is>
      </c>
      <c r="F79" s="74" t="n">
        <v>50</v>
      </c>
      <c r="G79" s="75" t="n">
        <v>53.66</v>
      </c>
      <c r="H79" s="75" t="n">
        <v>2683</v>
      </c>
      <c r="I79" s="76" t="n">
        <v>0.125375986602237</v>
      </c>
      <c r="J79" s="76" t="n">
        <v>97.23289122698098</v>
      </c>
      <c r="K79" s="36" t="inlineStr">
        <is>
          <t>C</t>
        </is>
      </c>
    </row>
    <row r="80" ht="36" customHeight="1">
      <c r="A80" s="36" t="inlineStr">
        <is>
          <t>G0467</t>
        </is>
      </c>
      <c r="B80" s="37" t="inlineStr">
        <is>
          <t>INSPETOR DE LÍQUIDO PENETRANTE N LP-N2-G-SNQC/END (CEGÁS)</t>
        </is>
      </c>
      <c r="C80" s="36" t="inlineStr">
        <is>
          <t>SEINFRA</t>
        </is>
      </c>
      <c r="D80" s="36" t="inlineStr">
        <is>
          <t>COTAÇÃO / MAO DE OBRA (C/ ENCARGOS)</t>
        </is>
      </c>
      <c r="E80" s="36" t="inlineStr">
        <is>
          <t>H</t>
        </is>
      </c>
      <c r="F80" s="74" t="n">
        <v>50</v>
      </c>
      <c r="G80" s="75" t="n">
        <v>53.66</v>
      </c>
      <c r="H80" s="75" t="n">
        <v>2683</v>
      </c>
      <c r="I80" s="76" t="n">
        <v>0.125375986602237</v>
      </c>
      <c r="J80" s="76" t="n">
        <v>97.35826721358322</v>
      </c>
      <c r="K80" s="36" t="inlineStr">
        <is>
          <t>C</t>
        </is>
      </c>
    </row>
    <row r="81" ht="20" customHeight="1">
      <c r="A81" s="36" t="inlineStr">
        <is>
          <t>C5104</t>
        </is>
      </c>
      <c r="B81" s="37" t="inlineStr">
        <is>
          <t>INSTALAÇÃO DE VÁLVULA DN 10" DE AÇO CARBONO API 6D COM EXTREMIDADES FLANGEADAS E TESTE</t>
        </is>
      </c>
      <c r="C81" s="36" t="inlineStr">
        <is>
          <t>SEINFRA</t>
        </is>
      </c>
      <c r="D81" s="36" t="inlineStr">
        <is>
          <t>Serviço</t>
        </is>
      </c>
      <c r="E81" s="36" t="inlineStr">
        <is>
          <t>UN</t>
        </is>
      </c>
      <c r="F81" s="74" t="n">
        <v>1</v>
      </c>
      <c r="G81" s="75" t="n">
        <v>2586.2</v>
      </c>
      <c r="H81" s="75" t="n">
        <v>2586.2</v>
      </c>
      <c r="I81" s="76" t="n">
        <v>0.1208525443722346</v>
      </c>
      <c r="J81" s="76" t="n">
        <v>97.47911975795546</v>
      </c>
      <c r="K81" s="36" t="inlineStr">
        <is>
          <t>C</t>
        </is>
      </c>
    </row>
    <row r="82" ht="20" customHeight="1">
      <c r="A82" s="36" t="inlineStr">
        <is>
          <t>G0348</t>
        </is>
      </c>
      <c r="B82" s="37" t="inlineStr">
        <is>
          <t>TESTE DA VÁLVULA BIPARTIDA FLANGEADA  6", HIDROSTÁTICO DO CORPO E VEDAÇÃO E PNEUMÁTICO DA VEDAÇÃO COM EMISSÃO DE RELATÓRIO</t>
        </is>
      </c>
      <c r="C82" s="36" t="inlineStr">
        <is>
          <t>SEINFRA</t>
        </is>
      </c>
      <c r="D82" s="36" t="inlineStr">
        <is>
          <t>Material</t>
        </is>
      </c>
      <c r="E82" s="36" t="inlineStr">
        <is>
          <t>UN</t>
        </is>
      </c>
      <c r="F82" s="74" t="n">
        <v>3</v>
      </c>
      <c r="G82" s="75" t="n">
        <v>859.05</v>
      </c>
      <c r="H82" s="75" t="n">
        <v>2577.15</v>
      </c>
      <c r="I82" s="76" t="n">
        <v>0.1204296399075494</v>
      </c>
      <c r="J82" s="76" t="n">
        <v>97.599549397863</v>
      </c>
      <c r="K82" s="36" t="inlineStr">
        <is>
          <t>C</t>
        </is>
      </c>
    </row>
    <row r="83" ht="36" customHeight="1">
      <c r="A83" s="36" t="inlineStr">
        <is>
          <t>G0465</t>
        </is>
      </c>
      <c r="B83" s="37" t="inlineStr">
        <is>
          <t>SUPERVISOR PEAD C/ 30% DE PERICULOSIDADE INCLUSO (CEGÁS)</t>
        </is>
      </c>
      <c r="C83" s="36" t="inlineStr">
        <is>
          <t>SEINFRA</t>
        </is>
      </c>
      <c r="D83" s="36" t="inlineStr">
        <is>
          <t>COTAÇÃO / MAO DE OBRA (C/ ENCARGOS)</t>
        </is>
      </c>
      <c r="E83" s="36" t="inlineStr">
        <is>
          <t>H</t>
        </is>
      </c>
      <c r="F83" s="74" t="n">
        <v>50</v>
      </c>
      <c r="G83" s="75" t="n">
        <v>48.82</v>
      </c>
      <c r="H83" s="75" t="n">
        <v>2441</v>
      </c>
      <c r="I83" s="76" t="n">
        <v>0.1140673810272309</v>
      </c>
      <c r="J83" s="76" t="n">
        <v>97.71361677889024</v>
      </c>
      <c r="K83" s="36" t="inlineStr">
        <is>
          <t>C</t>
        </is>
      </c>
    </row>
    <row r="84" ht="15" customHeight="1">
      <c r="A84" s="36" t="inlineStr">
        <is>
          <t>C5095</t>
        </is>
      </c>
      <c r="B84" s="37" t="inlineStr">
        <is>
          <t>FORNECIMENTO E COLOCAÇÃO DE CANTONEIRA EM AÇO (1 1/2 "X 1 1/2" X 3/16")</t>
        </is>
      </c>
      <c r="C84" s="36" t="inlineStr">
        <is>
          <t>SEINFRA</t>
        </is>
      </c>
      <c r="D84" s="36" t="inlineStr">
        <is>
          <t>Serviço</t>
        </is>
      </c>
      <c r="E84" s="36" t="inlineStr">
        <is>
          <t>M</t>
        </is>
      </c>
      <c r="F84" s="74" t="n">
        <v>50</v>
      </c>
      <c r="G84" s="75" t="n">
        <v>46.52</v>
      </c>
      <c r="H84" s="75" t="n">
        <v>2326</v>
      </c>
      <c r="I84" s="76" t="n">
        <v>0.1086934568903479</v>
      </c>
      <c r="J84" s="76" t="n">
        <v>97.82231023578059</v>
      </c>
      <c r="K84" s="36" t="inlineStr">
        <is>
          <t>C</t>
        </is>
      </c>
    </row>
    <row r="85" ht="20" customHeight="1">
      <c r="A85" s="36" t="inlineStr">
        <is>
          <t>C5079</t>
        </is>
      </c>
      <c r="B85" s="37" t="inlineStr">
        <is>
          <t>SERVIÇO DE INSTALAÇÃO DE MANTA TERMOCONTRATIL PARA DUTO DE 3" COM INSPEÇÃO, FITA E REPAROS DO REVESTIMENTO COMPLETO DA TUBULAÇÃO</t>
        </is>
      </c>
      <c r="C85" s="36" t="inlineStr">
        <is>
          <t>SEINFRA</t>
        </is>
      </c>
      <c r="D85" s="36" t="inlineStr">
        <is>
          <t>Serviço</t>
        </is>
      </c>
      <c r="E85" s="36" t="inlineStr">
        <is>
          <t>UN</t>
        </is>
      </c>
      <c r="F85" s="74" t="n">
        <v>50</v>
      </c>
      <c r="G85" s="75" t="n">
        <v>44.74</v>
      </c>
      <c r="H85" s="75" t="n">
        <v>2237</v>
      </c>
      <c r="I85" s="76" t="n">
        <v>0.1045345069061514</v>
      </c>
      <c r="J85" s="76" t="n">
        <v>97.92684474268674</v>
      </c>
      <c r="K85" s="36" t="inlineStr">
        <is>
          <t>C</t>
        </is>
      </c>
    </row>
    <row r="86" ht="15" customHeight="1">
      <c r="A86" s="36" t="inlineStr">
        <is>
          <t>I2168</t>
        </is>
      </c>
      <c r="B86" s="37" t="inlineStr">
        <is>
          <t>TUBO AÇO GALVANIZADO DE 25MM (1")</t>
        </is>
      </c>
      <c r="C86" s="36" t="inlineStr">
        <is>
          <t>SEINFRA</t>
        </is>
      </c>
      <c r="D86" s="36" t="inlineStr">
        <is>
          <t>Material</t>
        </is>
      </c>
      <c r="E86" s="36" t="inlineStr">
        <is>
          <t>M</t>
        </is>
      </c>
      <c r="F86" s="74" t="n">
        <v>50</v>
      </c>
      <c r="G86" s="75" t="n">
        <v>43.7</v>
      </c>
      <c r="H86" s="75" t="n">
        <v>2185</v>
      </c>
      <c r="I86" s="76" t="n">
        <v>0.1021045586007782</v>
      </c>
      <c r="J86" s="76" t="n">
        <v>98.02894930128751</v>
      </c>
      <c r="K86" s="36" t="inlineStr">
        <is>
          <t>C</t>
        </is>
      </c>
    </row>
    <row r="87" ht="15" customHeight="1">
      <c r="A87" s="36" t="inlineStr">
        <is>
          <t>C2921</t>
        </is>
      </c>
      <c r="B87" s="37" t="inlineStr">
        <is>
          <t>REATERRO C/COMPACTAÇÃO MANUAL S/CONTROLE, MATERIAL DA VALA</t>
        </is>
      </c>
      <c r="C87" s="36" t="inlineStr">
        <is>
          <t>SEINFRA</t>
        </is>
      </c>
      <c r="D87" s="36" t="inlineStr">
        <is>
          <t>Serviço</t>
        </is>
      </c>
      <c r="E87" s="36" t="inlineStr">
        <is>
          <t>M3</t>
        </is>
      </c>
      <c r="F87" s="74" t="n">
        <v>50</v>
      </c>
      <c r="G87" s="75" t="n">
        <v>43.64</v>
      </c>
      <c r="H87" s="75" t="n">
        <v>2182</v>
      </c>
      <c r="I87" s="76" t="n">
        <v>0.1019643692754682</v>
      </c>
      <c r="J87" s="76" t="n">
        <v>98.13091367056299</v>
      </c>
      <c r="K87" s="36" t="inlineStr">
        <is>
          <t>C</t>
        </is>
      </c>
    </row>
    <row r="88" ht="28" customHeight="1">
      <c r="A88" s="36" t="inlineStr">
        <is>
          <t>C5076</t>
        </is>
      </c>
      <c r="B88" s="37" t="inlineStr">
        <is>
          <t>SERVIÇO DE INSTALAÇÃO DE MANTA TERMOCONTRATIL PARA DUTO DE 2" COM INSPEÇÃO, FITA E REPAROS COM BASTÃO, MASTIC E MANCHÃO DO REVESTIMENTO COMPLETO DA TUBULAÇÃO</t>
        </is>
      </c>
      <c r="C88" s="36" t="inlineStr">
        <is>
          <t>SEINFRA</t>
        </is>
      </c>
      <c r="D88" s="36" t="inlineStr">
        <is>
          <t>Serviço</t>
        </is>
      </c>
      <c r="E88" s="36" t="inlineStr">
        <is>
          <t>UN</t>
        </is>
      </c>
      <c r="F88" s="74" t="n">
        <v>50</v>
      </c>
      <c r="G88" s="75" t="n">
        <v>41.89</v>
      </c>
      <c r="H88" s="75" t="n">
        <v>2094.5</v>
      </c>
      <c r="I88" s="76" t="n">
        <v>0.09787551395392673</v>
      </c>
      <c r="J88" s="76" t="n">
        <v>98.22878918451691</v>
      </c>
      <c r="K88" s="36" t="inlineStr">
        <is>
          <t>C</t>
        </is>
      </c>
    </row>
    <row r="89" ht="20" customHeight="1">
      <c r="A89" s="36" t="inlineStr">
        <is>
          <t>C5103</t>
        </is>
      </c>
      <c r="B89" s="37" t="inlineStr">
        <is>
          <t>INSTALAÇÃO DE VÁLVULA DN 8" DE AÇO CARBONO API 6D COM EXTREMIDADES FLANGEADAS E TESTE</t>
        </is>
      </c>
      <c r="C89" s="36" t="inlineStr">
        <is>
          <t>SEINFRA</t>
        </is>
      </c>
      <c r="D89" s="36" t="inlineStr">
        <is>
          <t>Serviço</t>
        </is>
      </c>
      <c r="E89" s="36" t="inlineStr">
        <is>
          <t>UN</t>
        </is>
      </c>
      <c r="F89" s="74" t="n">
        <v>1</v>
      </c>
      <c r="G89" s="75" t="n">
        <v>2085.58</v>
      </c>
      <c r="H89" s="75" t="n">
        <v>2085.58</v>
      </c>
      <c r="I89" s="76" t="n">
        <v>0.09745868436000502</v>
      </c>
      <c r="J89" s="76" t="n">
        <v>98.32624786887692</v>
      </c>
      <c r="K89" s="36" t="inlineStr">
        <is>
          <t>C</t>
        </is>
      </c>
    </row>
    <row r="90" ht="15" customHeight="1">
      <c r="A90" s="36" t="inlineStr">
        <is>
          <t>I1061</t>
        </is>
      </c>
      <c r="B90" s="37" t="inlineStr">
        <is>
          <t>ELETRODOS</t>
        </is>
      </c>
      <c r="C90" s="36" t="inlineStr">
        <is>
          <t>SEINFRA</t>
        </is>
      </c>
      <c r="D90" s="36" t="inlineStr">
        <is>
          <t>Material</t>
        </is>
      </c>
      <c r="E90" s="36" t="inlineStr">
        <is>
          <t>KG</t>
        </is>
      </c>
      <c r="F90" s="74" t="n">
        <v>50</v>
      </c>
      <c r="G90" s="75" t="n">
        <v>41.1</v>
      </c>
      <c r="H90" s="75" t="n">
        <v>2055</v>
      </c>
      <c r="I90" s="76" t="n">
        <v>0.09602968783734515</v>
      </c>
      <c r="J90" s="76" t="n">
        <v>98.42227755671426</v>
      </c>
      <c r="K90" s="36" t="inlineStr">
        <is>
          <t>C</t>
        </is>
      </c>
    </row>
    <row r="91" ht="15" customHeight="1">
      <c r="A91" s="36" t="inlineStr">
        <is>
          <t>I2424</t>
        </is>
      </c>
      <c r="B91" s="37" t="inlineStr">
        <is>
          <t>SOLDADOR RAIO X</t>
        </is>
      </c>
      <c r="C91" s="36" t="inlineStr">
        <is>
          <t>SEINFRA</t>
        </is>
      </c>
      <c r="D91" s="36" t="inlineStr">
        <is>
          <t>Mão de Obra</t>
        </is>
      </c>
      <c r="E91" s="36" t="inlineStr">
        <is>
          <t>H</t>
        </is>
      </c>
      <c r="F91" s="74" t="n">
        <v>50</v>
      </c>
      <c r="G91" s="75" t="n">
        <v>40.33</v>
      </c>
      <c r="H91" s="75" t="n">
        <v>2016.5</v>
      </c>
      <c r="I91" s="76" t="n">
        <v>0.09423059149586692</v>
      </c>
      <c r="J91" s="76" t="n">
        <v>98.51650814821012</v>
      </c>
      <c r="K91" s="36" t="inlineStr">
        <is>
          <t>C</t>
        </is>
      </c>
    </row>
    <row r="92" ht="36" customHeight="1">
      <c r="A92" s="36" t="inlineStr">
        <is>
          <t>G0466</t>
        </is>
      </c>
      <c r="B92" s="37" t="inlineStr">
        <is>
          <t>SOLDADOR DE PEAD C/ 30% DE PERICULOSIDADE INCLUSO (CEGÁS)</t>
        </is>
      </c>
      <c r="C92" s="36" t="inlineStr">
        <is>
          <t>SEINFRA</t>
        </is>
      </c>
      <c r="D92" s="36" t="inlineStr">
        <is>
          <t>COTAÇÃO / MAO DE OBRA (C/ ENCARGOS)</t>
        </is>
      </c>
      <c r="E92" s="36" t="inlineStr">
        <is>
          <t>H</t>
        </is>
      </c>
      <c r="F92" s="74" t="n">
        <v>50</v>
      </c>
      <c r="G92" s="75" t="n">
        <v>39.09</v>
      </c>
      <c r="H92" s="75" t="n">
        <v>1954.5</v>
      </c>
      <c r="I92" s="76" t="n">
        <v>0.09133334543946039</v>
      </c>
      <c r="J92" s="76" t="n">
        <v>98.60784149364959</v>
      </c>
      <c r="K92" s="36" t="inlineStr">
        <is>
          <t>C</t>
        </is>
      </c>
    </row>
    <row r="93" ht="15" customHeight="1">
      <c r="A93" s="36" t="inlineStr">
        <is>
          <t>C3449</t>
        </is>
      </c>
      <c r="B93" s="37" t="inlineStr">
        <is>
          <t>MEIO FIO PRÉ MOLDADO (0,07x0,30x1,00)m C/REJUNTAMENTO</t>
        </is>
      </c>
      <c r="C93" s="36" t="inlineStr">
        <is>
          <t>SEINFRA</t>
        </is>
      </c>
      <c r="D93" s="36" t="inlineStr">
        <is>
          <t>Serviço</t>
        </is>
      </c>
      <c r="E93" s="36" t="inlineStr">
        <is>
          <t>M</t>
        </is>
      </c>
      <c r="F93" s="74" t="n">
        <v>50</v>
      </c>
      <c r="G93" s="75" t="n">
        <v>36.29</v>
      </c>
      <c r="H93" s="75" t="n">
        <v>1814.5</v>
      </c>
      <c r="I93" s="76" t="n">
        <v>0.08479117692499406</v>
      </c>
      <c r="J93" s="76" t="n">
        <v>98.69263267057458</v>
      </c>
      <c r="K93" s="36" t="inlineStr">
        <is>
          <t>C</t>
        </is>
      </c>
    </row>
    <row r="94" ht="15" customHeight="1">
      <c r="A94" s="36" t="inlineStr">
        <is>
          <t>C0098</t>
        </is>
      </c>
      <c r="B94" s="37" t="inlineStr">
        <is>
          <t>APLICAÇÃO DE ADESIVO ESTRUTURAL BASE EPOXI</t>
        </is>
      </c>
      <c r="C94" s="36" t="inlineStr">
        <is>
          <t>SEINFRA</t>
        </is>
      </c>
      <c r="D94" s="36" t="inlineStr">
        <is>
          <t>Serviço</t>
        </is>
      </c>
      <c r="E94" s="36" t="inlineStr">
        <is>
          <t>KG</t>
        </is>
      </c>
      <c r="F94" s="74" t="n">
        <v>10</v>
      </c>
      <c r="G94" s="75" t="n">
        <v>171.97</v>
      </c>
      <c r="H94" s="75" t="n">
        <v>1719.7</v>
      </c>
      <c r="I94" s="76" t="n">
        <v>0.08036119424519828</v>
      </c>
      <c r="J94" s="76" t="n">
        <v>98.7729938648198</v>
      </c>
      <c r="K94" s="36" t="inlineStr">
        <is>
          <t>C</t>
        </is>
      </c>
    </row>
    <row r="95" ht="15" customHeight="1">
      <c r="A95" s="36" t="inlineStr">
        <is>
          <t>C4527</t>
        </is>
      </c>
      <c r="B95" s="37" t="inlineStr">
        <is>
          <t>TACHA REFLETIVA BIDIRECIONAL: FORNECIMENTO/APLICAÇÃO</t>
        </is>
      </c>
      <c r="C95" s="36" t="inlineStr">
        <is>
          <t>SEINFRA</t>
        </is>
      </c>
      <c r="D95" s="36" t="inlineStr">
        <is>
          <t>Serviço</t>
        </is>
      </c>
      <c r="E95" s="36" t="inlineStr">
        <is>
          <t>UN</t>
        </is>
      </c>
      <c r="F95" s="74" t="n">
        <v>50</v>
      </c>
      <c r="G95" s="75" t="n">
        <v>34.32</v>
      </c>
      <c r="H95" s="75" t="n">
        <v>1716</v>
      </c>
      <c r="I95" s="76" t="n">
        <v>0.08018829407731595</v>
      </c>
      <c r="J95" s="76" t="n">
        <v>98.85318215889711</v>
      </c>
      <c r="K95" s="36" t="inlineStr">
        <is>
          <t>C</t>
        </is>
      </c>
    </row>
    <row r="96" ht="15" customHeight="1">
      <c r="A96" s="36" t="inlineStr">
        <is>
          <t>C3220</t>
        </is>
      </c>
      <c r="B96" s="37" t="inlineStr">
        <is>
          <t>FAIXA.HORIZONTAL/TINTA REFLETIVA/RESINA ACRÍLICA</t>
        </is>
      </c>
      <c r="C96" s="36" t="inlineStr">
        <is>
          <t>SEINFRA</t>
        </is>
      </c>
      <c r="D96" s="36" t="inlineStr">
        <is>
          <t>Serviço</t>
        </is>
      </c>
      <c r="E96" s="36" t="inlineStr">
        <is>
          <t>M2</t>
        </is>
      </c>
      <c r="F96" s="74" t="n">
        <v>50</v>
      </c>
      <c r="G96" s="75" t="n">
        <v>34.21</v>
      </c>
      <c r="H96" s="75" t="n">
        <v>1710.5</v>
      </c>
      <c r="I96" s="76" t="n">
        <v>0.07993128031424764</v>
      </c>
      <c r="J96" s="76" t="n">
        <v>98.93311343921135</v>
      </c>
      <c r="K96" s="36" t="inlineStr">
        <is>
          <t>C</t>
        </is>
      </c>
    </row>
    <row r="97" ht="15" customHeight="1">
      <c r="A97" s="36" t="inlineStr">
        <is>
          <t>I1530</t>
        </is>
      </c>
      <c r="B97" s="37" t="inlineStr">
        <is>
          <t>MONTADOR</t>
        </is>
      </c>
      <c r="C97" s="36" t="inlineStr">
        <is>
          <t>SEINFRA</t>
        </is>
      </c>
      <c r="D97" s="36" t="inlineStr">
        <is>
          <t>Mão de Obra</t>
        </is>
      </c>
      <c r="E97" s="36" t="inlineStr">
        <is>
          <t>H</t>
        </is>
      </c>
      <c r="F97" s="74" t="n">
        <v>50</v>
      </c>
      <c r="G97" s="75" t="n">
        <v>34.03</v>
      </c>
      <c r="H97" s="75" t="n">
        <v>1701.5</v>
      </c>
      <c r="I97" s="76" t="n">
        <v>0.07951071233831766</v>
      </c>
      <c r="J97" s="76" t="n">
        <v>99.01262415154967</v>
      </c>
      <c r="K97" s="36" t="inlineStr">
        <is>
          <t>C</t>
        </is>
      </c>
    </row>
    <row r="98" ht="15" customHeight="1">
      <c r="A98" s="36" t="inlineStr">
        <is>
          <t>I1858</t>
        </is>
      </c>
      <c r="B98" s="37" t="inlineStr">
        <is>
          <t>SERRALHEIRO</t>
        </is>
      </c>
      <c r="C98" s="36" t="inlineStr">
        <is>
          <t>SEINFRA</t>
        </is>
      </c>
      <c r="D98" s="36" t="inlineStr">
        <is>
          <t>Mão de Obra</t>
        </is>
      </c>
      <c r="E98" s="36" t="inlineStr">
        <is>
          <t>H</t>
        </is>
      </c>
      <c r="F98" s="74" t="n">
        <v>50</v>
      </c>
      <c r="G98" s="75" t="n">
        <v>34.03</v>
      </c>
      <c r="H98" s="75" t="n">
        <v>1701.5</v>
      </c>
      <c r="I98" s="76" t="n">
        <v>0.07951071233831766</v>
      </c>
      <c r="J98" s="76" t="n">
        <v>99.09213486388799</v>
      </c>
      <c r="K98" s="36" t="inlineStr">
        <is>
          <t>C</t>
        </is>
      </c>
    </row>
    <row r="99" ht="15" customHeight="1">
      <c r="A99" s="36" t="inlineStr">
        <is>
          <t>I2312</t>
        </is>
      </c>
      <c r="B99" s="37" t="inlineStr">
        <is>
          <t>ELETRICISTA</t>
        </is>
      </c>
      <c r="C99" s="36" t="inlineStr">
        <is>
          <t>SEINFRA</t>
        </is>
      </c>
      <c r="D99" s="36" t="inlineStr">
        <is>
          <t>Mão de Obra</t>
        </is>
      </c>
      <c r="E99" s="36" t="inlineStr">
        <is>
          <t>H</t>
        </is>
      </c>
      <c r="F99" s="74" t="n">
        <v>50</v>
      </c>
      <c r="G99" s="75" t="n">
        <v>34.02</v>
      </c>
      <c r="H99" s="75" t="n">
        <v>1701</v>
      </c>
      <c r="I99" s="76" t="n">
        <v>0.07948734745076599</v>
      </c>
      <c r="J99" s="76" t="n">
        <v>99.17162221133876</v>
      </c>
      <c r="K99" s="36" t="inlineStr">
        <is>
          <t>C</t>
        </is>
      </c>
    </row>
    <row r="100" ht="20" customHeight="1">
      <c r="A100" s="36" t="inlineStr">
        <is>
          <t>C5085</t>
        </is>
      </c>
      <c r="B100" s="37" t="inlineStr">
        <is>
          <t>SERVIÇO DE INSTALAÇÃO DE MANTA TERMOCONTRATIL PARA DUTO DE 6" COM INSPEÇÃO, FITA E REPAROS DO REVESTIMENTO COMPLETO DA TUBULAÇÃO</t>
        </is>
      </c>
      <c r="C100" s="36" t="inlineStr">
        <is>
          <t>SEINFRA</t>
        </is>
      </c>
      <c r="D100" s="36" t="inlineStr">
        <is>
          <t>Serviço</t>
        </is>
      </c>
      <c r="E100" s="36" t="inlineStr">
        <is>
          <t>UN</t>
        </is>
      </c>
      <c r="F100" s="74" t="n">
        <v>30</v>
      </c>
      <c r="G100" s="75" t="n">
        <v>54.68</v>
      </c>
      <c r="H100" s="75" t="n">
        <v>1640.4</v>
      </c>
      <c r="I100" s="76" t="n">
        <v>0.07665552307950413</v>
      </c>
      <c r="J100" s="76" t="n">
        <v>99.24827773441825</v>
      </c>
      <c r="K100" s="36" t="inlineStr">
        <is>
          <t>C</t>
        </is>
      </c>
    </row>
    <row r="101" ht="15" customHeight="1">
      <c r="A101" s="36" t="inlineStr">
        <is>
          <t>C5097</t>
        </is>
      </c>
      <c r="B101" s="37" t="inlineStr">
        <is>
          <t>PUXADOR EM AÇO CA-25, PARA TAMPA DE CONCRETO</t>
        </is>
      </c>
      <c r="C101" s="36" t="inlineStr">
        <is>
          <t>SEINFRA</t>
        </is>
      </c>
      <c r="D101" s="36" t="inlineStr">
        <is>
          <t>Serviço</t>
        </is>
      </c>
      <c r="E101" s="36" t="inlineStr">
        <is>
          <t>UN</t>
        </is>
      </c>
      <c r="F101" s="74" t="n">
        <v>20</v>
      </c>
      <c r="G101" s="75" t="n">
        <v>79.04000000000001</v>
      </c>
      <c r="H101" s="75" t="n">
        <v>1580.8</v>
      </c>
      <c r="I101" s="76" t="n">
        <v>0.07387042848334562</v>
      </c>
      <c r="J101" s="76" t="n">
        <v>99.3221481629016</v>
      </c>
      <c r="K101" s="36" t="inlineStr">
        <is>
          <t>C</t>
        </is>
      </c>
    </row>
    <row r="102" ht="15" customHeight="1">
      <c r="A102" s="36" t="inlineStr">
        <is>
          <t>C2924</t>
        </is>
      </c>
      <c r="B102" s="37" t="inlineStr">
        <is>
          <t>REBAIXAMENTO DE LENÇOL FREÁTICO EM ÁREAS</t>
        </is>
      </c>
      <c r="C102" s="36" t="inlineStr">
        <is>
          <t>SEINFRA</t>
        </is>
      </c>
      <c r="D102" s="36" t="inlineStr">
        <is>
          <t>Serviço</t>
        </is>
      </c>
      <c r="E102" s="36" t="inlineStr">
        <is>
          <t>PTxDIA</t>
        </is>
      </c>
      <c r="F102" s="74" t="n">
        <v>50</v>
      </c>
      <c r="G102" s="75" t="n">
        <v>31.42</v>
      </c>
      <c r="H102" s="75" t="n">
        <v>1571</v>
      </c>
      <c r="I102" s="76" t="n">
        <v>0.07341247668733296</v>
      </c>
      <c r="J102" s="76" t="n">
        <v>99.39556063958892</v>
      </c>
      <c r="K102" s="36" t="inlineStr">
        <is>
          <t>C</t>
        </is>
      </c>
    </row>
    <row r="103" ht="15" customHeight="1">
      <c r="A103" s="36" t="inlineStr">
        <is>
          <t>C1062</t>
        </is>
      </c>
      <c r="B103" s="37" t="inlineStr">
        <is>
          <t>DEMOLIÇÃO DE PAVIMENTAÇÃO ASFÁLTICA C/MARTELETE PNEUMÁTICO</t>
        </is>
      </c>
      <c r="C103" s="36" t="inlineStr">
        <is>
          <t>SEINFRA</t>
        </is>
      </c>
      <c r="D103" s="36" t="inlineStr">
        <is>
          <t>Serviço</t>
        </is>
      </c>
      <c r="E103" s="36" t="inlineStr">
        <is>
          <t>M2</t>
        </is>
      </c>
      <c r="F103" s="74" t="n">
        <v>50</v>
      </c>
      <c r="G103" s="75" t="n">
        <v>31.41</v>
      </c>
      <c r="H103" s="75" t="n">
        <v>1570.5</v>
      </c>
      <c r="I103" s="76" t="n">
        <v>0.0733891117997813</v>
      </c>
      <c r="J103" s="76" t="n">
        <v>99.46894975138871</v>
      </c>
      <c r="K103" s="36" t="inlineStr">
        <is>
          <t>C</t>
        </is>
      </c>
    </row>
    <row r="104" ht="20" customHeight="1">
      <c r="A104" s="36" t="inlineStr">
        <is>
          <t>C5082</t>
        </is>
      </c>
      <c r="B104" s="37" t="inlineStr">
        <is>
          <t>SERVIÇO DE INSTALAÇÃO DE MANTA TERMOCONTRATIL PARA DUTO DE 4" COM INSPEÇÃO, FITA E REPAROS DO REVESTIMENTO COMPLETO DA TUBULAÇÃO</t>
        </is>
      </c>
      <c r="C104" s="36" t="inlineStr">
        <is>
          <t>SEINFRA</t>
        </is>
      </c>
      <c r="D104" s="36" t="inlineStr">
        <is>
          <t>Serviço</t>
        </is>
      </c>
      <c r="E104" s="36" t="inlineStr">
        <is>
          <t>UN</t>
        </is>
      </c>
      <c r="F104" s="74" t="n">
        <v>30</v>
      </c>
      <c r="G104" s="75" t="n">
        <v>46.87</v>
      </c>
      <c r="H104" s="75" t="n">
        <v>1406.1</v>
      </c>
      <c r="I104" s="76" t="n">
        <v>0.06570673677279369</v>
      </c>
      <c r="J104" s="76" t="n">
        <v>99.5346564881615</v>
      </c>
      <c r="K104" s="36" t="inlineStr">
        <is>
          <t>C</t>
        </is>
      </c>
    </row>
    <row r="105" ht="15" customHeight="1">
      <c r="A105" s="36" t="inlineStr">
        <is>
          <t>I0037</t>
        </is>
      </c>
      <c r="B105" s="37" t="inlineStr">
        <is>
          <t>AJUDANTE</t>
        </is>
      </c>
      <c r="C105" s="36" t="inlineStr">
        <is>
          <t>SEINFRA</t>
        </is>
      </c>
      <c r="D105" s="36" t="inlineStr">
        <is>
          <t>Mão de Obra</t>
        </is>
      </c>
      <c r="E105" s="36" t="inlineStr">
        <is>
          <t>H</t>
        </is>
      </c>
      <c r="F105" s="74" t="n">
        <v>50</v>
      </c>
      <c r="G105" s="75" t="n">
        <v>26.73</v>
      </c>
      <c r="H105" s="75" t="n">
        <v>1336.5</v>
      </c>
      <c r="I105" s="76" t="n">
        <v>0.06245434442560185</v>
      </c>
      <c r="J105" s="76" t="n">
        <v>99.59711083258711</v>
      </c>
      <c r="K105" s="36" t="inlineStr">
        <is>
          <t>C</t>
        </is>
      </c>
    </row>
    <row r="106" ht="20" customHeight="1">
      <c r="A106" s="36" t="inlineStr">
        <is>
          <t>C5096</t>
        </is>
      </c>
      <c r="B106" s="37" t="inlineStr">
        <is>
          <t>POÇO EM AÇO INOX DE 1", PARA INSPEÇÃO DE VAZAMENTO DE GÁS EM CAIXA DE PASSAGEM DE CONCRETO</t>
        </is>
      </c>
      <c r="C106" s="36" t="inlineStr">
        <is>
          <t>SEINFRA</t>
        </is>
      </c>
      <c r="D106" s="36" t="inlineStr">
        <is>
          <t>Serviço</t>
        </is>
      </c>
      <c r="E106" s="36" t="inlineStr">
        <is>
          <t>UN</t>
        </is>
      </c>
      <c r="F106" s="74" t="n">
        <v>4</v>
      </c>
      <c r="G106" s="75" t="n">
        <v>301.1</v>
      </c>
      <c r="H106" s="75" t="n">
        <v>1204.4</v>
      </c>
      <c r="I106" s="76" t="n">
        <v>0.05628134113445184</v>
      </c>
      <c r="J106" s="76" t="n">
        <v>99.65339217372156</v>
      </c>
      <c r="K106" s="36" t="inlineStr">
        <is>
          <t>C</t>
        </is>
      </c>
    </row>
    <row r="107" ht="20" customHeight="1">
      <c r="A107" s="36" t="inlineStr">
        <is>
          <t>I9381</t>
        </is>
      </c>
      <c r="B107" s="37" t="inlineStr">
        <is>
          <t>GRUPO GERADOR - 11 KW - 13 / 14 KVA (CHP)</t>
        </is>
      </c>
      <c r="C107" s="36" t="inlineStr">
        <is>
          <t>SEINFRA</t>
        </is>
      </c>
      <c r="D107" s="36" t="inlineStr">
        <is>
          <t>Equipamento Custo Horário</t>
        </is>
      </c>
      <c r="E107" s="36" t="inlineStr">
        <is>
          <t>H</t>
        </is>
      </c>
      <c r="F107" s="74" t="n">
        <v>50</v>
      </c>
      <c r="G107" s="75" t="n">
        <v>20.54</v>
      </c>
      <c r="H107" s="75" t="n">
        <v>1027</v>
      </c>
      <c r="I107" s="76" t="n">
        <v>0.04799147903112091</v>
      </c>
      <c r="J107" s="76" t="n">
        <v>99.70138365275268</v>
      </c>
      <c r="K107" s="36" t="inlineStr">
        <is>
          <t>C</t>
        </is>
      </c>
    </row>
    <row r="108" ht="28" customHeight="1">
      <c r="A108" s="36" t="inlineStr">
        <is>
          <t>CXX05</t>
        </is>
      </c>
      <c r="B108" s="37" t="inlineStr">
        <is>
          <t>TESTE PNEUMÁTICO COM LAUDO E COMISSIONAMENTO, INERTIZAÇÃO, INTERLIGAÇÃO EM REDE GASEIFICADA COM REALIZAÇÃO DE FURO EM CARGA OU LIBERAÇÃO DE VÁLVULA DE CORTE</t>
        </is>
      </c>
      <c r="C108" s="36" t="inlineStr"/>
      <c r="D108" s="36" t="inlineStr">
        <is>
          <t>OUTROS</t>
        </is>
      </c>
      <c r="E108" s="36" t="inlineStr">
        <is>
          <t>M</t>
        </is>
      </c>
      <c r="F108" s="74" t="n">
        <v>280</v>
      </c>
      <c r="G108" s="75" t="n">
        <v>3.13</v>
      </c>
      <c r="H108" s="75" t="n">
        <v>876.4</v>
      </c>
      <c r="I108" s="76" t="n">
        <v>0.04095397490055927</v>
      </c>
      <c r="J108" s="76" t="n">
        <v>99.74233762765324</v>
      </c>
      <c r="K108" s="36" t="inlineStr">
        <is>
          <t>C</t>
        </is>
      </c>
    </row>
    <row r="109" ht="15" customHeight="1">
      <c r="A109" s="36" t="inlineStr">
        <is>
          <t>C0216</t>
        </is>
      </c>
      <c r="B109" s="37" t="inlineStr">
        <is>
          <t>ARMADURA CA-50A MÉDIA D= 6,3 A 10,0mm</t>
        </is>
      </c>
      <c r="C109" s="36" t="inlineStr">
        <is>
          <t>SEINFRA</t>
        </is>
      </c>
      <c r="D109" s="36" t="inlineStr">
        <is>
          <t>Serviço</t>
        </is>
      </c>
      <c r="E109" s="36" t="inlineStr">
        <is>
          <t>KG</t>
        </is>
      </c>
      <c r="F109" s="74" t="n">
        <v>50</v>
      </c>
      <c r="G109" s="75" t="n">
        <v>15.62</v>
      </c>
      <c r="H109" s="75" t="n">
        <v>781</v>
      </c>
      <c r="I109" s="76" t="n">
        <v>0.03649595435570149</v>
      </c>
      <c r="J109" s="76" t="n">
        <v>99.77883358200894</v>
      </c>
      <c r="K109" s="36" t="inlineStr">
        <is>
          <t>C</t>
        </is>
      </c>
    </row>
    <row r="110" ht="15" customHeight="1">
      <c r="A110" s="36" t="inlineStr">
        <is>
          <t>C2940</t>
        </is>
      </c>
      <c r="B110" s="37" t="inlineStr">
        <is>
          <t>RETIRADA DE PAVIMENTAÇÃO EM PARALELEPÍPEDO OU PEDRA TOSCA</t>
        </is>
      </c>
      <c r="C110" s="36" t="inlineStr">
        <is>
          <t>SEINFRA</t>
        </is>
      </c>
      <c r="D110" s="36" t="inlineStr">
        <is>
          <t>Serviço</t>
        </is>
      </c>
      <c r="E110" s="36" t="inlineStr">
        <is>
          <t>M2</t>
        </is>
      </c>
      <c r="F110" s="74" t="n">
        <v>50</v>
      </c>
      <c r="G110" s="75" t="n">
        <v>15.41</v>
      </c>
      <c r="H110" s="75" t="n">
        <v>770.5</v>
      </c>
      <c r="I110" s="76" t="n">
        <v>0.03600529171711652</v>
      </c>
      <c r="J110" s="76" t="n">
        <v>99.81483887372606</v>
      </c>
      <c r="K110" s="36" t="inlineStr">
        <is>
          <t>C</t>
        </is>
      </c>
    </row>
    <row r="111" ht="15" customHeight="1">
      <c r="A111" s="36" t="inlineStr">
        <is>
          <t>C3373</t>
        </is>
      </c>
      <c r="B111" s="37" t="inlineStr">
        <is>
          <t>RETIRADA DE MEIO FIO DE PEDRA GRANÍTICA</t>
        </is>
      </c>
      <c r="C111" s="36" t="inlineStr">
        <is>
          <t>SEINFRA</t>
        </is>
      </c>
      <c r="D111" s="36" t="inlineStr">
        <is>
          <t>Serviço</t>
        </is>
      </c>
      <c r="E111" s="36" t="inlineStr">
        <is>
          <t>M</t>
        </is>
      </c>
      <c r="F111" s="74" t="n">
        <v>50</v>
      </c>
      <c r="G111" s="75" t="n">
        <v>14.53</v>
      </c>
      <c r="H111" s="75" t="n">
        <v>726.5</v>
      </c>
      <c r="I111" s="76" t="n">
        <v>0.03394918161256995</v>
      </c>
      <c r="J111" s="76" t="n">
        <v>99.84878805533863</v>
      </c>
      <c r="K111" s="36" t="inlineStr">
        <is>
          <t>C</t>
        </is>
      </c>
    </row>
    <row r="112" ht="20" customHeight="1">
      <c r="A112" s="36" t="inlineStr">
        <is>
          <t>C5091</t>
        </is>
      </c>
      <c r="B112" s="37" t="inlineStr">
        <is>
          <t>SERVIÇO DE INSTALAÇÃO DE MANTA TERMOCONTRATIL PARA DUTO DE 10" COM INSPEÇÃO, FITA E REPAROS DO REVESTIMENTO COMPLETO DA TUBULAÇÃO</t>
        </is>
      </c>
      <c r="C112" s="36" t="inlineStr">
        <is>
          <t>SEINFRA</t>
        </is>
      </c>
      <c r="D112" s="36" t="inlineStr">
        <is>
          <t>Serviço</t>
        </is>
      </c>
      <c r="E112" s="36" t="inlineStr">
        <is>
          <t>UN</t>
        </is>
      </c>
      <c r="F112" s="74" t="n">
        <v>10</v>
      </c>
      <c r="G112" s="75" t="n">
        <v>61.97</v>
      </c>
      <c r="H112" s="75" t="n">
        <v>619.7</v>
      </c>
      <c r="I112" s="76" t="n">
        <v>0.02895844163153421</v>
      </c>
      <c r="J112" s="76" t="n">
        <v>99.87774649697016</v>
      </c>
      <c r="K112" s="36" t="inlineStr">
        <is>
          <t>C</t>
        </is>
      </c>
    </row>
    <row r="113" ht="20" customHeight="1">
      <c r="A113" s="36" t="inlineStr">
        <is>
          <t>C5088</t>
        </is>
      </c>
      <c r="B113" s="37" t="inlineStr">
        <is>
          <t>SERVIÇO DE INSTALAÇÃO DE MANTA TERMOCONTRATIL PARA DUTO DE 8" COM INSPEÇÃO, FITA E REPAROS DO REVESTIMENTO COMPLETO DA TUBULAÇÃO</t>
        </is>
      </c>
      <c r="C113" s="36" t="inlineStr">
        <is>
          <t>SEINFRA</t>
        </is>
      </c>
      <c r="D113" s="36" t="inlineStr">
        <is>
          <t>Serviço</t>
        </is>
      </c>
      <c r="E113" s="36" t="inlineStr">
        <is>
          <t>UN</t>
        </is>
      </c>
      <c r="F113" s="74" t="n">
        <v>10</v>
      </c>
      <c r="G113" s="75" t="n">
        <v>58.19</v>
      </c>
      <c r="H113" s="75" t="n">
        <v>581.9</v>
      </c>
      <c r="I113" s="76" t="n">
        <v>0.0271920561326283</v>
      </c>
      <c r="J113" s="76" t="n">
        <v>99.90493855310278</v>
      </c>
      <c r="K113" s="36" t="inlineStr">
        <is>
          <t>C</t>
        </is>
      </c>
    </row>
    <row r="114" ht="15" customHeight="1">
      <c r="A114" s="36" t="inlineStr">
        <is>
          <t>C3209</t>
        </is>
      </c>
      <c r="B114" s="37" t="inlineStr">
        <is>
          <t>ESCAVAÇÃO E CARGA DE MATERIAL 2-CAT.</t>
        </is>
      </c>
      <c r="C114" s="36" t="inlineStr">
        <is>
          <t>SEINFRA</t>
        </is>
      </c>
      <c r="D114" s="36" t="inlineStr">
        <is>
          <t>Serviço</t>
        </is>
      </c>
      <c r="E114" s="36" t="inlineStr">
        <is>
          <t>M3</t>
        </is>
      </c>
      <c r="F114" s="74" t="n">
        <v>50</v>
      </c>
      <c r="G114" s="75" t="n">
        <v>11.35</v>
      </c>
      <c r="H114" s="75" t="n">
        <v>567.5</v>
      </c>
      <c r="I114" s="76" t="n">
        <v>0.02651914737114033</v>
      </c>
      <c r="J114" s="76" t="n">
        <v>99.93145770047393</v>
      </c>
      <c r="K114" s="36" t="inlineStr">
        <is>
          <t>C</t>
        </is>
      </c>
    </row>
    <row r="115" ht="20" customHeight="1">
      <c r="A115" s="36" t="inlineStr">
        <is>
          <t>C0776</t>
        </is>
      </c>
      <c r="B115" s="37" t="inlineStr">
        <is>
          <t>CHAPISCO C/ ARGAMASSA DE CIMENTO E AREIA S/PENEIRAR TRAÇO 1:3  ESP.= 5mm P/ PAREDE</t>
        </is>
      </c>
      <c r="C115" s="36" t="inlineStr">
        <is>
          <t>SEINFRA</t>
        </is>
      </c>
      <c r="D115" s="36" t="inlineStr">
        <is>
          <t>Serviço</t>
        </is>
      </c>
      <c r="E115" s="36" t="inlineStr">
        <is>
          <t>M2</t>
        </is>
      </c>
      <c r="F115" s="74" t="n">
        <v>50</v>
      </c>
      <c r="G115" s="75" t="n">
        <v>10.09</v>
      </c>
      <c r="H115" s="75" t="n">
        <v>504.5</v>
      </c>
      <c r="I115" s="76" t="n">
        <v>0.02357517153963048</v>
      </c>
      <c r="J115" s="76" t="n">
        <v>99.95503287201356</v>
      </c>
      <c r="K115" s="36" t="inlineStr">
        <is>
          <t>C</t>
        </is>
      </c>
    </row>
    <row r="116" ht="15" customHeight="1">
      <c r="A116" s="36" t="inlineStr">
        <is>
          <t>C3954</t>
        </is>
      </c>
      <c r="B116" s="37" t="inlineStr">
        <is>
          <t>CAPINA MANUAL</t>
        </is>
      </c>
      <c r="C116" s="36" t="inlineStr">
        <is>
          <t>SEINFRA</t>
        </is>
      </c>
      <c r="D116" s="36" t="inlineStr">
        <is>
          <t>Serviço</t>
        </is>
      </c>
      <c r="E116" s="36" t="inlineStr">
        <is>
          <t>M2</t>
        </is>
      </c>
      <c r="F116" s="74" t="n">
        <v>500</v>
      </c>
      <c r="G116" s="75" t="n">
        <v>0.99</v>
      </c>
      <c r="H116" s="75" t="n">
        <v>495</v>
      </c>
      <c r="I116" s="76" t="n">
        <v>0.02313123867614883</v>
      </c>
      <c r="J116" s="76" t="n">
        <v>99.9781641106897</v>
      </c>
      <c r="K116" s="36" t="inlineStr">
        <is>
          <t>C</t>
        </is>
      </c>
    </row>
    <row r="117" ht="20" customHeight="1">
      <c r="A117" s="36" t="inlineStr">
        <is>
          <t>C5094</t>
        </is>
      </c>
      <c r="B117" s="37" t="inlineStr">
        <is>
          <t>SERVIÇO DE INSTALAÇÃO DE MANTA TERMOCONTRATIL PARA DUTO DE 12" COM INSPEÇÃO, FITA E REPAROS DO REVESTIMENTO COMPLETO DA TUBULAÇÃO</t>
        </is>
      </c>
      <c r="C117" s="36" t="inlineStr">
        <is>
          <t>SEINFRA</t>
        </is>
      </c>
      <c r="D117" s="36" t="inlineStr">
        <is>
          <t>Serviço</t>
        </is>
      </c>
      <c r="E117" s="36" t="inlineStr">
        <is>
          <t>UN</t>
        </is>
      </c>
      <c r="F117" s="74" t="n">
        <v>3</v>
      </c>
      <c r="G117" s="75" t="n">
        <v>72.76000000000001</v>
      </c>
      <c r="H117" s="75" t="n">
        <v>218.28</v>
      </c>
      <c r="I117" s="76" t="n">
        <v>0.01020017530955509</v>
      </c>
      <c r="J117" s="76" t="n">
        <v>99.98836428599928</v>
      </c>
      <c r="K117" s="36" t="inlineStr">
        <is>
          <t>C</t>
        </is>
      </c>
    </row>
    <row r="118" ht="20" customHeight="1">
      <c r="A118" s="36" t="inlineStr">
        <is>
          <t>I9382</t>
        </is>
      </c>
      <c r="B118" s="37" t="inlineStr">
        <is>
          <t>GRUPO GERADOR - 11 KW - 13 / 14 KVA (CHI)</t>
        </is>
      </c>
      <c r="C118" s="36" t="inlineStr">
        <is>
          <t>SEINFRA</t>
        </is>
      </c>
      <c r="D118" s="36" t="inlineStr">
        <is>
          <t>Equipamento Custo Horário</t>
        </is>
      </c>
      <c r="E118" s="36" t="inlineStr">
        <is>
          <t>H</t>
        </is>
      </c>
      <c r="F118" s="74" t="n">
        <v>50</v>
      </c>
      <c r="G118" s="75" t="n">
        <v>4.12</v>
      </c>
      <c r="H118" s="75" t="n">
        <v>206</v>
      </c>
      <c r="I118" s="76" t="n">
        <v>0.009626333671286182</v>
      </c>
      <c r="J118" s="76" t="n">
        <v>99.99799061967056</v>
      </c>
      <c r="K118" s="36" t="inlineStr">
        <is>
          <t>C</t>
        </is>
      </c>
    </row>
    <row r="119" ht="15" customHeight="1">
      <c r="A119" s="36" t="inlineStr">
        <is>
          <t>C3104</t>
        </is>
      </c>
      <c r="B119" s="37" t="inlineStr">
        <is>
          <t>REMOÇÃO DE CERCAS</t>
        </is>
      </c>
      <c r="C119" s="36" t="inlineStr">
        <is>
          <t>SEINFRA</t>
        </is>
      </c>
      <c r="D119" s="36" t="inlineStr">
        <is>
          <t>Serviço</t>
        </is>
      </c>
      <c r="E119" s="36" t="inlineStr">
        <is>
          <t>M</t>
        </is>
      </c>
      <c r="F119" s="74" t="n">
        <v>50</v>
      </c>
      <c r="G119" s="75" t="n">
        <v>0.65</v>
      </c>
      <c r="H119" s="75" t="n">
        <v>32.5</v>
      </c>
      <c r="I119" s="76" t="n">
        <v>0.001518717690858257</v>
      </c>
      <c r="J119" s="76" t="n">
        <v>99.99950933736142</v>
      </c>
      <c r="K119" s="36" t="inlineStr">
        <is>
          <t>C</t>
        </is>
      </c>
    </row>
    <row r="120" ht="20" customHeight="1">
      <c r="A120" s="36" t="inlineStr">
        <is>
          <t>I0749</t>
        </is>
      </c>
      <c r="B120" s="37" t="inlineStr">
        <is>
          <t>MÁQUINA DE SOLDA (CHP)</t>
        </is>
      </c>
      <c r="C120" s="36" t="inlineStr">
        <is>
          <t>SEINFRA</t>
        </is>
      </c>
      <c r="D120" s="36" t="inlineStr">
        <is>
          <t>Equipamento Custo Horário</t>
        </is>
      </c>
      <c r="E120" s="36" t="inlineStr">
        <is>
          <t>H</t>
        </is>
      </c>
      <c r="F120" s="74" t="n">
        <v>50</v>
      </c>
      <c r="G120" s="75" t="n">
        <v>0.13</v>
      </c>
      <c r="H120" s="75" t="n">
        <v>6.5</v>
      </c>
      <c r="I120" s="76" t="n">
        <v>0.0003037435381716514</v>
      </c>
      <c r="J120" s="76" t="n">
        <v>99.99981308089959</v>
      </c>
      <c r="K120" s="36" t="inlineStr">
        <is>
          <t>C</t>
        </is>
      </c>
    </row>
    <row r="121" ht="20" customHeight="1">
      <c r="A121" s="36" t="inlineStr">
        <is>
          <t>I0635</t>
        </is>
      </c>
      <c r="B121" s="37" t="inlineStr">
        <is>
          <t>MÁQUINA DE SOLDA (CHI)</t>
        </is>
      </c>
      <c r="C121" s="36" t="inlineStr">
        <is>
          <t>SEINFRA</t>
        </is>
      </c>
      <c r="D121" s="36" t="inlineStr">
        <is>
          <t>Equipamento Custo Horário</t>
        </is>
      </c>
      <c r="E121" s="36" t="inlineStr">
        <is>
          <t>H</t>
        </is>
      </c>
      <c r="F121" s="74" t="n">
        <v>50</v>
      </c>
      <c r="G121" s="75" t="n">
        <v>0.08</v>
      </c>
      <c r="H121" s="75" t="n">
        <v>4</v>
      </c>
      <c r="I121" s="76" t="n">
        <v>0.0001869191004133239</v>
      </c>
      <c r="J121" s="76" t="n">
        <v>100</v>
      </c>
      <c r="K121" s="36" t="inlineStr">
        <is>
          <t>C</t>
        </is>
      </c>
    </row>
    <row r="122" ht="20" customHeight="1">
      <c r="A122" s="2" t="inlineStr"/>
      <c r="B122" s="2" t="inlineStr"/>
      <c r="C122" s="3" t="inlineStr">
        <is>
          <t>
                </t>
        </is>
      </c>
      <c r="G122" s="2" t="inlineStr"/>
      <c r="H122" s="2" t="inlineStr"/>
      <c r="I122" s="2" t="inlineStr"/>
      <c r="J122" s="2" t="inlineStr"/>
      <c r="K122" s="2" t="inlineStr"/>
    </row>
    <row r="123" ht="18" customHeight="1">
      <c r="A123" s="2" t="inlineStr"/>
      <c r="B123" s="2" t="inlineStr"/>
      <c r="C123" s="2" t="inlineStr"/>
      <c r="D123" s="2" t="inlineStr"/>
      <c r="E123" s="2" t="inlineStr"/>
      <c r="F123" s="2" t="inlineStr"/>
      <c r="G123" s="3" t="inlineStr">
        <is>
          <t>Subtotal até 100,00%</t>
        </is>
      </c>
      <c r="I123" s="77" t="n">
        <v>2139963.22</v>
      </c>
    </row>
    <row r="124" ht="18" customHeight="1">
      <c r="A124" s="2" t="inlineStr"/>
      <c r="B124" s="2" t="inlineStr"/>
      <c r="C124" s="2" t="inlineStr"/>
      <c r="D124" s="2" t="inlineStr"/>
      <c r="E124" s="2" t="inlineStr"/>
      <c r="F124" s="2" t="inlineStr"/>
      <c r="G124" s="3" t="inlineStr">
        <is>
          <t>Outros:</t>
        </is>
      </c>
      <c r="I124" s="77" t="n">
        <v>0</v>
      </c>
    </row>
    <row r="125" ht="18" customHeight="1">
      <c r="A125" s="2" t="inlineStr"/>
      <c r="B125" s="2" t="inlineStr"/>
      <c r="C125" s="2" t="inlineStr"/>
      <c r="D125" s="2" t="inlineStr"/>
      <c r="E125" s="2" t="inlineStr"/>
      <c r="F125" s="2" t="inlineStr"/>
      <c r="G125" s="3" t="inlineStr">
        <is>
          <t>Valor total do Orçamento:</t>
        </is>
      </c>
      <c r="I125" s="77" t="n">
        <v>2139963.22</v>
      </c>
    </row>
  </sheetData>
  <mergeCells count="9">
    <mergeCell ref="I125:K125"/>
    <mergeCell ref="B2:C2"/>
    <mergeCell ref="G125:H125"/>
    <mergeCell ref="C122:F122"/>
    <mergeCell ref="I123:K123"/>
    <mergeCell ref="G124:H124"/>
    <mergeCell ref="G123:H123"/>
    <mergeCell ref="A1:K1"/>
    <mergeCell ref="I124:K124"/>
  </mergeCells>
  <pageMargins left="0" right="0" top="0" bottom="0" header="0" footer="0"/>
  <pageSetup orientation="landscape" scale="85"/>
</worksheet>
</file>

<file path=xl/worksheets/sheet8.xml><?xml version="1.0" encoding="utf-8"?>
<worksheet xmlns="http://schemas.openxmlformats.org/spreadsheetml/2006/main">
  <sheetPr>
    <outlinePr summaryBelow="0"/>
    <pageSetUpPr/>
  </sheetPr>
  <dimension ref="A1:K216"/>
  <sheetViews>
    <sheetView workbookViewId="0">
      <selection activeCell="A1" sqref="A1"/>
    </sheetView>
  </sheetViews>
  <sheetFormatPr baseColWidth="8" defaultRowHeight="15"/>
  <cols>
    <col width="9.333333" customWidth="1" min="1" max="1"/>
    <col width="68.666664" customWidth="1" min="2" max="2"/>
    <col width="9.333333" customWidth="1" min="3" max="3"/>
    <col width="10.333333" customWidth="1" min="4" max="4"/>
    <col width="9.333333" customWidth="1" min="5" max="5"/>
    <col width="12.5" customWidth="1" min="6" max="6"/>
    <col width="12.5" customWidth="1" min="7" max="7"/>
    <col width="12.5" customWidth="1" min="8" max="8"/>
    <col width="8.666667" customWidth="1" min="9" max="9"/>
    <col width="8.666667" customWidth="1" min="10" max="10"/>
    <col width="4.6666665" customWidth="1" min="11" max="11"/>
  </cols>
  <sheetData>
    <row r="1" ht="87" customHeight="1">
      <c r="A1" s="1" t="inlineStr"/>
      <c r="B1" s="58" t="n"/>
      <c r="C1" s="58" t="n"/>
      <c r="D1" s="58" t="n"/>
      <c r="E1" s="58" t="n"/>
      <c r="F1" s="58" t="n"/>
      <c r="G1" s="58" t="n"/>
      <c r="H1" s="58" t="n"/>
      <c r="I1" s="58" t="n"/>
      <c r="J1" s="58" t="n"/>
      <c r="K1" s="58" t="n"/>
    </row>
    <row r="2" ht="10" customHeight="1">
      <c r="A2" s="2" t="inlineStr"/>
      <c r="B2" s="3" t="inlineStr">
        <is>
          <t>
</t>
        </is>
      </c>
      <c r="D2" s="2" t="inlineStr"/>
      <c r="E2" s="2" t="inlineStr"/>
      <c r="F2" s="2" t="inlineStr"/>
      <c r="G2" s="2" t="inlineStr"/>
      <c r="H2" s="2" t="inlineStr"/>
      <c r="I2" s="2" t="inlineStr"/>
      <c r="J2" s="2" t="inlineStr"/>
      <c r="K2" s="2" t="inlineStr"/>
    </row>
    <row r="3" ht="22" customHeight="1">
      <c r="A3" s="34" t="inlineStr">
        <is>
          <t>CÓDIGO</t>
        </is>
      </c>
      <c r="B3" s="35" t="inlineStr">
        <is>
          <t>DESCRIÇÃO</t>
        </is>
      </c>
      <c r="C3" s="34" t="inlineStr">
        <is>
          <t>FONTE</t>
        </is>
      </c>
      <c r="D3" s="34" t="inlineStr">
        <is>
          <t>TIPO</t>
        </is>
      </c>
      <c r="E3" s="34" t="inlineStr">
        <is>
          <t>UNIDADE</t>
        </is>
      </c>
      <c r="F3" s="34" t="inlineStr">
        <is>
          <t>QUANTIDADE</t>
        </is>
      </c>
      <c r="G3" s="34" t="inlineStr">
        <is>
          <t>PREÇO UNITÁRIO</t>
        </is>
      </c>
      <c r="H3" s="34" t="inlineStr">
        <is>
          <t>PREÇO TOTAL</t>
        </is>
      </c>
      <c r="I3" s="34" t="inlineStr">
        <is>
          <t>%</t>
        </is>
      </c>
      <c r="J3" s="34" t="inlineStr">
        <is>
          <t>ACUMUL. %</t>
        </is>
      </c>
      <c r="K3" s="34" t="inlineStr">
        <is>
          <t>CL</t>
        </is>
      </c>
    </row>
    <row r="4" ht="36" customHeight="1">
      <c r="A4" s="36" t="inlineStr">
        <is>
          <t>CXX21</t>
        </is>
      </c>
      <c r="B4" s="37" t="inlineStr">
        <is>
          <t>RELOCAÇÃO DE VALVULA DE PEAD - INCLUSO DEMOLIÇÃO DO PAVIMENTO, ESCAVAÇÃO, PINÇAMENTO, LANÇAMENTO DA REDE , INSTALAÇÃO DE VALVULA DE CORTE, SOLDAGEM DAS CONEXÕES, REATERRO E RECOMPOSIÇÃO (EXCETO ASFALTO) - INCLUSO TODOS OS INSUMOS, EQUIPAMENTOS E MÃO-DE-OBRA</t>
        </is>
      </c>
      <c r="C4" s="36" t="inlineStr"/>
      <c r="D4" s="36" t="inlineStr">
        <is>
          <t>OUTROS</t>
        </is>
      </c>
      <c r="E4" s="36" t="inlineStr">
        <is>
          <t>UND</t>
        </is>
      </c>
      <c r="F4" s="74" t="n">
        <v>31</v>
      </c>
      <c r="G4" s="75" t="n">
        <v>9145.469999999999</v>
      </c>
      <c r="H4" s="75" t="n">
        <v>283509.57</v>
      </c>
      <c r="I4" s="76" t="n">
        <v>16.78570894863955</v>
      </c>
      <c r="J4" s="76" t="n">
        <v>13.24833844574207</v>
      </c>
      <c r="K4" s="36" t="inlineStr">
        <is>
          <t>A</t>
        </is>
      </c>
    </row>
    <row r="5" ht="20" customHeight="1">
      <c r="A5" s="36" t="inlineStr">
        <is>
          <t>CXX22</t>
        </is>
      </c>
      <c r="B5" s="37" t="inlineStr">
        <is>
          <t>EXECUÇÃO DE SERVIÇO DE SOLDAGEM EM CAMPO OU PIPE SHOP EM TUBOS E CONEXÕES DE AÇO CARBONO DE DN ATE 4"</t>
        </is>
      </c>
      <c r="C5" s="36" t="inlineStr"/>
      <c r="D5" s="36" t="inlineStr">
        <is>
          <t>OUTROS</t>
        </is>
      </c>
      <c r="E5" s="36" t="inlineStr">
        <is>
          <t>UND</t>
        </is>
      </c>
      <c r="F5" s="74" t="n">
        <v>150</v>
      </c>
      <c r="G5" s="75" t="n">
        <v>872.87</v>
      </c>
      <c r="H5" s="75" t="n">
        <v>130930.5</v>
      </c>
      <c r="I5" s="76" t="n">
        <v>7.751982642066899</v>
      </c>
      <c r="J5" s="76" t="n">
        <v>19.36669126490875</v>
      </c>
      <c r="K5" s="36" t="inlineStr">
        <is>
          <t>A</t>
        </is>
      </c>
    </row>
    <row r="6" ht="20" customHeight="1">
      <c r="A6" s="36" t="inlineStr">
        <is>
          <t>CXX15</t>
        </is>
      </c>
      <c r="B6" s="37" t="inlineStr">
        <is>
          <t>CONTROLE DE QUALIDADE, ADMINISTRAÇÃO LOCAL E ESTRUTURA ADMINISTRATIVA PARA EXECUÇÃO DE OBRAS DE MELHORIA DE GASODUTOS E ESTAÇÕES</t>
        </is>
      </c>
      <c r="C6" s="36" t="inlineStr"/>
      <c r="D6" s="36" t="inlineStr">
        <is>
          <t>OUTROS</t>
        </is>
      </c>
      <c r="E6" s="36" t="inlineStr">
        <is>
          <t>UND</t>
        </is>
      </c>
      <c r="F6" s="74" t="n">
        <v>12</v>
      </c>
      <c r="G6" s="75" t="n">
        <v>9864.92</v>
      </c>
      <c r="H6" s="75" t="n">
        <v>118379.04</v>
      </c>
      <c r="I6" s="76" t="n">
        <v>7.008850216447223</v>
      </c>
      <c r="J6" s="76" t="n">
        <v>24.89851718105697</v>
      </c>
      <c r="K6" s="36" t="inlineStr">
        <is>
          <t>A</t>
        </is>
      </c>
    </row>
    <row r="7" ht="15" customHeight="1">
      <c r="A7" s="36" t="inlineStr">
        <is>
          <t>I2701</t>
        </is>
      </c>
      <c r="B7" s="37" t="inlineStr">
        <is>
          <t>DEPRECIAÇÃO</t>
        </is>
      </c>
      <c r="C7" s="36" t="inlineStr">
        <is>
          <t>SEINFRA</t>
        </is>
      </c>
      <c r="D7" s="36" t="inlineStr">
        <is>
          <t>Material</t>
        </is>
      </c>
      <c r="E7" s="36" t="inlineStr">
        <is>
          <t>H</t>
        </is>
      </c>
      <c r="F7" s="74" t="n">
        <v>93145.28906569909</v>
      </c>
      <c r="G7" s="75" t="n">
        <v>1</v>
      </c>
      <c r="H7" s="75" t="n">
        <v>93145.28906569909</v>
      </c>
      <c r="I7" s="76" t="n">
        <v>5.514839277537343</v>
      </c>
      <c r="J7" s="76" t="n">
        <v>29.25117563469151</v>
      </c>
      <c r="K7" s="36" t="inlineStr">
        <is>
          <t>A</t>
        </is>
      </c>
    </row>
    <row r="8" ht="28" customHeight="1">
      <c r="A8" s="36" t="inlineStr">
        <is>
          <t>CXX24</t>
        </is>
      </c>
      <c r="B8" s="37" t="inlineStr">
        <is>
          <t>EXECUÇÃO DE CORTE A FRIO - ATÉ 3" EM AÇO CARBONO - INCLUSO EQUIPAMENTOS, MATERIAIS E MÃO DE OBRA (SINALIZAÇÃO, ESCAVAÇÃO, INERTIZAÇÃO, CORTE E SOLDAGEM DE CONEXÕES OU NIPLES) EXECUÇÃO DE RECOMPOSIÇÃO EXCETO ASFALTO</t>
        </is>
      </c>
      <c r="C8" s="36" t="inlineStr"/>
      <c r="D8" s="36" t="inlineStr">
        <is>
          <t>OUTROS</t>
        </is>
      </c>
      <c r="E8" s="36" t="inlineStr">
        <is>
          <t>UND</t>
        </is>
      </c>
      <c r="F8" s="74" t="n">
        <v>10</v>
      </c>
      <c r="G8" s="75" t="n">
        <v>9186.9</v>
      </c>
      <c r="H8" s="75" t="n">
        <v>91869</v>
      </c>
      <c r="I8" s="76" t="n">
        <v>5.439274220628837</v>
      </c>
      <c r="J8" s="76" t="n">
        <v>33.54419334365943</v>
      </c>
      <c r="K8" s="36" t="inlineStr">
        <is>
          <t>A</t>
        </is>
      </c>
    </row>
    <row r="9" ht="15" customHeight="1">
      <c r="A9" s="36" t="inlineStr">
        <is>
          <t>I2706</t>
        </is>
      </c>
      <c r="B9" s="37" t="inlineStr">
        <is>
          <t>OLEO DIESEL</t>
        </is>
      </c>
      <c r="C9" s="36" t="inlineStr">
        <is>
          <t>SEINFRA</t>
        </is>
      </c>
      <c r="D9" s="36" t="inlineStr">
        <is>
          <t>Material</t>
        </is>
      </c>
      <c r="E9" s="36" t="inlineStr">
        <is>
          <t>L</t>
        </is>
      </c>
      <c r="F9" s="74" t="n">
        <v>10466.71171281232</v>
      </c>
      <c r="G9" s="75" t="n">
        <v>4.99</v>
      </c>
      <c r="H9" s="75" t="n">
        <v>52228.89144693348</v>
      </c>
      <c r="I9" s="76" t="n">
        <v>3.092308208637596</v>
      </c>
      <c r="J9" s="76" t="n">
        <v>35.98483762725604</v>
      </c>
      <c r="K9" s="36" t="inlineStr">
        <is>
          <t>A</t>
        </is>
      </c>
    </row>
    <row r="10" ht="20" customHeight="1">
      <c r="A10" s="36" t="inlineStr">
        <is>
          <t>CXX28</t>
        </is>
      </c>
      <c r="B10" s="37" t="inlineStr">
        <is>
          <t>TESTE HIDROSTÁTICO COM LAUDO E COMISSIONAMENTO, INERTIZAÇÃO, INTERLIGAÇÃO EM REDE GASEIFICADA COM LIBERAÇÃO DE VÁLVULA DE CORTE</t>
        </is>
      </c>
      <c r="C10" s="36" t="inlineStr"/>
      <c r="D10" s="36" t="inlineStr">
        <is>
          <t>OUTROS</t>
        </is>
      </c>
      <c r="E10" s="36" t="inlineStr">
        <is>
          <t>M</t>
        </is>
      </c>
      <c r="F10" s="74" t="n">
        <v>900</v>
      </c>
      <c r="G10" s="75" t="n">
        <v>54.87</v>
      </c>
      <c r="H10" s="75" t="n">
        <v>49383</v>
      </c>
      <c r="I10" s="76" t="n">
        <v>2.923811936968007</v>
      </c>
      <c r="J10" s="76" t="n">
        <v>38.29249411118384</v>
      </c>
      <c r="K10" s="36" t="inlineStr">
        <is>
          <t>A</t>
        </is>
      </c>
    </row>
    <row r="11" ht="20" customHeight="1">
      <c r="A11" s="36" t="inlineStr">
        <is>
          <t>CXX23</t>
        </is>
      </c>
      <c r="B11" s="37" t="inlineStr">
        <is>
          <t>EXECUÇÃO DE SERVIÇO DE SOLDAGEM EM CAMPO OU PIPE SHOP EM TUBOS E CONEXÕES DE AÇO CARBONO DE DN 6" A 10"</t>
        </is>
      </c>
      <c r="C11" s="36" t="inlineStr"/>
      <c r="D11" s="36" t="inlineStr">
        <is>
          <t>OUTROS</t>
        </is>
      </c>
      <c r="E11" s="36" t="inlineStr">
        <is>
          <t>UND</t>
        </is>
      </c>
      <c r="F11" s="74" t="n">
        <v>50</v>
      </c>
      <c r="G11" s="75" t="n">
        <v>957.4</v>
      </c>
      <c r="H11" s="75" t="n">
        <v>47870</v>
      </c>
      <c r="I11" s="76" t="n">
        <v>2.834231970975002</v>
      </c>
      <c r="J11" s="76" t="n">
        <v>40.52944844538029</v>
      </c>
      <c r="K11" s="36" t="inlineStr">
        <is>
          <t>A</t>
        </is>
      </c>
    </row>
    <row r="12" ht="28" customHeight="1">
      <c r="A12" s="36" t="inlineStr">
        <is>
          <t>CXX25</t>
        </is>
      </c>
      <c r="B12" s="37" t="inlineStr">
        <is>
          <t>EXECUÇÃO DE CORTE A FRIO - DE 4" A 6" EM AÇO CARBONO - INCLUSO EQUIPAMENTOS, MATERIAIS E MÃO DE OBRA (SINALIZAÇÃO, ESCAVAÇÃO, INERTIZAÇÃO, CORTE E SOLDAGEM DE CONEXÕES OU NIPLES) EXECUÇÃO DE RECOMPOSIÇÃO EXCETO ASFALTO</t>
        </is>
      </c>
      <c r="C12" s="36" t="inlineStr"/>
      <c r="D12" s="36" t="inlineStr">
        <is>
          <t>OUTROS</t>
        </is>
      </c>
      <c r="E12" s="36" t="inlineStr">
        <is>
          <t>UND</t>
        </is>
      </c>
      <c r="F12" s="74" t="n">
        <v>5</v>
      </c>
      <c r="G12" s="75" t="n">
        <v>9480.33</v>
      </c>
      <c r="H12" s="75" t="n">
        <v>47401.65</v>
      </c>
      <c r="I12" s="76" t="n">
        <v>2.806502442176043</v>
      </c>
      <c r="J12" s="76" t="n">
        <v>42.74451688940709</v>
      </c>
      <c r="K12" s="36" t="inlineStr">
        <is>
          <t>A</t>
        </is>
      </c>
    </row>
    <row r="13" ht="15" customHeight="1">
      <c r="A13" s="36" t="inlineStr">
        <is>
          <t>I2543</t>
        </is>
      </c>
      <c r="B13" s="37" t="inlineStr">
        <is>
          <t>SERVENTE</t>
        </is>
      </c>
      <c r="C13" s="36" t="inlineStr">
        <is>
          <t>SEINFRA</t>
        </is>
      </c>
      <c r="D13" s="36" t="inlineStr">
        <is>
          <t>Mão de Obra</t>
        </is>
      </c>
      <c r="E13" s="36" t="inlineStr">
        <is>
          <t>H</t>
        </is>
      </c>
      <c r="F13" s="74" t="n">
        <v>2190.706698918545</v>
      </c>
      <c r="G13" s="75" t="n">
        <v>20.26</v>
      </c>
      <c r="H13" s="75" t="n">
        <v>44383.71772008973</v>
      </c>
      <c r="I13" s="76" t="n">
        <v>2.627820174493587</v>
      </c>
      <c r="J13" s="76" t="n">
        <v>44.81855814325631</v>
      </c>
      <c r="K13" s="36" t="inlineStr">
        <is>
          <t>A</t>
        </is>
      </c>
    </row>
    <row r="14" ht="15" customHeight="1">
      <c r="A14" s="36" t="inlineStr">
        <is>
          <t>I1629</t>
        </is>
      </c>
      <c r="B14" s="37" t="inlineStr">
        <is>
          <t>PERFIL METÁLICO ' I ' , H=300MM (66,97KG/M)</t>
        </is>
      </c>
      <c r="C14" s="36" t="inlineStr">
        <is>
          <t>SEINFRA</t>
        </is>
      </c>
      <c r="D14" s="36" t="inlineStr">
        <is>
          <t>Material</t>
        </is>
      </c>
      <c r="E14" s="36" t="inlineStr">
        <is>
          <t>M</t>
        </is>
      </c>
      <c r="F14" s="74" t="n">
        <v>50</v>
      </c>
      <c r="G14" s="75" t="n">
        <v>870.61</v>
      </c>
      <c r="H14" s="75" t="n">
        <v>43530.5</v>
      </c>
      <c r="I14" s="76" t="n">
        <v>2.577303839827184</v>
      </c>
      <c r="J14" s="76" t="n">
        <v>46.85272861839186</v>
      </c>
      <c r="K14" s="36" t="inlineStr">
        <is>
          <t>A</t>
        </is>
      </c>
    </row>
    <row r="15" ht="20" customHeight="1">
      <c r="A15" s="36" t="inlineStr">
        <is>
          <t>CXX02</t>
        </is>
      </c>
      <c r="B15" s="37" t="inlineStr">
        <is>
          <t>CAIXA DE VÁLVULAS COM BLOQUEIO MANUAL E VENT´S, TAMPA DE FERRO FUNDIDO, FUNDO E BORDA DE CONCRETO - FORNECIMENTO E INSTALAÇÃO</t>
        </is>
      </c>
      <c r="C15" s="36" t="inlineStr"/>
      <c r="D15" s="36" t="inlineStr">
        <is>
          <t>OUTROS</t>
        </is>
      </c>
      <c r="E15" s="36" t="inlineStr">
        <is>
          <t>UND</t>
        </is>
      </c>
      <c r="F15" s="74" t="n">
        <v>5</v>
      </c>
      <c r="G15" s="75" t="n">
        <v>7661.76</v>
      </c>
      <c r="H15" s="75" t="n">
        <v>38308.8</v>
      </c>
      <c r="I15" s="76" t="n">
        <v>2.26814342447644</v>
      </c>
      <c r="J15" s="76" t="n">
        <v>48.64289022687034</v>
      </c>
      <c r="K15" s="36" t="inlineStr">
        <is>
          <t>A</t>
        </is>
      </c>
    </row>
    <row r="16" ht="15" customHeight="1">
      <c r="A16" s="36" t="inlineStr">
        <is>
          <t>I0037</t>
        </is>
      </c>
      <c r="B16" s="37" t="inlineStr">
        <is>
          <t>AJUDANTE</t>
        </is>
      </c>
      <c r="C16" s="36" t="inlineStr">
        <is>
          <t>SEINFRA</t>
        </is>
      </c>
      <c r="D16" s="36" t="inlineStr">
        <is>
          <t>Mão de Obra</t>
        </is>
      </c>
      <c r="E16" s="36" t="inlineStr">
        <is>
          <t>H</t>
        </is>
      </c>
      <c r="F16" s="74" t="n">
        <v>1814.801</v>
      </c>
      <c r="G16" s="75" t="n">
        <v>21.1</v>
      </c>
      <c r="H16" s="75" t="n">
        <v>38292.3011</v>
      </c>
      <c r="I16" s="76" t="n">
        <v>2.267166576557786</v>
      </c>
      <c r="J16" s="76" t="n">
        <v>50.43228079405962</v>
      </c>
      <c r="K16" s="36" t="inlineStr">
        <is>
          <t>B</t>
        </is>
      </c>
    </row>
    <row r="17" ht="15" customHeight="1">
      <c r="A17" s="36" t="inlineStr">
        <is>
          <t>I2545</t>
        </is>
      </c>
      <c r="B17" s="37" t="inlineStr">
        <is>
          <t>MOTORISTA DE CAMINHÃO</t>
        </is>
      </c>
      <c r="C17" s="36" t="inlineStr">
        <is>
          <t>SEINFRA</t>
        </is>
      </c>
      <c r="D17" s="36" t="inlineStr">
        <is>
          <t>Mão de Obra</t>
        </is>
      </c>
      <c r="E17" s="36" t="inlineStr">
        <is>
          <t>H</t>
        </is>
      </c>
      <c r="F17" s="74" t="n">
        <v>1248.896055900621</v>
      </c>
      <c r="G17" s="75" t="n">
        <v>27.46</v>
      </c>
      <c r="H17" s="75" t="n">
        <v>34294.68569503105</v>
      </c>
      <c r="I17" s="76" t="n">
        <v>2.030480355784334</v>
      </c>
      <c r="J17" s="76" t="n">
        <v>52.03486394499808</v>
      </c>
      <c r="K17" s="36" t="inlineStr">
        <is>
          <t>B</t>
        </is>
      </c>
    </row>
    <row r="18" ht="15" customHeight="1">
      <c r="A18" s="36" t="inlineStr">
        <is>
          <t>CXX30</t>
        </is>
      </c>
      <c r="B18" s="37" t="inlineStr">
        <is>
          <t>INSTALAÇÃO DE PONTO DE TESTE ELETROLÍTICO</t>
        </is>
      </c>
      <c r="C18" s="36" t="inlineStr"/>
      <c r="D18" s="36" t="inlineStr">
        <is>
          <t>OUTROS</t>
        </is>
      </c>
      <c r="E18" s="36" t="inlineStr">
        <is>
          <t>UND</t>
        </is>
      </c>
      <c r="F18" s="74" t="n">
        <v>30</v>
      </c>
      <c r="G18" s="75" t="n">
        <v>1089.74</v>
      </c>
      <c r="H18" s="75" t="n">
        <v>32692.2</v>
      </c>
      <c r="I18" s="76" t="n">
        <v>1.935602223553561</v>
      </c>
      <c r="J18" s="76" t="n">
        <v>53.56256309863119</v>
      </c>
      <c r="K18" s="36" t="inlineStr">
        <is>
          <t>B</t>
        </is>
      </c>
    </row>
    <row r="19" ht="15" customHeight="1">
      <c r="A19" s="36" t="inlineStr">
        <is>
          <t>I2703</t>
        </is>
      </c>
      <c r="B19" s="37" t="inlineStr">
        <is>
          <t>MANUTENÇÃO</t>
        </is>
      </c>
      <c r="C19" s="36" t="inlineStr">
        <is>
          <t>SEINFRA</t>
        </is>
      </c>
      <c r="D19" s="36" t="inlineStr">
        <is>
          <t>Material</t>
        </is>
      </c>
      <c r="E19" s="36" t="inlineStr">
        <is>
          <t>H</t>
        </is>
      </c>
      <c r="F19" s="74" t="n">
        <v>30331.27134881031</v>
      </c>
      <c r="G19" s="75" t="n">
        <v>1</v>
      </c>
      <c r="H19" s="75" t="n">
        <v>30331.27134881031</v>
      </c>
      <c r="I19" s="76" t="n">
        <v>1.795819072009949</v>
      </c>
      <c r="J19" s="76" t="n">
        <v>54.9799365243296</v>
      </c>
      <c r="K19" s="36" t="inlineStr">
        <is>
          <t>B</t>
        </is>
      </c>
    </row>
    <row r="20" ht="52" customHeight="1">
      <c r="A20" s="36" t="inlineStr">
        <is>
          <t>CXX01</t>
        </is>
      </c>
      <c r="B20" s="37" t="inlineStr">
        <is>
          <t>DESFILE, SOLDAGEM, INSTALAÇÃO DE CONEXÕES, VÁLVULAS, ACESSÓRIOS E NIPLES COM ABERTURA E FECHAMENTO DE TIE-IN COM DISTÂNCIA DE ATÉ 2 METROS ENTRE PEÇAS E ACABAMENTO AO NÍVEL DO PISO PRONTO PARA REDE DE PEAD DN 63 e 90 mm, EM REDE DE GASODUTO - INCLUSO RETIRADA DE MATERIAL, CONEXÕES, MONTAGEM, INSTALAÇÃO e RECOMPOSIÇÃO (EXCETO ASFALTO) - PELO MÉTODO DESTRUTIVO OU FURO DIRECIONAL, INCLUSO BOTA FORA</t>
        </is>
      </c>
      <c r="C20" s="36" t="inlineStr"/>
      <c r="D20" s="36" t="inlineStr">
        <is>
          <t>OUTROS</t>
        </is>
      </c>
      <c r="E20" s="36" t="inlineStr">
        <is>
          <t>M</t>
        </is>
      </c>
      <c r="F20" s="74" t="n">
        <v>200</v>
      </c>
      <c r="G20" s="75" t="n">
        <v>144.9</v>
      </c>
      <c r="H20" s="75" t="n">
        <v>28980</v>
      </c>
      <c r="I20" s="76" t="n">
        <v>1.715814550216326</v>
      </c>
      <c r="J20" s="76" t="n">
        <v>56.33416540682413</v>
      </c>
      <c r="K20" s="36" t="inlineStr">
        <is>
          <t>B</t>
        </is>
      </c>
    </row>
    <row r="21" ht="60" customHeight="1">
      <c r="A21" s="36" t="inlineStr">
        <is>
          <t>G0368</t>
        </is>
      </c>
      <c r="B21" s="37" t="inlineStr">
        <is>
          <t>VÁLVULA ESFERA DO TIPO TRIPARTIDA DE DIÂMETRO   1/2”, TESTADA A FOGO (“FIRE TESTED TYPE”) CONFORME ISO 10497; ACIONAMENTO MANUAL; PADRÃO CONSTRUTIVO: ISO 17292; EXTREMIDADE DE CONEXÃO: ENCAIXE PARA SOLDA (ES), COM NIPLE DE EXTENSÃO, SCH 160; CLASSE DE PRESSÃO: 800 LIBRAS; CORPO COM PARTES APARAFUSADAS; MATERIAL DO CORPO: AÇO FORJADO ASTM A105; PASSAGEM PLENA; MATERIAL DO OBTURADOR: AISI 410, SEDE RESILIENTE; TIPO DE ACIONADOR: ALAVANCA; ESFERA FLUTUANTE; ABNT NBR 15857 ANEXO C, TESTADA A FOGO</t>
        </is>
      </c>
      <c r="C21" s="36" t="inlineStr">
        <is>
          <t>SEINFRA</t>
        </is>
      </c>
      <c r="D21" s="36" t="inlineStr">
        <is>
          <t>Material</t>
        </is>
      </c>
      <c r="E21" s="36" t="inlineStr">
        <is>
          <t>UN</t>
        </is>
      </c>
      <c r="F21" s="74" t="n">
        <v>30</v>
      </c>
      <c r="G21" s="75" t="n">
        <v>891.77</v>
      </c>
      <c r="H21" s="75" t="n">
        <v>26753.1</v>
      </c>
      <c r="I21" s="76" t="n">
        <v>1.583966813091525</v>
      </c>
      <c r="J21" s="76" t="n">
        <v>57.58433175314106</v>
      </c>
      <c r="K21" s="36" t="inlineStr">
        <is>
          <t>B</t>
        </is>
      </c>
    </row>
    <row r="22" ht="15" customHeight="1">
      <c r="A22" s="36" t="inlineStr">
        <is>
          <t>I2702</t>
        </is>
      </c>
      <c r="B22" s="37" t="inlineStr">
        <is>
          <t>JUROS</t>
        </is>
      </c>
      <c r="C22" s="36" t="inlineStr">
        <is>
          <t>SEINFRA</t>
        </is>
      </c>
      <c r="D22" s="36" t="inlineStr">
        <is>
          <t>Material</t>
        </is>
      </c>
      <c r="E22" s="36" t="inlineStr">
        <is>
          <t>H</t>
        </is>
      </c>
      <c r="F22" s="74" t="n">
        <v>26520.12167086</v>
      </c>
      <c r="G22" s="75" t="n">
        <v>1</v>
      </c>
      <c r="H22" s="75" t="n">
        <v>26520.12167086</v>
      </c>
      <c r="I22" s="76" t="n">
        <v>1.57017289980569</v>
      </c>
      <c r="J22" s="76" t="n">
        <v>58.82361099645441</v>
      </c>
      <c r="K22" s="36" t="inlineStr">
        <is>
          <t>B</t>
        </is>
      </c>
    </row>
    <row r="23" ht="15" customHeight="1">
      <c r="A23" s="36" t="inlineStr">
        <is>
          <t>I1530</t>
        </is>
      </c>
      <c r="B23" s="37" t="inlineStr">
        <is>
          <t>MONTADOR</t>
        </is>
      </c>
      <c r="C23" s="36" t="inlineStr">
        <is>
          <t>SEINFRA</t>
        </is>
      </c>
      <c r="D23" s="36" t="inlineStr">
        <is>
          <t>Mão de Obra</t>
        </is>
      </c>
      <c r="E23" s="36" t="inlineStr">
        <is>
          <t>H</t>
        </is>
      </c>
      <c r="F23" s="74" t="n">
        <v>978.55</v>
      </c>
      <c r="G23" s="75" t="n">
        <v>26.86</v>
      </c>
      <c r="H23" s="75" t="n">
        <v>26283.853</v>
      </c>
      <c r="I23" s="76" t="n">
        <v>1.556184175746965</v>
      </c>
      <c r="J23" s="76" t="n">
        <v>60.0518493958041</v>
      </c>
      <c r="K23" s="36" t="inlineStr">
        <is>
          <t>B</t>
        </is>
      </c>
    </row>
    <row r="24" ht="15" customHeight="1">
      <c r="A24" s="36" t="inlineStr">
        <is>
          <t>I0805</t>
        </is>
      </c>
      <c r="B24" s="37" t="inlineStr">
        <is>
          <t>CIMENTO PORTLAND</t>
        </is>
      </c>
      <c r="C24" s="36" t="inlineStr">
        <is>
          <t>SEINFRA</t>
        </is>
      </c>
      <c r="D24" s="36" t="inlineStr">
        <is>
          <t>Material</t>
        </is>
      </c>
      <c r="E24" s="36" t="inlineStr">
        <is>
          <t>KG</t>
        </is>
      </c>
      <c r="F24" s="74" t="n">
        <v>36912.045</v>
      </c>
      <c r="G24" s="75" t="n">
        <v>0.71</v>
      </c>
      <c r="H24" s="75" t="n">
        <v>26207.55195</v>
      </c>
      <c r="I24" s="76" t="n">
        <v>1.551666630826786</v>
      </c>
      <c r="J24" s="76" t="n">
        <v>61.2765223133134</v>
      </c>
      <c r="K24" s="36" t="inlineStr">
        <is>
          <t>B</t>
        </is>
      </c>
    </row>
    <row r="25" ht="15" customHeight="1">
      <c r="A25" s="36" t="inlineStr">
        <is>
          <t>CXX29</t>
        </is>
      </c>
      <c r="B25" s="37" t="inlineStr">
        <is>
          <t>MOBILIZAÇÃO DE EMERGÊNCIA</t>
        </is>
      </c>
      <c r="C25" s="36" t="inlineStr"/>
      <c r="D25" s="36" t="inlineStr">
        <is>
          <t>OUTROS</t>
        </is>
      </c>
      <c r="E25" s="36" t="inlineStr">
        <is>
          <t>UND</t>
        </is>
      </c>
      <c r="F25" s="74" t="n">
        <v>10</v>
      </c>
      <c r="G25" s="75" t="n">
        <v>2056.94</v>
      </c>
      <c r="H25" s="75" t="n">
        <v>20569.4</v>
      </c>
      <c r="I25" s="76" t="n">
        <v>1.217849406805373</v>
      </c>
      <c r="J25" s="76" t="n">
        <v>62.23772574932386</v>
      </c>
      <c r="K25" s="36" t="inlineStr">
        <is>
          <t>B</t>
        </is>
      </c>
    </row>
    <row r="26" ht="15" customHeight="1">
      <c r="A26" s="36" t="inlineStr">
        <is>
          <t>I1632</t>
        </is>
      </c>
      <c r="B26" s="37" t="inlineStr">
        <is>
          <t>PERFIL METÁLICO ' I ',  H=200MM (30,50KG/M)</t>
        </is>
      </c>
      <c r="C26" s="36" t="inlineStr">
        <is>
          <t>SEINFRA</t>
        </is>
      </c>
      <c r="D26" s="36" t="inlineStr">
        <is>
          <t>Material</t>
        </is>
      </c>
      <c r="E26" s="36" t="inlineStr">
        <is>
          <t>M</t>
        </is>
      </c>
      <c r="F26" s="74" t="n">
        <v>50</v>
      </c>
      <c r="G26" s="75" t="n">
        <v>396.5</v>
      </c>
      <c r="H26" s="75" t="n">
        <v>19825</v>
      </c>
      <c r="I26" s="76" t="n">
        <v>1.173775826709409</v>
      </c>
      <c r="J26" s="76" t="n">
        <v>63.16414354074739</v>
      </c>
      <c r="K26" s="36" t="inlineStr">
        <is>
          <t>B</t>
        </is>
      </c>
    </row>
    <row r="27" ht="36" customHeight="1">
      <c r="A27" s="36" t="inlineStr">
        <is>
          <t>G0405</t>
        </is>
      </c>
      <c r="B27" s="37" t="inlineStr">
        <is>
          <t>INSPETOR DE SOLDA N1/EV-N2-S-SNQC (CEGÁS)</t>
        </is>
      </c>
      <c r="C27" s="36" t="inlineStr">
        <is>
          <t>SEINFRA</t>
        </is>
      </c>
      <c r="D27" s="36" t="inlineStr">
        <is>
          <t>COTAÇÃO / MAO DE OBRA (C/ ENCARGOS)</t>
        </is>
      </c>
      <c r="E27" s="36" t="inlineStr">
        <is>
          <t>H</t>
        </is>
      </c>
      <c r="F27" s="74" t="n">
        <v>438.43</v>
      </c>
      <c r="G27" s="75" t="n">
        <v>42.35</v>
      </c>
      <c r="H27" s="75" t="n">
        <v>18567.5105</v>
      </c>
      <c r="I27" s="76" t="n">
        <v>1.099323832891457</v>
      </c>
      <c r="J27" s="76" t="n">
        <v>64.03179910727624</v>
      </c>
      <c r="K27" s="36" t="inlineStr">
        <is>
          <t>B</t>
        </is>
      </c>
    </row>
    <row r="28" ht="15" customHeight="1">
      <c r="A28" s="36" t="inlineStr">
        <is>
          <t>I2424</t>
        </is>
      </c>
      <c r="B28" s="37" t="inlineStr">
        <is>
          <t>SOLDADOR RAIO X</t>
        </is>
      </c>
      <c r="C28" s="36" t="inlineStr">
        <is>
          <t>SEINFRA</t>
        </is>
      </c>
      <c r="D28" s="36" t="inlineStr">
        <is>
          <t>Mão de Obra</t>
        </is>
      </c>
      <c r="E28" s="36" t="inlineStr">
        <is>
          <t>H</t>
        </is>
      </c>
      <c r="F28" s="74" t="n">
        <v>480.31</v>
      </c>
      <c r="G28" s="75" t="n">
        <v>31.83</v>
      </c>
      <c r="H28" s="75" t="n">
        <v>15288.2673</v>
      </c>
      <c r="I28" s="76" t="n">
        <v>0.9051701684243089</v>
      </c>
      <c r="J28" s="76" t="n">
        <v>64.74621652609524</v>
      </c>
      <c r="K28" s="36" t="inlineStr">
        <is>
          <t>B</t>
        </is>
      </c>
    </row>
    <row r="29" ht="15" customHeight="1">
      <c r="A29" s="36" t="inlineStr">
        <is>
          <t>I2325</t>
        </is>
      </c>
      <c r="B29" s="37" t="inlineStr">
        <is>
          <t>ESMERILHADOR</t>
        </is>
      </c>
      <c r="C29" s="36" t="inlineStr">
        <is>
          <t>SEINFRA</t>
        </is>
      </c>
      <c r="D29" s="36" t="inlineStr">
        <is>
          <t>Mão de Obra</t>
        </is>
      </c>
      <c r="E29" s="36" t="inlineStr">
        <is>
          <t>H</t>
        </is>
      </c>
      <c r="F29" s="74" t="n">
        <v>438.43</v>
      </c>
      <c r="G29" s="75" t="n">
        <v>26.86</v>
      </c>
      <c r="H29" s="75" t="n">
        <v>11776.2298</v>
      </c>
      <c r="I29" s="76" t="n">
        <v>0.6972334864572498</v>
      </c>
      <c r="J29" s="76" t="n">
        <v>65.29651710556034</v>
      </c>
      <c r="K29" s="36" t="inlineStr">
        <is>
          <t>B</t>
        </is>
      </c>
    </row>
    <row r="30" ht="15" customHeight="1">
      <c r="A30" s="36" t="inlineStr">
        <is>
          <t>G0128</t>
        </is>
      </c>
      <c r="B30" s="37" t="inlineStr">
        <is>
          <t>ESCOVA DE AÇO COPO TRANÇADA 4 1/2"</t>
        </is>
      </c>
      <c r="C30" s="36" t="inlineStr">
        <is>
          <t>SEINFRA</t>
        </is>
      </c>
      <c r="D30" s="36" t="inlineStr">
        <is>
          <t>Material</t>
        </is>
      </c>
      <c r="E30" s="36" t="inlineStr">
        <is>
          <t>UN</t>
        </is>
      </c>
      <c r="F30" s="74" t="n">
        <v>355.23</v>
      </c>
      <c r="G30" s="75" t="n">
        <v>33.15</v>
      </c>
      <c r="H30" s="75" t="n">
        <v>11775.8745</v>
      </c>
      <c r="I30" s="76" t="n">
        <v>0.6972124502629885</v>
      </c>
      <c r="J30" s="76" t="n">
        <v>65.84680086230641</v>
      </c>
      <c r="K30" s="36" t="inlineStr">
        <is>
          <t>B</t>
        </is>
      </c>
    </row>
    <row r="31" ht="15" customHeight="1">
      <c r="A31" s="36" t="inlineStr">
        <is>
          <t>I2391</t>
        </is>
      </c>
      <c r="B31" s="37" t="inlineStr">
        <is>
          <t>PEDREIRO</t>
        </is>
      </c>
      <c r="C31" s="36" t="inlineStr">
        <is>
          <t>SEINFRA</t>
        </is>
      </c>
      <c r="D31" s="36" t="inlineStr">
        <is>
          <t>Mão de Obra</t>
        </is>
      </c>
      <c r="E31" s="36" t="inlineStr">
        <is>
          <t>H</t>
        </is>
      </c>
      <c r="F31" s="74" t="n">
        <v>416.25</v>
      </c>
      <c r="G31" s="75" t="n">
        <v>26.86</v>
      </c>
      <c r="H31" s="75" t="n">
        <v>11180.475</v>
      </c>
      <c r="I31" s="76" t="n">
        <v>0.6619607206117972</v>
      </c>
      <c r="J31" s="76" t="n">
        <v>66.36926217825369</v>
      </c>
      <c r="K31" s="36" t="inlineStr">
        <is>
          <t>B</t>
        </is>
      </c>
    </row>
    <row r="32" ht="20" customHeight="1">
      <c r="A32" s="36" t="inlineStr">
        <is>
          <t>CXX16</t>
        </is>
      </c>
      <c r="B32" s="37" t="inlineStr">
        <is>
          <t>LEVATAMENTO TOPOGRAFICO, PROJETO DE REDE DE GASODUTO, DESNHOS EM CAD, MEMORIAIS E DOCUMENTOS TÉCNICOS</t>
        </is>
      </c>
      <c r="C32" s="36" t="inlineStr"/>
      <c r="D32" s="36" t="inlineStr">
        <is>
          <t>OUTROS</t>
        </is>
      </c>
      <c r="E32" s="36" t="inlineStr">
        <is>
          <t>M</t>
        </is>
      </c>
      <c r="F32" s="74" t="n">
        <v>1987.59</v>
      </c>
      <c r="G32" s="75" t="n">
        <v>5.44</v>
      </c>
      <c r="H32" s="75" t="n">
        <v>10812.4896</v>
      </c>
      <c r="I32" s="76" t="n">
        <v>0.6401734637592377</v>
      </c>
      <c r="J32" s="76" t="n">
        <v>66.8745274042607</v>
      </c>
      <c r="K32" s="36" t="inlineStr">
        <is>
          <t>B</t>
        </is>
      </c>
    </row>
    <row r="33" ht="36" customHeight="1">
      <c r="A33" s="36" t="inlineStr">
        <is>
          <t>I2555</t>
        </is>
      </c>
      <c r="B33" s="37" t="inlineStr">
        <is>
          <t>OPERADOR DE GRUPO GERADOR</t>
        </is>
      </c>
      <c r="C33" s="36" t="inlineStr">
        <is>
          <t>SEINFRA</t>
        </is>
      </c>
      <c r="D33" s="36" t="inlineStr">
        <is>
          <t>COTAÇÃO / MAO DE OBRA (C/ ENCARGOS)</t>
        </is>
      </c>
      <c r="E33" s="36" t="inlineStr">
        <is>
          <t>H</t>
        </is>
      </c>
      <c r="F33" s="74" t="n">
        <v>442.5540372670807</v>
      </c>
      <c r="G33" s="75" t="n">
        <v>23.71</v>
      </c>
      <c r="H33" s="75" t="n">
        <v>10492.95622360248</v>
      </c>
      <c r="I33" s="76" t="n">
        <v>0.6212548986625295</v>
      </c>
      <c r="J33" s="76" t="n">
        <v>67.36486106522895</v>
      </c>
      <c r="K33" s="36" t="inlineStr">
        <is>
          <t>B</t>
        </is>
      </c>
    </row>
    <row r="34" ht="36" customHeight="1">
      <c r="A34" s="36" t="inlineStr">
        <is>
          <t>I2510</t>
        </is>
      </c>
      <c r="B34" s="37" t="inlineStr">
        <is>
          <t>ENCARREGADO DE SERVIÇOS</t>
        </is>
      </c>
      <c r="C34" s="36" t="inlineStr">
        <is>
          <t>SEINFRA</t>
        </is>
      </c>
      <c r="D34" s="36" t="inlineStr">
        <is>
          <t>COTAÇÃO / MAO DE OBRA (C/ ENCARGOS)</t>
        </is>
      </c>
      <c r="E34" s="36" t="inlineStr">
        <is>
          <t>H</t>
        </is>
      </c>
      <c r="F34" s="74" t="n">
        <v>317.24</v>
      </c>
      <c r="G34" s="75" t="n">
        <v>32.75</v>
      </c>
      <c r="H34" s="75" t="n">
        <v>10389.61</v>
      </c>
      <c r="I34" s="76" t="n">
        <v>0.6151360941709126</v>
      </c>
      <c r="J34" s="76" t="n">
        <v>67.85036520394027</v>
      </c>
      <c r="K34" s="36" t="inlineStr">
        <is>
          <t>B</t>
        </is>
      </c>
    </row>
    <row r="35" ht="15" customHeight="1">
      <c r="A35" s="36" t="inlineStr">
        <is>
          <t>I0109</t>
        </is>
      </c>
      <c r="B35" s="37" t="inlineStr">
        <is>
          <t>AREIA MEDIA</t>
        </is>
      </c>
      <c r="C35" s="36" t="inlineStr">
        <is>
          <t>SEINFRA</t>
        </is>
      </c>
      <c r="D35" s="36" t="inlineStr">
        <is>
          <t>Material</t>
        </is>
      </c>
      <c r="E35" s="36" t="inlineStr">
        <is>
          <t>M3</t>
        </is>
      </c>
      <c r="F35" s="74" t="n">
        <v>103.530659</v>
      </c>
      <c r="G35" s="75" t="n">
        <v>83.58</v>
      </c>
      <c r="H35" s="75" t="n">
        <v>8653.09247922</v>
      </c>
      <c r="I35" s="76" t="n">
        <v>0.5123223595656708</v>
      </c>
      <c r="J35" s="76" t="n">
        <v>68.25472215358916</v>
      </c>
      <c r="K35" s="36" t="inlineStr">
        <is>
          <t>B</t>
        </is>
      </c>
    </row>
    <row r="36" ht="52" customHeight="1">
      <c r="A36" s="36" t="inlineStr">
        <is>
          <t>CXX07</t>
        </is>
      </c>
      <c r="B36" s="37" t="inlineStr">
        <is>
          <t>DESFILE, SOLDAGEM, INSTALAÇÃO DE CONEXÕES, VÁLVULAS, ACESSÓRIOS E NIPLES COM ABERTURA E FECHAMENTO DE TIE-IN COM DISTÂNCIA DE ATÉ 2 METROS ENTRE PEÇAS E ACABAMENTO AO NÍVEL DO PISO PRONTO PARA REDE DE PEAD DN 110 mm, EM REDE DE GASODUTO - INCLUSO RETIRADA DE MATERIAL, CONEXÕES, MONTAGEM, INSTALAÇÃO e RECOMPOSIÇÃO (EXCETO ASFALTO) - PELO MÉTODO DESTRUTIVO OU FURO DIRECIONAL, INCLUSO BOTA FORA</t>
        </is>
      </c>
      <c r="C36" s="36" t="inlineStr"/>
      <c r="D36" s="36" t="inlineStr">
        <is>
          <t>OUTROS</t>
        </is>
      </c>
      <c r="E36" s="36" t="inlineStr">
        <is>
          <t>M</t>
        </is>
      </c>
      <c r="F36" s="74" t="n">
        <v>50</v>
      </c>
      <c r="G36" s="75" t="n">
        <v>154.84</v>
      </c>
      <c r="H36" s="75" t="n">
        <v>7742</v>
      </c>
      <c r="I36" s="76" t="n">
        <v>0.4583794426423326</v>
      </c>
      <c r="J36" s="76" t="n">
        <v>68.61650407243914</v>
      </c>
      <c r="K36" s="36" t="inlineStr">
        <is>
          <t>B</t>
        </is>
      </c>
    </row>
    <row r="37" ht="36" customHeight="1">
      <c r="A37" s="36" t="inlineStr">
        <is>
          <t>I2523</t>
        </is>
      </c>
      <c r="B37" s="37" t="inlineStr">
        <is>
          <t>OPERADOR DE PERFURATRIZ/ROMPEDOR PNEUMATICO</t>
        </is>
      </c>
      <c r="C37" s="36" t="inlineStr">
        <is>
          <t>SEINFRA</t>
        </is>
      </c>
      <c r="D37" s="36" t="inlineStr">
        <is>
          <t>COTAÇÃO / MAO DE OBRA (C/ ENCARGOS)</t>
        </is>
      </c>
      <c r="E37" s="36" t="inlineStr">
        <is>
          <t>H</t>
        </is>
      </c>
      <c r="F37" s="74" t="n">
        <v>288.1347058823529</v>
      </c>
      <c r="G37" s="75" t="n">
        <v>23.71</v>
      </c>
      <c r="H37" s="75" t="n">
        <v>6831.673876470588</v>
      </c>
      <c r="I37" s="76" t="n">
        <v>0.4044818992263978</v>
      </c>
      <c r="J37" s="76" t="n">
        <v>68.93574647511932</v>
      </c>
      <c r="K37" s="36" t="inlineStr">
        <is>
          <t>B</t>
        </is>
      </c>
    </row>
    <row r="38" ht="15" customHeight="1">
      <c r="A38" s="36" t="inlineStr">
        <is>
          <t>I0092</t>
        </is>
      </c>
      <c r="B38" s="37" t="inlineStr">
        <is>
          <t>APLICADOR REVESTIMENTO</t>
        </is>
      </c>
      <c r="C38" s="36" t="inlineStr">
        <is>
          <t>SEINFRA</t>
        </is>
      </c>
      <c r="D38" s="36" t="inlineStr">
        <is>
          <t>Mão de Obra</t>
        </is>
      </c>
      <c r="E38" s="36" t="inlineStr">
        <is>
          <t>H</t>
        </is>
      </c>
      <c r="F38" s="74" t="n">
        <v>251.761</v>
      </c>
      <c r="G38" s="75" t="n">
        <v>26.86</v>
      </c>
      <c r="H38" s="75" t="n">
        <v>6762.30046</v>
      </c>
      <c r="I38" s="76" t="n">
        <v>0.4003745176743464</v>
      </c>
      <c r="J38" s="76" t="n">
        <v>69.25174723330058</v>
      </c>
      <c r="K38" s="36" t="inlineStr">
        <is>
          <t>B</t>
        </is>
      </c>
    </row>
    <row r="39" ht="15" customHeight="1">
      <c r="A39" s="36" t="inlineStr">
        <is>
          <t>G0039</t>
        </is>
      </c>
      <c r="B39" s="37" t="inlineStr">
        <is>
          <t>ARGÔNIO</t>
        </is>
      </c>
      <c r="C39" s="36" t="inlineStr">
        <is>
          <t>SEINFRA</t>
        </is>
      </c>
      <c r="D39" s="36" t="inlineStr">
        <is>
          <t>Material</t>
        </is>
      </c>
      <c r="E39" s="36" t="inlineStr">
        <is>
          <t>M3</t>
        </is>
      </c>
      <c r="F39" s="74" t="n">
        <v>154.19</v>
      </c>
      <c r="G39" s="75" t="n">
        <v>41.15</v>
      </c>
      <c r="H39" s="75" t="n">
        <v>6344.9185</v>
      </c>
      <c r="I39" s="76" t="n">
        <v>0.3756626460399154</v>
      </c>
      <c r="J39" s="76" t="n">
        <v>69.54824391794919</v>
      </c>
      <c r="K39" s="36" t="inlineStr">
        <is>
          <t>B</t>
        </is>
      </c>
    </row>
    <row r="40" ht="15" customHeight="1">
      <c r="A40" s="36" t="inlineStr">
        <is>
          <t>I0050</t>
        </is>
      </c>
      <c r="B40" s="37" t="inlineStr">
        <is>
          <t>ALUMINIO ESTRUTURAL USINADO PARA ESTRUTURA</t>
        </is>
      </c>
      <c r="C40" s="36" t="inlineStr">
        <is>
          <t>SEINFRA</t>
        </is>
      </c>
      <c r="D40" s="36" t="inlineStr">
        <is>
          <t>Material</t>
        </is>
      </c>
      <c r="E40" s="36" t="inlineStr">
        <is>
          <t>KG</t>
        </is>
      </c>
      <c r="F40" s="74" t="n">
        <v>190</v>
      </c>
      <c r="G40" s="75" t="n">
        <v>32.63</v>
      </c>
      <c r="H40" s="75" t="n">
        <v>6199.7</v>
      </c>
      <c r="I40" s="76" t="n">
        <v>0.3670647159066998</v>
      </c>
      <c r="J40" s="76" t="n">
        <v>69.83795450465732</v>
      </c>
      <c r="K40" s="36" t="inlineStr">
        <is>
          <t>B</t>
        </is>
      </c>
    </row>
    <row r="41" ht="15" customHeight="1">
      <c r="A41" s="36" t="inlineStr">
        <is>
          <t>I1605</t>
        </is>
      </c>
      <c r="B41" s="37" t="inlineStr">
        <is>
          <t>PEDRISCO</t>
        </is>
      </c>
      <c r="C41" s="36" t="inlineStr">
        <is>
          <t>SEINFRA</t>
        </is>
      </c>
      <c r="D41" s="36" t="inlineStr">
        <is>
          <t>Material</t>
        </is>
      </c>
      <c r="E41" s="36" t="inlineStr">
        <is>
          <t>M3</t>
        </is>
      </c>
      <c r="F41" s="74" t="n">
        <v>58.03512</v>
      </c>
      <c r="G41" s="75" t="n">
        <v>100.5</v>
      </c>
      <c r="H41" s="75" t="n">
        <v>5832.52956</v>
      </c>
      <c r="I41" s="76" t="n">
        <v>0.3453257102696628</v>
      </c>
      <c r="J41" s="76" t="n">
        <v>70.11050731984075</v>
      </c>
      <c r="K41" s="36" t="inlineStr">
        <is>
          <t>B</t>
        </is>
      </c>
    </row>
    <row r="42" ht="36" customHeight="1">
      <c r="A42" s="36" t="inlineStr">
        <is>
          <t>G0407</t>
        </is>
      </c>
      <c r="B42" s="37" t="inlineStr">
        <is>
          <t>INSPETOR DE ULTRA-SOM US-N2-S2.1-SNQC/END (CEGÁS)</t>
        </is>
      </c>
      <c r="C42" s="36" t="inlineStr">
        <is>
          <t>SEINFRA</t>
        </is>
      </c>
      <c r="D42" s="36" t="inlineStr">
        <is>
          <t>COTAÇÃO / MAO DE OBRA (C/ ENCARGOS)</t>
        </is>
      </c>
      <c r="E42" s="36" t="inlineStr">
        <is>
          <t>H</t>
        </is>
      </c>
      <c r="F42" s="74" t="n">
        <v>50</v>
      </c>
      <c r="G42" s="75" t="n">
        <v>115.48</v>
      </c>
      <c r="H42" s="75" t="n">
        <v>5774</v>
      </c>
      <c r="I42" s="76" t="n">
        <v>0.3418603593150127</v>
      </c>
      <c r="J42" s="76" t="n">
        <v>70.38032504128739</v>
      </c>
      <c r="K42" s="36" t="inlineStr">
        <is>
          <t>B</t>
        </is>
      </c>
    </row>
    <row r="43" ht="15" customHeight="1">
      <c r="A43" s="36" t="inlineStr">
        <is>
          <t>I0498</t>
        </is>
      </c>
      <c r="B43" s="37" t="inlineStr">
        <is>
          <t>CARPINTEIRO</t>
        </is>
      </c>
      <c r="C43" s="36" t="inlineStr">
        <is>
          <t>SEINFRA</t>
        </is>
      </c>
      <c r="D43" s="36" t="inlineStr">
        <is>
          <t>Mão de Obra</t>
        </is>
      </c>
      <c r="E43" s="36" t="inlineStr">
        <is>
          <t>H</t>
        </is>
      </c>
      <c r="F43" s="74" t="n">
        <v>212.06</v>
      </c>
      <c r="G43" s="75" t="n">
        <v>26.86</v>
      </c>
      <c r="H43" s="75" t="n">
        <v>5695.9316</v>
      </c>
      <c r="I43" s="76" t="n">
        <v>0.3372381751662167</v>
      </c>
      <c r="J43" s="76" t="n">
        <v>70.6464945691917</v>
      </c>
      <c r="K43" s="36" t="inlineStr">
        <is>
          <t>B</t>
        </is>
      </c>
    </row>
    <row r="44" ht="36" customHeight="1">
      <c r="A44" s="36" t="inlineStr">
        <is>
          <t>G0408</t>
        </is>
      </c>
      <c r="B44" s="37" t="inlineStr">
        <is>
          <t>NAVEGADOR DE FURO DIRECIONAL (CEGÁS)</t>
        </is>
      </c>
      <c r="C44" s="36" t="inlineStr">
        <is>
          <t>SEINFRA</t>
        </is>
      </c>
      <c r="D44" s="36" t="inlineStr">
        <is>
          <t>COTAÇÃO / MAO DE OBRA (C/ ENCARGOS)</t>
        </is>
      </c>
      <c r="E44" s="36" t="inlineStr">
        <is>
          <t>H</t>
        </is>
      </c>
      <c r="F44" s="74" t="n">
        <v>145.18</v>
      </c>
      <c r="G44" s="75" t="n">
        <v>36.64</v>
      </c>
      <c r="H44" s="75" t="n">
        <v>5319.3952</v>
      </c>
      <c r="I44" s="76" t="n">
        <v>0.3149446405283259</v>
      </c>
      <c r="J44" s="76" t="n">
        <v>70.89506893487636</v>
      </c>
      <c r="K44" s="36" t="inlineStr">
        <is>
          <t>B</t>
        </is>
      </c>
    </row>
    <row r="45" ht="15" customHeight="1">
      <c r="A45" s="36" t="inlineStr">
        <is>
          <t>G0228</t>
        </is>
      </c>
      <c r="B45" s="37" t="inlineStr">
        <is>
          <t>NITROGÊNIO</t>
        </is>
      </c>
      <c r="C45" s="36" t="inlineStr">
        <is>
          <t>SEINFRA</t>
        </is>
      </c>
      <c r="D45" s="36" t="inlineStr">
        <is>
          <t>Material</t>
        </is>
      </c>
      <c r="E45" s="36" t="inlineStr">
        <is>
          <t>M3</t>
        </is>
      </c>
      <c r="F45" s="74" t="n">
        <v>150</v>
      </c>
      <c r="G45" s="75" t="n">
        <v>34.3</v>
      </c>
      <c r="H45" s="75" t="n">
        <v>5145</v>
      </c>
      <c r="I45" s="76" t="n">
        <v>0.3046192498572464</v>
      </c>
      <c r="J45" s="76" t="n">
        <v>71.13549362778299</v>
      </c>
      <c r="K45" s="36" t="inlineStr">
        <is>
          <t>B</t>
        </is>
      </c>
    </row>
    <row r="46" ht="36" customHeight="1">
      <c r="A46" s="36" t="inlineStr">
        <is>
          <t>G0411</t>
        </is>
      </c>
      <c r="B46" s="37" t="inlineStr">
        <is>
          <t>OPERADOR DE MÁQUINA DE FURO DIRECIONAL (CEGÁS)</t>
        </is>
      </c>
      <c r="C46" s="36" t="inlineStr">
        <is>
          <t>SEINFRA</t>
        </is>
      </c>
      <c r="D46" s="36" t="inlineStr">
        <is>
          <t>COTAÇÃO / MAO DE OBRA (C/ ENCARGOS)</t>
        </is>
      </c>
      <c r="E46" s="36" t="inlineStr">
        <is>
          <t>H</t>
        </is>
      </c>
      <c r="F46" s="74" t="n">
        <v>145.18</v>
      </c>
      <c r="G46" s="75" t="n">
        <v>33.97</v>
      </c>
      <c r="H46" s="75" t="n">
        <v>4931.7646</v>
      </c>
      <c r="I46" s="76" t="n">
        <v>0.2919942532409179</v>
      </c>
      <c r="J46" s="76" t="n">
        <v>71.3659536634466</v>
      </c>
      <c r="K46" s="36" t="inlineStr">
        <is>
          <t>B</t>
        </is>
      </c>
    </row>
    <row r="47" ht="20" customHeight="1">
      <c r="A47" s="36" t="inlineStr">
        <is>
          <t>G0346</t>
        </is>
      </c>
      <c r="B47" s="37" t="inlineStr">
        <is>
          <t>TESTE DA VÁLVULA BIPARTIDA FLANGEADA  3", HIDROSTÁTICO DO CORPO E VEDAÇÃO E PNEUMÁTICO DA VEDAÇÃO COM EMISSÃO DE RELATÓRIO</t>
        </is>
      </c>
      <c r="C47" s="36" t="inlineStr">
        <is>
          <t>SEINFRA</t>
        </is>
      </c>
      <c r="D47" s="36" t="inlineStr">
        <is>
          <t>Material</t>
        </is>
      </c>
      <c r="E47" s="36" t="inlineStr">
        <is>
          <t>UN</t>
        </is>
      </c>
      <c r="F47" s="74" t="n">
        <v>10</v>
      </c>
      <c r="G47" s="75" t="n">
        <v>472.33</v>
      </c>
      <c r="H47" s="75" t="n">
        <v>4723.3</v>
      </c>
      <c r="I47" s="76" t="n">
        <v>0.2796517206706962</v>
      </c>
      <c r="J47" s="76" t="n">
        <v>71.58667241019216</v>
      </c>
      <c r="K47" s="36" t="inlineStr">
        <is>
          <t>B</t>
        </is>
      </c>
    </row>
    <row r="48" ht="20" customHeight="1">
      <c r="A48" s="36" t="inlineStr">
        <is>
          <t>G0346</t>
        </is>
      </c>
      <c r="B48" s="37" t="inlineStr">
        <is>
          <t>TESTE DA VÁLVULA BIPARTIDA FLANGEADA  3", HIDROSTÁTICO DO CORPO E VEDAÇÃO E PNEUMÁTICO DA VEDAÇÃO COM EMISSÃO DE RELATÓRIO</t>
        </is>
      </c>
      <c r="C48" s="36" t="inlineStr">
        <is>
          <t>SEINFRA</t>
        </is>
      </c>
      <c r="D48" s="36" t="inlineStr">
        <is>
          <t>Material</t>
        </is>
      </c>
      <c r="E48" s="36" t="inlineStr">
        <is>
          <t>UN</t>
        </is>
      </c>
      <c r="F48" s="74" t="n">
        <v>10</v>
      </c>
      <c r="G48" s="75" t="n">
        <v>472.33</v>
      </c>
      <c r="H48" s="75" t="n">
        <v>4723.3</v>
      </c>
      <c r="I48" s="76" t="n">
        <v>0.2796517206706962</v>
      </c>
      <c r="J48" s="76" t="n">
        <v>71.80739115693773</v>
      </c>
      <c r="K48" s="36" t="inlineStr">
        <is>
          <t>B</t>
        </is>
      </c>
    </row>
    <row r="49" ht="36" customHeight="1">
      <c r="A49" s="36" t="inlineStr">
        <is>
          <t>I2561</t>
        </is>
      </c>
      <c r="B49" s="37" t="inlineStr">
        <is>
          <t>OPERADOR DE RETRO ESCAVADEIRA</t>
        </is>
      </c>
      <c r="C49" s="36" t="inlineStr">
        <is>
          <t>SEINFRA</t>
        </is>
      </c>
      <c r="D49" s="36" t="inlineStr">
        <is>
          <t>COTAÇÃO / MAO DE OBRA (C/ ENCARGOS)</t>
        </is>
      </c>
      <c r="E49" s="36" t="inlineStr">
        <is>
          <t>H</t>
        </is>
      </c>
      <c r="F49" s="74" t="n">
        <v>145.18</v>
      </c>
      <c r="G49" s="75" t="n">
        <v>32.45</v>
      </c>
      <c r="H49" s="75" t="n">
        <v>4711.091</v>
      </c>
      <c r="I49" s="76" t="n">
        <v>0.2789288642233673</v>
      </c>
      <c r="J49" s="76" t="n">
        <v>72.02753933312928</v>
      </c>
      <c r="K49" s="36" t="inlineStr">
        <is>
          <t>B</t>
        </is>
      </c>
    </row>
    <row r="50" ht="20" customHeight="1">
      <c r="A50" s="36" t="inlineStr">
        <is>
          <t>G0345</t>
        </is>
      </c>
      <c r="B50" s="37" t="inlineStr">
        <is>
          <t>TESTE DA VÁLVULA BIPARTIDA FLANGEADA  2", HIDROSTÁTICO DO CORPO E VEDAÇÃO E PNEUMÁTICO DA VEDAÇÃO COM EMISSÃO DE RELATÓRIO</t>
        </is>
      </c>
      <c r="C50" s="36" t="inlineStr">
        <is>
          <t>SEINFRA</t>
        </is>
      </c>
      <c r="D50" s="36" t="inlineStr">
        <is>
          <t>Material</t>
        </is>
      </c>
      <c r="E50" s="36" t="inlineStr">
        <is>
          <t>UN</t>
        </is>
      </c>
      <c r="F50" s="74" t="n">
        <v>10</v>
      </c>
      <c r="G50" s="75" t="n">
        <v>440.4</v>
      </c>
      <c r="H50" s="75" t="n">
        <v>4404</v>
      </c>
      <c r="I50" s="76" t="n">
        <v>0.2607469730556488</v>
      </c>
      <c r="J50" s="76" t="n">
        <v>72.23333726268434</v>
      </c>
      <c r="K50" s="36" t="inlineStr">
        <is>
          <t>B</t>
        </is>
      </c>
    </row>
    <row r="51" ht="20" customHeight="1">
      <c r="A51" s="36" t="inlineStr">
        <is>
          <t>G0345</t>
        </is>
      </c>
      <c r="B51" s="37" t="inlineStr">
        <is>
          <t>TESTE DA VÁLVULA BIPARTIDA FLANGEADA  2", HIDROSTÁTICO DO CORPO E VEDAÇÃO E PNEUMÁTICO DA VEDAÇÃO COM EMISSÃO DE RELATÓRIO</t>
        </is>
      </c>
      <c r="C51" s="36" t="inlineStr">
        <is>
          <t>SEINFRA</t>
        </is>
      </c>
      <c r="D51" s="36" t="inlineStr">
        <is>
          <t>Material</t>
        </is>
      </c>
      <c r="E51" s="36" t="inlineStr">
        <is>
          <t>UN</t>
        </is>
      </c>
      <c r="F51" s="74" t="n">
        <v>10</v>
      </c>
      <c r="G51" s="75" t="n">
        <v>440.4</v>
      </c>
      <c r="H51" s="75" t="n">
        <v>4404</v>
      </c>
      <c r="I51" s="76" t="n">
        <v>0.2607469730556488</v>
      </c>
      <c r="J51" s="76" t="n">
        <v>72.43913519223942</v>
      </c>
      <c r="K51" s="36" t="inlineStr">
        <is>
          <t>B</t>
        </is>
      </c>
    </row>
    <row r="52" ht="15" customHeight="1">
      <c r="A52" s="36" t="inlineStr">
        <is>
          <t>G0229</t>
        </is>
      </c>
      <c r="B52" s="37" t="inlineStr">
        <is>
          <t>PÁ DE CORTE 4.5" PARA FURO DIRECIONAL</t>
        </is>
      </c>
      <c r="C52" s="36" t="inlineStr">
        <is>
          <t>SEINFRA</t>
        </is>
      </c>
      <c r="D52" s="36" t="inlineStr">
        <is>
          <t>Material</t>
        </is>
      </c>
      <c r="E52" s="36" t="inlineStr">
        <is>
          <t>UN</t>
        </is>
      </c>
      <c r="F52" s="74" t="n">
        <v>2.7</v>
      </c>
      <c r="G52" s="75" t="n">
        <v>1401.82</v>
      </c>
      <c r="H52" s="75" t="n">
        <v>3784.914</v>
      </c>
      <c r="I52" s="76" t="n">
        <v>0.2240928403215141</v>
      </c>
      <c r="J52" s="76" t="n">
        <v>72.61600318532577</v>
      </c>
      <c r="K52" s="36" t="inlineStr">
        <is>
          <t>B</t>
        </is>
      </c>
    </row>
    <row r="53" ht="52" customHeight="1">
      <c r="A53" s="36" t="inlineStr">
        <is>
          <t>CXX11</t>
        </is>
      </c>
      <c r="B53" s="37" t="inlineStr">
        <is>
          <t>DESFILE, SOLDAGEM, INSTALAÇÃO DE CONEXÕES, VÁLVULAS, ACESSÓRIOS E NIPLES COM ABERTURA E FECHAMENTO DE TIE-IN COM DISTÂNCIA DE ATÉ 2 METROS ENTRE PEÇAS E ACABAMENTO AO NÍVEL DO PISO PRONTO PARA REDE DE PEAD DN 32 mm, EM REDE DE GASODUTO - INCLUSO RETIRADA DE MATERIAL, CONEXÕES, MONTAGEM, INSTALAÇÃO e RECOMPOSIÇÃO (EXCETO ASFALTO) - PELO MÉTODO DESTRUTIVO OU FURO DIRECIONAL, INCLUSO BOTA FORA</t>
        </is>
      </c>
      <c r="C53" s="36" t="inlineStr"/>
      <c r="D53" s="36" t="inlineStr">
        <is>
          <t>OUTROS</t>
        </is>
      </c>
      <c r="E53" s="36" t="inlineStr">
        <is>
          <t>M</t>
        </is>
      </c>
      <c r="F53" s="74" t="n">
        <v>30</v>
      </c>
      <c r="G53" s="75" t="n">
        <v>123.17</v>
      </c>
      <c r="H53" s="75" t="n">
        <v>3695.1</v>
      </c>
      <c r="I53" s="76" t="n">
        <v>0.2187752361802743</v>
      </c>
      <c r="J53" s="76" t="n">
        <v>72.78867437731009</v>
      </c>
      <c r="K53" s="36" t="inlineStr">
        <is>
          <t>B</t>
        </is>
      </c>
    </row>
    <row r="54" ht="15" customHeight="1">
      <c r="A54" s="36" t="inlineStr">
        <is>
          <t>I1061</t>
        </is>
      </c>
      <c r="B54" s="37" t="inlineStr">
        <is>
          <t>ELETRODOS</t>
        </is>
      </c>
      <c r="C54" s="36" t="inlineStr">
        <is>
          <t>SEINFRA</t>
        </is>
      </c>
      <c r="D54" s="36" t="inlineStr">
        <is>
          <t>Material</t>
        </is>
      </c>
      <c r="E54" s="36" t="inlineStr">
        <is>
          <t>KG</t>
        </is>
      </c>
      <c r="F54" s="74" t="n">
        <v>110.92</v>
      </c>
      <c r="G54" s="75" t="n">
        <v>32.44</v>
      </c>
      <c r="H54" s="75" t="n">
        <v>3598.2448</v>
      </c>
      <c r="I54" s="76" t="n">
        <v>0.2130407447577721</v>
      </c>
      <c r="J54" s="76" t="n">
        <v>72.9568193232779</v>
      </c>
      <c r="K54" s="36" t="inlineStr">
        <is>
          <t>B</t>
        </is>
      </c>
    </row>
    <row r="55" ht="15" customHeight="1">
      <c r="A55" s="36" t="inlineStr">
        <is>
          <t>I0895</t>
        </is>
      </c>
      <c r="B55" s="37" t="inlineStr">
        <is>
          <t>CRUZETA AÇO GALVANIZADO 1 1/4''</t>
        </is>
      </c>
      <c r="C55" s="36" t="inlineStr">
        <is>
          <t>SEINFRA</t>
        </is>
      </c>
      <c r="D55" s="36" t="inlineStr">
        <is>
          <t>Material</t>
        </is>
      </c>
      <c r="E55" s="36" t="inlineStr">
        <is>
          <t>UN</t>
        </is>
      </c>
      <c r="F55" s="74" t="n">
        <v>50</v>
      </c>
      <c r="G55" s="75" t="n">
        <v>67.06</v>
      </c>
      <c r="H55" s="75" t="n">
        <v>3353</v>
      </c>
      <c r="I55" s="76" t="n">
        <v>0.1985205723559469</v>
      </c>
      <c r="J55" s="76" t="n">
        <v>73.11350425919936</v>
      </c>
      <c r="K55" s="36" t="inlineStr">
        <is>
          <t>B</t>
        </is>
      </c>
    </row>
    <row r="56" ht="15" customHeight="1">
      <c r="A56" s="36" t="inlineStr">
        <is>
          <t>I0280</t>
        </is>
      </c>
      <c r="B56" s="37" t="inlineStr">
        <is>
          <t>BRITA</t>
        </is>
      </c>
      <c r="C56" s="36" t="inlineStr">
        <is>
          <t>SEINFRA</t>
        </is>
      </c>
      <c r="D56" s="36" t="inlineStr">
        <is>
          <t>Material</t>
        </is>
      </c>
      <c r="E56" s="36" t="inlineStr">
        <is>
          <t>M3</t>
        </is>
      </c>
      <c r="F56" s="74" t="n">
        <v>31.35</v>
      </c>
      <c r="G56" s="75" t="n">
        <v>100.5</v>
      </c>
      <c r="H56" s="75" t="n">
        <v>3150.675</v>
      </c>
      <c r="I56" s="76" t="n">
        <v>0.1865415461698697</v>
      </c>
      <c r="J56" s="76" t="n">
        <v>73.26073482702192</v>
      </c>
      <c r="K56" s="36" t="inlineStr">
        <is>
          <t>B</t>
        </is>
      </c>
    </row>
    <row r="57" ht="15" customHeight="1">
      <c r="A57" s="36" t="inlineStr">
        <is>
          <t>I2395</t>
        </is>
      </c>
      <c r="B57" s="37" t="inlineStr">
        <is>
          <t>PINTOR</t>
        </is>
      </c>
      <c r="C57" s="36" t="inlineStr">
        <is>
          <t>SEINFRA</t>
        </is>
      </c>
      <c r="D57" s="36" t="inlineStr">
        <is>
          <t>Mão de Obra</t>
        </is>
      </c>
      <c r="E57" s="36" t="inlineStr">
        <is>
          <t>H</t>
        </is>
      </c>
      <c r="F57" s="74" t="n">
        <v>114.675</v>
      </c>
      <c r="G57" s="75" t="n">
        <v>26.86</v>
      </c>
      <c r="H57" s="75" t="n">
        <v>3080.1705</v>
      </c>
      <c r="I57" s="76" t="n">
        <v>0.1823671967235024</v>
      </c>
      <c r="J57" s="76" t="n">
        <v>73.40467047840195</v>
      </c>
      <c r="K57" s="36" t="inlineStr">
        <is>
          <t>B</t>
        </is>
      </c>
    </row>
    <row r="58" ht="20" customHeight="1">
      <c r="A58" s="36" t="inlineStr">
        <is>
          <t>G0347</t>
        </is>
      </c>
      <c r="B58" s="37" t="inlineStr">
        <is>
          <t>TESTE DA VÁLVULA BIPARTIDA FLANGEADA  4", HIDROSTÁTICO DO CORPO E VEDAÇÃO E PNEUMÁTICO DA VEDAÇÃO COM EMISSÃO DE RELATÓRIO</t>
        </is>
      </c>
      <c r="C58" s="36" t="inlineStr">
        <is>
          <t>SEINFRA</t>
        </is>
      </c>
      <c r="D58" s="36" t="inlineStr">
        <is>
          <t>Material</t>
        </is>
      </c>
      <c r="E58" s="36" t="inlineStr">
        <is>
          <t>UN</t>
        </is>
      </c>
      <c r="F58" s="74" t="n">
        <v>5</v>
      </c>
      <c r="G58" s="75" t="n">
        <v>537.02</v>
      </c>
      <c r="H58" s="75" t="n">
        <v>2685.1</v>
      </c>
      <c r="I58" s="76" t="n">
        <v>0.1589763163832249</v>
      </c>
      <c r="J58" s="76" t="n">
        <v>73.5301445975319</v>
      </c>
      <c r="K58" s="36" t="inlineStr">
        <is>
          <t>B</t>
        </is>
      </c>
    </row>
    <row r="59" ht="20" customHeight="1">
      <c r="A59" s="36" t="inlineStr">
        <is>
          <t>G0347</t>
        </is>
      </c>
      <c r="B59" s="37" t="inlineStr">
        <is>
          <t>TESTE DA VÁLVULA BIPARTIDA FLANGEADA  4", HIDROSTÁTICO DO CORPO E VEDAÇÃO E PNEUMÁTICO DA VEDAÇÃO COM EMISSÃO DE RELATÓRIO</t>
        </is>
      </c>
      <c r="C59" s="36" t="inlineStr">
        <is>
          <t>SEINFRA</t>
        </is>
      </c>
      <c r="D59" s="36" t="inlineStr">
        <is>
          <t>Material</t>
        </is>
      </c>
      <c r="E59" s="36" t="inlineStr">
        <is>
          <t>UN</t>
        </is>
      </c>
      <c r="F59" s="74" t="n">
        <v>5</v>
      </c>
      <c r="G59" s="75" t="n">
        <v>537.02</v>
      </c>
      <c r="H59" s="75" t="n">
        <v>2685.1</v>
      </c>
      <c r="I59" s="76" t="n">
        <v>0.1589763163832249</v>
      </c>
      <c r="J59" s="76" t="n">
        <v>73.65561871666186</v>
      </c>
      <c r="K59" s="36" t="inlineStr">
        <is>
          <t>B</t>
        </is>
      </c>
    </row>
    <row r="60" ht="15" customHeight="1">
      <c r="A60" s="36" t="inlineStr">
        <is>
          <t>I8363</t>
        </is>
      </c>
      <c r="B60" s="37" t="inlineStr">
        <is>
          <t>TACHÕES BIDIRECIONAIS</t>
        </is>
      </c>
      <c r="C60" s="36" t="inlineStr">
        <is>
          <t>SEINFRA</t>
        </is>
      </c>
      <c r="D60" s="36" t="inlineStr">
        <is>
          <t>Material</t>
        </is>
      </c>
      <c r="E60" s="36" t="inlineStr">
        <is>
          <t>UN</t>
        </is>
      </c>
      <c r="F60" s="74" t="n">
        <v>50</v>
      </c>
      <c r="G60" s="75" t="n">
        <v>51.89</v>
      </c>
      <c r="H60" s="75" t="n">
        <v>2594.5</v>
      </c>
      <c r="I60" s="76" t="n">
        <v>0.1536121756568757</v>
      </c>
      <c r="J60" s="76" t="n">
        <v>73.77685911816745</v>
      </c>
      <c r="K60" s="36" t="inlineStr">
        <is>
          <t>B</t>
        </is>
      </c>
    </row>
    <row r="61" ht="36" customHeight="1">
      <c r="A61" s="36" t="inlineStr">
        <is>
          <t>G0465</t>
        </is>
      </c>
      <c r="B61" s="37" t="inlineStr">
        <is>
          <t>SUPERVISOR PEAD C/ 30% DE PERICULOSIDADE INCLUSO (CEGÁS)</t>
        </is>
      </c>
      <c r="C61" s="36" t="inlineStr">
        <is>
          <t>SEINFRA</t>
        </is>
      </c>
      <c r="D61" s="36" t="inlineStr">
        <is>
          <t>COTAÇÃO / MAO DE OBRA (C/ ENCARGOS)</t>
        </is>
      </c>
      <c r="E61" s="36" t="inlineStr">
        <is>
          <t>H</t>
        </is>
      </c>
      <c r="F61" s="74" t="n">
        <v>66</v>
      </c>
      <c r="G61" s="75" t="n">
        <v>38.53</v>
      </c>
      <c r="H61" s="75" t="n">
        <v>2542.98</v>
      </c>
      <c r="I61" s="76" t="n">
        <v>0.1505618386787134</v>
      </c>
      <c r="J61" s="76" t="n">
        <v>73.89569200165973</v>
      </c>
      <c r="K61" s="36" t="inlineStr">
        <is>
          <t>B</t>
        </is>
      </c>
    </row>
    <row r="62" ht="15" customHeight="1">
      <c r="A62" s="36" t="inlineStr">
        <is>
          <t>I2170</t>
        </is>
      </c>
      <c r="B62" s="37" t="inlineStr">
        <is>
          <t>TUBO AÇO GALVANIZADO DE 40MM (1 1/2')</t>
        </is>
      </c>
      <c r="C62" s="36" t="inlineStr">
        <is>
          <t>SEINFRA</t>
        </is>
      </c>
      <c r="D62" s="36" t="inlineStr">
        <is>
          <t>Material</t>
        </is>
      </c>
      <c r="E62" s="36" t="inlineStr">
        <is>
          <t>M</t>
        </is>
      </c>
      <c r="F62" s="74" t="n">
        <v>50</v>
      </c>
      <c r="G62" s="75" t="n">
        <v>50.53</v>
      </c>
      <c r="H62" s="75" t="n">
        <v>2526.5</v>
      </c>
      <c r="I62" s="76" t="n">
        <v>0.1495861097695496</v>
      </c>
      <c r="J62" s="76" t="n">
        <v>74.01375477845829</v>
      </c>
      <c r="K62" s="36" t="inlineStr">
        <is>
          <t>B</t>
        </is>
      </c>
    </row>
    <row r="63" ht="15" customHeight="1">
      <c r="A63" s="36" t="inlineStr">
        <is>
          <t>I2040</t>
        </is>
      </c>
      <c r="B63" s="37" t="inlineStr">
        <is>
          <t>TELA SOLDADA EM ACO CA-60 B FIO= 5,0MM MALHA 10 X 10 CM (3,11KG/M2)</t>
        </is>
      </c>
      <c r="C63" s="36" t="inlineStr">
        <is>
          <t>SEINFRA</t>
        </is>
      </c>
      <c r="D63" s="36" t="inlineStr">
        <is>
          <t>Material</t>
        </is>
      </c>
      <c r="E63" s="36" t="inlineStr">
        <is>
          <t>M2</t>
        </is>
      </c>
      <c r="F63" s="74" t="n">
        <v>103</v>
      </c>
      <c r="G63" s="75" t="n">
        <v>23.87</v>
      </c>
      <c r="H63" s="75" t="n">
        <v>2458.61</v>
      </c>
      <c r="I63" s="76" t="n">
        <v>0.1455665566358648</v>
      </c>
      <c r="J63" s="76" t="n">
        <v>74.12864507082509</v>
      </c>
      <c r="K63" s="36" t="inlineStr">
        <is>
          <t>B</t>
        </is>
      </c>
    </row>
    <row r="64" ht="36" customHeight="1">
      <c r="A64" s="36" t="inlineStr">
        <is>
          <t>I2553</t>
        </is>
      </c>
      <c r="B64" s="37" t="inlineStr">
        <is>
          <t>OPERADOR DE COMPRESSOR DE AR</t>
        </is>
      </c>
      <c r="C64" s="36" t="inlineStr">
        <is>
          <t>SEINFRA</t>
        </is>
      </c>
      <c r="D64" s="36" t="inlineStr">
        <is>
          <t>COTAÇÃO / MAO DE OBRA (C/ ENCARGOS)</t>
        </is>
      </c>
      <c r="E64" s="36" t="inlineStr">
        <is>
          <t>H</t>
        </is>
      </c>
      <c r="F64" s="74" t="n">
        <v>98.84490196078431</v>
      </c>
      <c r="G64" s="75" t="n">
        <v>23.71</v>
      </c>
      <c r="H64" s="75" t="n">
        <v>2343.612625490196</v>
      </c>
      <c r="I64" s="76" t="n">
        <v>0.1387579241851886</v>
      </c>
      <c r="J64" s="76" t="n">
        <v>74.23816143905501</v>
      </c>
      <c r="K64" s="36" t="inlineStr">
        <is>
          <t>B</t>
        </is>
      </c>
    </row>
    <row r="65" ht="15" customHeight="1">
      <c r="A65" s="36" t="inlineStr">
        <is>
          <t>I1945</t>
        </is>
      </c>
      <c r="B65" s="37" t="inlineStr">
        <is>
          <t>TE AÇO GALVANIZADO DE 1 1/2'</t>
        </is>
      </c>
      <c r="C65" s="36" t="inlineStr">
        <is>
          <t>SEINFRA</t>
        </is>
      </c>
      <c r="D65" s="36" t="inlineStr">
        <is>
          <t>Material</t>
        </is>
      </c>
      <c r="E65" s="36" t="inlineStr">
        <is>
          <t>UN</t>
        </is>
      </c>
      <c r="F65" s="74" t="n">
        <v>50</v>
      </c>
      <c r="G65" s="75" t="n">
        <v>46.75</v>
      </c>
      <c r="H65" s="75" t="n">
        <v>2337.5</v>
      </c>
      <c r="I65" s="76" t="n">
        <v>0.1383960148768345</v>
      </c>
      <c r="J65" s="76" t="n">
        <v>74.34739228835905</v>
      </c>
      <c r="K65" s="36" t="inlineStr">
        <is>
          <t>B</t>
        </is>
      </c>
    </row>
    <row r="66" ht="15" customHeight="1">
      <c r="A66" s="36" t="inlineStr">
        <is>
          <t>G0290</t>
        </is>
      </c>
      <c r="B66" s="37" t="inlineStr">
        <is>
          <t>TACHA DE SINALIZAÇÃO PADRÃO CEGÁS</t>
        </is>
      </c>
      <c r="C66" s="36" t="inlineStr">
        <is>
          <t>SEINFRA</t>
        </is>
      </c>
      <c r="D66" s="36" t="inlineStr">
        <is>
          <t>Material</t>
        </is>
      </c>
      <c r="E66" s="36" t="inlineStr">
        <is>
          <t>UN</t>
        </is>
      </c>
      <c r="F66" s="74" t="n">
        <v>100</v>
      </c>
      <c r="G66" s="75" t="n">
        <v>22.75</v>
      </c>
      <c r="H66" s="75" t="n">
        <v>2275</v>
      </c>
      <c r="I66" s="76" t="n">
        <v>0.1346955866715715</v>
      </c>
      <c r="J66" s="76" t="n">
        <v>74.45370252671913</v>
      </c>
      <c r="K66" s="36" t="inlineStr">
        <is>
          <t>B</t>
        </is>
      </c>
    </row>
    <row r="67" ht="15" customHeight="1">
      <c r="A67" s="36" t="inlineStr">
        <is>
          <t>I0967</t>
        </is>
      </c>
      <c r="B67" s="37" t="inlineStr">
        <is>
          <t>DISCO DE DESBASTE DE 7'</t>
        </is>
      </c>
      <c r="C67" s="36" t="inlineStr">
        <is>
          <t>SEINFRA</t>
        </is>
      </c>
      <c r="D67" s="36" t="inlineStr">
        <is>
          <t>Material</t>
        </is>
      </c>
      <c r="E67" s="36" t="inlineStr">
        <is>
          <t>UN</t>
        </is>
      </c>
      <c r="F67" s="74" t="n">
        <v>94.8</v>
      </c>
      <c r="G67" s="75" t="n">
        <v>23.78</v>
      </c>
      <c r="H67" s="75" t="n">
        <v>2254.344</v>
      </c>
      <c r="I67" s="76" t="n">
        <v>0.1334726099514449</v>
      </c>
      <c r="J67" s="76" t="n">
        <v>74.55904732792557</v>
      </c>
      <c r="K67" s="36" t="inlineStr">
        <is>
          <t>B</t>
        </is>
      </c>
    </row>
    <row r="68" ht="36" customHeight="1">
      <c r="A68" s="36" t="inlineStr">
        <is>
          <t>G0467</t>
        </is>
      </c>
      <c r="B68" s="37" t="inlineStr">
        <is>
          <t>INSPETOR DE LÍQUIDO PENETRANTE N LP-N2-G-SNQC/END (CEGÁS)</t>
        </is>
      </c>
      <c r="C68" s="36" t="inlineStr">
        <is>
          <t>SEINFRA</t>
        </is>
      </c>
      <c r="D68" s="36" t="inlineStr">
        <is>
          <t>COTAÇÃO / MAO DE OBRA (C/ ENCARGOS)</t>
        </is>
      </c>
      <c r="E68" s="36" t="inlineStr">
        <is>
          <t>H</t>
        </is>
      </c>
      <c r="F68" s="74" t="n">
        <v>50</v>
      </c>
      <c r="G68" s="75" t="n">
        <v>42.35</v>
      </c>
      <c r="H68" s="75" t="n">
        <v>2117.5</v>
      </c>
      <c r="I68" s="76" t="n">
        <v>0.1253705075943089</v>
      </c>
      <c r="J68" s="76" t="n">
        <v>74.65799762670687</v>
      </c>
      <c r="K68" s="36" t="inlineStr">
        <is>
          <t>B</t>
        </is>
      </c>
    </row>
    <row r="69" ht="36" customHeight="1">
      <c r="A69" s="36" t="inlineStr">
        <is>
          <t>G0405</t>
        </is>
      </c>
      <c r="B69" s="37" t="inlineStr">
        <is>
          <t>INSPETOR DE SOLDA N1/EV-N2-S-SNQC (CEGÁS)</t>
        </is>
      </c>
      <c r="C69" s="36" t="inlineStr">
        <is>
          <t>SEINFRA</t>
        </is>
      </c>
      <c r="D69" s="36" t="inlineStr">
        <is>
          <t>COTAÇÃO / MAO DE OBRA (C/ ENCARGOS)</t>
        </is>
      </c>
      <c r="E69" s="36" t="inlineStr">
        <is>
          <t>H</t>
        </is>
      </c>
      <c r="F69" s="74" t="n">
        <v>50</v>
      </c>
      <c r="G69" s="75" t="n">
        <v>42.35</v>
      </c>
      <c r="H69" s="75" t="n">
        <v>2117.5</v>
      </c>
      <c r="I69" s="76" t="n">
        <v>0.1253705075943089</v>
      </c>
      <c r="J69" s="76" t="n">
        <v>74.75694792548818</v>
      </c>
      <c r="K69" s="36" t="inlineStr">
        <is>
          <t>B</t>
        </is>
      </c>
    </row>
    <row r="70" ht="15" customHeight="1">
      <c r="A70" s="36" t="inlineStr">
        <is>
          <t>I0339</t>
        </is>
      </c>
      <c r="B70" s="37" t="inlineStr">
        <is>
          <t>CABO COBRE NU 35MM2</t>
        </is>
      </c>
      <c r="C70" s="36" t="inlineStr">
        <is>
          <t>SEINFRA</t>
        </is>
      </c>
      <c r="D70" s="36" t="inlineStr">
        <is>
          <t>Material</t>
        </is>
      </c>
      <c r="E70" s="36" t="inlineStr">
        <is>
          <t>M</t>
        </is>
      </c>
      <c r="F70" s="74" t="n">
        <v>60</v>
      </c>
      <c r="G70" s="75" t="n">
        <v>34.91</v>
      </c>
      <c r="H70" s="75" t="n">
        <v>2094.6</v>
      </c>
      <c r="I70" s="76" t="n">
        <v>0.1240146706999005</v>
      </c>
      <c r="J70" s="76" t="n">
        <v>74.85482811241961</v>
      </c>
      <c r="K70" s="36" t="inlineStr">
        <is>
          <t>B</t>
        </is>
      </c>
    </row>
    <row r="71" ht="15" customHeight="1">
      <c r="A71" s="36" t="inlineStr">
        <is>
          <t>I2539</t>
        </is>
      </c>
      <c r="B71" s="37" t="inlineStr">
        <is>
          <t>TARTARUGAS PARA SINALIZAÇÃO</t>
        </is>
      </c>
      <c r="C71" s="36" t="inlineStr">
        <is>
          <t>SEINFRA</t>
        </is>
      </c>
      <c r="D71" s="36" t="inlineStr">
        <is>
          <t>Material</t>
        </is>
      </c>
      <c r="E71" s="36" t="inlineStr">
        <is>
          <t>UN</t>
        </is>
      </c>
      <c r="F71" s="74" t="n">
        <v>50</v>
      </c>
      <c r="G71" s="75" t="n">
        <v>41.22</v>
      </c>
      <c r="H71" s="75" t="n">
        <v>2061</v>
      </c>
      <c r="I71" s="76" t="n">
        <v>0.1220253204967512</v>
      </c>
      <c r="J71" s="76" t="n">
        <v>74.95113817890757</v>
      </c>
      <c r="K71" s="36" t="inlineStr">
        <is>
          <t>B</t>
        </is>
      </c>
    </row>
    <row r="72" ht="36" customHeight="1">
      <c r="A72" s="36" t="inlineStr">
        <is>
          <t>G0466</t>
        </is>
      </c>
      <c r="B72" s="37" t="inlineStr">
        <is>
          <t>SOLDADOR DE PEAD C/ 30% DE PERICULOSIDADE INCLUSO (CEGÁS)</t>
        </is>
      </c>
      <c r="C72" s="36" t="inlineStr">
        <is>
          <t>SEINFRA</t>
        </is>
      </c>
      <c r="D72" s="36" t="inlineStr">
        <is>
          <t>COTAÇÃO / MAO DE OBRA (C/ ENCARGOS)</t>
        </is>
      </c>
      <c r="E72" s="36" t="inlineStr">
        <is>
          <t>H</t>
        </is>
      </c>
      <c r="F72" s="74" t="n">
        <v>66</v>
      </c>
      <c r="G72" s="75" t="n">
        <v>30.85</v>
      </c>
      <c r="H72" s="75" t="n">
        <v>2036.1</v>
      </c>
      <c r="I72" s="76" t="n">
        <v>0.1205510698997744</v>
      </c>
      <c r="J72" s="76" t="n">
        <v>75.04628467399546</v>
      </c>
      <c r="K72" s="36" t="inlineStr">
        <is>
          <t>B</t>
        </is>
      </c>
    </row>
    <row r="73" ht="20" customHeight="1">
      <c r="A73" s="36" t="inlineStr">
        <is>
          <t>G0348</t>
        </is>
      </c>
      <c r="B73" s="37" t="inlineStr">
        <is>
          <t>TESTE DA VÁLVULA BIPARTIDA FLANGEADA  6", HIDROSTÁTICO DO CORPO E VEDAÇÃO E PNEUMÁTICO DA VEDAÇÃO COM EMISSÃO DE RELATÓRIO</t>
        </is>
      </c>
      <c r="C73" s="36" t="inlineStr">
        <is>
          <t>SEINFRA</t>
        </is>
      </c>
      <c r="D73" s="36" t="inlineStr">
        <is>
          <t>Material</t>
        </is>
      </c>
      <c r="E73" s="36" t="inlineStr">
        <is>
          <t>UN</t>
        </is>
      </c>
      <c r="F73" s="74" t="n">
        <v>3</v>
      </c>
      <c r="G73" s="75" t="n">
        <v>678.02</v>
      </c>
      <c r="H73" s="75" t="n">
        <v>2034.06</v>
      </c>
      <c r="I73" s="76" t="n">
        <v>0.1204302879231546</v>
      </c>
      <c r="J73" s="76" t="n">
        <v>75.14133584034215</v>
      </c>
      <c r="K73" s="36" t="inlineStr">
        <is>
          <t>B</t>
        </is>
      </c>
    </row>
    <row r="74" ht="20" customHeight="1">
      <c r="A74" s="36" t="inlineStr">
        <is>
          <t>G0348</t>
        </is>
      </c>
      <c r="B74" s="37" t="inlineStr">
        <is>
          <t>TESTE DA VÁLVULA BIPARTIDA FLANGEADA  6", HIDROSTÁTICO DO CORPO E VEDAÇÃO E PNEUMÁTICO DA VEDAÇÃO COM EMISSÃO DE RELATÓRIO</t>
        </is>
      </c>
      <c r="C74" s="36" t="inlineStr">
        <is>
          <t>SEINFRA</t>
        </is>
      </c>
      <c r="D74" s="36" t="inlineStr">
        <is>
          <t>Material</t>
        </is>
      </c>
      <c r="E74" s="36" t="inlineStr">
        <is>
          <t>UN</t>
        </is>
      </c>
      <c r="F74" s="74" t="n">
        <v>3</v>
      </c>
      <c r="G74" s="75" t="n">
        <v>678.02</v>
      </c>
      <c r="H74" s="75" t="n">
        <v>2034.06</v>
      </c>
      <c r="I74" s="76" t="n">
        <v>0.1204302879231546</v>
      </c>
      <c r="J74" s="76" t="n">
        <v>75.23638700668883</v>
      </c>
      <c r="K74" s="36" t="inlineStr">
        <is>
          <t>B</t>
        </is>
      </c>
    </row>
    <row r="75" ht="15" customHeight="1">
      <c r="A75" s="36" t="inlineStr">
        <is>
          <t>I0534</t>
        </is>
      </c>
      <c r="B75" s="37" t="inlineStr">
        <is>
          <t>CHAPA DE AÇO FINA 3/16" (4,75MM - 38,00KG/M2)</t>
        </is>
      </c>
      <c r="C75" s="36" t="inlineStr">
        <is>
          <t>SEINFRA</t>
        </is>
      </c>
      <c r="D75" s="36" t="inlineStr">
        <is>
          <t>Material</t>
        </is>
      </c>
      <c r="E75" s="36" t="inlineStr">
        <is>
          <t>KG</t>
        </is>
      </c>
      <c r="F75" s="74" t="n">
        <v>257.53</v>
      </c>
      <c r="G75" s="75" t="n">
        <v>7.74</v>
      </c>
      <c r="H75" s="75" t="n">
        <v>1993.2822</v>
      </c>
      <c r="I75" s="76" t="n">
        <v>0.1180159627828575</v>
      </c>
      <c r="J75" s="76" t="n">
        <v>75.32953253280679</v>
      </c>
      <c r="K75" s="36" t="inlineStr">
        <is>
          <t>B</t>
        </is>
      </c>
    </row>
    <row r="76" ht="36" customHeight="1">
      <c r="A76" s="36" t="inlineStr">
        <is>
          <t>G0465</t>
        </is>
      </c>
      <c r="B76" s="37" t="inlineStr">
        <is>
          <t>SUPERVISOR PEAD C/ 30% DE PERICULOSIDADE INCLUSO (CEGÁS)</t>
        </is>
      </c>
      <c r="C76" s="36" t="inlineStr">
        <is>
          <t>SEINFRA</t>
        </is>
      </c>
      <c r="D76" s="36" t="inlineStr">
        <is>
          <t>COTAÇÃO / MAO DE OBRA (C/ ENCARGOS)</t>
        </is>
      </c>
      <c r="E76" s="36" t="inlineStr">
        <is>
          <t>H</t>
        </is>
      </c>
      <c r="F76" s="74" t="n">
        <v>50</v>
      </c>
      <c r="G76" s="75" t="n">
        <v>38.53</v>
      </c>
      <c r="H76" s="75" t="n">
        <v>1926.5</v>
      </c>
      <c r="I76" s="76" t="n">
        <v>0.1140619989990253</v>
      </c>
      <c r="J76" s="76" t="n">
        <v>75.41955744454336</v>
      </c>
      <c r="K76" s="36" t="inlineStr">
        <is>
          <t>B</t>
        </is>
      </c>
    </row>
    <row r="77" ht="15" customHeight="1">
      <c r="A77" s="36" t="inlineStr">
        <is>
          <t>I1495</t>
        </is>
      </c>
      <c r="B77" s="37" t="inlineStr">
        <is>
          <t>MADEIRA (PEROBA)</t>
        </is>
      </c>
      <c r="C77" s="36" t="inlineStr">
        <is>
          <t>SEINFRA</t>
        </is>
      </c>
      <c r="D77" s="36" t="inlineStr">
        <is>
          <t>Material</t>
        </is>
      </c>
      <c r="E77" s="36" t="inlineStr">
        <is>
          <t>M3</t>
        </is>
      </c>
      <c r="F77" s="74" t="n">
        <v>0.6</v>
      </c>
      <c r="G77" s="75" t="n">
        <v>3162.71</v>
      </c>
      <c r="H77" s="75" t="n">
        <v>1897.626</v>
      </c>
      <c r="I77" s="76" t="n">
        <v>0.1123524603750451</v>
      </c>
      <c r="J77" s="76" t="n">
        <v>75.50823326767269</v>
      </c>
      <c r="K77" s="36" t="inlineStr">
        <is>
          <t>B</t>
        </is>
      </c>
    </row>
    <row r="78" ht="15" customHeight="1">
      <c r="A78" s="36" t="inlineStr">
        <is>
          <t>I1186</t>
        </is>
      </c>
      <c r="B78" s="37" t="inlineStr">
        <is>
          <t>FIXADOR DE ABAS C/ ANILHA DE PVC</t>
        </is>
      </c>
      <c r="C78" s="36" t="inlineStr">
        <is>
          <t>SEINFRA</t>
        </is>
      </c>
      <c r="D78" s="36" t="inlineStr">
        <is>
          <t>Material</t>
        </is>
      </c>
      <c r="E78" s="36" t="inlineStr">
        <is>
          <t>UN</t>
        </is>
      </c>
      <c r="F78" s="74" t="n">
        <v>500</v>
      </c>
      <c r="G78" s="75" t="n">
        <v>3.73</v>
      </c>
      <c r="H78" s="75" t="n">
        <v>1865</v>
      </c>
      <c r="I78" s="76" t="n">
        <v>0.1104207776450465</v>
      </c>
      <c r="J78" s="76" t="n">
        <v>75.5953842982404</v>
      </c>
      <c r="K78" s="36" t="inlineStr">
        <is>
          <t>B</t>
        </is>
      </c>
    </row>
    <row r="79" ht="15" customHeight="1">
      <c r="A79" s="36" t="inlineStr">
        <is>
          <t>G0404</t>
        </is>
      </c>
      <c r="B79" s="37" t="inlineStr">
        <is>
          <t>VARETA PARA SOLDA TIG ER70-S3</t>
        </is>
      </c>
      <c r="C79" s="36" t="inlineStr">
        <is>
          <t>SEINFRA</t>
        </is>
      </c>
      <c r="D79" s="36" t="inlineStr">
        <is>
          <t>Material</t>
        </is>
      </c>
      <c r="E79" s="36" t="inlineStr">
        <is>
          <t>KG</t>
        </is>
      </c>
      <c r="F79" s="74" t="n">
        <v>66.75</v>
      </c>
      <c r="G79" s="75" t="n">
        <v>27.27</v>
      </c>
      <c r="H79" s="75" t="n">
        <v>1820.2725</v>
      </c>
      <c r="I79" s="76" t="n">
        <v>0.1077726032042322</v>
      </c>
      <c r="J79" s="76" t="n">
        <v>75.68044510596775</v>
      </c>
      <c r="K79" s="36" t="inlineStr">
        <is>
          <t>B</t>
        </is>
      </c>
    </row>
    <row r="80" ht="15" customHeight="1">
      <c r="A80" s="36" t="inlineStr">
        <is>
          <t>I9513</t>
        </is>
      </c>
      <c r="B80" s="37" t="inlineStr">
        <is>
          <t>TIJOLINHO (20 X 10 X 4CM), COR NATURAL</t>
        </is>
      </c>
      <c r="C80" s="36" t="inlineStr">
        <is>
          <t>SEINFRA</t>
        </is>
      </c>
      <c r="D80" s="36" t="inlineStr">
        <is>
          <t>Material</t>
        </is>
      </c>
      <c r="E80" s="36" t="inlineStr">
        <is>
          <t>UN</t>
        </is>
      </c>
      <c r="F80" s="74" t="n">
        <v>2550</v>
      </c>
      <c r="G80" s="75" t="n">
        <v>0.71</v>
      </c>
      <c r="H80" s="75" t="n">
        <v>1810.5</v>
      </c>
      <c r="I80" s="76" t="n">
        <v>0.1071940042500572</v>
      </c>
      <c r="J80" s="76" t="n">
        <v>75.76504936379233</v>
      </c>
      <c r="K80" s="36" t="inlineStr">
        <is>
          <t>B</t>
        </is>
      </c>
    </row>
    <row r="81" ht="15" customHeight="1">
      <c r="A81" s="36" t="inlineStr">
        <is>
          <t>I2548</t>
        </is>
      </c>
      <c r="B81" s="37" t="inlineStr">
        <is>
          <t>OPERADOR DE BETONEIRA</t>
        </is>
      </c>
      <c r="C81" s="36" t="inlineStr">
        <is>
          <t>SEINFRA</t>
        </is>
      </c>
      <c r="D81" s="36" t="inlineStr">
        <is>
          <t>Mão de Obra</t>
        </is>
      </c>
      <c r="E81" s="36" t="inlineStr">
        <is>
          <t>H</t>
        </is>
      </c>
      <c r="F81" s="74" t="n">
        <v>76.34088</v>
      </c>
      <c r="G81" s="75" t="n">
        <v>23.71</v>
      </c>
      <c r="H81" s="75" t="n">
        <v>1810.0422648</v>
      </c>
      <c r="I81" s="76" t="n">
        <v>0.1071669031901433</v>
      </c>
      <c r="J81" s="76" t="n">
        <v>75.84963212592037</v>
      </c>
      <c r="K81" s="36" t="inlineStr">
        <is>
          <t>B</t>
        </is>
      </c>
    </row>
    <row r="82" ht="15" customHeight="1">
      <c r="A82" s="36" t="inlineStr">
        <is>
          <t>I2063</t>
        </is>
      </c>
      <c r="B82" s="37" t="inlineStr">
        <is>
          <t>TELHA TIPO ONDULINE</t>
        </is>
      </c>
      <c r="C82" s="36" t="inlineStr">
        <is>
          <t>SEINFRA</t>
        </is>
      </c>
      <c r="D82" s="36" t="inlineStr">
        <is>
          <t>Material</t>
        </is>
      </c>
      <c r="E82" s="36" t="inlineStr">
        <is>
          <t>M2</t>
        </is>
      </c>
      <c r="F82" s="74" t="n">
        <v>57.5</v>
      </c>
      <c r="G82" s="75" t="n">
        <v>31.37</v>
      </c>
      <c r="H82" s="75" t="n">
        <v>1803.775</v>
      </c>
      <c r="I82" s="76" t="n">
        <v>0.106795838175171</v>
      </c>
      <c r="J82" s="76" t="n">
        <v>75.93392235965625</v>
      </c>
      <c r="K82" s="36" t="inlineStr">
        <is>
          <t>B</t>
        </is>
      </c>
    </row>
    <row r="83" ht="15" customHeight="1">
      <c r="A83" s="36" t="inlineStr">
        <is>
          <t>I2168</t>
        </is>
      </c>
      <c r="B83" s="37" t="inlineStr">
        <is>
          <t>TUBO AÇO GALVANIZADO DE 25MM (1")</t>
        </is>
      </c>
      <c r="C83" s="36" t="inlineStr">
        <is>
          <t>SEINFRA</t>
        </is>
      </c>
      <c r="D83" s="36" t="inlineStr">
        <is>
          <t>Material</t>
        </is>
      </c>
      <c r="E83" s="36" t="inlineStr">
        <is>
          <t>M</t>
        </is>
      </c>
      <c r="F83" s="74" t="n">
        <v>50</v>
      </c>
      <c r="G83" s="75" t="n">
        <v>34.49</v>
      </c>
      <c r="H83" s="75" t="n">
        <v>1724.5</v>
      </c>
      <c r="I83" s="76" t="n">
        <v>0.1021022150396154</v>
      </c>
      <c r="J83" s="76" t="n">
        <v>76.01450785682194</v>
      </c>
      <c r="K83" s="36" t="inlineStr">
        <is>
          <t>B</t>
        </is>
      </c>
    </row>
    <row r="84" ht="15" customHeight="1">
      <c r="A84" s="36" t="inlineStr">
        <is>
          <t>I2708</t>
        </is>
      </c>
      <c r="B84" s="37" t="inlineStr">
        <is>
          <t>FUEL OIL</t>
        </is>
      </c>
      <c r="C84" s="36" t="inlineStr">
        <is>
          <t>SEINFRA</t>
        </is>
      </c>
      <c r="D84" s="36" t="inlineStr">
        <is>
          <t>Material</t>
        </is>
      </c>
      <c r="E84" s="36" t="inlineStr">
        <is>
          <t>L</t>
        </is>
      </c>
      <c r="F84" s="74" t="n">
        <v>456.5217391304346</v>
      </c>
      <c r="G84" s="75" t="n">
        <v>3.74</v>
      </c>
      <c r="H84" s="75" t="n">
        <v>1707.391304347825</v>
      </c>
      <c r="I84" s="76" t="n">
        <v>0.1010892630404704</v>
      </c>
      <c r="J84" s="76" t="n">
        <v>76.09429380753562</v>
      </c>
      <c r="K84" s="36" t="inlineStr">
        <is>
          <t>B</t>
        </is>
      </c>
    </row>
    <row r="85" ht="15" customHeight="1">
      <c r="A85" s="36" t="inlineStr">
        <is>
          <t>G0008</t>
        </is>
      </c>
      <c r="B85" s="37" t="inlineStr">
        <is>
          <t>ALARGADOR FLUTED  4,5" PARA FURO DIRECIONAL</t>
        </is>
      </c>
      <c r="C85" s="36" t="inlineStr">
        <is>
          <t>SEINFRA</t>
        </is>
      </c>
      <c r="D85" s="36" t="inlineStr">
        <is>
          <t>Material</t>
        </is>
      </c>
      <c r="E85" s="36" t="inlineStr">
        <is>
          <t>UN</t>
        </is>
      </c>
      <c r="F85" s="74" t="n">
        <v>0.09</v>
      </c>
      <c r="G85" s="75" t="n">
        <v>18692.38</v>
      </c>
      <c r="H85" s="75" t="n">
        <v>1682.3142</v>
      </c>
      <c r="I85" s="76" t="n">
        <v>0.09960452665271012</v>
      </c>
      <c r="J85" s="76" t="n">
        <v>76.1729077754897</v>
      </c>
      <c r="K85" s="36" t="inlineStr">
        <is>
          <t>B</t>
        </is>
      </c>
    </row>
    <row r="86" ht="15" customHeight="1">
      <c r="A86" s="36" t="inlineStr">
        <is>
          <t>G0018</t>
        </is>
      </c>
      <c r="B86" s="37" t="inlineStr">
        <is>
          <t>ALARGADOR SPIRAL  4,5" PARA FURO DIRECIONAL</t>
        </is>
      </c>
      <c r="C86" s="36" t="inlineStr">
        <is>
          <t>SEINFRA</t>
        </is>
      </c>
      <c r="D86" s="36" t="inlineStr">
        <is>
          <t>Material</t>
        </is>
      </c>
      <c r="E86" s="36" t="inlineStr">
        <is>
          <t>UN</t>
        </is>
      </c>
      <c r="F86" s="74" t="n">
        <v>0.09</v>
      </c>
      <c r="G86" s="75" t="n">
        <v>18149.26</v>
      </c>
      <c r="H86" s="75" t="n">
        <v>1633.4334</v>
      </c>
      <c r="I86" s="76" t="n">
        <v>0.09671044839645704</v>
      </c>
      <c r="J86" s="76" t="n">
        <v>76.24923759203674</v>
      </c>
      <c r="K86" s="36" t="inlineStr">
        <is>
          <t>B</t>
        </is>
      </c>
    </row>
    <row r="87" ht="15" customHeight="1">
      <c r="A87" s="36" t="inlineStr">
        <is>
          <t>I1061</t>
        </is>
      </c>
      <c r="B87" s="37" t="inlineStr">
        <is>
          <t>ELETRODOS</t>
        </is>
      </c>
      <c r="C87" s="36" t="inlineStr">
        <is>
          <t>SEINFRA</t>
        </is>
      </c>
      <c r="D87" s="36" t="inlineStr">
        <is>
          <t>Material</t>
        </is>
      </c>
      <c r="E87" s="36" t="inlineStr">
        <is>
          <t>KG</t>
        </is>
      </c>
      <c r="F87" s="74" t="n">
        <v>50</v>
      </c>
      <c r="G87" s="75" t="n">
        <v>32.44</v>
      </c>
      <c r="H87" s="75" t="n">
        <v>1622</v>
      </c>
      <c r="I87" s="76" t="n">
        <v>0.09603351278298418</v>
      </c>
      <c r="J87" s="76" t="n">
        <v>76.32503328725434</v>
      </c>
      <c r="K87" s="36" t="inlineStr">
        <is>
          <t>B</t>
        </is>
      </c>
    </row>
    <row r="88" ht="15" customHeight="1">
      <c r="A88" s="36" t="inlineStr">
        <is>
          <t>I2424</t>
        </is>
      </c>
      <c r="B88" s="37" t="inlineStr">
        <is>
          <t>SOLDADOR RAIO X</t>
        </is>
      </c>
      <c r="C88" s="36" t="inlineStr">
        <is>
          <t>SEINFRA</t>
        </is>
      </c>
      <c r="D88" s="36" t="inlineStr">
        <is>
          <t>Mão de Obra</t>
        </is>
      </c>
      <c r="E88" s="36" t="inlineStr">
        <is>
          <t>H</t>
        </is>
      </c>
      <c r="F88" s="74" t="n">
        <v>50</v>
      </c>
      <c r="G88" s="75" t="n">
        <v>31.83</v>
      </c>
      <c r="H88" s="75" t="n">
        <v>1591.5</v>
      </c>
      <c r="I88" s="76" t="n">
        <v>0.09422770381881586</v>
      </c>
      <c r="J88" s="76" t="n">
        <v>76.39940372433129</v>
      </c>
      <c r="K88" s="36" t="inlineStr">
        <is>
          <t>B</t>
        </is>
      </c>
    </row>
    <row r="89" ht="15" customHeight="1">
      <c r="A89" s="36" t="inlineStr">
        <is>
          <t>I1735</t>
        </is>
      </c>
      <c r="B89" s="37" t="inlineStr">
        <is>
          <t>PRIMER A BASE DE EPOXI</t>
        </is>
      </c>
      <c r="C89" s="36" t="inlineStr">
        <is>
          <t>SEINFRA</t>
        </is>
      </c>
      <c r="D89" s="36" t="inlineStr">
        <is>
          <t>Material</t>
        </is>
      </c>
      <c r="E89" s="36" t="inlineStr">
        <is>
          <t>L</t>
        </is>
      </c>
      <c r="F89" s="74" t="n">
        <v>30</v>
      </c>
      <c r="G89" s="75" t="n">
        <v>53.03</v>
      </c>
      <c r="H89" s="75" t="n">
        <v>1590.9</v>
      </c>
      <c r="I89" s="76" t="n">
        <v>0.09419217970804533</v>
      </c>
      <c r="J89" s="76" t="n">
        <v>76.47374612354318</v>
      </c>
      <c r="K89" s="36" t="inlineStr">
        <is>
          <t>B</t>
        </is>
      </c>
    </row>
    <row r="90" ht="36" customHeight="1">
      <c r="A90" s="36" t="inlineStr">
        <is>
          <t>G0466</t>
        </is>
      </c>
      <c r="B90" s="37" t="inlineStr">
        <is>
          <t>SOLDADOR DE PEAD C/ 30% DE PERICULOSIDADE INCLUSO (CEGÁS)</t>
        </is>
      </c>
      <c r="C90" s="36" t="inlineStr">
        <is>
          <t>SEINFRA</t>
        </is>
      </c>
      <c r="D90" s="36" t="inlineStr">
        <is>
          <t>COTAÇÃO / MAO DE OBRA (C/ ENCARGOS)</t>
        </is>
      </c>
      <c r="E90" s="36" t="inlineStr">
        <is>
          <t>H</t>
        </is>
      </c>
      <c r="F90" s="74" t="n">
        <v>50</v>
      </c>
      <c r="G90" s="75" t="n">
        <v>30.85</v>
      </c>
      <c r="H90" s="75" t="n">
        <v>1542.5</v>
      </c>
      <c r="I90" s="76" t="n">
        <v>0.0913265681058897</v>
      </c>
      <c r="J90" s="76" t="n">
        <v>76.54582680164008</v>
      </c>
      <c r="K90" s="36" t="inlineStr">
        <is>
          <t>B</t>
        </is>
      </c>
    </row>
    <row r="91" ht="15" customHeight="1">
      <c r="A91" s="36" t="inlineStr">
        <is>
          <t>I0042</t>
        </is>
      </c>
      <c r="B91" s="37" t="inlineStr">
        <is>
          <t>AJUDANTE DE ELETRICISTA</t>
        </is>
      </c>
      <c r="C91" s="36" t="inlineStr">
        <is>
          <t>SEINFRA</t>
        </is>
      </c>
      <c r="D91" s="36" t="inlineStr">
        <is>
          <t>Mão de Obra</t>
        </is>
      </c>
      <c r="E91" s="36" t="inlineStr">
        <is>
          <t>H</t>
        </is>
      </c>
      <c r="F91" s="74" t="n">
        <v>70</v>
      </c>
      <c r="G91" s="75" t="n">
        <v>21.1</v>
      </c>
      <c r="H91" s="75" t="n">
        <v>1477</v>
      </c>
      <c r="I91" s="76" t="n">
        <v>0.08744851934677413</v>
      </c>
      <c r="J91" s="76" t="n">
        <v>76.61484667946769</v>
      </c>
      <c r="K91" s="36" t="inlineStr">
        <is>
          <t>B</t>
        </is>
      </c>
    </row>
    <row r="92" ht="20" customHeight="1">
      <c r="A92" s="36" t="inlineStr">
        <is>
          <t>G0248</t>
        </is>
      </c>
      <c r="B92" s="37" t="inlineStr">
        <is>
          <t>POLIACRILAMIDA PARCIALMENTE HIDROLISADA(PHPA) EMULSÃO INIBIDOR PARA FURO DIRECIONAL HDD CONCEBIDO PARA USO COM BETONITA</t>
        </is>
      </c>
      <c r="C92" s="36" t="inlineStr">
        <is>
          <t>SEINFRA</t>
        </is>
      </c>
      <c r="D92" s="36" t="inlineStr">
        <is>
          <t>Material</t>
        </is>
      </c>
      <c r="E92" s="36" t="inlineStr">
        <is>
          <t>L</t>
        </is>
      </c>
      <c r="F92" s="74" t="n">
        <v>38.92</v>
      </c>
      <c r="G92" s="75" t="n">
        <v>36.52</v>
      </c>
      <c r="H92" s="75" t="n">
        <v>1421.3584</v>
      </c>
      <c r="I92" s="76" t="n">
        <v>0.08415415541035878</v>
      </c>
      <c r="J92" s="76" t="n">
        <v>76.68126651260856</v>
      </c>
      <c r="K92" s="36" t="inlineStr">
        <is>
          <t>B</t>
        </is>
      </c>
    </row>
    <row r="93" ht="15" customHeight="1">
      <c r="A93" s="36" t="inlineStr">
        <is>
          <t>I1551</t>
        </is>
      </c>
      <c r="B93" s="37" t="inlineStr">
        <is>
          <t>OPERADOR DE BOMBA A JATO H 8,15 9,30 17,45 6,26 23,71 CÓDIGO PROFISSIONAL UD</t>
        </is>
      </c>
      <c r="C93" s="36" t="inlineStr">
        <is>
          <t>SEINFRA</t>
        </is>
      </c>
      <c r="D93" s="36" t="inlineStr">
        <is>
          <t>Mão de Obra</t>
        </is>
      </c>
      <c r="E93" s="36" t="inlineStr">
        <is>
          <t>SALÁRIO</t>
        </is>
      </c>
      <c r="F93" s="74" t="n">
        <v>50</v>
      </c>
      <c r="G93" s="75" t="n">
        <v>28</v>
      </c>
      <c r="H93" s="75" t="n">
        <v>1400</v>
      </c>
      <c r="I93" s="76" t="n">
        <v>0.08288959179789017</v>
      </c>
      <c r="J93" s="76" t="n">
        <v>76.74668819775323</v>
      </c>
      <c r="K93" s="36" t="inlineStr">
        <is>
          <t>B</t>
        </is>
      </c>
    </row>
    <row r="94" ht="15" customHeight="1">
      <c r="A94" s="36" t="inlineStr">
        <is>
          <t>I8207</t>
        </is>
      </c>
      <c r="B94" s="37" t="inlineStr">
        <is>
          <t>PEÇAS METÁLICAS P/ FORMAS</t>
        </is>
      </c>
      <c r="C94" s="36" t="inlineStr">
        <is>
          <t>SEINFRA</t>
        </is>
      </c>
      <c r="D94" s="36" t="inlineStr">
        <is>
          <t>Material</t>
        </is>
      </c>
      <c r="E94" s="36" t="inlineStr">
        <is>
          <t>KG</t>
        </is>
      </c>
      <c r="F94" s="74" t="n">
        <v>121</v>
      </c>
      <c r="G94" s="75" t="n">
        <v>11.29</v>
      </c>
      <c r="H94" s="75" t="n">
        <v>1366.09</v>
      </c>
      <c r="I94" s="76" t="n">
        <v>0.0808818874708427</v>
      </c>
      <c r="J94" s="76" t="n">
        <v>76.81052527622413</v>
      </c>
      <c r="K94" s="36" t="inlineStr">
        <is>
          <t>B</t>
        </is>
      </c>
    </row>
    <row r="95" ht="15" customHeight="1">
      <c r="A95" s="36" t="inlineStr">
        <is>
          <t>I1530</t>
        </is>
      </c>
      <c r="B95" s="37" t="inlineStr">
        <is>
          <t>MONTADOR</t>
        </is>
      </c>
      <c r="C95" s="36" t="inlineStr">
        <is>
          <t>SEINFRA</t>
        </is>
      </c>
      <c r="D95" s="36" t="inlineStr">
        <is>
          <t>Mão de Obra</t>
        </is>
      </c>
      <c r="E95" s="36" t="inlineStr">
        <is>
          <t>H</t>
        </is>
      </c>
      <c r="F95" s="74" t="n">
        <v>50</v>
      </c>
      <c r="G95" s="75" t="n">
        <v>26.86</v>
      </c>
      <c r="H95" s="75" t="n">
        <v>1343</v>
      </c>
      <c r="I95" s="76" t="n">
        <v>0.07951480127469035</v>
      </c>
      <c r="J95" s="76" t="n">
        <v>76.87328336418791</v>
      </c>
      <c r="K95" s="36" t="inlineStr">
        <is>
          <t>B</t>
        </is>
      </c>
    </row>
    <row r="96" ht="15" customHeight="1">
      <c r="A96" s="36" t="inlineStr">
        <is>
          <t>I1858</t>
        </is>
      </c>
      <c r="B96" s="37" t="inlineStr">
        <is>
          <t>SERRALHEIRO</t>
        </is>
      </c>
      <c r="C96" s="36" t="inlineStr">
        <is>
          <t>SEINFRA</t>
        </is>
      </c>
      <c r="D96" s="36" t="inlineStr">
        <is>
          <t>Mão de Obra</t>
        </is>
      </c>
      <c r="E96" s="36" t="inlineStr">
        <is>
          <t>H</t>
        </is>
      </c>
      <c r="F96" s="74" t="n">
        <v>50</v>
      </c>
      <c r="G96" s="75" t="n">
        <v>26.86</v>
      </c>
      <c r="H96" s="75" t="n">
        <v>1343</v>
      </c>
      <c r="I96" s="76" t="n">
        <v>0.07951480127469035</v>
      </c>
      <c r="J96" s="76" t="n">
        <v>76.93604145215168</v>
      </c>
      <c r="K96" s="36" t="inlineStr">
        <is>
          <t>B</t>
        </is>
      </c>
    </row>
    <row r="97" ht="15" customHeight="1">
      <c r="A97" s="36" t="inlineStr">
        <is>
          <t>I1278</t>
        </is>
      </c>
      <c r="B97" s="37" t="inlineStr">
        <is>
          <t>JATISTA</t>
        </is>
      </c>
      <c r="C97" s="36" t="inlineStr">
        <is>
          <t>SEINFRA</t>
        </is>
      </c>
      <c r="D97" s="36" t="inlineStr">
        <is>
          <t>Mão de Obra</t>
        </is>
      </c>
      <c r="E97" s="36" t="inlineStr">
        <is>
          <t>H</t>
        </is>
      </c>
      <c r="F97" s="74" t="n">
        <v>50</v>
      </c>
      <c r="G97" s="75" t="n">
        <v>26.86</v>
      </c>
      <c r="H97" s="75" t="n">
        <v>1343</v>
      </c>
      <c r="I97" s="76" t="n">
        <v>0.07951480127469035</v>
      </c>
      <c r="J97" s="76" t="n">
        <v>76.99879954011546</v>
      </c>
      <c r="K97" s="36" t="inlineStr">
        <is>
          <t>B</t>
        </is>
      </c>
    </row>
    <row r="98" ht="15" customHeight="1">
      <c r="A98" s="36" t="inlineStr">
        <is>
          <t>I2312</t>
        </is>
      </c>
      <c r="B98" s="37" t="inlineStr">
        <is>
          <t>ELETRICISTA</t>
        </is>
      </c>
      <c r="C98" s="36" t="inlineStr">
        <is>
          <t>SEINFRA</t>
        </is>
      </c>
      <c r="D98" s="36" t="inlineStr">
        <is>
          <t>Mão de Obra</t>
        </is>
      </c>
      <c r="E98" s="36" t="inlineStr">
        <is>
          <t>H</t>
        </is>
      </c>
      <c r="F98" s="74" t="n">
        <v>50</v>
      </c>
      <c r="G98" s="75" t="n">
        <v>26.85</v>
      </c>
      <c r="H98" s="75" t="n">
        <v>1342.5</v>
      </c>
      <c r="I98" s="76" t="n">
        <v>0.07948519784904826</v>
      </c>
      <c r="J98" s="76" t="n">
        <v>77.06153426319167</v>
      </c>
      <c r="K98" s="36" t="inlineStr">
        <is>
          <t>B</t>
        </is>
      </c>
    </row>
    <row r="99" ht="15" customHeight="1">
      <c r="A99" s="36" t="inlineStr">
        <is>
          <t>I0045</t>
        </is>
      </c>
      <c r="B99" s="37" t="inlineStr">
        <is>
          <t>AJUDANTE DE PINTOR</t>
        </is>
      </c>
      <c r="C99" s="36" t="inlineStr">
        <is>
          <t>SEINFRA</t>
        </is>
      </c>
      <c r="D99" s="36" t="inlineStr">
        <is>
          <t>Mão de Obra</t>
        </is>
      </c>
      <c r="E99" s="36" t="inlineStr">
        <is>
          <t>H</t>
        </is>
      </c>
      <c r="F99" s="74" t="n">
        <v>62.94</v>
      </c>
      <c r="G99" s="75" t="n">
        <v>21.1</v>
      </c>
      <c r="H99" s="75" t="n">
        <v>1328.034</v>
      </c>
      <c r="I99" s="76" t="n">
        <v>0.07862871153837092</v>
      </c>
      <c r="J99" s="76" t="n">
        <v>77.12359280642215</v>
      </c>
      <c r="K99" s="36" t="inlineStr">
        <is>
          <t>B</t>
        </is>
      </c>
    </row>
    <row r="100" ht="15" customHeight="1">
      <c r="A100" s="36" t="inlineStr">
        <is>
          <t>I0421</t>
        </is>
      </c>
      <c r="B100" s="37" t="inlineStr">
        <is>
          <t>CAIXA INSPEÇÃO DO TERRA</t>
        </is>
      </c>
      <c r="C100" s="36" t="inlineStr">
        <is>
          <t>SEINFRA</t>
        </is>
      </c>
      <c r="D100" s="36" t="inlineStr">
        <is>
          <t>Material</t>
        </is>
      </c>
      <c r="E100" s="36" t="inlineStr">
        <is>
          <t>UN</t>
        </is>
      </c>
      <c r="F100" s="74" t="n">
        <v>20</v>
      </c>
      <c r="G100" s="75" t="n">
        <v>65.87</v>
      </c>
      <c r="H100" s="75" t="n">
        <v>1317.4</v>
      </c>
      <c r="I100" s="76" t="n">
        <v>0.07799910588181465</v>
      </c>
      <c r="J100" s="76" t="n">
        <v>77.18515461214328</v>
      </c>
      <c r="K100" s="36" t="inlineStr">
        <is>
          <t>B</t>
        </is>
      </c>
    </row>
    <row r="101" ht="15" customHeight="1">
      <c r="A101" s="36" t="inlineStr">
        <is>
          <t>G0043</t>
        </is>
      </c>
      <c r="B101" s="37" t="inlineStr">
        <is>
          <t>BIOPOLIMERO GAMA XANTANA PARA FURO DIRECIONAL</t>
        </is>
      </c>
      <c r="C101" s="36" t="inlineStr">
        <is>
          <t>SEINFRA</t>
        </is>
      </c>
      <c r="D101" s="36" t="inlineStr">
        <is>
          <t>Material</t>
        </is>
      </c>
      <c r="E101" s="36" t="inlineStr">
        <is>
          <t>KG</t>
        </is>
      </c>
      <c r="F101" s="74" t="n">
        <v>22.01</v>
      </c>
      <c r="G101" s="75" t="n">
        <v>55.83</v>
      </c>
      <c r="H101" s="75" t="n">
        <v>1228.8183</v>
      </c>
      <c r="I101" s="76" t="n">
        <v>0.07275446234341237</v>
      </c>
      <c r="J101" s="76" t="n">
        <v>77.24257709438575</v>
      </c>
      <c r="K101" s="36" t="inlineStr">
        <is>
          <t>B</t>
        </is>
      </c>
    </row>
    <row r="102" ht="20" customHeight="1">
      <c r="A102" s="36" t="inlineStr">
        <is>
          <t>G0350</t>
        </is>
      </c>
      <c r="B102" s="37" t="inlineStr">
        <is>
          <t>TESTE DA VÁLVULA BIPARTIDA FLANGEADA 10", HIDROSTÁTICO DO CORPO E VEDAÇÃO E PNEUMÁTICO DA VEDAÇÃO COM EMISSÃO DE RELATÓRIO</t>
        </is>
      </c>
      <c r="C102" s="36" t="inlineStr">
        <is>
          <t>SEINFRA</t>
        </is>
      </c>
      <c r="D102" s="36" t="inlineStr">
        <is>
          <t>Material</t>
        </is>
      </c>
      <c r="E102" s="36" t="inlineStr">
        <is>
          <t>UN</t>
        </is>
      </c>
      <c r="F102" s="74" t="n">
        <v>1</v>
      </c>
      <c r="G102" s="75" t="n">
        <v>1219.18</v>
      </c>
      <c r="H102" s="75" t="n">
        <v>1219.18</v>
      </c>
      <c r="I102" s="76" t="n">
        <v>0.0721838089486798</v>
      </c>
      <c r="J102" s="76" t="n">
        <v>77.29954910159623</v>
      </c>
      <c r="K102" s="36" t="inlineStr">
        <is>
          <t>B</t>
        </is>
      </c>
    </row>
    <row r="103" ht="20" customHeight="1">
      <c r="A103" s="36" t="inlineStr">
        <is>
          <t>G0470</t>
        </is>
      </c>
      <c r="B103" s="37" t="inlineStr">
        <is>
          <t>CANTONEIRA EM AÇO ABAS IGUAIS " L" 1 1/2" x 1 1/2" ESPESSURA DE 3/16" PESO NOMINAL 2,68KG/M</t>
        </is>
      </c>
      <c r="C103" s="36" t="inlineStr">
        <is>
          <t>SEINFRA</t>
        </is>
      </c>
      <c r="D103" s="36" t="inlineStr">
        <is>
          <t>Material</t>
        </is>
      </c>
      <c r="E103" s="36" t="inlineStr">
        <is>
          <t>KG</t>
        </is>
      </c>
      <c r="F103" s="74" t="n">
        <v>167.78</v>
      </c>
      <c r="G103" s="75" t="n">
        <v>6.82</v>
      </c>
      <c r="H103" s="75" t="n">
        <v>1144.2596</v>
      </c>
      <c r="I103" s="76" t="n">
        <v>0.0677480079677265</v>
      </c>
      <c r="J103" s="76" t="n">
        <v>77.35302011405597</v>
      </c>
      <c r="K103" s="36" t="inlineStr">
        <is>
          <t>B</t>
        </is>
      </c>
    </row>
    <row r="104" ht="15" customHeight="1">
      <c r="A104" s="36" t="inlineStr">
        <is>
          <t>I2422</t>
        </is>
      </c>
      <c r="B104" s="37" t="inlineStr">
        <is>
          <t>SIKADUR 32</t>
        </is>
      </c>
      <c r="C104" s="36" t="inlineStr">
        <is>
          <t>SEINFRA</t>
        </is>
      </c>
      <c r="D104" s="36" t="inlineStr">
        <is>
          <t>Material</t>
        </is>
      </c>
      <c r="E104" s="36" t="inlineStr">
        <is>
          <t>KG</t>
        </is>
      </c>
      <c r="F104" s="74" t="n">
        <v>10</v>
      </c>
      <c r="G104" s="75" t="n">
        <v>114.24</v>
      </c>
      <c r="H104" s="75" t="n">
        <v>1142.4</v>
      </c>
      <c r="I104" s="76" t="n">
        <v>0.06763790690707838</v>
      </c>
      <c r="J104" s="76" t="n">
        <v>77.40640420913401</v>
      </c>
      <c r="K104" s="36" t="inlineStr">
        <is>
          <t>B</t>
        </is>
      </c>
    </row>
    <row r="105" ht="15" customHeight="1">
      <c r="A105" s="36" t="inlineStr">
        <is>
          <t>I2352</t>
        </is>
      </c>
      <c r="B105" s="37" t="inlineStr">
        <is>
          <t>HASTE DE ATERRAMENTO COPERWELD 5/8" x 2.40M</t>
        </is>
      </c>
      <c r="C105" s="36" t="inlineStr">
        <is>
          <t>SEINFRA</t>
        </is>
      </c>
      <c r="D105" s="36" t="inlineStr">
        <is>
          <t>Material</t>
        </is>
      </c>
      <c r="E105" s="36" t="inlineStr">
        <is>
          <t>UN</t>
        </is>
      </c>
      <c r="F105" s="74" t="n">
        <v>20</v>
      </c>
      <c r="G105" s="75" t="n">
        <v>53.28</v>
      </c>
      <c r="H105" s="75" t="n">
        <v>1065.6</v>
      </c>
      <c r="I105" s="76" t="n">
        <v>0.06309082072845125</v>
      </c>
      <c r="J105" s="76" t="n">
        <v>77.45619945748413</v>
      </c>
      <c r="K105" s="36" t="inlineStr">
        <is>
          <t>B</t>
        </is>
      </c>
    </row>
    <row r="106" ht="15" customHeight="1">
      <c r="A106" s="36" t="inlineStr">
        <is>
          <t>I0037</t>
        </is>
      </c>
      <c r="B106" s="37" t="inlineStr">
        <is>
          <t>AJUDANTE</t>
        </is>
      </c>
      <c r="C106" s="36" t="inlineStr">
        <is>
          <t>SEINFRA</t>
        </is>
      </c>
      <c r="D106" s="36" t="inlineStr">
        <is>
          <t>Mão de Obra</t>
        </is>
      </c>
      <c r="E106" s="36" t="inlineStr">
        <is>
          <t>H</t>
        </is>
      </c>
      <c r="F106" s="74" t="n">
        <v>50</v>
      </c>
      <c r="G106" s="75" t="n">
        <v>21.1</v>
      </c>
      <c r="H106" s="75" t="n">
        <v>1055</v>
      </c>
      <c r="I106" s="76" t="n">
        <v>0.06246322810483866</v>
      </c>
      <c r="J106" s="76" t="n">
        <v>77.50549937021815</v>
      </c>
      <c r="K106" s="36" t="inlineStr">
        <is>
          <t>B</t>
        </is>
      </c>
    </row>
    <row r="107" ht="15" customHeight="1">
      <c r="A107" s="36" t="inlineStr">
        <is>
          <t>I8362</t>
        </is>
      </c>
      <c r="B107" s="37" t="inlineStr">
        <is>
          <t>TACHAS BIDIRECIONAIS</t>
        </is>
      </c>
      <c r="C107" s="36" t="inlineStr">
        <is>
          <t>SEINFRA</t>
        </is>
      </c>
      <c r="D107" s="36" t="inlineStr">
        <is>
          <t>Material</t>
        </is>
      </c>
      <c r="E107" s="36" t="inlineStr">
        <is>
          <t>UN</t>
        </is>
      </c>
      <c r="F107" s="74" t="n">
        <v>50</v>
      </c>
      <c r="G107" s="75" t="n">
        <v>20.44</v>
      </c>
      <c r="H107" s="75" t="n">
        <v>1022</v>
      </c>
      <c r="I107" s="76" t="n">
        <v>0.06050940201245982</v>
      </c>
      <c r="J107" s="76" t="n">
        <v>77.55325720037375</v>
      </c>
      <c r="K107" s="36" t="inlineStr">
        <is>
          <t>B</t>
        </is>
      </c>
    </row>
    <row r="108" ht="15" customHeight="1">
      <c r="A108" s="36" t="inlineStr">
        <is>
          <t>I0157</t>
        </is>
      </c>
      <c r="B108" s="37" t="inlineStr">
        <is>
          <t>AÇO CA-25</t>
        </is>
      </c>
      <c r="C108" s="36" t="inlineStr">
        <is>
          <t>SEINFRA</t>
        </is>
      </c>
      <c r="D108" s="36" t="inlineStr">
        <is>
          <t>Material</t>
        </is>
      </c>
      <c r="E108" s="36" t="inlineStr">
        <is>
          <t>KG</t>
        </is>
      </c>
      <c r="F108" s="74" t="n">
        <v>120.842</v>
      </c>
      <c r="G108" s="75" t="n">
        <v>8.23</v>
      </c>
      <c r="H108" s="75" t="n">
        <v>994.52966</v>
      </c>
      <c r="I108" s="76" t="n">
        <v>0.05888296967735322</v>
      </c>
      <c r="J108" s="76" t="n">
        <v>77.59973136360726</v>
      </c>
      <c r="K108" s="36" t="inlineStr">
        <is>
          <t>B</t>
        </is>
      </c>
    </row>
    <row r="109" ht="20" customHeight="1">
      <c r="A109" s="36" t="inlineStr">
        <is>
          <t>G0349</t>
        </is>
      </c>
      <c r="B109" s="37" t="inlineStr">
        <is>
          <t>TESTE DA VÁLVULA BIPARTIDA FLANGEADA  8", HIDROSTÁTICO DO CORPO E VEDAÇÃO E PNEUMÁTICO DA VEDAÇÃO COM EMISSÃO DE RELATÓRIO</t>
        </is>
      </c>
      <c r="C109" s="36" t="inlineStr">
        <is>
          <t>SEINFRA</t>
        </is>
      </c>
      <c r="D109" s="36" t="inlineStr">
        <is>
          <t>Material</t>
        </is>
      </c>
      <c r="E109" s="36" t="inlineStr">
        <is>
          <t>UN</t>
        </is>
      </c>
      <c r="F109" s="74" t="n">
        <v>1</v>
      </c>
      <c r="G109" s="75" t="n">
        <v>969.12</v>
      </c>
      <c r="H109" s="75" t="n">
        <v>969.12</v>
      </c>
      <c r="I109" s="76" t="n">
        <v>0.05737854371655094</v>
      </c>
      <c r="J109" s="76" t="n">
        <v>77.6450181232554</v>
      </c>
      <c r="K109" s="36" t="inlineStr">
        <is>
          <t>B</t>
        </is>
      </c>
    </row>
    <row r="110" ht="15" customHeight="1">
      <c r="A110" s="36" t="inlineStr">
        <is>
          <t>I7960</t>
        </is>
      </c>
      <c r="B110" s="37" t="inlineStr">
        <is>
          <t>GRUA</t>
        </is>
      </c>
      <c r="C110" s="36" t="inlineStr">
        <is>
          <t>SEINFRA</t>
        </is>
      </c>
      <c r="D110" s="36" t="inlineStr">
        <is>
          <t>Material</t>
        </is>
      </c>
      <c r="E110" s="36" t="inlineStr">
        <is>
          <t>H</t>
        </is>
      </c>
      <c r="F110" s="74" t="n">
        <v>2</v>
      </c>
      <c r="G110" s="75" t="n">
        <v>474.33</v>
      </c>
      <c r="H110" s="75" t="n">
        <v>948.66</v>
      </c>
      <c r="I110" s="76" t="n">
        <v>0.05616717153927606</v>
      </c>
      <c r="J110" s="76" t="n">
        <v>77.68934879170493</v>
      </c>
      <c r="K110" s="36" t="inlineStr">
        <is>
          <t>B</t>
        </is>
      </c>
    </row>
    <row r="111" ht="15" customHeight="1">
      <c r="A111" s="36" t="inlineStr">
        <is>
          <t>I0524</t>
        </is>
      </c>
      <c r="B111" s="37" t="inlineStr">
        <is>
          <t>CHAPA COMPENSADA PLASTIFICADA 18MM (1.22 X 2.44M)</t>
        </is>
      </c>
      <c r="C111" s="36" t="inlineStr">
        <is>
          <t>SEINFRA</t>
        </is>
      </c>
      <c r="D111" s="36" t="inlineStr">
        <is>
          <t>Material</t>
        </is>
      </c>
      <c r="E111" s="36" t="inlineStr">
        <is>
          <t>M2</t>
        </is>
      </c>
      <c r="F111" s="74" t="n">
        <v>11</v>
      </c>
      <c r="G111" s="75" t="n">
        <v>83.15000000000001</v>
      </c>
      <c r="H111" s="75" t="n">
        <v>914.65</v>
      </c>
      <c r="I111" s="76" t="n">
        <v>0.05415354652710017</v>
      </c>
      <c r="J111" s="76" t="n">
        <v>77.73209018050319</v>
      </c>
      <c r="K111" s="36" t="inlineStr">
        <is>
          <t>B</t>
        </is>
      </c>
    </row>
    <row r="112" ht="15" customHeight="1">
      <c r="A112" s="36" t="inlineStr">
        <is>
          <t>I2540</t>
        </is>
      </c>
      <c r="B112" s="37" t="inlineStr">
        <is>
          <t>TINTA REFLETIVA RESINA ACRÍLICA (P/SINALIZAÇÃO)</t>
        </is>
      </c>
      <c r="C112" s="36" t="inlineStr">
        <is>
          <t>SEINFRA</t>
        </is>
      </c>
      <c r="D112" s="36" t="inlineStr">
        <is>
          <t>Material</t>
        </is>
      </c>
      <c r="E112" s="36" t="inlineStr">
        <is>
          <t>L</t>
        </is>
      </c>
      <c r="F112" s="74" t="n">
        <v>30</v>
      </c>
      <c r="G112" s="75" t="n">
        <v>30.4</v>
      </c>
      <c r="H112" s="75" t="n">
        <v>912</v>
      </c>
      <c r="I112" s="76" t="n">
        <v>0.05399664837119703</v>
      </c>
      <c r="J112" s="76" t="n">
        <v>77.77470773539743</v>
      </c>
      <c r="K112" s="36" t="inlineStr">
        <is>
          <t>B</t>
        </is>
      </c>
    </row>
    <row r="113" ht="15" customHeight="1">
      <c r="A113" s="36" t="inlineStr">
        <is>
          <t>G0472</t>
        </is>
      </c>
      <c r="B113" s="37" t="inlineStr">
        <is>
          <t>TINTA POLIURETANO ACRÍLICO (PETROBRAS N-2677)</t>
        </is>
      </c>
      <c r="C113" s="36" t="inlineStr">
        <is>
          <t>SEINFRA</t>
        </is>
      </c>
      <c r="D113" s="36" t="inlineStr">
        <is>
          <t>Material</t>
        </is>
      </c>
      <c r="E113" s="36" t="inlineStr">
        <is>
          <t>L</t>
        </is>
      </c>
      <c r="F113" s="74" t="n">
        <v>15.38</v>
      </c>
      <c r="G113" s="75" t="n">
        <v>58.5</v>
      </c>
      <c r="H113" s="75" t="n">
        <v>899.73</v>
      </c>
      <c r="I113" s="76" t="n">
        <v>0.0532701803059398</v>
      </c>
      <c r="J113" s="76" t="n">
        <v>77.81675191595114</v>
      </c>
      <c r="K113" s="36" t="inlineStr">
        <is>
          <t>B</t>
        </is>
      </c>
    </row>
    <row r="114" ht="15" customHeight="1">
      <c r="A114" s="36" t="inlineStr">
        <is>
          <t>I1600</t>
        </is>
      </c>
      <c r="B114" s="37" t="inlineStr">
        <is>
          <t>PEDRA DE MÃO (RACHÃO)</t>
        </is>
      </c>
      <c r="C114" s="36" t="inlineStr">
        <is>
          <t>SEINFRA</t>
        </is>
      </c>
      <c r="D114" s="36" t="inlineStr">
        <is>
          <t>Material</t>
        </is>
      </c>
      <c r="E114" s="36" t="inlineStr">
        <is>
          <t>M3</t>
        </is>
      </c>
      <c r="F114" s="74" t="n">
        <v>7.5</v>
      </c>
      <c r="G114" s="75" t="n">
        <v>113.25</v>
      </c>
      <c r="H114" s="75" t="n">
        <v>849.375</v>
      </c>
      <c r="I114" s="76" t="n">
        <v>0.05028881930952354</v>
      </c>
      <c r="J114" s="76" t="n">
        <v>77.85644325232842</v>
      </c>
      <c r="K114" s="36" t="inlineStr">
        <is>
          <t>B</t>
        </is>
      </c>
    </row>
    <row r="115" ht="15" customHeight="1">
      <c r="A115" s="36" t="inlineStr">
        <is>
          <t>I2312</t>
        </is>
      </c>
      <c r="B115" s="37" t="inlineStr">
        <is>
          <t>ELETRICISTA</t>
        </is>
      </c>
      <c r="C115" s="36" t="inlineStr">
        <is>
          <t>SEINFRA</t>
        </is>
      </c>
      <c r="D115" s="36" t="inlineStr">
        <is>
          <t>Mão de Obra</t>
        </is>
      </c>
      <c r="E115" s="36" t="inlineStr">
        <is>
          <t>H</t>
        </is>
      </c>
      <c r="F115" s="74" t="n">
        <v>31.43</v>
      </c>
      <c r="G115" s="75" t="n">
        <v>26.85</v>
      </c>
      <c r="H115" s="75" t="n">
        <v>843.8955</v>
      </c>
      <c r="I115" s="76" t="n">
        <v>0.04996439536791173</v>
      </c>
      <c r="J115" s="76" t="n">
        <v>77.89587850953811</v>
      </c>
      <c r="K115" s="36" t="inlineStr">
        <is>
          <t>B</t>
        </is>
      </c>
    </row>
    <row r="116" ht="15" customHeight="1">
      <c r="A116" s="36" t="inlineStr">
        <is>
          <t>I0971</t>
        </is>
      </c>
      <c r="B116" s="37" t="inlineStr">
        <is>
          <t>MEIO FIO PRE MOLDADO DIM.=(0,07x0,30x1,00)m</t>
        </is>
      </c>
      <c r="C116" s="36" t="inlineStr">
        <is>
          <t>SEINFRA</t>
        </is>
      </c>
      <c r="D116" s="36" t="inlineStr">
        <is>
          <t>Material</t>
        </is>
      </c>
      <c r="E116" s="36" t="inlineStr">
        <is>
          <t>M</t>
        </is>
      </c>
      <c r="F116" s="74" t="n">
        <v>50</v>
      </c>
      <c r="G116" s="75" t="n">
        <v>15.86</v>
      </c>
      <c r="H116" s="75" t="n">
        <v>793</v>
      </c>
      <c r="I116" s="76" t="n">
        <v>0.04695103306837636</v>
      </c>
      <c r="J116" s="76" t="n">
        <v>77.93293522119505</v>
      </c>
      <c r="K116" s="36" t="inlineStr">
        <is>
          <t>B</t>
        </is>
      </c>
    </row>
    <row r="117" ht="15" customHeight="1">
      <c r="A117" s="36" t="inlineStr">
        <is>
          <t>G0471</t>
        </is>
      </c>
      <c r="B117" s="37" t="inlineStr">
        <is>
          <t>TINTA EPÓXI ZINCO POLIAMIDA (PETROBRAS N-1277)</t>
        </is>
      </c>
      <c r="C117" s="36" t="inlineStr">
        <is>
          <t>SEINFRA</t>
        </is>
      </c>
      <c r="D117" s="36" t="inlineStr">
        <is>
          <t>Material</t>
        </is>
      </c>
      <c r="E117" s="36" t="inlineStr">
        <is>
          <t>L</t>
        </is>
      </c>
      <c r="F117" s="74" t="n">
        <v>10.99</v>
      </c>
      <c r="G117" s="75" t="n">
        <v>70.33</v>
      </c>
      <c r="H117" s="75" t="n">
        <v>772.9267</v>
      </c>
      <c r="I117" s="76" t="n">
        <v>0.04576255618049308</v>
      </c>
      <c r="J117" s="76" t="n">
        <v>77.96905406626567</v>
      </c>
      <c r="K117" s="36" t="inlineStr">
        <is>
          <t>B</t>
        </is>
      </c>
    </row>
    <row r="118" ht="15" customHeight="1">
      <c r="A118" s="36" t="inlineStr">
        <is>
          <t>G0019</t>
        </is>
      </c>
      <c r="B118" s="37" t="inlineStr">
        <is>
          <t>ALARGADOR SPIRAL  6" PARA FURO DIRECIONAL</t>
        </is>
      </c>
      <c r="C118" s="36" t="inlineStr">
        <is>
          <t>SEINFRA</t>
        </is>
      </c>
      <c r="D118" s="36" t="inlineStr">
        <is>
          <t>Material</t>
        </is>
      </c>
      <c r="E118" s="36" t="inlineStr">
        <is>
          <t>UN</t>
        </is>
      </c>
      <c r="F118" s="74" t="n">
        <v>0.03</v>
      </c>
      <c r="G118" s="75" t="n">
        <v>25581.82</v>
      </c>
      <c r="H118" s="75" t="n">
        <v>767.4546</v>
      </c>
      <c r="I118" s="76" t="n">
        <v>0.04543857036958077</v>
      </c>
      <c r="J118" s="76" t="n">
        <v>78.00491683216873</v>
      </c>
      <c r="K118" s="36" t="inlineStr">
        <is>
          <t>B</t>
        </is>
      </c>
    </row>
    <row r="119" ht="36" customHeight="1">
      <c r="A119" s="36" t="inlineStr">
        <is>
          <t>I2552</t>
        </is>
      </c>
      <c r="B119" s="37" t="inlineStr">
        <is>
          <t>OPERADOR DE COMPACTADOR DE PLACA VIBRATORIA</t>
        </is>
      </c>
      <c r="C119" s="36" t="inlineStr">
        <is>
          <t>SEINFRA</t>
        </is>
      </c>
      <c r="D119" s="36" t="inlineStr">
        <is>
          <t>COTAÇÃO / MAO DE OBRA (C/ ENCARGOS)</t>
        </is>
      </c>
      <c r="E119" s="36" t="inlineStr">
        <is>
          <t>H</t>
        </is>
      </c>
      <c r="F119" s="74" t="n">
        <v>30.49</v>
      </c>
      <c r="G119" s="75" t="n">
        <v>23.71</v>
      </c>
      <c r="H119" s="75" t="n">
        <v>722.9179</v>
      </c>
      <c r="I119" s="76" t="n">
        <v>0.04280169259599143</v>
      </c>
      <c r="J119" s="76" t="n">
        <v>78.03869872118642</v>
      </c>
      <c r="K119" s="36" t="inlineStr">
        <is>
          <t>B</t>
        </is>
      </c>
    </row>
    <row r="120" ht="15" customHeight="1">
      <c r="A120" s="36" t="inlineStr">
        <is>
          <t>G0009</t>
        </is>
      </c>
      <c r="B120" s="37" t="inlineStr">
        <is>
          <t>ALARGADOR FLUTED  6" PARA FURO DIRECIONAL</t>
        </is>
      </c>
      <c r="C120" s="36" t="inlineStr">
        <is>
          <t>SEINFRA</t>
        </is>
      </c>
      <c r="D120" s="36" t="inlineStr">
        <is>
          <t>Material</t>
        </is>
      </c>
      <c r="E120" s="36" t="inlineStr">
        <is>
          <t>UN</t>
        </is>
      </c>
      <c r="F120" s="74" t="n">
        <v>0.03</v>
      </c>
      <c r="G120" s="75" t="n">
        <v>23685.55</v>
      </c>
      <c r="H120" s="75" t="n">
        <v>710.5665</v>
      </c>
      <c r="I120" s="76" t="n">
        <v>0.04207040509303966</v>
      </c>
      <c r="J120" s="76" t="n">
        <v>78.0719034974816</v>
      </c>
      <c r="K120" s="36" t="inlineStr">
        <is>
          <t>B</t>
        </is>
      </c>
    </row>
    <row r="121" ht="28" customHeight="1">
      <c r="A121" s="36" t="inlineStr">
        <is>
          <t>CXX05</t>
        </is>
      </c>
      <c r="B121" s="37" t="inlineStr">
        <is>
          <t>TESTE PNEUMÁTICO COM LAUDO E COMISSIONAMENTO, INERTIZAÇÃO, INTERLIGAÇÃO EM REDE GASEIFICADA COM REALIZAÇÃO DE FURO EM CARGA OU LIBERAÇÃO DE VÁLVULA DE CORTE</t>
        </is>
      </c>
      <c r="C121" s="36" t="inlineStr"/>
      <c r="D121" s="36" t="inlineStr">
        <is>
          <t>OUTROS</t>
        </is>
      </c>
      <c r="E121" s="36" t="inlineStr">
        <is>
          <t>M</t>
        </is>
      </c>
      <c r="F121" s="74" t="n">
        <v>280</v>
      </c>
      <c r="G121" s="75" t="n">
        <v>2.47</v>
      </c>
      <c r="H121" s="75" t="n">
        <v>691.6</v>
      </c>
      <c r="I121" s="76" t="n">
        <v>0.04094745834815774</v>
      </c>
      <c r="J121" s="76" t="n">
        <v>78.10422180994306</v>
      </c>
      <c r="K121" s="36" t="inlineStr">
        <is>
          <t>B</t>
        </is>
      </c>
    </row>
    <row r="122" ht="15" customHeight="1">
      <c r="A122" s="36" t="inlineStr">
        <is>
          <t>I1227</t>
        </is>
      </c>
      <c r="B122" s="37" t="inlineStr">
        <is>
          <t>GRANITEIRO / MARMORISTA</t>
        </is>
      </c>
      <c r="C122" s="36" t="inlineStr">
        <is>
          <t>SEINFRA</t>
        </is>
      </c>
      <c r="D122" s="36" t="inlineStr">
        <is>
          <t>Mão de Obra</t>
        </is>
      </c>
      <c r="E122" s="36" t="inlineStr">
        <is>
          <t>H</t>
        </is>
      </c>
      <c r="F122" s="74" t="n">
        <v>25</v>
      </c>
      <c r="G122" s="75" t="n">
        <v>26.86</v>
      </c>
      <c r="H122" s="75" t="n">
        <v>671.5</v>
      </c>
      <c r="I122" s="76" t="n">
        <v>0.03975740063734517</v>
      </c>
      <c r="J122" s="76" t="n">
        <v>78.13560085392496</v>
      </c>
      <c r="K122" s="36" t="inlineStr">
        <is>
          <t>B</t>
        </is>
      </c>
    </row>
    <row r="123" ht="15" customHeight="1">
      <c r="A123" s="36" t="inlineStr">
        <is>
          <t>I2081</t>
        </is>
      </c>
      <c r="B123" s="37" t="inlineStr">
        <is>
          <t>TIJOLO CERÂMICO FURADO  9X19X19CM</t>
        </is>
      </c>
      <c r="C123" s="36" t="inlineStr">
        <is>
          <t>SEINFRA</t>
        </is>
      </c>
      <c r="D123" s="36" t="inlineStr">
        <is>
          <t>Material</t>
        </is>
      </c>
      <c r="E123" s="36" t="inlineStr">
        <is>
          <t>UN</t>
        </is>
      </c>
      <c r="F123" s="74" t="n">
        <v>1250</v>
      </c>
      <c r="G123" s="75" t="n">
        <v>0.53</v>
      </c>
      <c r="H123" s="75" t="n">
        <v>662.5</v>
      </c>
      <c r="I123" s="76" t="n">
        <v>0.03922453897578731</v>
      </c>
      <c r="J123" s="76" t="n">
        <v>78.16655932993091</v>
      </c>
      <c r="K123" s="36" t="inlineStr">
        <is>
          <t>B</t>
        </is>
      </c>
    </row>
    <row r="124" ht="15" customHeight="1">
      <c r="A124" s="36" t="inlineStr">
        <is>
          <t>I0445</t>
        </is>
      </c>
      <c r="B124" s="37" t="inlineStr">
        <is>
          <t>CALCETEIRO</t>
        </is>
      </c>
      <c r="C124" s="36" t="inlineStr">
        <is>
          <t>SEINFRA</t>
        </is>
      </c>
      <c r="D124" s="36" t="inlineStr">
        <is>
          <t>Mão de Obra</t>
        </is>
      </c>
      <c r="E124" s="36" t="inlineStr">
        <is>
          <t>H</t>
        </is>
      </c>
      <c r="F124" s="74" t="n">
        <v>22.975</v>
      </c>
      <c r="G124" s="75" t="n">
        <v>26.86</v>
      </c>
      <c r="H124" s="75" t="n">
        <v>617.1085</v>
      </c>
      <c r="I124" s="76" t="n">
        <v>0.03653705118572022</v>
      </c>
      <c r="J124" s="76" t="n">
        <v>78.19539674144492</v>
      </c>
      <c r="K124" s="36" t="inlineStr">
        <is>
          <t>B</t>
        </is>
      </c>
    </row>
    <row r="125" ht="15" customHeight="1">
      <c r="A125" s="36" t="inlineStr">
        <is>
          <t>I2568</t>
        </is>
      </c>
      <c r="B125" s="37" t="inlineStr">
        <is>
          <t>DINAMITE GRANULADA</t>
        </is>
      </c>
      <c r="C125" s="36" t="inlineStr">
        <is>
          <t>SEINFRA</t>
        </is>
      </c>
      <c r="D125" s="36" t="inlineStr">
        <is>
          <t>Material</t>
        </is>
      </c>
      <c r="E125" s="36" t="inlineStr">
        <is>
          <t>KG</t>
        </is>
      </c>
      <c r="F125" s="74" t="n">
        <v>38.3442</v>
      </c>
      <c r="G125" s="75" t="n">
        <v>16.06</v>
      </c>
      <c r="H125" s="75" t="n">
        <v>615.807852</v>
      </c>
      <c r="I125" s="76" t="n">
        <v>0.03646004391301112</v>
      </c>
      <c r="J125" s="76" t="n">
        <v>78.2241734042513</v>
      </c>
      <c r="K125" s="36" t="inlineStr">
        <is>
          <t>B</t>
        </is>
      </c>
    </row>
    <row r="126" ht="15" customHeight="1">
      <c r="A126" s="36" t="inlineStr">
        <is>
          <t>I0860</t>
        </is>
      </c>
      <c r="B126" s="37" t="inlineStr">
        <is>
          <t>CORDEL DETONANTE</t>
        </is>
      </c>
      <c r="C126" s="36" t="inlineStr">
        <is>
          <t>SEINFRA</t>
        </is>
      </c>
      <c r="D126" s="36" t="inlineStr">
        <is>
          <t>Material</t>
        </is>
      </c>
      <c r="E126" s="36" t="inlineStr">
        <is>
          <t>M</t>
        </is>
      </c>
      <c r="F126" s="74" t="n">
        <v>95.6052</v>
      </c>
      <c r="G126" s="75" t="n">
        <v>6.01</v>
      </c>
      <c r="H126" s="75" t="n">
        <v>574.587252</v>
      </c>
      <c r="I126" s="76" t="n">
        <v>0.03401950197896532</v>
      </c>
      <c r="J126" s="76" t="n">
        <v>78.25102386572793</v>
      </c>
      <c r="K126" s="36" t="inlineStr">
        <is>
          <t>B</t>
        </is>
      </c>
    </row>
    <row r="127" ht="20" customHeight="1">
      <c r="A127" s="36" t="inlineStr">
        <is>
          <t>G0243</t>
        </is>
      </c>
      <c r="B127" s="37" t="inlineStr">
        <is>
          <t>PINÇADOR HIDRÁULICO PARA TUBOS DE PEAD, BITOLAS MÍNIMAS 90mm a 200mm DE ACORDO COM NORMA  NBR 14473</t>
        </is>
      </c>
      <c r="C127" s="36" t="inlineStr">
        <is>
          <t>SEINFRA</t>
        </is>
      </c>
      <c r="D127" s="36" t="inlineStr">
        <is>
          <t>Material</t>
        </is>
      </c>
      <c r="E127" s="36" t="inlineStr">
        <is>
          <t>UN</t>
        </is>
      </c>
      <c r="F127" s="74" t="n">
        <v>0.1</v>
      </c>
      <c r="G127" s="75" t="n">
        <v>5405.27</v>
      </c>
      <c r="H127" s="75" t="n">
        <v>540.527</v>
      </c>
      <c r="I127" s="76" t="n">
        <v>0.0320029017040987</v>
      </c>
      <c r="J127" s="76" t="n">
        <v>78.27628271106452</v>
      </c>
      <c r="K127" s="36" t="inlineStr">
        <is>
          <t>B</t>
        </is>
      </c>
    </row>
    <row r="128" ht="15" customHeight="1">
      <c r="A128" s="36" t="inlineStr">
        <is>
          <t>I2380</t>
        </is>
      </c>
      <c r="B128" s="37" t="inlineStr">
        <is>
          <t>MOTORISTA</t>
        </is>
      </c>
      <c r="C128" s="36" t="inlineStr">
        <is>
          <t>SEINFRA</t>
        </is>
      </c>
      <c r="D128" s="36" t="inlineStr">
        <is>
          <t>Mão de Obra</t>
        </is>
      </c>
      <c r="E128" s="36" t="inlineStr">
        <is>
          <t>H</t>
        </is>
      </c>
      <c r="F128" s="74" t="n">
        <v>25.45714285714286</v>
      </c>
      <c r="G128" s="75" t="n">
        <v>20.86</v>
      </c>
      <c r="H128" s="75" t="n">
        <v>531.0359999999999</v>
      </c>
      <c r="I128" s="76" t="n">
        <v>0.03144096947856028</v>
      </c>
      <c r="J128" s="76" t="n">
        <v>78.30109809083541</v>
      </c>
      <c r="K128" s="36" t="inlineStr">
        <is>
          <t>B</t>
        </is>
      </c>
    </row>
    <row r="129" ht="15" customHeight="1">
      <c r="A129" s="36" t="inlineStr">
        <is>
          <t>I0111</t>
        </is>
      </c>
      <c r="B129" s="37" t="inlineStr">
        <is>
          <t>AREIA VERMELHA</t>
        </is>
      </c>
      <c r="C129" s="36" t="inlineStr">
        <is>
          <t>SEINFRA</t>
        </is>
      </c>
      <c r="D129" s="36" t="inlineStr">
        <is>
          <t>Material</t>
        </is>
      </c>
      <c r="E129" s="36" t="inlineStr">
        <is>
          <t>M3</t>
        </is>
      </c>
      <c r="F129" s="74" t="n">
        <v>7.5</v>
      </c>
      <c r="G129" s="75" t="n">
        <v>70</v>
      </c>
      <c r="H129" s="75" t="n">
        <v>525</v>
      </c>
      <c r="I129" s="76" t="n">
        <v>0.03108359692420881</v>
      </c>
      <c r="J129" s="76" t="n">
        <v>78.32563122276466</v>
      </c>
      <c r="K129" s="36" t="inlineStr">
        <is>
          <t>B</t>
        </is>
      </c>
    </row>
    <row r="130" ht="15" customHeight="1">
      <c r="A130" s="36" t="inlineStr">
        <is>
          <t>I2528</t>
        </is>
      </c>
      <c r="B130" s="37" t="inlineStr">
        <is>
          <t>PEÇAS DE DESGASTE DO BRITADOR</t>
        </is>
      </c>
      <c r="C130" s="36" t="inlineStr">
        <is>
          <t>SEINFRA</t>
        </is>
      </c>
      <c r="D130" s="36" t="inlineStr">
        <is>
          <t>Material</t>
        </is>
      </c>
      <c r="E130" s="36" t="inlineStr">
        <is>
          <t>CJ</t>
        </is>
      </c>
      <c r="F130" s="78" t="n">
        <v>0.01965</v>
      </c>
      <c r="G130" s="75" t="n">
        <v>26583</v>
      </c>
      <c r="H130" s="75" t="n">
        <v>522.35595</v>
      </c>
      <c r="I130" s="76" t="n">
        <v>0.03092705104907081</v>
      </c>
      <c r="J130" s="76" t="n">
        <v>78.35004098808763</v>
      </c>
      <c r="K130" s="36" t="inlineStr">
        <is>
          <t>B</t>
        </is>
      </c>
    </row>
    <row r="131" ht="15" customHeight="1">
      <c r="A131" s="36" t="inlineStr">
        <is>
          <t>I0041</t>
        </is>
      </c>
      <c r="B131" s="37" t="inlineStr">
        <is>
          <t>AJUDANTE DE CARPINTEIRO</t>
        </is>
      </c>
      <c r="C131" s="36" t="inlineStr">
        <is>
          <t>SEINFRA</t>
        </is>
      </c>
      <c r="D131" s="36" t="inlineStr">
        <is>
          <t>Mão de Obra</t>
        </is>
      </c>
      <c r="E131" s="36" t="inlineStr">
        <is>
          <t>H</t>
        </is>
      </c>
      <c r="F131" s="74" t="n">
        <v>24.2</v>
      </c>
      <c r="G131" s="75" t="n">
        <v>21.1</v>
      </c>
      <c r="H131" s="75" t="n">
        <v>510.62</v>
      </c>
      <c r="I131" s="76" t="n">
        <v>0.03023220240274191</v>
      </c>
      <c r="J131" s="76" t="n">
        <v>78.37390214585089</v>
      </c>
      <c r="K131" s="36" t="inlineStr">
        <is>
          <t>B</t>
        </is>
      </c>
    </row>
    <row r="132" ht="15" customHeight="1">
      <c r="A132" s="36" t="inlineStr">
        <is>
          <t>I0034</t>
        </is>
      </c>
      <c r="B132" s="37" t="inlineStr">
        <is>
          <t>AGREGADO DE ALTA RESISTÊNCIA PARA PISOS</t>
        </is>
      </c>
      <c r="C132" s="36" t="inlineStr">
        <is>
          <t>SEINFRA</t>
        </is>
      </c>
      <c r="D132" s="36" t="inlineStr">
        <is>
          <t>Material</t>
        </is>
      </c>
      <c r="E132" s="36" t="inlineStr">
        <is>
          <t>KG</t>
        </is>
      </c>
      <c r="F132" s="74" t="n">
        <v>1050</v>
      </c>
      <c r="G132" s="75" t="n">
        <v>0.48</v>
      </c>
      <c r="H132" s="75" t="n">
        <v>504</v>
      </c>
      <c r="I132" s="76" t="n">
        <v>0.02984025304724046</v>
      </c>
      <c r="J132" s="76" t="n">
        <v>78.39745395250297</v>
      </c>
      <c r="K132" s="36" t="inlineStr">
        <is>
          <t>B</t>
        </is>
      </c>
    </row>
    <row r="133" ht="15" customHeight="1">
      <c r="A133" s="36" t="inlineStr">
        <is>
          <t>G0177</t>
        </is>
      </c>
      <c r="B133" s="37" t="inlineStr">
        <is>
          <t>LUBRIFICANTES  BIODEGRADAVEL PARA SOLOS   PARA FURO DIRECIONAL HDD</t>
        </is>
      </c>
      <c r="C133" s="36" t="inlineStr">
        <is>
          <t>SEINFRA</t>
        </is>
      </c>
      <c r="D133" s="36" t="inlineStr">
        <is>
          <t>Material</t>
        </is>
      </c>
      <c r="E133" s="36" t="inlineStr">
        <is>
          <t>L</t>
        </is>
      </c>
      <c r="F133" s="74" t="n">
        <v>12.49</v>
      </c>
      <c r="G133" s="75" t="n">
        <v>36.9</v>
      </c>
      <c r="H133" s="75" t="n">
        <v>460.881</v>
      </c>
      <c r="I133" s="76" t="n">
        <v>0.02728731282671673</v>
      </c>
      <c r="J133" s="76" t="n">
        <v>78.4189907712526</v>
      </c>
      <c r="K133" s="36" t="inlineStr">
        <is>
          <t>B</t>
        </is>
      </c>
    </row>
    <row r="134" ht="15" customHeight="1">
      <c r="A134" s="36" t="inlineStr">
        <is>
          <t>G0011</t>
        </is>
      </c>
      <c r="B134" s="37" t="inlineStr">
        <is>
          <t>ALARGADOR FLUTED 10" PARA FURO DIRECIONAL</t>
        </is>
      </c>
      <c r="C134" s="36" t="inlineStr">
        <is>
          <t>SEINFRA</t>
        </is>
      </c>
      <c r="D134" s="36" t="inlineStr">
        <is>
          <t>Material</t>
        </is>
      </c>
      <c r="E134" s="36" t="inlineStr">
        <is>
          <t>UN</t>
        </is>
      </c>
      <c r="F134" s="74" t="n">
        <v>0.01</v>
      </c>
      <c r="G134" s="75" t="n">
        <v>41609.75</v>
      </c>
      <c r="H134" s="75" t="n">
        <v>416.0975</v>
      </c>
      <c r="I134" s="76" t="n">
        <v>0.02463582280223043</v>
      </c>
      <c r="J134" s="76" t="n">
        <v>78.43843503067309</v>
      </c>
      <c r="K134" s="36" t="inlineStr">
        <is>
          <t>B</t>
        </is>
      </c>
    </row>
    <row r="135" ht="15" customHeight="1">
      <c r="A135" s="36" t="inlineStr">
        <is>
          <t>I0163</t>
        </is>
      </c>
      <c r="B135" s="37" t="inlineStr">
        <is>
          <t>AÇO CA-50</t>
        </is>
      </c>
      <c r="C135" s="36" t="inlineStr">
        <is>
          <t>SEINFRA</t>
        </is>
      </c>
      <c r="D135" s="36" t="inlineStr">
        <is>
          <t>Material</t>
        </is>
      </c>
      <c r="E135" s="36" t="inlineStr">
        <is>
          <t>KG</t>
        </is>
      </c>
      <c r="F135" s="74" t="n">
        <v>57.5</v>
      </c>
      <c r="G135" s="75" t="n">
        <v>7.1</v>
      </c>
      <c r="H135" s="75" t="n">
        <v>408.25</v>
      </c>
      <c r="I135" s="76" t="n">
        <v>0.02417119703677761</v>
      </c>
      <c r="J135" s="76" t="n">
        <v>78.45751246135903</v>
      </c>
      <c r="K135" s="36" t="inlineStr">
        <is>
          <t>B</t>
        </is>
      </c>
    </row>
    <row r="136" ht="15" customHeight="1">
      <c r="A136" s="36" t="inlineStr">
        <is>
          <t>I1218</t>
        </is>
      </c>
      <c r="B136" s="37" t="inlineStr">
        <is>
          <t>GAS</t>
        </is>
      </c>
      <c r="C136" s="36" t="inlineStr">
        <is>
          <t>SEINFRA</t>
        </is>
      </c>
      <c r="D136" s="36" t="inlineStr">
        <is>
          <t>Material</t>
        </is>
      </c>
      <c r="E136" s="36" t="inlineStr">
        <is>
          <t>KG</t>
        </is>
      </c>
      <c r="F136" s="74" t="n">
        <v>51.025</v>
      </c>
      <c r="G136" s="75" t="n">
        <v>7.64</v>
      </c>
      <c r="H136" s="75" t="n">
        <v>389.831</v>
      </c>
      <c r="I136" s="76" t="n">
        <v>0.0230806660429738</v>
      </c>
      <c r="J136" s="76" t="n">
        <v>78.47572912958756</v>
      </c>
      <c r="K136" s="36" t="inlineStr">
        <is>
          <t>B</t>
        </is>
      </c>
    </row>
    <row r="137" ht="15" customHeight="1">
      <c r="A137" s="36" t="inlineStr">
        <is>
          <t>I1879</t>
        </is>
      </c>
      <c r="B137" s="37" t="inlineStr">
        <is>
          <t>SOLDADOR</t>
        </is>
      </c>
      <c r="C137" s="36" t="inlineStr">
        <is>
          <t>SEINFRA</t>
        </is>
      </c>
      <c r="D137" s="36" t="inlineStr">
        <is>
          <t>Mão de Obra</t>
        </is>
      </c>
      <c r="E137" s="36" t="inlineStr">
        <is>
          <t>H</t>
        </is>
      </c>
      <c r="F137" s="74" t="n">
        <v>14</v>
      </c>
      <c r="G137" s="75" t="n">
        <v>27.7</v>
      </c>
      <c r="H137" s="75" t="n">
        <v>387.8</v>
      </c>
      <c r="I137" s="76" t="n">
        <v>0.02296041692801557</v>
      </c>
      <c r="J137" s="76" t="n">
        <v>78.49385093637262</v>
      </c>
      <c r="K137" s="36" t="inlineStr">
        <is>
          <t>B</t>
        </is>
      </c>
    </row>
    <row r="138" ht="15" customHeight="1">
      <c r="A138" s="36" t="inlineStr">
        <is>
          <t>G0047</t>
        </is>
      </c>
      <c r="B138" s="37" t="inlineStr">
        <is>
          <t>BUJÃO EM AÇO INOX DE 1" CABEÇA QUADRADA, ANSI 316, NPT, PARA TUBO SCH 40</t>
        </is>
      </c>
      <c r="C138" s="36" t="inlineStr">
        <is>
          <t>SEINFRA</t>
        </is>
      </c>
      <c r="D138" s="36" t="inlineStr">
        <is>
          <t>Material</t>
        </is>
      </c>
      <c r="E138" s="36" t="inlineStr">
        <is>
          <t>UN</t>
        </is>
      </c>
      <c r="F138" s="74" t="n">
        <v>4</v>
      </c>
      <c r="G138" s="75" t="n">
        <v>96.11</v>
      </c>
      <c r="H138" s="75" t="n">
        <v>384.44</v>
      </c>
      <c r="I138" s="76" t="n">
        <v>0.02276148190770064</v>
      </c>
      <c r="J138" s="76" t="n">
        <v>78.51181573111336</v>
      </c>
      <c r="K138" s="36" t="inlineStr">
        <is>
          <t>B</t>
        </is>
      </c>
    </row>
    <row r="139" ht="15" customHeight="1">
      <c r="A139" s="36" t="inlineStr">
        <is>
          <t>G0473</t>
        </is>
      </c>
      <c r="B139" s="37" t="inlineStr">
        <is>
          <t>COLA POLIESTER</t>
        </is>
      </c>
      <c r="C139" s="36" t="inlineStr">
        <is>
          <t>SEINFRA</t>
        </is>
      </c>
      <c r="D139" s="36" t="inlineStr">
        <is>
          <t>Material</t>
        </is>
      </c>
      <c r="E139" s="36" t="inlineStr">
        <is>
          <t>KG</t>
        </is>
      </c>
      <c r="F139" s="74" t="n">
        <v>20</v>
      </c>
      <c r="G139" s="75" t="n">
        <v>19.1</v>
      </c>
      <c r="H139" s="75" t="n">
        <v>382</v>
      </c>
      <c r="I139" s="76" t="n">
        <v>0.02261701719056717</v>
      </c>
      <c r="J139" s="76" t="n">
        <v>78.52966650520283</v>
      </c>
      <c r="K139" s="36" t="inlineStr">
        <is>
          <t>B</t>
        </is>
      </c>
    </row>
    <row r="140" ht="15" customHeight="1">
      <c r="A140" s="36" t="inlineStr">
        <is>
          <t>I2707</t>
        </is>
      </c>
      <c r="B140" s="37" t="inlineStr">
        <is>
          <t>GASOLINA</t>
        </is>
      </c>
      <c r="C140" s="36" t="inlineStr">
        <is>
          <t>SEINFRA</t>
        </is>
      </c>
      <c r="D140" s="36" t="inlineStr">
        <is>
          <t>Material</t>
        </is>
      </c>
      <c r="E140" s="36" t="inlineStr">
        <is>
          <t>L</t>
        </is>
      </c>
      <c r="F140" s="74" t="n">
        <v>74.36932142857142</v>
      </c>
      <c r="G140" s="75" t="n">
        <v>5.08</v>
      </c>
      <c r="H140" s="75" t="n">
        <v>377.7961528571428</v>
      </c>
      <c r="I140" s="76" t="n">
        <v>0.02236812063795849</v>
      </c>
      <c r="J140" s="76" t="n">
        <v>78.54732101423686</v>
      </c>
      <c r="K140" s="36" t="inlineStr">
        <is>
          <t>B</t>
        </is>
      </c>
    </row>
    <row r="141" ht="15" customHeight="1">
      <c r="A141" s="36" t="inlineStr">
        <is>
          <t>I0528</t>
        </is>
      </c>
      <c r="B141" s="37" t="inlineStr">
        <is>
          <t>CHAPA COMPENSADO RESINADO 10MM (1.10 X 2.20M)</t>
        </is>
      </c>
      <c r="C141" s="36" t="inlineStr">
        <is>
          <t>SEINFRA</t>
        </is>
      </c>
      <c r="D141" s="36" t="inlineStr">
        <is>
          <t>Material</t>
        </is>
      </c>
      <c r="E141" s="36" t="inlineStr">
        <is>
          <t>M2</t>
        </is>
      </c>
      <c r="F141" s="74" t="n">
        <v>10</v>
      </c>
      <c r="G141" s="75" t="n">
        <v>35.95</v>
      </c>
      <c r="H141" s="75" t="n">
        <v>359.5</v>
      </c>
      <c r="I141" s="76" t="n">
        <v>0.02128486303667251</v>
      </c>
      <c r="J141" s="76" t="n">
        <v>78.56412036838651</v>
      </c>
      <c r="K141" s="36" t="inlineStr">
        <is>
          <t>B</t>
        </is>
      </c>
    </row>
    <row r="142" ht="15" customHeight="1">
      <c r="A142" s="36" t="inlineStr">
        <is>
          <t>I2570</t>
        </is>
      </c>
      <c r="B142" s="37" t="inlineStr">
        <is>
          <t>FILLER (PO CALCÁREO)</t>
        </is>
      </c>
      <c r="C142" s="36" t="inlineStr">
        <is>
          <t>SEINFRA</t>
        </is>
      </c>
      <c r="D142" s="36" t="inlineStr">
        <is>
          <t>Material</t>
        </is>
      </c>
      <c r="E142" s="36" t="inlineStr">
        <is>
          <t>KG</t>
        </is>
      </c>
      <c r="F142" s="74" t="n">
        <v>2200</v>
      </c>
      <c r="G142" s="75" t="n">
        <v>0.16</v>
      </c>
      <c r="H142" s="75" t="n">
        <v>352</v>
      </c>
      <c r="I142" s="76" t="n">
        <v>0.02084081165204096</v>
      </c>
      <c r="J142" s="76" t="n">
        <v>78.58056924922289</v>
      </c>
      <c r="K142" s="36" t="inlineStr">
        <is>
          <t>B</t>
        </is>
      </c>
    </row>
    <row r="143" ht="15" customHeight="1">
      <c r="A143" s="36" t="inlineStr">
        <is>
          <t>I2370</t>
        </is>
      </c>
      <c r="B143" s="37" t="inlineStr">
        <is>
          <t>LINHA EM MADEIRA DE LEI DE 5"x2.1/2"</t>
        </is>
      </c>
      <c r="C143" s="36" t="inlineStr">
        <is>
          <t>SEINFRA</t>
        </is>
      </c>
      <c r="D143" s="36" t="inlineStr">
        <is>
          <t>Material</t>
        </is>
      </c>
      <c r="E143" s="36" t="inlineStr">
        <is>
          <t>M</t>
        </is>
      </c>
      <c r="F143" s="74" t="n">
        <v>15</v>
      </c>
      <c r="G143" s="75" t="n">
        <v>23.13</v>
      </c>
      <c r="H143" s="75" t="n">
        <v>346.95</v>
      </c>
      <c r="I143" s="76" t="n">
        <v>0.02054181705305571</v>
      </c>
      <c r="J143" s="76" t="n">
        <v>78.59678214469498</v>
      </c>
      <c r="K143" s="36" t="inlineStr">
        <is>
          <t>B</t>
        </is>
      </c>
    </row>
    <row r="144" ht="15" customHeight="1">
      <c r="A144" s="36" t="inlineStr">
        <is>
          <t>G0188</t>
        </is>
      </c>
      <c r="B144" s="37" t="inlineStr">
        <is>
          <t>LUVA EM AÇO INOX DE 1" CABEÇA QUADRADA, ANSI 316, NPT, PARA TUBO SCH 40</t>
        </is>
      </c>
      <c r="C144" s="36" t="inlineStr">
        <is>
          <t>SEINFRA</t>
        </is>
      </c>
      <c r="D144" s="36" t="inlineStr">
        <is>
          <t>Material</t>
        </is>
      </c>
      <c r="E144" s="36" t="inlineStr">
        <is>
          <t>UN</t>
        </is>
      </c>
      <c r="F144" s="74" t="n">
        <v>4</v>
      </c>
      <c r="G144" s="75" t="n">
        <v>86.37</v>
      </c>
      <c r="H144" s="75" t="n">
        <v>345.48</v>
      </c>
      <c r="I144" s="76" t="n">
        <v>0.02045478298166793</v>
      </c>
      <c r="J144" s="76" t="n">
        <v>78.61292634739769</v>
      </c>
      <c r="K144" s="36" t="inlineStr">
        <is>
          <t>B</t>
        </is>
      </c>
    </row>
    <row r="145" ht="15" customHeight="1">
      <c r="A145" s="36" t="inlineStr">
        <is>
          <t>I2070</t>
        </is>
      </c>
      <c r="B145" s="37" t="inlineStr">
        <is>
          <t>TELHADISTA</t>
        </is>
      </c>
      <c r="C145" s="36" t="inlineStr">
        <is>
          <t>SEINFRA</t>
        </is>
      </c>
      <c r="D145" s="36" t="inlineStr">
        <is>
          <t>Mão de Obra</t>
        </is>
      </c>
      <c r="E145" s="36" t="inlineStr">
        <is>
          <t>H</t>
        </is>
      </c>
      <c r="F145" s="74" t="n">
        <v>12.5</v>
      </c>
      <c r="G145" s="75" t="n">
        <v>26.86</v>
      </c>
      <c r="H145" s="75" t="n">
        <v>335.75</v>
      </c>
      <c r="I145" s="76" t="n">
        <v>0.01987870031867259</v>
      </c>
      <c r="J145" s="76" t="n">
        <v>78.62861586938863</v>
      </c>
      <c r="K145" s="36" t="inlineStr">
        <is>
          <t>B</t>
        </is>
      </c>
    </row>
    <row r="146" ht="15" customHeight="1">
      <c r="A146" s="36" t="inlineStr">
        <is>
          <t>G0017</t>
        </is>
      </c>
      <c r="B146" s="37" t="inlineStr">
        <is>
          <t>ALARGADOR SPIRAL 10" PARA FURO DIRECIONAL</t>
        </is>
      </c>
      <c r="C146" s="36" t="inlineStr">
        <is>
          <t>SEINFRA</t>
        </is>
      </c>
      <c r="D146" s="36" t="inlineStr">
        <is>
          <t>Material</t>
        </is>
      </c>
      <c r="E146" s="36" t="inlineStr">
        <is>
          <t>UN</t>
        </is>
      </c>
      <c r="F146" s="74" t="n">
        <v>0.01</v>
      </c>
      <c r="G146" s="75" t="n">
        <v>32668.67</v>
      </c>
      <c r="H146" s="75" t="n">
        <v>326.6867</v>
      </c>
      <c r="I146" s="76" t="n">
        <v>0.01934209086342843</v>
      </c>
      <c r="J146" s="76" t="n">
        <v>78.64388201961714</v>
      </c>
      <c r="K146" s="36" t="inlineStr">
        <is>
          <t>B</t>
        </is>
      </c>
    </row>
    <row r="147" ht="15" customHeight="1">
      <c r="A147" s="36" t="inlineStr">
        <is>
          <t>I0047</t>
        </is>
      </c>
      <c r="B147" s="37" t="inlineStr">
        <is>
          <t>AJUDANTE DE TELHADISTA</t>
        </is>
      </c>
      <c r="C147" s="36" t="inlineStr">
        <is>
          <t>SEINFRA</t>
        </is>
      </c>
      <c r="D147" s="36" t="inlineStr">
        <is>
          <t>Mão de Obra</t>
        </is>
      </c>
      <c r="E147" s="36" t="inlineStr">
        <is>
          <t>H</t>
        </is>
      </c>
      <c r="F147" s="74" t="n">
        <v>12.5</v>
      </c>
      <c r="G147" s="75" t="n">
        <v>21.1</v>
      </c>
      <c r="H147" s="75" t="n">
        <v>263.75</v>
      </c>
      <c r="I147" s="76" t="n">
        <v>0.01561580702620967</v>
      </c>
      <c r="J147" s="76" t="n">
        <v>78.65620699780064</v>
      </c>
      <c r="K147" s="36" t="inlineStr">
        <is>
          <t>B</t>
        </is>
      </c>
    </row>
    <row r="148" ht="15" customHeight="1">
      <c r="A148" s="36" t="inlineStr">
        <is>
          <t>G0126</t>
        </is>
      </c>
      <c r="B148" s="37" t="inlineStr">
        <is>
          <t>DISCO DE CORTE  DE 7" PARA TUDOS DE AÇO CARBONO</t>
        </is>
      </c>
      <c r="C148" s="36" t="inlineStr">
        <is>
          <t>SEINFRA</t>
        </is>
      </c>
      <c r="D148" s="36" t="inlineStr">
        <is>
          <t>Material</t>
        </is>
      </c>
      <c r="E148" s="36" t="inlineStr">
        <is>
          <t>UN</t>
        </is>
      </c>
      <c r="F148" s="74" t="n">
        <v>32.63</v>
      </c>
      <c r="G148" s="75" t="n">
        <v>7.77</v>
      </c>
      <c r="H148" s="75" t="n">
        <v>253.5351</v>
      </c>
      <c r="I148" s="76" t="n">
        <v>0.01501101496102662</v>
      </c>
      <c r="J148" s="76" t="n">
        <v>78.66805486498033</v>
      </c>
      <c r="K148" s="36" t="inlineStr">
        <is>
          <t>B</t>
        </is>
      </c>
    </row>
    <row r="149" ht="15" customHeight="1">
      <c r="A149" s="36" t="inlineStr">
        <is>
          <t>I1101</t>
        </is>
      </c>
      <c r="B149" s="37" t="inlineStr">
        <is>
          <t>ESMERIL N.36</t>
        </is>
      </c>
      <c r="C149" s="36" t="inlineStr">
        <is>
          <t>SEINFRA</t>
        </is>
      </c>
      <c r="D149" s="36" t="inlineStr">
        <is>
          <t>Material</t>
        </is>
      </c>
      <c r="E149" s="36" t="inlineStr">
        <is>
          <t>UN</t>
        </is>
      </c>
      <c r="F149" s="74" t="n">
        <v>5</v>
      </c>
      <c r="G149" s="75" t="n">
        <v>45.11</v>
      </c>
      <c r="H149" s="75" t="n">
        <v>225.55</v>
      </c>
      <c r="I149" s="76" t="n">
        <v>0.01335410530715295</v>
      </c>
      <c r="J149" s="76" t="n">
        <v>78.67859476575489</v>
      </c>
      <c r="K149" s="36" t="inlineStr">
        <is>
          <t>B</t>
        </is>
      </c>
    </row>
    <row r="150" ht="15" customHeight="1">
      <c r="A150" s="36" t="inlineStr">
        <is>
          <t>I0121</t>
        </is>
      </c>
      <c r="B150" s="37" t="inlineStr">
        <is>
          <t>ARMADOR/FERREIRO</t>
        </is>
      </c>
      <c r="C150" s="36" t="inlineStr">
        <is>
          <t>SEINFRA</t>
        </is>
      </c>
      <c r="D150" s="36" t="inlineStr">
        <is>
          <t>Mão de Obra</t>
        </is>
      </c>
      <c r="E150" s="36" t="inlineStr">
        <is>
          <t>H</t>
        </is>
      </c>
      <c r="F150" s="74" t="n">
        <v>8.3268</v>
      </c>
      <c r="G150" s="75" t="n">
        <v>26.86</v>
      </c>
      <c r="H150" s="75" t="n">
        <v>223.657848</v>
      </c>
      <c r="I150" s="76" t="n">
        <v>0.01324207694508183</v>
      </c>
      <c r="J150" s="76" t="n">
        <v>78.6890463472545</v>
      </c>
      <c r="K150" s="36" t="inlineStr">
        <is>
          <t>B</t>
        </is>
      </c>
    </row>
    <row r="151" ht="15" customHeight="1">
      <c r="A151" s="36" t="inlineStr">
        <is>
          <t>I0040</t>
        </is>
      </c>
      <c r="B151" s="37" t="inlineStr">
        <is>
          <t>AJUDANTE DE ARMADOR/FERREIRO</t>
        </is>
      </c>
      <c r="C151" s="36" t="inlineStr">
        <is>
          <t>SEINFRA</t>
        </is>
      </c>
      <c r="D151" s="36" t="inlineStr">
        <is>
          <t>Mão de Obra</t>
        </is>
      </c>
      <c r="E151" s="36" t="inlineStr">
        <is>
          <t>H</t>
        </is>
      </c>
      <c r="F151" s="74" t="n">
        <v>10.3268</v>
      </c>
      <c r="G151" s="75" t="n">
        <v>21.1</v>
      </c>
      <c r="H151" s="75" t="n">
        <v>217.89548</v>
      </c>
      <c r="I151" s="76" t="n">
        <v>0.01290090527986096</v>
      </c>
      <c r="J151" s="76" t="n">
        <v>78.69922876524952</v>
      </c>
      <c r="K151" s="36" t="inlineStr">
        <is>
          <t>B</t>
        </is>
      </c>
    </row>
    <row r="152" ht="15" customHeight="1">
      <c r="A152" s="36" t="inlineStr">
        <is>
          <t>I2324</t>
        </is>
      </c>
      <c r="B152" s="37" t="inlineStr">
        <is>
          <t>EQUIPAMENTO DE REBAIXAMENTO DE LENÇOL FREATICO - LOCAÇÃO</t>
        </is>
      </c>
      <c r="C152" s="36" t="inlineStr">
        <is>
          <t>SEINFRA</t>
        </is>
      </c>
      <c r="D152" s="36" t="inlineStr">
        <is>
          <t>Material</t>
        </is>
      </c>
      <c r="E152" s="36" t="inlineStr">
        <is>
          <t>DIA</t>
        </is>
      </c>
      <c r="F152" s="79" t="n">
        <v>0.715</v>
      </c>
      <c r="G152" s="75" t="n">
        <v>292.8</v>
      </c>
      <c r="H152" s="75" t="n">
        <v>209.352</v>
      </c>
      <c r="I152" s="76" t="n">
        <v>0.01239507273005136</v>
      </c>
      <c r="J152" s="76" t="n">
        <v>78.7090116436674</v>
      </c>
      <c r="K152" s="36" t="inlineStr">
        <is>
          <t>B</t>
        </is>
      </c>
    </row>
    <row r="153" ht="15" customHeight="1">
      <c r="A153" s="36" t="inlineStr">
        <is>
          <t>G0125</t>
        </is>
      </c>
      <c r="B153" s="37" t="inlineStr">
        <is>
          <t>DILUENTE PARA TINTA EPOXI</t>
        </is>
      </c>
      <c r="C153" s="36" t="inlineStr">
        <is>
          <t>SEINFRA</t>
        </is>
      </c>
      <c r="D153" s="36" t="inlineStr">
        <is>
          <t>Material</t>
        </is>
      </c>
      <c r="E153" s="36" t="inlineStr">
        <is>
          <t>L</t>
        </is>
      </c>
      <c r="F153" s="74" t="n">
        <v>2.64</v>
      </c>
      <c r="G153" s="75" t="n">
        <v>77.70999999999999</v>
      </c>
      <c r="H153" s="75" t="n">
        <v>205.1544</v>
      </c>
      <c r="I153" s="76" t="n">
        <v>0.01214654605110077</v>
      </c>
      <c r="J153" s="76" t="n">
        <v>78.71859825702985</v>
      </c>
      <c r="K153" s="36" t="inlineStr">
        <is>
          <t>B</t>
        </is>
      </c>
    </row>
    <row r="154" ht="15" customHeight="1">
      <c r="A154" s="36" t="inlineStr">
        <is>
          <t>I1316</t>
        </is>
      </c>
      <c r="B154" s="37" t="inlineStr">
        <is>
          <t>JUNTA PLASTICA 'I' 27MM PARA PISOS</t>
        </is>
      </c>
      <c r="C154" s="36" t="inlineStr">
        <is>
          <t>SEINFRA</t>
        </is>
      </c>
      <c r="D154" s="36" t="inlineStr">
        <is>
          <t>Material</t>
        </is>
      </c>
      <c r="E154" s="36" t="inlineStr">
        <is>
          <t>M</t>
        </is>
      </c>
      <c r="F154" s="74" t="n">
        <v>125</v>
      </c>
      <c r="G154" s="75" t="n">
        <v>1.64</v>
      </c>
      <c r="H154" s="75" t="n">
        <v>205</v>
      </c>
      <c r="I154" s="76" t="n">
        <v>0.01213740451326249</v>
      </c>
      <c r="J154" s="76" t="n">
        <v>78.72817786092604</v>
      </c>
      <c r="K154" s="36" t="inlineStr">
        <is>
          <t>B</t>
        </is>
      </c>
    </row>
    <row r="155" ht="15" customHeight="1">
      <c r="A155" s="36" t="inlineStr">
        <is>
          <t>I2521</t>
        </is>
      </c>
      <c r="B155" s="37" t="inlineStr">
        <is>
          <t>MICRO ESFERA DE VIDRO</t>
        </is>
      </c>
      <c r="C155" s="36" t="inlineStr">
        <is>
          <t>SEINFRA</t>
        </is>
      </c>
      <c r="D155" s="36" t="inlineStr">
        <is>
          <t>Material</t>
        </is>
      </c>
      <c r="E155" s="36" t="inlineStr">
        <is>
          <t>KG</t>
        </is>
      </c>
      <c r="F155" s="74" t="n">
        <v>27.5</v>
      </c>
      <c r="G155" s="75" t="n">
        <v>7.28</v>
      </c>
      <c r="H155" s="75" t="n">
        <v>200.2</v>
      </c>
      <c r="I155" s="76" t="n">
        <v>0.01185321162709829</v>
      </c>
      <c r="J155" s="76" t="n">
        <v>78.73753316190172</v>
      </c>
      <c r="K155" s="36" t="inlineStr">
        <is>
          <t>B</t>
        </is>
      </c>
    </row>
    <row r="156" ht="36" customHeight="1">
      <c r="A156" s="36" t="inlineStr">
        <is>
          <t>I2550</t>
        </is>
      </c>
      <c r="B156" s="37" t="inlineStr">
        <is>
          <t>OPERADOR DE CARREGADEIRA</t>
        </is>
      </c>
      <c r="C156" s="36" t="inlineStr">
        <is>
          <t>SEINFRA</t>
        </is>
      </c>
      <c r="D156" s="36" t="inlineStr">
        <is>
          <t>COTAÇÃO / MAO DE OBRA (C/ ENCARGOS)</t>
        </is>
      </c>
      <c r="E156" s="36" t="inlineStr">
        <is>
          <t>H</t>
        </is>
      </c>
      <c r="F156" s="74" t="n">
        <v>6.158552230961038</v>
      </c>
      <c r="G156" s="75" t="n">
        <v>32.45</v>
      </c>
      <c r="H156" s="75" t="n">
        <v>199.8450198946857</v>
      </c>
      <c r="I156" s="76" t="n">
        <v>0.0118321943727941</v>
      </c>
      <c r="J156" s="76" t="n">
        <v>78.74687210745611</v>
      </c>
      <c r="K156" s="36" t="inlineStr">
        <is>
          <t>B</t>
        </is>
      </c>
    </row>
    <row r="157" ht="15" customHeight="1">
      <c r="A157" s="36" t="inlineStr">
        <is>
          <t>G0139</t>
        </is>
      </c>
      <c r="B157" s="37" t="inlineStr">
        <is>
          <t>FITA DE SINALIZAÇÃO COM TELA</t>
        </is>
      </c>
      <c r="C157" s="36" t="inlineStr">
        <is>
          <t>SEINFRA</t>
        </is>
      </c>
      <c r="D157" s="36" t="inlineStr">
        <is>
          <t>Material</t>
        </is>
      </c>
      <c r="E157" s="36" t="inlineStr">
        <is>
          <t>M</t>
        </is>
      </c>
      <c r="F157" s="74" t="n">
        <v>30</v>
      </c>
      <c r="G157" s="75" t="n">
        <v>6.01</v>
      </c>
      <c r="H157" s="75" t="n">
        <v>180.3</v>
      </c>
      <c r="I157" s="76" t="n">
        <v>0.01067499528654257</v>
      </c>
      <c r="J157" s="76" t="n">
        <v>78.75529748590725</v>
      </c>
      <c r="K157" s="36" t="inlineStr">
        <is>
          <t>B</t>
        </is>
      </c>
    </row>
    <row r="158" ht="15" customHeight="1">
      <c r="A158" s="36" t="inlineStr">
        <is>
          <t>I0108</t>
        </is>
      </c>
      <c r="B158" s="37" t="inlineStr">
        <is>
          <t>AREIA GROSSA</t>
        </is>
      </c>
      <c r="C158" s="36" t="inlineStr">
        <is>
          <t>SEINFRA</t>
        </is>
      </c>
      <c r="D158" s="36" t="inlineStr">
        <is>
          <t>Material</t>
        </is>
      </c>
      <c r="E158" s="36" t="inlineStr">
        <is>
          <t>M3</t>
        </is>
      </c>
      <c r="F158" s="74" t="n">
        <v>1.5</v>
      </c>
      <c r="G158" s="75" t="n">
        <v>119.58</v>
      </c>
      <c r="H158" s="75" t="n">
        <v>179.37</v>
      </c>
      <c r="I158" s="76" t="n">
        <v>0.01061993291484826</v>
      </c>
      <c r="J158" s="76" t="n">
        <v>78.76367940566753</v>
      </c>
      <c r="K158" s="36" t="inlineStr">
        <is>
          <t>B</t>
        </is>
      </c>
    </row>
    <row r="159" ht="15" customHeight="1">
      <c r="A159" s="36" t="inlineStr">
        <is>
          <t>G0042</t>
        </is>
      </c>
      <c r="B159" s="37" t="inlineStr">
        <is>
          <t>BETONITA ATIVADA E DE ALTO DESEMPENHO PARA FURO DIRECIONAL HDD</t>
        </is>
      </c>
      <c r="C159" s="36" t="inlineStr">
        <is>
          <t>SEINFRA</t>
        </is>
      </c>
      <c r="D159" s="36" t="inlineStr">
        <is>
          <t>Material</t>
        </is>
      </c>
      <c r="E159" s="36" t="inlineStr">
        <is>
          <t>KG</t>
        </is>
      </c>
      <c r="F159" s="74" t="n">
        <v>129.65</v>
      </c>
      <c r="G159" s="75" t="n">
        <v>1.38</v>
      </c>
      <c r="H159" s="75" t="n">
        <v>178.917</v>
      </c>
      <c r="I159" s="76" t="n">
        <v>0.01059311221121651</v>
      </c>
      <c r="J159" s="76" t="n">
        <v>78.77204029702902</v>
      </c>
      <c r="K159" s="36" t="inlineStr">
        <is>
          <t>B</t>
        </is>
      </c>
    </row>
    <row r="160" ht="15" customHeight="1">
      <c r="A160" s="36" t="inlineStr">
        <is>
          <t>I1346</t>
        </is>
      </c>
      <c r="B160" s="37" t="inlineStr">
        <is>
          <t>LIXA PARA FERRO</t>
        </is>
      </c>
      <c r="C160" s="36" t="inlineStr">
        <is>
          <t>SEINFRA</t>
        </is>
      </c>
      <c r="D160" s="36" t="inlineStr">
        <is>
          <t>Material</t>
        </is>
      </c>
      <c r="E160" s="36" t="inlineStr">
        <is>
          <t>UN</t>
        </is>
      </c>
      <c r="F160" s="74" t="n">
        <v>82.10899999999999</v>
      </c>
      <c r="G160" s="75" t="n">
        <v>2.14</v>
      </c>
      <c r="H160" s="75" t="n">
        <v>175.71326</v>
      </c>
      <c r="I160" s="76" t="n">
        <v>0.01040342885348325</v>
      </c>
      <c r="J160" s="76" t="n">
        <v>78.78025118581243</v>
      </c>
      <c r="K160" s="36" t="inlineStr">
        <is>
          <t>B</t>
        </is>
      </c>
    </row>
    <row r="161" ht="20" customHeight="1">
      <c r="A161" s="36" t="inlineStr">
        <is>
          <t>I9382</t>
        </is>
      </c>
      <c r="B161" s="37" t="inlineStr">
        <is>
          <t>GRUPO GERADOR - 11 KW - 13 / 14 KVA (CHI)</t>
        </is>
      </c>
      <c r="C161" s="36" t="inlineStr">
        <is>
          <t>SEINFRA</t>
        </is>
      </c>
      <c r="D161" s="36" t="inlineStr">
        <is>
          <t>Equipamento Custo Horário</t>
        </is>
      </c>
      <c r="E161" s="36" t="inlineStr">
        <is>
          <t>H</t>
        </is>
      </c>
      <c r="F161" s="74" t="n">
        <v>50</v>
      </c>
      <c r="G161" s="75" t="n">
        <v>3.25</v>
      </c>
      <c r="H161" s="75" t="n">
        <v>162.5</v>
      </c>
      <c r="I161" s="76" t="n">
        <v>0.00962111333368368</v>
      </c>
      <c r="J161" s="76" t="n">
        <v>78.78784477426672</v>
      </c>
      <c r="K161" s="36" t="inlineStr">
        <is>
          <t>B</t>
        </is>
      </c>
    </row>
    <row r="162" ht="15" customHeight="1">
      <c r="A162" s="36" t="inlineStr">
        <is>
          <t>I1728</t>
        </is>
      </c>
      <c r="B162" s="37" t="inlineStr">
        <is>
          <t>PREGO 18X27 (2.1/2" X 10) (APROXIMADAMENTE 198UN/KG)</t>
        </is>
      </c>
      <c r="C162" s="36" t="inlineStr">
        <is>
          <t>SEINFRA</t>
        </is>
      </c>
      <c r="D162" s="36" t="inlineStr">
        <is>
          <t>Material</t>
        </is>
      </c>
      <c r="E162" s="36" t="inlineStr">
        <is>
          <t>KG</t>
        </is>
      </c>
      <c r="F162" s="74" t="n">
        <v>11.35</v>
      </c>
      <c r="G162" s="75" t="n">
        <v>14.2</v>
      </c>
      <c r="H162" s="75" t="n">
        <v>161.17</v>
      </c>
      <c r="I162" s="76" t="n">
        <v>0.009542368221475684</v>
      </c>
      <c r="J162" s="76" t="n">
        <v>78.79537621212012</v>
      </c>
      <c r="K162" s="36" t="inlineStr">
        <is>
          <t>B</t>
        </is>
      </c>
    </row>
    <row r="163" ht="36" customHeight="1">
      <c r="A163" s="36" t="inlineStr">
        <is>
          <t>I2551</t>
        </is>
      </c>
      <c r="B163" s="37" t="inlineStr">
        <is>
          <t>OPERADOR DE COMPACTADOR AUTO PROPELIDO</t>
        </is>
      </c>
      <c r="C163" s="36" t="inlineStr">
        <is>
          <t>SEINFRA</t>
        </is>
      </c>
      <c r="D163" s="36" t="inlineStr">
        <is>
          <t>COTAÇÃO / MAO DE OBRA (C/ ENCARGOS)</t>
        </is>
      </c>
      <c r="E163" s="36" t="inlineStr">
        <is>
          <t>H</t>
        </is>
      </c>
      <c r="F163" s="74" t="n">
        <v>4.84782608695652</v>
      </c>
      <c r="G163" s="75" t="n">
        <v>32.45</v>
      </c>
      <c r="H163" s="75" t="n">
        <v>157.3119565217391</v>
      </c>
      <c r="I163" s="76" t="n">
        <v>0.009313945615010283</v>
      </c>
      <c r="J163" s="76" t="n">
        <v>78.80272727304163</v>
      </c>
      <c r="K163" s="36" t="inlineStr">
        <is>
          <t>B</t>
        </is>
      </c>
    </row>
    <row r="164" ht="15" customHeight="1">
      <c r="A164" s="36" t="inlineStr">
        <is>
          <t>G0360</t>
        </is>
      </c>
      <c r="B164" s="37" t="inlineStr">
        <is>
          <t>TUBO EM AÇO INOX DE 1", ANSI 316, SCH 40S</t>
        </is>
      </c>
      <c r="C164" s="36" t="inlineStr">
        <is>
          <t>SEINFRA</t>
        </is>
      </c>
      <c r="D164" s="36" t="inlineStr">
        <is>
          <t>Material</t>
        </is>
      </c>
      <c r="E164" s="36" t="inlineStr">
        <is>
          <t>M</t>
        </is>
      </c>
      <c r="F164" s="74" t="n">
        <v>0.8</v>
      </c>
      <c r="G164" s="75" t="n">
        <v>190.74</v>
      </c>
      <c r="H164" s="75" t="n">
        <v>152.592</v>
      </c>
      <c r="I164" s="76" t="n">
        <v>0.009034491851159754</v>
      </c>
      <c r="J164" s="76" t="n">
        <v>78.80985776942465</v>
      </c>
      <c r="K164" s="36" t="inlineStr">
        <is>
          <t>B</t>
        </is>
      </c>
    </row>
    <row r="165" ht="15" customHeight="1">
      <c r="A165" s="36" t="inlineStr">
        <is>
          <t>G0284</t>
        </is>
      </c>
      <c r="B165" s="37" t="inlineStr">
        <is>
          <t>ROLO DE LA DE CARNEIRO DE 9CM</t>
        </is>
      </c>
      <c r="C165" s="36" t="inlineStr">
        <is>
          <t>SEINFRA</t>
        </is>
      </c>
      <c r="D165" s="36" t="inlineStr">
        <is>
          <t>Material</t>
        </is>
      </c>
      <c r="E165" s="36" t="inlineStr">
        <is>
          <t>UN</t>
        </is>
      </c>
      <c r="F165" s="74" t="n">
        <v>12</v>
      </c>
      <c r="G165" s="75" t="n">
        <v>12.24</v>
      </c>
      <c r="H165" s="75" t="n">
        <v>146.88</v>
      </c>
      <c r="I165" s="76" t="n">
        <v>0.008696302316624363</v>
      </c>
      <c r="J165" s="76" t="n">
        <v>78.81672143879183</v>
      </c>
      <c r="K165" s="36" t="inlineStr">
        <is>
          <t>B</t>
        </is>
      </c>
    </row>
    <row r="166" ht="15" customHeight="1">
      <c r="A166" s="36" t="inlineStr">
        <is>
          <t>I0537</t>
        </is>
      </c>
      <c r="B166" s="37" t="inlineStr">
        <is>
          <t>CHAPA DE AÇO GALVANIZADA ESP. 0.3MM</t>
        </is>
      </c>
      <c r="C166" s="36" t="inlineStr">
        <is>
          <t>SEINFRA</t>
        </is>
      </c>
      <c r="D166" s="36" t="inlineStr">
        <is>
          <t>Material</t>
        </is>
      </c>
      <c r="E166" s="36" t="inlineStr">
        <is>
          <t>M2</t>
        </is>
      </c>
      <c r="F166" s="74" t="n">
        <v>3.6</v>
      </c>
      <c r="G166" s="75" t="n">
        <v>39.03</v>
      </c>
      <c r="H166" s="75" t="n">
        <v>140.508</v>
      </c>
      <c r="I166" s="76" t="n">
        <v>0.008319036260241395</v>
      </c>
      <c r="J166" s="76" t="n">
        <v>78.82328743949159</v>
      </c>
      <c r="K166" s="36" t="inlineStr">
        <is>
          <t>B</t>
        </is>
      </c>
    </row>
    <row r="167" ht="15" customHeight="1">
      <c r="A167" s="36" t="inlineStr">
        <is>
          <t>I1916</t>
        </is>
      </c>
      <c r="B167" s="37" t="inlineStr">
        <is>
          <t>TABUA DE 1" DE 3A. - L = 30cm</t>
        </is>
      </c>
      <c r="C167" s="36" t="inlineStr">
        <is>
          <t>SEINFRA</t>
        </is>
      </c>
      <c r="D167" s="36" t="inlineStr">
        <is>
          <t>Material</t>
        </is>
      </c>
      <c r="E167" s="36" t="inlineStr">
        <is>
          <t>M</t>
        </is>
      </c>
      <c r="F167" s="74" t="n">
        <v>9</v>
      </c>
      <c r="G167" s="75" t="n">
        <v>12.77</v>
      </c>
      <c r="H167" s="75" t="n">
        <v>114.93</v>
      </c>
      <c r="I167" s="76" t="n">
        <v>0.006804643418093941</v>
      </c>
      <c r="J167" s="76" t="n">
        <v>78.82865809254422</v>
      </c>
      <c r="K167" s="36" t="inlineStr">
        <is>
          <t>B</t>
        </is>
      </c>
    </row>
    <row r="168" ht="15" customHeight="1">
      <c r="A168" s="36" t="inlineStr">
        <is>
          <t>I1102</t>
        </is>
      </c>
      <c r="B168" s="37" t="inlineStr">
        <is>
          <t>ESMERIL N.60</t>
        </is>
      </c>
      <c r="C168" s="36" t="inlineStr">
        <is>
          <t>SEINFRA</t>
        </is>
      </c>
      <c r="D168" s="36" t="inlineStr">
        <is>
          <t>Material</t>
        </is>
      </c>
      <c r="E168" s="36" t="inlineStr">
        <is>
          <t>UN</t>
        </is>
      </c>
      <c r="F168" s="74" t="n">
        <v>2.5</v>
      </c>
      <c r="G168" s="75" t="n">
        <v>45.9</v>
      </c>
      <c r="H168" s="75" t="n">
        <v>114.75</v>
      </c>
      <c r="I168" s="76" t="n">
        <v>0.006793986184862783</v>
      </c>
      <c r="J168" s="76" t="n">
        <v>78.83402033423732</v>
      </c>
      <c r="K168" s="36" t="inlineStr">
        <is>
          <t>B</t>
        </is>
      </c>
    </row>
    <row r="169" ht="15" customHeight="1">
      <c r="A169" s="36" t="inlineStr">
        <is>
          <t>I0441</t>
        </is>
      </c>
      <c r="B169" s="37" t="inlineStr">
        <is>
          <t>CAL HIDRATADA</t>
        </is>
      </c>
      <c r="C169" s="36" t="inlineStr">
        <is>
          <t>SEINFRA</t>
        </is>
      </c>
      <c r="D169" s="36" t="inlineStr">
        <is>
          <t>Material</t>
        </is>
      </c>
      <c r="E169" s="36" t="inlineStr">
        <is>
          <t>KG</t>
        </is>
      </c>
      <c r="F169" s="74" t="n">
        <v>109</v>
      </c>
      <c r="G169" s="75" t="n">
        <v>0.96</v>
      </c>
      <c r="H169" s="75" t="n">
        <v>104.64</v>
      </c>
      <c r="I169" s="76" t="n">
        <v>0.006195404918379448</v>
      </c>
      <c r="J169" s="76" t="n">
        <v>78.83891013790414</v>
      </c>
      <c r="K169" s="36" t="inlineStr">
        <is>
          <t>B</t>
        </is>
      </c>
    </row>
    <row r="170" ht="15" customHeight="1">
      <c r="A170" s="36" t="inlineStr">
        <is>
          <t>I2321</t>
        </is>
      </c>
      <c r="B170" s="37" t="inlineStr">
        <is>
          <t>ENERGIA ELETRICA</t>
        </is>
      </c>
      <c r="C170" s="36" t="inlineStr">
        <is>
          <t>SEINFRA</t>
        </is>
      </c>
      <c r="D170" s="36" t="inlineStr">
        <is>
          <t>Material</t>
        </is>
      </c>
      <c r="E170" s="36" t="inlineStr">
        <is>
          <t>KWH</t>
        </is>
      </c>
      <c r="F170" s="74" t="n">
        <v>104.165</v>
      </c>
      <c r="G170" s="75" t="n">
        <v>0.98</v>
      </c>
      <c r="H170" s="75" t="n">
        <v>102.0817</v>
      </c>
      <c r="I170" s="76" t="n">
        <v>0.00604393603073906</v>
      </c>
      <c r="J170" s="76" t="n">
        <v>78.84368031334668</v>
      </c>
      <c r="K170" s="36" t="inlineStr">
        <is>
          <t>B</t>
        </is>
      </c>
    </row>
    <row r="171" ht="15" customHeight="1">
      <c r="A171" s="36" t="inlineStr">
        <is>
          <t>I0508</t>
        </is>
      </c>
      <c r="B171" s="37" t="inlineStr">
        <is>
          <t>CERA</t>
        </is>
      </c>
      <c r="C171" s="36" t="inlineStr">
        <is>
          <t>SEINFRA</t>
        </is>
      </c>
      <c r="D171" s="36" t="inlineStr">
        <is>
          <t>Material</t>
        </is>
      </c>
      <c r="E171" s="36" t="inlineStr">
        <is>
          <t>KG</t>
        </is>
      </c>
      <c r="F171" s="74" t="n">
        <v>5</v>
      </c>
      <c r="G171" s="75" t="n">
        <v>20</v>
      </c>
      <c r="H171" s="75" t="n">
        <v>100</v>
      </c>
      <c r="I171" s="76" t="n">
        <v>0.005920685128420726</v>
      </c>
      <c r="J171" s="76" t="n">
        <v>78.84835329085702</v>
      </c>
      <c r="K171" s="36" t="inlineStr">
        <is>
          <t>B</t>
        </is>
      </c>
    </row>
    <row r="172" ht="15" customHeight="1">
      <c r="A172" s="36" t="inlineStr">
        <is>
          <t>I0221</t>
        </is>
      </c>
      <c r="B172" s="37" t="inlineStr">
        <is>
          <t>BLASTER</t>
        </is>
      </c>
      <c r="C172" s="36" t="inlineStr">
        <is>
          <t>SEINFRA</t>
        </is>
      </c>
      <c r="D172" s="36" t="inlineStr">
        <is>
          <t>Mão de Obra</t>
        </is>
      </c>
      <c r="E172" s="36" t="inlineStr">
        <is>
          <t>H</t>
        </is>
      </c>
      <c r="F172" s="74" t="n">
        <v>3.523333333333333</v>
      </c>
      <c r="G172" s="75" t="n">
        <v>26.73</v>
      </c>
      <c r="H172" s="75" t="n">
        <v>94.17869999999999</v>
      </c>
      <c r="I172" s="76" t="n">
        <v>0.00557602428503997</v>
      </c>
      <c r="J172" s="76" t="n">
        <v>78.85275430107625</v>
      </c>
      <c r="K172" s="36" t="inlineStr">
        <is>
          <t>B</t>
        </is>
      </c>
    </row>
    <row r="173" ht="15" customHeight="1">
      <c r="A173" s="36" t="inlineStr">
        <is>
          <t>I8114</t>
        </is>
      </c>
      <c r="B173" s="37" t="inlineStr">
        <is>
          <t>PARAFUSO DE AÇO COM PORCA E ARRUELA 1" x 10"</t>
        </is>
      </c>
      <c r="C173" s="36" t="inlineStr">
        <is>
          <t>SEINFRA</t>
        </is>
      </c>
      <c r="D173" s="36" t="inlineStr">
        <is>
          <t>Material</t>
        </is>
      </c>
      <c r="E173" s="36" t="inlineStr">
        <is>
          <t>UN</t>
        </is>
      </c>
      <c r="F173" s="74" t="n">
        <v>3.95</v>
      </c>
      <c r="G173" s="75" t="n">
        <v>22.52</v>
      </c>
      <c r="H173" s="75" t="n">
        <v>88.95399999999999</v>
      </c>
      <c r="I173" s="76" t="n">
        <v>0.005266686249135373</v>
      </c>
      <c r="J173" s="76" t="n">
        <v>78.8569109145717</v>
      </c>
      <c r="K173" s="36" t="inlineStr">
        <is>
          <t>B</t>
        </is>
      </c>
    </row>
    <row r="174" ht="15" customHeight="1">
      <c r="A174" s="36" t="inlineStr">
        <is>
          <t>I2507</t>
        </is>
      </c>
      <c r="B174" s="37" t="inlineStr">
        <is>
          <t>DINAMITE 60%</t>
        </is>
      </c>
      <c r="C174" s="36" t="inlineStr">
        <is>
          <t>SEINFRA</t>
        </is>
      </c>
      <c r="D174" s="36" t="inlineStr">
        <is>
          <t>Material</t>
        </is>
      </c>
      <c r="E174" s="36" t="inlineStr">
        <is>
          <t>KG</t>
        </is>
      </c>
      <c r="F174" s="74" t="n">
        <v>4.6615</v>
      </c>
      <c r="G174" s="75" t="n">
        <v>18.67</v>
      </c>
      <c r="H174" s="75" t="n">
        <v>87.030205</v>
      </c>
      <c r="I174" s="76" t="n">
        <v>0.00515278440466907</v>
      </c>
      <c r="J174" s="76" t="n">
        <v>78.86097780689893</v>
      </c>
      <c r="K174" s="36" t="inlineStr">
        <is>
          <t>B</t>
        </is>
      </c>
    </row>
    <row r="175" ht="15" customHeight="1">
      <c r="A175" s="36" t="inlineStr">
        <is>
          <t>G0006</t>
        </is>
      </c>
      <c r="B175" s="37" t="inlineStr">
        <is>
          <t>ACOPLADEIRA EXTERNA EM AÇO PARA SOLDA EM TUBOS EM AÇO CARBONO DN 10"</t>
        </is>
      </c>
      <c r="C175" s="36" t="inlineStr">
        <is>
          <t>SEINFRA</t>
        </is>
      </c>
      <c r="D175" s="36" t="inlineStr">
        <is>
          <t>Material</t>
        </is>
      </c>
      <c r="E175" s="36" t="inlineStr">
        <is>
          <t>UN</t>
        </is>
      </c>
      <c r="F175" s="74" t="n">
        <v>0.03</v>
      </c>
      <c r="G175" s="75" t="n">
        <v>2777.6</v>
      </c>
      <c r="H175" s="75" t="n">
        <v>83.328</v>
      </c>
      <c r="I175" s="76" t="n">
        <v>0.004933588503810423</v>
      </c>
      <c r="J175" s="76" t="n">
        <v>78.86487179905829</v>
      </c>
      <c r="K175" s="36" t="inlineStr">
        <is>
          <t>B</t>
        </is>
      </c>
    </row>
    <row r="176" ht="36" customHeight="1">
      <c r="A176" s="36" t="inlineStr">
        <is>
          <t>I2564</t>
        </is>
      </c>
      <c r="B176" s="37" t="inlineStr">
        <is>
          <t>OPERADOR DE USINA DE MISTURA BETUMINOSA</t>
        </is>
      </c>
      <c r="C176" s="36" t="inlineStr">
        <is>
          <t>SEINFRA</t>
        </is>
      </c>
      <c r="D176" s="36" t="inlineStr">
        <is>
          <t>COTAÇÃO / MAO DE OBRA (C/ ENCARGOS)</t>
        </is>
      </c>
      <c r="E176" s="36" t="inlineStr">
        <is>
          <t>H</t>
        </is>
      </c>
      <c r="F176" s="74" t="n">
        <v>2.282608695652173</v>
      </c>
      <c r="G176" s="75" t="n">
        <v>32.45</v>
      </c>
      <c r="H176" s="75" t="n">
        <v>74.07065217391302</v>
      </c>
      <c r="I176" s="76" t="n">
        <v>0.004385490087785111</v>
      </c>
      <c r="J176" s="76" t="n">
        <v>78.8683330735002</v>
      </c>
      <c r="K176" s="36" t="inlineStr">
        <is>
          <t>B</t>
        </is>
      </c>
    </row>
    <row r="177" ht="36" customHeight="1">
      <c r="A177" s="36" t="inlineStr">
        <is>
          <t>I2566</t>
        </is>
      </c>
      <c r="B177" s="37" t="inlineStr">
        <is>
          <t>OPERADOR DE VIBRO ACABADORA DE MISTURAS BETUMINOSAS</t>
        </is>
      </c>
      <c r="C177" s="36" t="inlineStr">
        <is>
          <t>SEINFRA</t>
        </is>
      </c>
      <c r="D177" s="36" t="inlineStr">
        <is>
          <t>COTAÇÃO / MAO DE OBRA (C/ ENCARGOS)</t>
        </is>
      </c>
      <c r="E177" s="36" t="inlineStr">
        <is>
          <t>H</t>
        </is>
      </c>
      <c r="F177" s="74" t="n">
        <v>2.173913043478265</v>
      </c>
      <c r="G177" s="75" t="n">
        <v>32.45</v>
      </c>
      <c r="H177" s="75" t="n">
        <v>70.5434782608697</v>
      </c>
      <c r="I177" s="76" t="n">
        <v>0.00417665722646202</v>
      </c>
      <c r="J177" s="76" t="n">
        <v>78.871629391836</v>
      </c>
      <c r="K177" s="36" t="inlineStr">
        <is>
          <t>B</t>
        </is>
      </c>
    </row>
    <row r="178" ht="15" customHeight="1">
      <c r="A178" s="36" t="inlineStr">
        <is>
          <t>G0041</t>
        </is>
      </c>
      <c r="B178" s="37" t="inlineStr">
        <is>
          <t>BARRILHA LEVE</t>
        </is>
      </c>
      <c r="C178" s="36" t="inlineStr">
        <is>
          <t>SEINFRA</t>
        </is>
      </c>
      <c r="D178" s="36" t="inlineStr">
        <is>
          <t>Material</t>
        </is>
      </c>
      <c r="E178" s="36" t="inlineStr">
        <is>
          <t>KG</t>
        </is>
      </c>
      <c r="F178" s="74" t="n">
        <v>13</v>
      </c>
      <c r="G178" s="75" t="n">
        <v>5.35</v>
      </c>
      <c r="H178" s="75" t="n">
        <v>69.55</v>
      </c>
      <c r="I178" s="76" t="n">
        <v>0.004117836506816615</v>
      </c>
      <c r="J178" s="76" t="n">
        <v>78.87487944769443</v>
      </c>
      <c r="K178" s="36" t="inlineStr">
        <is>
          <t>B</t>
        </is>
      </c>
    </row>
    <row r="179" ht="20" customHeight="1">
      <c r="A179" s="36" t="inlineStr">
        <is>
          <t>G0244</t>
        </is>
      </c>
      <c r="B179" s="37" t="inlineStr">
        <is>
          <t>PINÇADOR MECÂNICO PARA TUBOS DE PEAD, BITOLAS MÍNIMAS 32mm a 63mm DE ACORDO COM NORMA NBR 14473</t>
        </is>
      </c>
      <c r="C179" s="36" t="inlineStr">
        <is>
          <t>SEINFRA</t>
        </is>
      </c>
      <c r="D179" s="36" t="inlineStr">
        <is>
          <t>Material</t>
        </is>
      </c>
      <c r="E179" s="36" t="inlineStr">
        <is>
          <t>UN</t>
        </is>
      </c>
      <c r="F179" s="74" t="n">
        <v>0.2</v>
      </c>
      <c r="G179" s="75" t="n">
        <v>342.42</v>
      </c>
      <c r="H179" s="75" t="n">
        <v>68.48399999999999</v>
      </c>
      <c r="I179" s="76" t="n">
        <v>0.00405472200334765</v>
      </c>
      <c r="J179" s="76" t="n">
        <v>78.8780795026935</v>
      </c>
      <c r="K179" s="36" t="inlineStr">
        <is>
          <t>B</t>
        </is>
      </c>
    </row>
    <row r="180" ht="15" customHeight="1">
      <c r="A180" s="36" t="inlineStr">
        <is>
          <t>G0004</t>
        </is>
      </c>
      <c r="B180" s="37" t="inlineStr">
        <is>
          <t>ACOPLADEIRA EXTERNA EM AÇO PARA SOLDA EM TUBOS EM AÇO CARBONO DN  6"</t>
        </is>
      </c>
      <c r="C180" s="36" t="inlineStr">
        <is>
          <t>SEINFRA</t>
        </is>
      </c>
      <c r="D180" s="36" t="inlineStr">
        <is>
          <t>Material</t>
        </is>
      </c>
      <c r="E180" s="36" t="inlineStr">
        <is>
          <t>UN</t>
        </is>
      </c>
      <c r="F180" s="74" t="n">
        <v>0.04</v>
      </c>
      <c r="G180" s="75" t="n">
        <v>1661.86</v>
      </c>
      <c r="H180" s="75" t="n">
        <v>66.4744</v>
      </c>
      <c r="I180" s="76" t="n">
        <v>0.003935739915006908</v>
      </c>
      <c r="J180" s="76" t="n">
        <v>78.88118563084463</v>
      </c>
      <c r="K180" s="36" t="inlineStr">
        <is>
          <t>B</t>
        </is>
      </c>
    </row>
    <row r="181" ht="15" customHeight="1">
      <c r="A181" s="36" t="inlineStr">
        <is>
          <t>G0005</t>
        </is>
      </c>
      <c r="B181" s="37" t="inlineStr">
        <is>
          <t>ACOPLADEIRA EXTERNA EM AÇO PARA SOLDA EM TUBOS EM AÇO CARBONO DN  8"</t>
        </is>
      </c>
      <c r="C181" s="36" t="inlineStr">
        <is>
          <t>SEINFRA</t>
        </is>
      </c>
      <c r="D181" s="36" t="inlineStr">
        <is>
          <t>Material</t>
        </is>
      </c>
      <c r="E181" s="36" t="inlineStr">
        <is>
          <t>UN</t>
        </is>
      </c>
      <c r="F181" s="74" t="n">
        <v>0.03</v>
      </c>
      <c r="G181" s="75" t="n">
        <v>2207.98</v>
      </c>
      <c r="H181" s="75" t="n">
        <v>66.2394</v>
      </c>
      <c r="I181" s="76" t="n">
        <v>0.003921826304955119</v>
      </c>
      <c r="J181" s="76" t="n">
        <v>78.88428101114746</v>
      </c>
      <c r="K181" s="36" t="inlineStr">
        <is>
          <t>B</t>
        </is>
      </c>
    </row>
    <row r="182" ht="36" customHeight="1">
      <c r="A182" s="36" t="inlineStr">
        <is>
          <t>I2562</t>
        </is>
      </c>
      <c r="B182" s="37" t="inlineStr">
        <is>
          <t>OPERADOR DE TRATOR DE ESTEIRAS</t>
        </is>
      </c>
      <c r="C182" s="36" t="inlineStr">
        <is>
          <t>SEINFRA</t>
        </is>
      </c>
      <c r="D182" s="36" t="inlineStr">
        <is>
          <t>COTAÇÃO / MAO DE OBRA (C/ ENCARGOS)</t>
        </is>
      </c>
      <c r="E182" s="36" t="inlineStr">
        <is>
          <t>H</t>
        </is>
      </c>
      <c r="F182" s="74" t="n">
        <v>2.004514963880288</v>
      </c>
      <c r="G182" s="75" t="n">
        <v>32.45</v>
      </c>
      <c r="H182" s="75" t="n">
        <v>65.04651057791534</v>
      </c>
      <c r="I182" s="76" t="n">
        <v>0.003851199078343248</v>
      </c>
      <c r="J182" s="76" t="n">
        <v>78.88732078301794</v>
      </c>
      <c r="K182" s="36" t="inlineStr">
        <is>
          <t>B</t>
        </is>
      </c>
    </row>
    <row r="183" ht="36" customHeight="1">
      <c r="A183" s="36" t="inlineStr">
        <is>
          <t>I2554</t>
        </is>
      </c>
      <c r="B183" s="37" t="inlineStr">
        <is>
          <t>OPERADOR DE CONJUNTO DE BRITAGEM</t>
        </is>
      </c>
      <c r="C183" s="36" t="inlineStr">
        <is>
          <t>SEINFRA</t>
        </is>
      </c>
      <c r="D183" s="36" t="inlineStr">
        <is>
          <t>COTAÇÃO / MAO DE OBRA (C/ ENCARGOS)</t>
        </is>
      </c>
      <c r="E183" s="36" t="inlineStr">
        <is>
          <t>H</t>
        </is>
      </c>
      <c r="F183" s="74" t="n">
        <v>1.871428571428571</v>
      </c>
      <c r="G183" s="75" t="n">
        <v>32.45</v>
      </c>
      <c r="H183" s="75" t="n">
        <v>60.72785714285712</v>
      </c>
      <c r="I183" s="76" t="n">
        <v>0.003595505206665725</v>
      </c>
      <c r="J183" s="76" t="n">
        <v>78.89015868225997</v>
      </c>
      <c r="K183" s="36" t="inlineStr">
        <is>
          <t>B</t>
        </is>
      </c>
    </row>
    <row r="184" ht="15" customHeight="1">
      <c r="A184" s="36" t="inlineStr">
        <is>
          <t>I1730</t>
        </is>
      </c>
      <c r="B184" s="37" t="inlineStr">
        <is>
          <t>PREGO 18X30 (2.3/4" X 10) (APROXIMADAMENTE 187UN/KG)</t>
        </is>
      </c>
      <c r="C184" s="36" t="inlineStr">
        <is>
          <t>SEINFRA</t>
        </is>
      </c>
      <c r="D184" s="36" t="inlineStr">
        <is>
          <t>Material</t>
        </is>
      </c>
      <c r="E184" s="36" t="inlineStr">
        <is>
          <t>KG</t>
        </is>
      </c>
      <c r="F184" s="74" t="n">
        <v>4</v>
      </c>
      <c r="G184" s="75" t="n">
        <v>14.44</v>
      </c>
      <c r="H184" s="75" t="n">
        <v>57.76</v>
      </c>
      <c r="I184" s="76" t="n">
        <v>0.003419787730175811</v>
      </c>
      <c r="J184" s="76" t="n">
        <v>78.89285779406993</v>
      </c>
      <c r="K184" s="36" t="inlineStr">
        <is>
          <t>B</t>
        </is>
      </c>
    </row>
    <row r="185" ht="28" customHeight="1">
      <c r="A185" s="36" t="inlineStr">
        <is>
          <t>G0127</t>
        </is>
      </c>
      <c r="B185" s="37" t="inlineStr">
        <is>
          <t>DISPERSANTE A BASE DE POLIFOSFATO TENSOATIVADO (TENSOATIVO NÃO-IÔNICO) DESTINADO A REMOÇÃO DE DISPERSÃO DE BENTONITA E ARGILAS NATURAIS E TAMBÉM PARA USO NA PUXADA EM PERFURAÇÃO DIRECIONAL HDD EM SOLOS ARGILOSOS</t>
        </is>
      </c>
      <c r="C185" s="36" t="inlineStr">
        <is>
          <t>SEINFRA</t>
        </is>
      </c>
      <c r="D185" s="36" t="inlineStr">
        <is>
          <t>Material</t>
        </is>
      </c>
      <c r="E185" s="36" t="inlineStr">
        <is>
          <t>KG</t>
        </is>
      </c>
      <c r="F185" s="74" t="n">
        <v>2.63</v>
      </c>
      <c r="G185" s="75" t="n">
        <v>21.54</v>
      </c>
      <c r="H185" s="75" t="n">
        <v>56.6502</v>
      </c>
      <c r="I185" s="76" t="n">
        <v>0.003354079966620598</v>
      </c>
      <c r="J185" s="76" t="n">
        <v>78.89550503582953</v>
      </c>
      <c r="K185" s="36" t="inlineStr">
        <is>
          <t>B</t>
        </is>
      </c>
    </row>
    <row r="186" ht="15" customHeight="1">
      <c r="A186" s="36" t="inlineStr">
        <is>
          <t>I0841</t>
        </is>
      </c>
      <c r="B186" s="37" t="inlineStr">
        <is>
          <t>CONECTOR PARA HASTE TERRA</t>
        </is>
      </c>
      <c r="C186" s="36" t="inlineStr">
        <is>
          <t>SEINFRA</t>
        </is>
      </c>
      <c r="D186" s="36" t="inlineStr">
        <is>
          <t>Material</t>
        </is>
      </c>
      <c r="E186" s="36" t="inlineStr">
        <is>
          <t>UN</t>
        </is>
      </c>
      <c r="F186" s="74" t="n">
        <v>20</v>
      </c>
      <c r="G186" s="75" t="n">
        <v>2.83</v>
      </c>
      <c r="H186" s="75" t="n">
        <v>56.6</v>
      </c>
      <c r="I186" s="76" t="n">
        <v>0.003351107782686131</v>
      </c>
      <c r="J186" s="76" t="n">
        <v>78.89814994110039</v>
      </c>
      <c r="K186" s="36" t="inlineStr">
        <is>
          <t>B</t>
        </is>
      </c>
    </row>
    <row r="187" ht="15" customHeight="1">
      <c r="A187" s="36" t="inlineStr">
        <is>
          <t>I2100</t>
        </is>
      </c>
      <c r="B187" s="37" t="inlineStr">
        <is>
          <t>TINTA ÓLEO</t>
        </is>
      </c>
      <c r="C187" s="36" t="inlineStr">
        <is>
          <t>SEINFRA</t>
        </is>
      </c>
      <c r="D187" s="36" t="inlineStr">
        <is>
          <t>Material</t>
        </is>
      </c>
      <c r="E187" s="36" t="inlineStr">
        <is>
          <t>L</t>
        </is>
      </c>
      <c r="F187" s="74" t="n">
        <v>2.80125</v>
      </c>
      <c r="G187" s="75" t="n">
        <v>19.77</v>
      </c>
      <c r="H187" s="75" t="n">
        <v>55.3807125</v>
      </c>
      <c r="I187" s="76" t="n">
        <v>0.003278917609000938</v>
      </c>
      <c r="J187" s="76" t="n">
        <v>78.90073783604561</v>
      </c>
      <c r="K187" s="36" t="inlineStr">
        <is>
          <t>B</t>
        </is>
      </c>
    </row>
    <row r="188" ht="36" customHeight="1">
      <c r="A188" s="36" t="inlineStr">
        <is>
          <t>I6815</t>
        </is>
      </c>
      <c r="B188" s="37" t="inlineStr">
        <is>
          <t>ENCARREGADO DE TURMA / FEITOR</t>
        </is>
      </c>
      <c r="C188" s="36" t="inlineStr">
        <is>
          <t>SEINFRA</t>
        </is>
      </c>
      <c r="D188" s="36" t="inlineStr">
        <is>
          <t>COTAÇÃO / MAO DE OBRA (C/ ENCARGOS)</t>
        </is>
      </c>
      <c r="E188" s="36" t="inlineStr">
        <is>
          <t>H</t>
        </is>
      </c>
      <c r="F188" s="74" t="n">
        <v>1.66666666666665</v>
      </c>
      <c r="G188" s="75" t="n">
        <v>32.75</v>
      </c>
      <c r="H188" s="75" t="n">
        <v>54.58333333333279</v>
      </c>
      <c r="I188" s="76" t="n">
        <v>0.003231707299262947</v>
      </c>
      <c r="J188" s="76" t="n">
        <v>78.90328834717074</v>
      </c>
      <c r="K188" s="36" t="inlineStr">
        <is>
          <t>B</t>
        </is>
      </c>
    </row>
    <row r="189" ht="15" customHeight="1">
      <c r="A189" s="36" t="inlineStr">
        <is>
          <t>I2546</t>
        </is>
      </c>
      <c r="B189" s="37" t="inlineStr">
        <is>
          <t>OPERADOR DE AQUECEDOR DE FLUIDO TERMICO</t>
        </is>
      </c>
      <c r="C189" s="36" t="inlineStr">
        <is>
          <t>SEINFRA</t>
        </is>
      </c>
      <c r="D189" s="36" t="inlineStr">
        <is>
          <t>Mão de Obra</t>
        </is>
      </c>
      <c r="E189" s="36" t="inlineStr">
        <is>
          <t>H</t>
        </is>
      </c>
      <c r="F189" s="74" t="n">
        <v>2.282608695652173</v>
      </c>
      <c r="G189" s="75" t="n">
        <v>23.71</v>
      </c>
      <c r="H189" s="75" t="n">
        <v>54.12065217391302</v>
      </c>
      <c r="I189" s="76" t="n">
        <v>0.003204313404665177</v>
      </c>
      <c r="J189" s="76" t="n">
        <v>78.90581736259934</v>
      </c>
      <c r="K189" s="36" t="inlineStr">
        <is>
          <t>B</t>
        </is>
      </c>
    </row>
    <row r="190" ht="15" customHeight="1">
      <c r="A190" s="36" t="inlineStr">
        <is>
          <t>G0003</t>
        </is>
      </c>
      <c r="B190" s="37" t="inlineStr">
        <is>
          <t>ACOPLADEIRA EXTERNA EM AÇO PARA SOLDA EM TUBOS EM AÇO CARBONO DN  4"</t>
        </is>
      </c>
      <c r="C190" s="36" t="inlineStr">
        <is>
          <t>SEINFRA</t>
        </is>
      </c>
      <c r="D190" s="36" t="inlineStr">
        <is>
          <t>Material</t>
        </is>
      </c>
      <c r="E190" s="36" t="inlineStr">
        <is>
          <t>UN</t>
        </is>
      </c>
      <c r="F190" s="74" t="n">
        <v>0.05</v>
      </c>
      <c r="G190" s="75" t="n">
        <v>1081.39</v>
      </c>
      <c r="H190" s="75" t="n">
        <v>54.0695</v>
      </c>
      <c r="I190" s="76" t="n">
        <v>0.003201284845511444</v>
      </c>
      <c r="J190" s="76" t="n">
        <v>78.90834404153918</v>
      </c>
      <c r="K190" s="36" t="inlineStr">
        <is>
          <t>B</t>
        </is>
      </c>
    </row>
    <row r="191" ht="15" customHeight="1">
      <c r="A191" s="36" t="inlineStr">
        <is>
          <t>I2320</t>
        </is>
      </c>
      <c r="B191" s="37" t="inlineStr">
        <is>
          <t>ENCANADOR</t>
        </is>
      </c>
      <c r="C191" s="36" t="inlineStr">
        <is>
          <t>SEINFRA</t>
        </is>
      </c>
      <c r="D191" s="36" t="inlineStr">
        <is>
          <t>Mão de Obra</t>
        </is>
      </c>
      <c r="E191" s="36" t="inlineStr">
        <is>
          <t>H</t>
        </is>
      </c>
      <c r="F191" s="74" t="n">
        <v>2.035</v>
      </c>
      <c r="G191" s="75" t="n">
        <v>26.18</v>
      </c>
      <c r="H191" s="75" t="n">
        <v>53.2763</v>
      </c>
      <c r="I191" s="76" t="n">
        <v>0.003154321971072811</v>
      </c>
      <c r="J191" s="76" t="n">
        <v>78.91083380395668</v>
      </c>
      <c r="K191" s="36" t="inlineStr">
        <is>
          <t>B</t>
        </is>
      </c>
    </row>
    <row r="192" ht="15" customHeight="1">
      <c r="A192" s="36" t="inlineStr">
        <is>
          <t>G0002</t>
        </is>
      </c>
      <c r="B192" s="37" t="inlineStr">
        <is>
          <t>ACOPLADEIRA EXTERNA EM AÇO PARA SOLDA EM TUBOS EM AÇO CARBONO DN  3"</t>
        </is>
      </c>
      <c r="C192" s="36" t="inlineStr">
        <is>
          <t>SEINFRA</t>
        </is>
      </c>
      <c r="D192" s="36" t="inlineStr">
        <is>
          <t>Material</t>
        </is>
      </c>
      <c r="E192" s="36" t="inlineStr">
        <is>
          <t>UN</t>
        </is>
      </c>
      <c r="F192" s="74" t="n">
        <v>0.06</v>
      </c>
      <c r="G192" s="75" t="n">
        <v>869.8099999999999</v>
      </c>
      <c r="H192" s="75" t="n">
        <v>52.1886</v>
      </c>
      <c r="I192" s="76" t="n">
        <v>0.003089922678930979</v>
      </c>
      <c r="J192" s="76" t="n">
        <v>78.91327263091932</v>
      </c>
      <c r="K192" s="36" t="inlineStr">
        <is>
          <t>B</t>
        </is>
      </c>
    </row>
    <row r="193" ht="15" customHeight="1">
      <c r="A193" s="36" t="inlineStr">
        <is>
          <t>I2158</t>
        </is>
      </c>
      <c r="B193" s="37" t="inlineStr">
        <is>
          <t>TRINCHA 2'</t>
        </is>
      </c>
      <c r="C193" s="36" t="inlineStr">
        <is>
          <t>SEINFRA</t>
        </is>
      </c>
      <c r="D193" s="36" t="inlineStr">
        <is>
          <t>Material</t>
        </is>
      </c>
      <c r="E193" s="36" t="inlineStr">
        <is>
          <t>UN</t>
        </is>
      </c>
      <c r="F193" s="74" t="n">
        <v>12</v>
      </c>
      <c r="G193" s="75" t="n">
        <v>4.04</v>
      </c>
      <c r="H193" s="75" t="n">
        <v>48.48</v>
      </c>
      <c r="I193" s="76" t="n">
        <v>0.002870348150258368</v>
      </c>
      <c r="J193" s="76" t="n">
        <v>78.91553809041633</v>
      </c>
      <c r="K193" s="36" t="inlineStr">
        <is>
          <t>B</t>
        </is>
      </c>
    </row>
    <row r="194" ht="15" customHeight="1">
      <c r="A194" s="36" t="inlineStr">
        <is>
          <t>I0103</t>
        </is>
      </c>
      <c r="B194" s="37" t="inlineStr">
        <is>
          <t>ARAME RECOZIDO N.18 BWG</t>
        </is>
      </c>
      <c r="C194" s="36" t="inlineStr">
        <is>
          <t>SEINFRA</t>
        </is>
      </c>
      <c r="D194" s="36" t="inlineStr">
        <is>
          <t>Material</t>
        </is>
      </c>
      <c r="E194" s="36" t="inlineStr">
        <is>
          <t>KG</t>
        </is>
      </c>
      <c r="F194" s="74" t="n">
        <v>2.5817</v>
      </c>
      <c r="G194" s="75" t="n">
        <v>16.53</v>
      </c>
      <c r="H194" s="75" t="n">
        <v>42.675501</v>
      </c>
      <c r="I194" s="76" t="n">
        <v>0.002526682041186038</v>
      </c>
      <c r="J194" s="76" t="n">
        <v>78.91753251721774</v>
      </c>
      <c r="K194" s="36" t="inlineStr">
        <is>
          <t>B</t>
        </is>
      </c>
    </row>
    <row r="195" ht="15" customHeight="1">
      <c r="A195" s="36" t="inlineStr">
        <is>
          <t>G0001</t>
        </is>
      </c>
      <c r="B195" s="37" t="inlineStr">
        <is>
          <t>ACOPLADEIRA EXTERNA EM AÇO PARA SOLDA EM TUBOS EM AÇO CARBONO DN  2"</t>
        </is>
      </c>
      <c r="C195" s="36" t="inlineStr">
        <is>
          <t>SEINFRA</t>
        </is>
      </c>
      <c r="D195" s="36" t="inlineStr">
        <is>
          <t>Material</t>
        </is>
      </c>
      <c r="E195" s="36" t="inlineStr">
        <is>
          <t>UN</t>
        </is>
      </c>
      <c r="F195" s="74" t="n">
        <v>0.06</v>
      </c>
      <c r="G195" s="75" t="n">
        <v>687.16</v>
      </c>
      <c r="H195" s="75" t="n">
        <v>41.2296</v>
      </c>
      <c r="I195" s="76" t="n">
        <v>0.002441074795707352</v>
      </c>
      <c r="J195" s="76" t="n">
        <v>78.91945918584526</v>
      </c>
      <c r="K195" s="36" t="inlineStr">
        <is>
          <t>B</t>
        </is>
      </c>
    </row>
    <row r="196" ht="15" customHeight="1">
      <c r="A196" s="36" t="inlineStr">
        <is>
          <t>I1496</t>
        </is>
      </c>
      <c r="B196" s="37" t="inlineStr">
        <is>
          <t>MADEIRA (PINHO) DE 1A.</t>
        </is>
      </c>
      <c r="C196" s="36" t="inlineStr">
        <is>
          <t>SEINFRA</t>
        </is>
      </c>
      <c r="D196" s="36" t="inlineStr">
        <is>
          <t>Material</t>
        </is>
      </c>
      <c r="E196" s="36" t="inlineStr">
        <is>
          <t>M3</t>
        </is>
      </c>
      <c r="F196" s="79" t="n">
        <v>0.015</v>
      </c>
      <c r="G196" s="75" t="n">
        <v>2488.15</v>
      </c>
      <c r="H196" s="75" t="n">
        <v>37.32225</v>
      </c>
      <c r="I196" s="76" t="n">
        <v>0.002209732905342004</v>
      </c>
      <c r="J196" s="76" t="n">
        <v>78.9212031410521</v>
      </c>
      <c r="K196" s="36" t="inlineStr">
        <is>
          <t>B</t>
        </is>
      </c>
    </row>
    <row r="197" ht="15" customHeight="1">
      <c r="A197" s="36" t="inlineStr">
        <is>
          <t>I2329</t>
        </is>
      </c>
      <c r="B197" s="37" t="inlineStr">
        <is>
          <t>ESTOPIM</t>
        </is>
      </c>
      <c r="C197" s="36" t="inlineStr">
        <is>
          <t>SEINFRA</t>
        </is>
      </c>
      <c r="D197" s="36" t="inlineStr">
        <is>
          <t>Material</t>
        </is>
      </c>
      <c r="E197" s="36" t="inlineStr">
        <is>
          <t>M</t>
        </is>
      </c>
      <c r="F197" s="74" t="n">
        <v>4.8438</v>
      </c>
      <c r="G197" s="75" t="n">
        <v>7.25</v>
      </c>
      <c r="H197" s="75" t="n">
        <v>35.11755</v>
      </c>
      <c r="I197" s="76" t="n">
        <v>0.002079199560315713</v>
      </c>
      <c r="J197" s="76" t="n">
        <v>78.92284429075374</v>
      </c>
      <c r="K197" s="36" t="inlineStr">
        <is>
          <t>B</t>
        </is>
      </c>
    </row>
    <row r="198" ht="15" customHeight="1">
      <c r="A198" s="36" t="inlineStr">
        <is>
          <t>I2535</t>
        </is>
      </c>
      <c r="B198" s="37" t="inlineStr">
        <is>
          <t>SÉRIE DE BROCAS S.12 D=22MM</t>
        </is>
      </c>
      <c r="C198" s="36" t="inlineStr">
        <is>
          <t>SEINFRA</t>
        </is>
      </c>
      <c r="D198" s="36" t="inlineStr">
        <is>
          <t>Material</t>
        </is>
      </c>
      <c r="E198" s="36" t="inlineStr">
        <is>
          <t>JG</t>
        </is>
      </c>
      <c r="F198" s="80" t="n">
        <v>0.046615</v>
      </c>
      <c r="G198" s="75" t="n">
        <v>729.0700000000001</v>
      </c>
      <c r="H198" s="75" t="n">
        <v>33.98559805</v>
      </c>
      <c r="I198" s="76" t="n">
        <v>0.002012180249551194</v>
      </c>
      <c r="J198" s="76" t="n">
        <v>78.9244326358095</v>
      </c>
      <c r="K198" s="36" t="inlineStr">
        <is>
          <t>B</t>
        </is>
      </c>
    </row>
    <row r="199" ht="15" customHeight="1">
      <c r="A199" s="36" t="inlineStr">
        <is>
          <t>I0965</t>
        </is>
      </c>
      <c r="B199" s="37" t="inlineStr">
        <is>
          <t>DESMOLDANTE PARA FORMAS</t>
        </is>
      </c>
      <c r="C199" s="36" t="inlineStr">
        <is>
          <t>SEINFRA</t>
        </is>
      </c>
      <c r="D199" s="36" t="inlineStr">
        <is>
          <t>Material</t>
        </is>
      </c>
      <c r="E199" s="36" t="inlineStr">
        <is>
          <t>L</t>
        </is>
      </c>
      <c r="F199" s="74" t="n">
        <v>3.6</v>
      </c>
      <c r="G199" s="75" t="n">
        <v>8.449999999999999</v>
      </c>
      <c r="H199" s="75" t="n">
        <v>30.42</v>
      </c>
      <c r="I199" s="76" t="n">
        <v>0.001801072416065585</v>
      </c>
      <c r="J199" s="76" t="n">
        <v>78.92585415556815</v>
      </c>
      <c r="K199" s="36" t="inlineStr">
        <is>
          <t>B</t>
        </is>
      </c>
    </row>
    <row r="200" ht="15" customHeight="1">
      <c r="A200" s="36" t="inlineStr">
        <is>
          <t>I0043</t>
        </is>
      </c>
      <c r="B200" s="37" t="inlineStr">
        <is>
          <t>AJUDANTE DE ENCANADOR</t>
        </is>
      </c>
      <c r="C200" s="36" t="inlineStr">
        <is>
          <t>SEINFRA</t>
        </is>
      </c>
      <c r="D200" s="36" t="inlineStr">
        <is>
          <t>Mão de Obra</t>
        </is>
      </c>
      <c r="E200" s="36" t="inlineStr">
        <is>
          <t>H</t>
        </is>
      </c>
      <c r="F200" s="74" t="n">
        <v>1.44</v>
      </c>
      <c r="G200" s="75" t="n">
        <v>21.1</v>
      </c>
      <c r="H200" s="75" t="n">
        <v>30.384</v>
      </c>
      <c r="I200" s="76" t="n">
        <v>0.001798940969419354</v>
      </c>
      <c r="J200" s="76" t="n">
        <v>78.92727380613579</v>
      </c>
      <c r="K200" s="36" t="inlineStr">
        <is>
          <t>B</t>
        </is>
      </c>
    </row>
    <row r="201" ht="15" customHeight="1">
      <c r="A201" s="36" t="inlineStr">
        <is>
          <t>I1846</t>
        </is>
      </c>
      <c r="B201" s="37" t="inlineStr">
        <is>
          <t>SARRAFO DE 1"X4"</t>
        </is>
      </c>
      <c r="C201" s="36" t="inlineStr">
        <is>
          <t>SEINFRA</t>
        </is>
      </c>
      <c r="D201" s="36" t="inlineStr">
        <is>
          <t>Material</t>
        </is>
      </c>
      <c r="E201" s="36" t="inlineStr">
        <is>
          <t>M</t>
        </is>
      </c>
      <c r="F201" s="74" t="n">
        <v>4.5</v>
      </c>
      <c r="G201" s="75" t="n">
        <v>6.05</v>
      </c>
      <c r="H201" s="75" t="n">
        <v>27.225</v>
      </c>
      <c r="I201" s="76" t="n">
        <v>0.001611906526212543</v>
      </c>
      <c r="J201" s="76" t="n">
        <v>78.92854625791185</v>
      </c>
      <c r="K201" s="36" t="inlineStr">
        <is>
          <t>B</t>
        </is>
      </c>
    </row>
    <row r="202" ht="15" customHeight="1">
      <c r="A202" s="36" t="inlineStr">
        <is>
          <t>I2533</t>
        </is>
      </c>
      <c r="B202" s="37" t="inlineStr">
        <is>
          <t>SOLVENTE (TOLUENO)</t>
        </is>
      </c>
      <c r="C202" s="36" t="inlineStr">
        <is>
          <t>SEINFRA</t>
        </is>
      </c>
      <c r="D202" s="36" t="inlineStr">
        <is>
          <t>Material</t>
        </is>
      </c>
      <c r="E202" s="36" t="inlineStr">
        <is>
          <t>L</t>
        </is>
      </c>
      <c r="F202" s="74" t="n">
        <v>2</v>
      </c>
      <c r="G202" s="75" t="n">
        <v>13.34</v>
      </c>
      <c r="H202" s="75" t="n">
        <v>26.68</v>
      </c>
      <c r="I202" s="76" t="n">
        <v>0.00157963879226265</v>
      </c>
      <c r="J202" s="76" t="n">
        <v>78.92979300831161</v>
      </c>
      <c r="K202" s="36" t="inlineStr">
        <is>
          <t>B</t>
        </is>
      </c>
    </row>
    <row r="203" ht="15" customHeight="1">
      <c r="A203" s="36" t="inlineStr">
        <is>
          <t>I2403</t>
        </is>
      </c>
      <c r="B203" s="37" t="inlineStr">
        <is>
          <t>PÓ DE PEDRA</t>
        </is>
      </c>
      <c r="C203" s="36" t="inlineStr">
        <is>
          <t>SEINFRA</t>
        </is>
      </c>
      <c r="D203" s="36" t="inlineStr">
        <is>
          <t>Material</t>
        </is>
      </c>
      <c r="E203" s="36" t="inlineStr">
        <is>
          <t>M3</t>
        </is>
      </c>
      <c r="F203" s="79" t="n">
        <v>0.325</v>
      </c>
      <c r="G203" s="75" t="n">
        <v>77.13</v>
      </c>
      <c r="H203" s="75" t="n">
        <v>25.06725</v>
      </c>
      <c r="I203" s="76" t="n">
        <v>0.001484152942854045</v>
      </c>
      <c r="J203" s="76" t="n">
        <v>78.93096452377344</v>
      </c>
      <c r="K203" s="36" t="inlineStr">
        <is>
          <t>B</t>
        </is>
      </c>
    </row>
    <row r="204" ht="15" customHeight="1">
      <c r="A204" s="36" t="inlineStr">
        <is>
          <t>G0250</t>
        </is>
      </c>
      <c r="B204" s="37" t="inlineStr">
        <is>
          <t>PONTA MONTADA ABRASIVA TIPO A-21</t>
        </is>
      </c>
      <c r="C204" s="36" t="inlineStr">
        <is>
          <t>SEINFRA</t>
        </is>
      </c>
      <c r="D204" s="36" t="inlineStr">
        <is>
          <t>Material</t>
        </is>
      </c>
      <c r="E204" s="36" t="inlineStr">
        <is>
          <t>UN</t>
        </is>
      </c>
      <c r="F204" s="74" t="n">
        <v>1.39</v>
      </c>
      <c r="G204" s="75" t="n">
        <v>16.17</v>
      </c>
      <c r="H204" s="75" t="n">
        <v>22.4763</v>
      </c>
      <c r="I204" s="76" t="n">
        <v>0.001330750951519227</v>
      </c>
      <c r="J204" s="76" t="n">
        <v>78.93201500911776</v>
      </c>
      <c r="K204" s="36" t="inlineStr">
        <is>
          <t>B</t>
        </is>
      </c>
    </row>
    <row r="205" ht="15" customHeight="1">
      <c r="A205" s="36" t="inlineStr">
        <is>
          <t>I1488</t>
        </is>
      </c>
      <c r="B205" s="37" t="inlineStr">
        <is>
          <t>LÍQUIDO PREPARADOR DE SUPERFICIES</t>
        </is>
      </c>
      <c r="C205" s="36" t="inlineStr">
        <is>
          <t>SEINFRA</t>
        </is>
      </c>
      <c r="D205" s="36" t="inlineStr">
        <is>
          <t>Material</t>
        </is>
      </c>
      <c r="E205" s="36" t="inlineStr">
        <is>
          <t>L</t>
        </is>
      </c>
      <c r="F205" s="74" t="n">
        <v>1.400625</v>
      </c>
      <c r="G205" s="75" t="n">
        <v>12.78</v>
      </c>
      <c r="H205" s="75" t="n">
        <v>17.8999875</v>
      </c>
      <c r="I205" s="76" t="n">
        <v>0.001059801897901669</v>
      </c>
      <c r="J205" s="76" t="n">
        <v>78.93285147209211</v>
      </c>
      <c r="K205" s="36" t="inlineStr">
        <is>
          <t>B</t>
        </is>
      </c>
    </row>
    <row r="206" ht="15" customHeight="1">
      <c r="A206" s="36" t="inlineStr">
        <is>
          <t>I2466</t>
        </is>
      </c>
      <c r="B206" s="37" t="inlineStr">
        <is>
          <t>VIGIA</t>
        </is>
      </c>
      <c r="C206" s="36" t="inlineStr">
        <is>
          <t>SEINFRA</t>
        </is>
      </c>
      <c r="D206" s="36" t="inlineStr">
        <is>
          <t>Mão de Obra</t>
        </is>
      </c>
      <c r="E206" s="36" t="inlineStr">
        <is>
          <t>H</t>
        </is>
      </c>
      <c r="F206" s="79" t="n">
        <v>0.835</v>
      </c>
      <c r="G206" s="75" t="n">
        <v>20.51</v>
      </c>
      <c r="H206" s="75" t="n">
        <v>17.12585</v>
      </c>
      <c r="I206" s="76" t="n">
        <v>0.001013967654065641</v>
      </c>
      <c r="J206" s="76" t="n">
        <v>78.93365195313963</v>
      </c>
      <c r="K206" s="36" t="inlineStr">
        <is>
          <t>B</t>
        </is>
      </c>
    </row>
    <row r="207" ht="15" customHeight="1">
      <c r="A207" s="36" t="inlineStr">
        <is>
          <t>I0035</t>
        </is>
      </c>
      <c r="B207" s="37" t="inlineStr">
        <is>
          <t>AGUARRÁS MINERAL</t>
        </is>
      </c>
      <c r="C207" s="36" t="inlineStr">
        <is>
          <t>SEINFRA</t>
        </is>
      </c>
      <c r="D207" s="36" t="inlineStr">
        <is>
          <t>Material</t>
        </is>
      </c>
      <c r="E207" s="36" t="inlineStr">
        <is>
          <t>L</t>
        </is>
      </c>
      <c r="F207" s="80" t="n">
        <v>0.653625</v>
      </c>
      <c r="G207" s="75" t="n">
        <v>20.29</v>
      </c>
      <c r="H207" s="75" t="n">
        <v>13.26205125</v>
      </c>
      <c r="I207" s="76" t="n">
        <v>0.0007852042960822852</v>
      </c>
      <c r="J207" s="76" t="n">
        <v>78.9342715899575</v>
      </c>
      <c r="K207" s="36" t="inlineStr">
        <is>
          <t>B</t>
        </is>
      </c>
    </row>
    <row r="208" ht="36" customHeight="1">
      <c r="A208" s="36" t="inlineStr">
        <is>
          <t>I2567</t>
        </is>
      </c>
      <c r="B208" s="37" t="inlineStr">
        <is>
          <t>TECNICO PRE MARCADOR</t>
        </is>
      </c>
      <c r="C208" s="36" t="inlineStr">
        <is>
          <t>SEINFRA</t>
        </is>
      </c>
      <c r="D208" s="36" t="inlineStr">
        <is>
          <t>COTAÇÃO / MAO DE OBRA (C/ ENCARGOS)</t>
        </is>
      </c>
      <c r="E208" s="36" t="inlineStr">
        <is>
          <t>H</t>
        </is>
      </c>
      <c r="F208" s="81" t="n">
        <v>0.357142857142855</v>
      </c>
      <c r="G208" s="75" t="n">
        <v>32.99</v>
      </c>
      <c r="H208" s="75" t="n">
        <v>11.78214285714279</v>
      </c>
      <c r="I208" s="76" t="n">
        <v>0.0006975835799521378</v>
      </c>
      <c r="J208" s="76" t="n">
        <v>78.93482206670822</v>
      </c>
      <c r="K208" s="36" t="inlineStr">
        <is>
          <t>B</t>
        </is>
      </c>
    </row>
    <row r="209" ht="15" customHeight="1">
      <c r="A209" s="36" t="inlineStr">
        <is>
          <t>I7484</t>
        </is>
      </c>
      <c r="B209" s="37" t="inlineStr">
        <is>
          <t>SEPAROL</t>
        </is>
      </c>
      <c r="C209" s="36" t="inlineStr">
        <is>
          <t>SEINFRA</t>
        </is>
      </c>
      <c r="D209" s="36" t="inlineStr">
        <is>
          <t>Material</t>
        </is>
      </c>
      <c r="E209" s="36" t="inlineStr">
        <is>
          <t>L</t>
        </is>
      </c>
      <c r="F209" s="74" t="n">
        <v>0.5</v>
      </c>
      <c r="G209" s="75" t="n">
        <v>20.94</v>
      </c>
      <c r="H209" s="75" t="n">
        <v>10.47</v>
      </c>
      <c r="I209" s="76" t="n">
        <v>0.00061989573294565</v>
      </c>
      <c r="J209" s="76" t="n">
        <v>78.93531132745356</v>
      </c>
      <c r="K209" s="36" t="inlineStr">
        <is>
          <t>B</t>
        </is>
      </c>
    </row>
    <row r="210" ht="36" customHeight="1">
      <c r="A210" s="36" t="inlineStr">
        <is>
          <t>I2557</t>
        </is>
      </c>
      <c r="B210" s="37" t="inlineStr">
        <is>
          <t>OPERADOR DE MAQUINA DE PINTAR FAIXAS</t>
        </is>
      </c>
      <c r="C210" s="36" t="inlineStr">
        <is>
          <t>SEINFRA</t>
        </is>
      </c>
      <c r="D210" s="36" t="inlineStr">
        <is>
          <t>COTAÇÃO / MAO DE OBRA (C/ ENCARGOS)</t>
        </is>
      </c>
      <c r="E210" s="36" t="inlineStr">
        <is>
          <t>H</t>
        </is>
      </c>
      <c r="F210" s="81" t="n">
        <v>0.357142857142855</v>
      </c>
      <c r="G210" s="75" t="n">
        <v>23.71</v>
      </c>
      <c r="H210" s="75" t="n">
        <v>8.467857142857092</v>
      </c>
      <c r="I210" s="76" t="n">
        <v>0.0005013551585530521</v>
      </c>
      <c r="J210" s="76" t="n">
        <v>78.93570712864869</v>
      </c>
      <c r="K210" s="36" t="inlineStr">
        <is>
          <t>B</t>
        </is>
      </c>
    </row>
    <row r="211" ht="15" customHeight="1">
      <c r="A211" s="36" t="inlineStr">
        <is>
          <t>I2326</t>
        </is>
      </c>
      <c r="B211" s="37" t="inlineStr">
        <is>
          <t>ESPOLETA</t>
        </is>
      </c>
      <c r="C211" s="36" t="inlineStr">
        <is>
          <t>SEINFRA</t>
        </is>
      </c>
      <c r="D211" s="36" t="inlineStr">
        <is>
          <t>Material</t>
        </is>
      </c>
      <c r="E211" s="36" t="inlineStr">
        <is>
          <t>UN</t>
        </is>
      </c>
      <c r="F211" s="78" t="n">
        <v>0.73907</v>
      </c>
      <c r="G211" s="75" t="n">
        <v>7.4</v>
      </c>
      <c r="H211" s="75" t="n">
        <v>5.469118</v>
      </c>
      <c r="I211" s="76" t="n">
        <v>0.000323809256081781</v>
      </c>
      <c r="J211" s="76" t="n">
        <v>78.93596274051849</v>
      </c>
      <c r="K211" s="36" t="inlineStr">
        <is>
          <t>B</t>
        </is>
      </c>
    </row>
    <row r="212" ht="15" customHeight="1">
      <c r="A212" s="36" t="inlineStr">
        <is>
          <t>I1347</t>
        </is>
      </c>
      <c r="B212" s="37" t="inlineStr">
        <is>
          <t>LIXA PARA MADEIRA/MASSA</t>
        </is>
      </c>
      <c r="C212" s="36" t="inlineStr">
        <is>
          <t>SEINFRA</t>
        </is>
      </c>
      <c r="D212" s="36" t="inlineStr">
        <is>
          <t>Material</t>
        </is>
      </c>
      <c r="E212" s="36" t="inlineStr">
        <is>
          <t>UN</t>
        </is>
      </c>
      <c r="F212" s="74" t="n">
        <v>3.735</v>
      </c>
      <c r="G212" s="75" t="n">
        <v>0.7</v>
      </c>
      <c r="H212" s="75" t="n">
        <v>2.6145</v>
      </c>
      <c r="I212" s="76" t="n">
        <v>0.0001547963126825599</v>
      </c>
      <c r="J212" s="76" t="n">
        <v>78.93608470523151</v>
      </c>
      <c r="K212" s="36" t="inlineStr">
        <is>
          <t>B</t>
        </is>
      </c>
    </row>
    <row r="213" ht="20" customHeight="1">
      <c r="A213" s="2" t="inlineStr"/>
      <c r="B213" s="2" t="inlineStr"/>
      <c r="C213" s="3" t="inlineStr">
        <is>
          <t>
                </t>
        </is>
      </c>
      <c r="G213" s="2" t="inlineStr"/>
      <c r="H213" s="2" t="inlineStr"/>
      <c r="I213" s="2" t="inlineStr"/>
      <c r="J213" s="2" t="inlineStr"/>
      <c r="K213" s="2" t="inlineStr"/>
    </row>
    <row r="214" ht="18" customHeight="1">
      <c r="A214" s="2" t="inlineStr"/>
      <c r="B214" s="2" t="inlineStr"/>
      <c r="C214" s="2" t="inlineStr"/>
      <c r="D214" s="2" t="inlineStr"/>
      <c r="E214" s="2" t="inlineStr"/>
      <c r="F214" s="2" t="inlineStr"/>
      <c r="G214" s="3" t="inlineStr">
        <is>
          <t>Subtotal até 78,94%</t>
        </is>
      </c>
      <c r="I214" s="77" t="n">
        <v>1689203.18</v>
      </c>
    </row>
    <row r="215" ht="18" customHeight="1">
      <c r="A215" s="2" t="inlineStr"/>
      <c r="B215" s="2" t="inlineStr"/>
      <c r="C215" s="2" t="inlineStr"/>
      <c r="D215" s="2" t="inlineStr"/>
      <c r="E215" s="2" t="inlineStr"/>
      <c r="F215" s="2" t="inlineStr"/>
      <c r="G215" s="3" t="inlineStr">
        <is>
          <t>Outros:</t>
        </is>
      </c>
      <c r="I215" s="77" t="n">
        <v>450760.04</v>
      </c>
    </row>
    <row r="216" ht="18" customHeight="1">
      <c r="A216" s="2" t="inlineStr"/>
      <c r="B216" s="2" t="inlineStr"/>
      <c r="C216" s="2" t="inlineStr"/>
      <c r="D216" s="2" t="inlineStr"/>
      <c r="E216" s="2" t="inlineStr"/>
      <c r="F216" s="2" t="inlineStr"/>
      <c r="G216" s="3" t="inlineStr">
        <is>
          <t>Valor total do Orçamento:</t>
        </is>
      </c>
      <c r="I216" s="77" t="n">
        <v>2139963.22</v>
      </c>
    </row>
  </sheetData>
  <mergeCells count="9">
    <mergeCell ref="G214:H214"/>
    <mergeCell ref="B2:C2"/>
    <mergeCell ref="I215:K215"/>
    <mergeCell ref="I216:K216"/>
    <mergeCell ref="I214:K214"/>
    <mergeCell ref="G216:H216"/>
    <mergeCell ref="C213:F213"/>
    <mergeCell ref="A1:K1"/>
    <mergeCell ref="G215:H215"/>
  </mergeCells>
  <pageMargins left="0" right="0" top="0" bottom="0" header="0" footer="0"/>
  <pageSetup orientation="portrait" scale="85"/>
</worksheet>
</file>

<file path=xl/worksheets/sheet9.xml><?xml version="1.0" encoding="utf-8"?>
<worksheet xmlns="http://schemas.openxmlformats.org/spreadsheetml/2006/main">
  <sheetPr>
    <outlinePr summaryBelow="0"/>
    <pageSetUpPr/>
  </sheetPr>
  <dimension ref="A1:G43"/>
  <sheetViews>
    <sheetView workbookViewId="0">
      <selection activeCell="A1" sqref="A1"/>
    </sheetView>
  </sheetViews>
  <sheetFormatPr baseColWidth="8" defaultRowHeight="15"/>
  <cols>
    <col width="9.333333" customWidth="1" min="1" max="1"/>
    <col width="68.666664" customWidth="1" min="2" max="2"/>
    <col width="8.833333" customWidth="1" min="3" max="3"/>
    <col width="2.5" customWidth="1" min="4" max="4"/>
    <col width="7.6666665" customWidth="1" min="5" max="5"/>
    <col width="3.6666667" customWidth="1" min="6" max="6"/>
    <col width="14.5" customWidth="1" min="7" max="7"/>
  </cols>
  <sheetData>
    <row r="1" ht="96" customHeight="1">
      <c r="A1" s="1" t="inlineStr"/>
      <c r="B1" s="58" t="n"/>
      <c r="C1" s="58" t="n"/>
      <c r="D1" s="58" t="n"/>
      <c r="E1" s="58" t="n"/>
      <c r="F1" s="58" t="n"/>
      <c r="G1" s="58" t="n"/>
    </row>
    <row r="2" ht="12" customHeight="1">
      <c r="A2" s="2" t="inlineStr"/>
      <c r="B2" s="3" t="inlineStr">
        <is>
          <t>
</t>
        </is>
      </c>
      <c r="F2" s="2" t="inlineStr"/>
      <c r="G2" s="2" t="inlineStr"/>
    </row>
    <row r="3" ht="15" customHeight="1">
      <c r="A3" s="46" t="inlineStr">
        <is>
          <t>COD</t>
        </is>
      </c>
      <c r="B3" s="46" t="inlineStr">
        <is>
          <t>DESCRIÇÃO</t>
        </is>
      </c>
      <c r="C3" s="47" t="inlineStr">
        <is>
          <t>HORISTA %</t>
        </is>
      </c>
      <c r="D3" s="60" t="n"/>
      <c r="E3" s="47" t="inlineStr">
        <is>
          <t>MENSALISTA %</t>
        </is>
      </c>
      <c r="F3" s="60" t="n"/>
      <c r="G3" s="2" t="inlineStr"/>
    </row>
    <row r="4" ht="12" customHeight="1">
      <c r="A4" s="2" t="inlineStr"/>
      <c r="B4" s="3" t="inlineStr">
        <is>
          <t>
</t>
        </is>
      </c>
      <c r="D4" s="2" t="inlineStr"/>
      <c r="E4" s="2" t="inlineStr"/>
      <c r="F4" s="2" t="inlineStr"/>
      <c r="G4" s="2" t="inlineStr"/>
    </row>
    <row r="5" ht="13" customHeight="1">
      <c r="A5" s="48" t="inlineStr">
        <is>
          <t>A</t>
        </is>
      </c>
      <c r="B5" s="49" t="inlineStr">
        <is>
          <t>GRUPO A</t>
        </is>
      </c>
      <c r="C5" s="2" t="inlineStr"/>
      <c r="D5" s="2" t="inlineStr"/>
      <c r="E5" s="2" t="inlineStr"/>
      <c r="F5" s="2" t="inlineStr"/>
      <c r="G5" s="2" t="inlineStr"/>
    </row>
    <row r="6" ht="13" customHeight="1">
      <c r="A6" s="50" t="inlineStr">
        <is>
          <t>A1</t>
        </is>
      </c>
      <c r="B6" s="51" t="inlineStr">
        <is>
          <t xml:space="preserve">INSS </t>
        </is>
      </c>
      <c r="C6" s="82" t="n">
        <v>20</v>
      </c>
      <c r="D6" s="60" t="n"/>
      <c r="E6" s="83" t="n">
        <v>20</v>
      </c>
      <c r="F6" s="60" t="n"/>
      <c r="G6" s="2" t="inlineStr"/>
    </row>
    <row r="7" ht="13" customHeight="1">
      <c r="A7" s="50" t="inlineStr">
        <is>
          <t>A2</t>
        </is>
      </c>
      <c r="B7" s="51" t="inlineStr">
        <is>
          <t xml:space="preserve">SESI </t>
        </is>
      </c>
      <c r="C7" s="82" t="n">
        <v>1.5</v>
      </c>
      <c r="D7" s="60" t="n"/>
      <c r="E7" s="83" t="n">
        <v>1.5</v>
      </c>
      <c r="F7" s="60" t="n"/>
      <c r="G7" s="2" t="inlineStr"/>
    </row>
    <row r="8" ht="13" customHeight="1">
      <c r="A8" s="50" t="inlineStr">
        <is>
          <t>A3</t>
        </is>
      </c>
      <c r="B8" s="51" t="inlineStr">
        <is>
          <t xml:space="preserve">SENAI </t>
        </is>
      </c>
      <c r="C8" s="82" t="n">
        <v>1</v>
      </c>
      <c r="D8" s="60" t="n"/>
      <c r="E8" s="83" t="n">
        <v>1</v>
      </c>
      <c r="F8" s="60" t="n"/>
      <c r="G8" s="2" t="inlineStr"/>
    </row>
    <row r="9" ht="13" customHeight="1">
      <c r="A9" s="50" t="inlineStr">
        <is>
          <t>A4</t>
        </is>
      </c>
      <c r="B9" s="51" t="inlineStr">
        <is>
          <t xml:space="preserve">INCRA </t>
        </is>
      </c>
      <c r="C9" s="82" t="n">
        <v>0.2</v>
      </c>
      <c r="D9" s="60" t="n"/>
      <c r="E9" s="83" t="n">
        <v>0.2</v>
      </c>
      <c r="F9" s="60" t="n"/>
      <c r="G9" s="2" t="inlineStr"/>
    </row>
    <row r="10" ht="13" customHeight="1">
      <c r="A10" s="50" t="inlineStr">
        <is>
          <t>A5</t>
        </is>
      </c>
      <c r="B10" s="51" t="inlineStr">
        <is>
          <t xml:space="preserve">SEBRAE </t>
        </is>
      </c>
      <c r="C10" s="82" t="n">
        <v>0.6</v>
      </c>
      <c r="D10" s="60" t="n"/>
      <c r="E10" s="83" t="n">
        <v>0.6</v>
      </c>
      <c r="F10" s="60" t="n"/>
      <c r="G10" s="2" t="inlineStr"/>
    </row>
    <row r="11" ht="13" customHeight="1">
      <c r="A11" s="50" t="inlineStr">
        <is>
          <t>A6</t>
        </is>
      </c>
      <c r="B11" s="51" t="inlineStr">
        <is>
          <t xml:space="preserve">Salário Educação </t>
        </is>
      </c>
      <c r="C11" s="82" t="n">
        <v>2.5</v>
      </c>
      <c r="D11" s="60" t="n"/>
      <c r="E11" s="83" t="n">
        <v>2.5</v>
      </c>
      <c r="F11" s="60" t="n"/>
      <c r="G11" s="2" t="inlineStr"/>
    </row>
    <row r="12" ht="13" customHeight="1">
      <c r="A12" s="50" t="inlineStr">
        <is>
          <t>A7</t>
        </is>
      </c>
      <c r="B12" s="51" t="inlineStr">
        <is>
          <t xml:space="preserve">Seguro Contra Acidentes de Trabalho </t>
        </is>
      </c>
      <c r="C12" s="82" t="n">
        <v>3</v>
      </c>
      <c r="D12" s="60" t="n"/>
      <c r="E12" s="83" t="n">
        <v>3</v>
      </c>
      <c r="F12" s="60" t="n"/>
      <c r="G12" s="2" t="inlineStr"/>
    </row>
    <row r="13" ht="13" customHeight="1">
      <c r="A13" s="50" t="inlineStr">
        <is>
          <t>A8</t>
        </is>
      </c>
      <c r="B13" s="51" t="inlineStr">
        <is>
          <t xml:space="preserve">FGTS </t>
        </is>
      </c>
      <c r="C13" s="82" t="n">
        <v>8</v>
      </c>
      <c r="D13" s="60" t="n"/>
      <c r="E13" s="83" t="n">
        <v>8</v>
      </c>
      <c r="F13" s="60" t="n"/>
      <c r="G13" s="2" t="inlineStr"/>
    </row>
    <row r="14" ht="13" customHeight="1">
      <c r="A14" s="50" t="inlineStr">
        <is>
          <t>A9</t>
        </is>
      </c>
      <c r="B14" s="51" t="inlineStr">
        <is>
          <t xml:space="preserve">SECONCI </t>
        </is>
      </c>
      <c r="C14" s="82" t="n">
        <v>0</v>
      </c>
      <c r="D14" s="60" t="n"/>
      <c r="E14" s="83" t="n">
        <v>0</v>
      </c>
      <c r="F14" s="60" t="n"/>
      <c r="G14" s="2" t="inlineStr"/>
    </row>
    <row r="15" ht="15" customHeight="1">
      <c r="A15" s="2" t="inlineStr"/>
      <c r="B15" s="54" t="inlineStr">
        <is>
          <t>TOTAL</t>
        </is>
      </c>
      <c r="C15" s="84" t="n">
        <v>36.8</v>
      </c>
      <c r="D15" s="60" t="n"/>
      <c r="E15" s="84" t="n">
        <v>36.8</v>
      </c>
      <c r="F15" s="60" t="n"/>
      <c r="G15" s="2" t="inlineStr"/>
    </row>
    <row r="16" ht="12" customHeight="1">
      <c r="A16" s="2" t="inlineStr"/>
      <c r="B16" s="3" t="inlineStr">
        <is>
          <t>
</t>
        </is>
      </c>
      <c r="D16" s="2" t="inlineStr"/>
      <c r="E16" s="2" t="inlineStr"/>
      <c r="F16" s="2" t="inlineStr"/>
      <c r="G16" s="2" t="inlineStr"/>
    </row>
    <row r="17" ht="13" customHeight="1">
      <c r="A17" s="48" t="inlineStr">
        <is>
          <t>B</t>
        </is>
      </c>
      <c r="B17" s="49" t="inlineStr">
        <is>
          <t>GRUPO B</t>
        </is>
      </c>
      <c r="C17" s="2" t="inlineStr"/>
      <c r="D17" s="2" t="inlineStr"/>
      <c r="E17" s="2" t="inlineStr"/>
      <c r="F17" s="2" t="inlineStr"/>
      <c r="G17" s="2" t="inlineStr"/>
    </row>
    <row r="18" ht="13" customHeight="1">
      <c r="A18" s="50" t="inlineStr">
        <is>
          <t>B1</t>
        </is>
      </c>
      <c r="B18" s="51" t="inlineStr">
        <is>
          <t xml:space="preserve">Repouso Semanal Remunerado </t>
        </is>
      </c>
      <c r="C18" s="82" t="n">
        <v>17.85</v>
      </c>
      <c r="D18" s="60" t="n"/>
      <c r="E18" s="83" t="n">
        <v>0</v>
      </c>
      <c r="F18" s="60" t="n"/>
      <c r="G18" s="2" t="inlineStr"/>
    </row>
    <row r="19" ht="13" customHeight="1">
      <c r="A19" s="50" t="inlineStr">
        <is>
          <t>B2</t>
        </is>
      </c>
      <c r="B19" s="51" t="inlineStr">
        <is>
          <t xml:space="preserve">Feriados </t>
        </is>
      </c>
      <c r="C19" s="82" t="n">
        <v>3.71</v>
      </c>
      <c r="D19" s="60" t="n"/>
      <c r="E19" s="83" t="n">
        <v>0</v>
      </c>
      <c r="F19" s="60" t="n"/>
      <c r="G19" s="2" t="inlineStr"/>
    </row>
    <row r="20" ht="13" customHeight="1">
      <c r="A20" s="50" t="inlineStr">
        <is>
          <t>B3</t>
        </is>
      </c>
      <c r="B20" s="51" t="inlineStr">
        <is>
          <t xml:space="preserve">Auxíl io - Enfermidade </t>
        </is>
      </c>
      <c r="C20" s="82" t="n">
        <v>0.87</v>
      </c>
      <c r="D20" s="60" t="n"/>
      <c r="E20" s="83" t="n">
        <v>0.66</v>
      </c>
      <c r="F20" s="60" t="n"/>
      <c r="G20" s="2" t="inlineStr"/>
    </row>
    <row r="21" ht="13" customHeight="1">
      <c r="A21" s="50" t="inlineStr">
        <is>
          <t>B4</t>
        </is>
      </c>
      <c r="B21" s="51" t="inlineStr">
        <is>
          <t xml:space="preserve">13º Salário </t>
        </is>
      </c>
      <c r="C21" s="82" t="n">
        <v>11.03</v>
      </c>
      <c r="D21" s="60" t="n"/>
      <c r="E21" s="83" t="n">
        <v>8.33</v>
      </c>
      <c r="F21" s="60" t="n"/>
      <c r="G21" s="2" t="inlineStr"/>
    </row>
    <row r="22" ht="13" customHeight="1">
      <c r="A22" s="50" t="inlineStr">
        <is>
          <t>B5</t>
        </is>
      </c>
      <c r="B22" s="51" t="inlineStr">
        <is>
          <t xml:space="preserve">Licença Paternidade </t>
        </is>
      </c>
      <c r="C22" s="82" t="n">
        <v>0.07000000000000001</v>
      </c>
      <c r="D22" s="60" t="n"/>
      <c r="E22" s="83" t="n">
        <v>0.05</v>
      </c>
      <c r="F22" s="60" t="n"/>
      <c r="G22" s="2" t="inlineStr"/>
    </row>
    <row r="23" ht="13" customHeight="1">
      <c r="A23" s="50" t="inlineStr">
        <is>
          <t>B6</t>
        </is>
      </c>
      <c r="B23" s="51" t="inlineStr">
        <is>
          <t xml:space="preserve">Faltas Justificadas </t>
        </is>
      </c>
      <c r="C23" s="82" t="n">
        <v>0.74</v>
      </c>
      <c r="D23" s="60" t="n"/>
      <c r="E23" s="83" t="n">
        <v>0.5600000000000001</v>
      </c>
      <c r="F23" s="60" t="n"/>
      <c r="G23" s="2" t="inlineStr"/>
    </row>
    <row r="24" ht="13" customHeight="1">
      <c r="A24" s="50" t="inlineStr">
        <is>
          <t>B7</t>
        </is>
      </c>
      <c r="B24" s="51" t="inlineStr">
        <is>
          <t xml:space="preserve">Dias de Chuvas </t>
        </is>
      </c>
      <c r="C24" s="82" t="n">
        <v>1.59</v>
      </c>
      <c r="D24" s="60" t="n"/>
      <c r="E24" s="83" t="n">
        <v>0</v>
      </c>
      <c r="F24" s="60" t="n"/>
      <c r="G24" s="2" t="inlineStr"/>
    </row>
    <row r="25" ht="13" customHeight="1">
      <c r="A25" s="50" t="inlineStr">
        <is>
          <t>B8</t>
        </is>
      </c>
      <c r="B25" s="51" t="inlineStr">
        <is>
          <t xml:space="preserve">Auxíl io Acidente de Trabalho </t>
        </is>
      </c>
      <c r="C25" s="82" t="n">
        <v>0.11</v>
      </c>
      <c r="D25" s="60" t="n"/>
      <c r="E25" s="83" t="n">
        <v>0.08</v>
      </c>
      <c r="F25" s="60" t="n"/>
      <c r="G25" s="2" t="inlineStr"/>
    </row>
    <row r="26" ht="13" customHeight="1">
      <c r="A26" s="50" t="inlineStr">
        <is>
          <t>B9</t>
        </is>
      </c>
      <c r="B26" s="51" t="inlineStr">
        <is>
          <t xml:space="preserve">Férias Gozadas </t>
        </is>
      </c>
      <c r="C26" s="82" t="n">
        <v>12.35</v>
      </c>
      <c r="D26" s="60" t="n"/>
      <c r="E26" s="83" t="n">
        <v>9.33</v>
      </c>
      <c r="F26" s="60" t="n"/>
      <c r="G26" s="2" t="inlineStr"/>
    </row>
    <row r="27" ht="13" customHeight="1">
      <c r="A27" s="50" t="inlineStr">
        <is>
          <t>B10</t>
        </is>
      </c>
      <c r="B27" s="51" t="inlineStr">
        <is>
          <t xml:space="preserve">Salário Maternidade </t>
        </is>
      </c>
      <c r="C27" s="82" t="n">
        <v>0.04</v>
      </c>
      <c r="D27" s="60" t="n"/>
      <c r="E27" s="83" t="n">
        <v>0.03</v>
      </c>
      <c r="F27" s="60" t="n"/>
      <c r="G27" s="2" t="inlineStr"/>
    </row>
    <row r="28" ht="15" customHeight="1">
      <c r="A28" s="2" t="inlineStr"/>
      <c r="B28" s="54" t="inlineStr">
        <is>
          <t>TOTAL</t>
        </is>
      </c>
      <c r="C28" s="84" t="n">
        <v>48.36000000000001</v>
      </c>
      <c r="D28" s="60" t="n"/>
      <c r="E28" s="84" t="n">
        <v>19.04</v>
      </c>
      <c r="F28" s="60" t="n"/>
      <c r="G28" s="2" t="inlineStr"/>
    </row>
    <row r="29" ht="12" customHeight="1">
      <c r="A29" s="2" t="inlineStr"/>
      <c r="B29" s="3" t="inlineStr">
        <is>
          <t>
</t>
        </is>
      </c>
      <c r="D29" s="2" t="inlineStr"/>
      <c r="E29" s="2" t="inlineStr"/>
      <c r="F29" s="2" t="inlineStr"/>
      <c r="G29" s="2" t="inlineStr"/>
    </row>
    <row r="30" ht="13" customHeight="1">
      <c r="A30" s="48" t="inlineStr">
        <is>
          <t>C</t>
        </is>
      </c>
      <c r="B30" s="49" t="inlineStr">
        <is>
          <t>GRUPO C</t>
        </is>
      </c>
      <c r="C30" s="2" t="inlineStr"/>
      <c r="D30" s="2" t="inlineStr"/>
      <c r="E30" s="2" t="inlineStr"/>
      <c r="F30" s="2" t="inlineStr"/>
      <c r="G30" s="2" t="inlineStr"/>
    </row>
    <row r="31" ht="13" customHeight="1">
      <c r="A31" s="50" t="inlineStr">
        <is>
          <t>C1</t>
        </is>
      </c>
      <c r="B31" s="51" t="inlineStr">
        <is>
          <t xml:space="preserve">Aviso Prévio Indenizado </t>
        </is>
      </c>
      <c r="C31" s="82" t="n">
        <v>5.52</v>
      </c>
      <c r="D31" s="60" t="n"/>
      <c r="E31" s="83" t="n">
        <v>4.17</v>
      </c>
      <c r="F31" s="60" t="n"/>
      <c r="G31" s="2" t="inlineStr"/>
    </row>
    <row r="32" ht="13" customHeight="1">
      <c r="A32" s="50" t="inlineStr">
        <is>
          <t>C2</t>
        </is>
      </c>
      <c r="B32" s="51" t="inlineStr">
        <is>
          <t xml:space="preserve">Aviso Prévio Trabalhado </t>
        </is>
      </c>
      <c r="C32" s="82" t="n">
        <v>0.13</v>
      </c>
      <c r="D32" s="60" t="n"/>
      <c r="E32" s="83" t="n">
        <v>0.1</v>
      </c>
      <c r="F32" s="60" t="n"/>
      <c r="G32" s="2" t="inlineStr"/>
    </row>
    <row r="33" ht="13" customHeight="1">
      <c r="A33" s="50" t="inlineStr">
        <is>
          <t>C3</t>
        </is>
      </c>
      <c r="B33" s="51" t="inlineStr">
        <is>
          <t xml:space="preserve">Férias Indenizadas </t>
        </is>
      </c>
      <c r="C33" s="82" t="n">
        <v>1.72</v>
      </c>
      <c r="D33" s="60" t="n"/>
      <c r="E33" s="83" t="n">
        <v>1.3</v>
      </c>
      <c r="F33" s="60" t="n"/>
      <c r="G33" s="2" t="inlineStr"/>
    </row>
    <row r="34" ht="13" customHeight="1">
      <c r="A34" s="50" t="inlineStr">
        <is>
          <t>C4</t>
        </is>
      </c>
      <c r="B34" s="51" t="inlineStr">
        <is>
          <t xml:space="preserve">Depósito Rescisão Sem Justa Causa </t>
        </is>
      </c>
      <c r="C34" s="82" t="n">
        <v>2.87</v>
      </c>
      <c r="D34" s="60" t="n"/>
      <c r="E34" s="83" t="n">
        <v>2.17</v>
      </c>
      <c r="F34" s="60" t="n"/>
      <c r="G34" s="2" t="inlineStr"/>
    </row>
    <row r="35" ht="13" customHeight="1">
      <c r="A35" s="50" t="inlineStr">
        <is>
          <t>C5</t>
        </is>
      </c>
      <c r="B35" s="51" t="inlineStr">
        <is>
          <t xml:space="preserve">Indenização Adicional </t>
        </is>
      </c>
      <c r="C35" s="82" t="n">
        <v>0.46</v>
      </c>
      <c r="D35" s="60" t="n"/>
      <c r="E35" s="83" t="n">
        <v>0.35</v>
      </c>
      <c r="F35" s="60" t="n"/>
      <c r="G35" s="2" t="inlineStr"/>
    </row>
    <row r="36" ht="15" customHeight="1">
      <c r="A36" s="2" t="inlineStr"/>
      <c r="B36" s="54" t="inlineStr">
        <is>
          <t>TOTAL</t>
        </is>
      </c>
      <c r="C36" s="84" t="n">
        <v>10.7</v>
      </c>
      <c r="D36" s="60" t="n"/>
      <c r="E36" s="84" t="n">
        <v>8.09</v>
      </c>
      <c r="F36" s="60" t="n"/>
      <c r="G36" s="2" t="inlineStr"/>
    </row>
    <row r="37" ht="12" customHeight="1">
      <c r="A37" s="2" t="inlineStr"/>
      <c r="B37" s="3" t="inlineStr">
        <is>
          <t>
</t>
        </is>
      </c>
      <c r="D37" s="2" t="inlineStr"/>
      <c r="E37" s="2" t="inlineStr"/>
      <c r="F37" s="2" t="inlineStr"/>
      <c r="G37" s="2" t="inlineStr"/>
    </row>
    <row r="38" ht="13" customHeight="1">
      <c r="A38" s="48" t="inlineStr">
        <is>
          <t>D</t>
        </is>
      </c>
      <c r="B38" s="49" t="inlineStr">
        <is>
          <t>GRUPO D</t>
        </is>
      </c>
      <c r="C38" s="2" t="inlineStr"/>
      <c r="D38" s="2" t="inlineStr"/>
      <c r="E38" s="2" t="inlineStr"/>
      <c r="F38" s="2" t="inlineStr"/>
      <c r="G38" s="2" t="inlineStr"/>
    </row>
    <row r="39" ht="13" customHeight="1">
      <c r="A39" s="50" t="inlineStr">
        <is>
          <t>D1</t>
        </is>
      </c>
      <c r="B39" s="51" t="inlineStr">
        <is>
          <t xml:space="preserve">Reincidência de Grupo A sobre Grupo B </t>
        </is>
      </c>
      <c r="C39" s="82" t="n">
        <v>17.8</v>
      </c>
      <c r="D39" s="60" t="n"/>
      <c r="E39" s="83" t="n">
        <v>7.01</v>
      </c>
      <c r="F39" s="60" t="n"/>
      <c r="G39" s="2" t="inlineStr"/>
    </row>
    <row r="40" ht="18" customHeight="1">
      <c r="A40" s="50" t="inlineStr">
        <is>
          <t>D2</t>
        </is>
      </c>
      <c r="B40" s="51" t="inlineStr">
        <is>
          <t xml:space="preserve">Reincidência de Grupo A sobre Aviso Prévio Trabalhado e Reincidência do FGTS sobre Aviso Prévio Indenizado </t>
        </is>
      </c>
      <c r="C40" s="82" t="n">
        <v>0.49</v>
      </c>
      <c r="D40" s="60" t="n"/>
      <c r="E40" s="83" t="n">
        <v>0.37</v>
      </c>
      <c r="F40" s="60" t="n"/>
      <c r="G40" s="2" t="inlineStr"/>
    </row>
    <row r="41" ht="15" customHeight="1">
      <c r="A41" s="2" t="inlineStr"/>
      <c r="B41" s="54" t="inlineStr">
        <is>
          <t>TOTAL</t>
        </is>
      </c>
      <c r="C41" s="84" t="n">
        <v>18.29</v>
      </c>
      <c r="D41" s="60" t="n"/>
      <c r="E41" s="84" t="n">
        <v>7.38</v>
      </c>
      <c r="F41" s="60" t="n"/>
      <c r="G41" s="2" t="inlineStr"/>
    </row>
    <row r="42" ht="15" customHeight="1">
      <c r="A42" s="2" t="inlineStr"/>
      <c r="B42" s="3" t="inlineStr">
        <is>
          <t>
</t>
        </is>
      </c>
      <c r="E42" s="2" t="inlineStr"/>
      <c r="F42" s="2" t="inlineStr"/>
      <c r="G42" s="2" t="inlineStr"/>
    </row>
    <row r="43" ht="20" customHeight="1">
      <c r="A43" s="2" t="inlineStr"/>
      <c r="B43" s="56" t="inlineStr">
        <is>
          <t>A + B + C + D =</t>
        </is>
      </c>
      <c r="C43" s="85" t="n">
        <v>114.15</v>
      </c>
      <c r="E43" s="85" t="n">
        <v>71.31</v>
      </c>
      <c r="G43" s="2" t="inlineStr"/>
    </row>
  </sheetData>
  <mergeCells count="71">
    <mergeCell ref="E43:F43"/>
    <mergeCell ref="E12:F12"/>
    <mergeCell ref="C34:D34"/>
    <mergeCell ref="B42:D42"/>
    <mergeCell ref="B16:C16"/>
    <mergeCell ref="C6:D6"/>
    <mergeCell ref="C24:D24"/>
    <mergeCell ref="C15:D15"/>
    <mergeCell ref="E24:F24"/>
    <mergeCell ref="C33:D33"/>
    <mergeCell ref="E33:F33"/>
    <mergeCell ref="C14:D14"/>
    <mergeCell ref="E23:F23"/>
    <mergeCell ref="E14:F14"/>
    <mergeCell ref="C26:D26"/>
    <mergeCell ref="E39:F39"/>
    <mergeCell ref="E8:F8"/>
    <mergeCell ref="C35:D35"/>
    <mergeCell ref="C20:D20"/>
    <mergeCell ref="E35:F35"/>
    <mergeCell ref="E20:F20"/>
    <mergeCell ref="C10:D10"/>
    <mergeCell ref="C3:D3"/>
    <mergeCell ref="E10:F10"/>
    <mergeCell ref="C25:D25"/>
    <mergeCell ref="E19:F19"/>
    <mergeCell ref="C41:D41"/>
    <mergeCell ref="E28:F28"/>
    <mergeCell ref="E13:F13"/>
    <mergeCell ref="C22:D22"/>
    <mergeCell ref="C40:D40"/>
    <mergeCell ref="C9:D9"/>
    <mergeCell ref="C31:D31"/>
    <mergeCell ref="E9:F9"/>
    <mergeCell ref="E40:F40"/>
    <mergeCell ref="E31:F31"/>
    <mergeCell ref="E34:F34"/>
    <mergeCell ref="C43:D43"/>
    <mergeCell ref="C12:D12"/>
    <mergeCell ref="E6:F6"/>
    <mergeCell ref="A1:G1"/>
    <mergeCell ref="C21:D21"/>
    <mergeCell ref="B29:C29"/>
    <mergeCell ref="E15:F15"/>
    <mergeCell ref="C11:D11"/>
    <mergeCell ref="B37:C37"/>
    <mergeCell ref="C27:D27"/>
    <mergeCell ref="E11:F11"/>
    <mergeCell ref="E27:F27"/>
    <mergeCell ref="C36:D36"/>
    <mergeCell ref="E36:F36"/>
    <mergeCell ref="B2:E2"/>
    <mergeCell ref="E26:F26"/>
    <mergeCell ref="C23:D23"/>
    <mergeCell ref="C39:D39"/>
    <mergeCell ref="C8:D8"/>
    <mergeCell ref="C32:D32"/>
    <mergeCell ref="C7:D7"/>
    <mergeCell ref="E32:F32"/>
    <mergeCell ref="E7:F7"/>
    <mergeCell ref="E25:F25"/>
    <mergeCell ref="E41:F41"/>
    <mergeCell ref="C19:D19"/>
    <mergeCell ref="C28:D28"/>
    <mergeCell ref="E22:F22"/>
    <mergeCell ref="C13:D13"/>
    <mergeCell ref="C18:D18"/>
    <mergeCell ref="E18:F18"/>
    <mergeCell ref="B4:C4"/>
    <mergeCell ref="E3:F3"/>
    <mergeCell ref="E21:F21"/>
  </mergeCells>
  <pageMargins left="0" right="0" top="0" bottom="0" header="0" footer="0"/>
  <pageSetup orientation="portrait" scale="8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2024-02-29T16:56:04Z</dcterms:created>
  <dcterms:modified xsi:type="dcterms:W3CDTF">2024-02-29T16:56:07Z</dcterms:modified>
</cp:coreProperties>
</file>