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\Documents\GitProjects\Clases-octave\Excel\"/>
    </mc:Choice>
  </mc:AlternateContent>
  <xr:revisionPtr revIDLastSave="0" documentId="8_{88CC6328-299C-42CA-A1AF-A079C777FC87}" xr6:coauthVersionLast="46" xr6:coauthVersionMax="46" xr10:uidLastSave="{00000000-0000-0000-0000-000000000000}"/>
  <bookViews>
    <workbookView xWindow="-120" yWindow="-120" windowWidth="20730" windowHeight="11160" activeTab="2" xr2:uid="{1DF742A2-49BF-4618-A7F8-EB607E203ED6}"/>
  </bookViews>
  <sheets>
    <sheet name="Hoja1" sheetId="1" r:id="rId1"/>
    <sheet name="Cholesky" sheetId="2" r:id="rId2"/>
    <sheet name="gauss-sei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3" l="1"/>
  <c r="L17" i="3"/>
  <c r="K18" i="3"/>
  <c r="L18" i="3"/>
  <c r="K19" i="3"/>
  <c r="L19" i="3"/>
  <c r="H12" i="3"/>
  <c r="H13" i="3"/>
  <c r="I12" i="3" s="1"/>
  <c r="H14" i="3"/>
  <c r="G14" i="3"/>
  <c r="G13" i="3"/>
  <c r="G18" i="3"/>
  <c r="G17" i="3"/>
  <c r="G12" i="3"/>
  <c r="B12" i="3" a="1"/>
  <c r="B12" i="3" s="1"/>
  <c r="B19" i="2" a="1"/>
  <c r="B19" i="2" s="1"/>
  <c r="B14" i="2" a="1"/>
  <c r="B14" i="2" s="1"/>
  <c r="D11" i="2"/>
  <c r="C11" i="2"/>
  <c r="B11" i="2"/>
  <c r="C10" i="2"/>
  <c r="B10" i="2"/>
  <c r="B9" i="2"/>
  <c r="M19" i="1"/>
  <c r="M18" i="1" s="1"/>
  <c r="M20" i="1"/>
  <c r="M21" i="1"/>
  <c r="I20" i="1"/>
  <c r="I19" i="1"/>
  <c r="I18" i="1"/>
  <c r="I13" i="3" l="1"/>
  <c r="I14" i="3"/>
  <c r="H17" i="3"/>
  <c r="G19" i="3"/>
  <c r="H18" i="3"/>
  <c r="J12" i="3" l="1"/>
  <c r="I17" i="3"/>
  <c r="J13" i="3" l="1"/>
  <c r="I18" i="3"/>
  <c r="H19" i="3"/>
  <c r="J14" i="3" l="1"/>
  <c r="K12" i="3" s="1"/>
  <c r="J18" i="3"/>
  <c r="I19" i="3"/>
  <c r="J17" i="3"/>
  <c r="K13" i="3" l="1"/>
  <c r="K14" i="3"/>
  <c r="J19" i="3"/>
  <c r="L12" i="3" l="1"/>
  <c r="L13" i="3" l="1"/>
  <c r="L1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<sst xmlns="http://schemas.openxmlformats.org/spreadsheetml/2006/main" count="19" uniqueCount="18">
  <si>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R</t>
  </si>
  <si>
    <t>R'</t>
  </si>
  <si>
    <t>0.8-(-0.49)*40.8</t>
  </si>
  <si>
    <t>e</t>
  </si>
  <si>
    <t>f</t>
  </si>
  <si>
    <t>t</t>
  </si>
  <si>
    <t>A</t>
  </si>
  <si>
    <t>L</t>
  </si>
  <si>
    <t>Lt</t>
  </si>
  <si>
    <t>L*Lt</t>
  </si>
  <si>
    <t>Descomposicón de cholseky</t>
  </si>
  <si>
    <t>S</t>
  </si>
  <si>
    <t>X</t>
  </si>
  <si>
    <t>iter</t>
  </si>
  <si>
    <t>ea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</si>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</sst>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752880</xdr:colOff>
      <xdr:row>4</xdr:row>
      <xdr:rowOff>9120</xdr:rowOff>
    </xdr:from>
    <xdr:to>
      <xdr:col>4</xdr:col>
      <xdr:colOff>103800</xdr:colOff>
      <xdr:row>7</xdr:row>
      <xdr:rowOff>132420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CA7F5B0C-CEDB-4084-8E20-EEF2675A7D48}"/>
                </a:ext>
              </a:extLst>
            </xdr14:cNvPr>
            <xdr14:cNvContentPartPr/>
          </xdr14:nvContentPartPr>
          <xdr14:nvPr macro=""/>
          <xdr14:xfrm>
            <a:off x="1514880" y="771120"/>
            <a:ext cx="1636920" cy="694800"/>
          </xdr14:xfrm>
        </xdr:contentPart>
      </mc:Choice>
      <mc:Fallback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CA7F5B0C-CEDB-4084-8E20-EEF2675A7D4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97240" y="753120"/>
              <a:ext cx="1672560" cy="73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390000</xdr:colOff>
      <xdr:row>4</xdr:row>
      <xdr:rowOff>37560</xdr:rowOff>
    </xdr:from>
    <xdr:to>
      <xdr:col>4</xdr:col>
      <xdr:colOff>637680</xdr:colOff>
      <xdr:row>7</xdr:row>
      <xdr:rowOff>128820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93A41CEC-949F-4091-BE0C-C4BC52CFA3B5}"/>
                </a:ext>
              </a:extLst>
            </xdr14:cNvPr>
            <xdr14:cNvContentPartPr/>
          </xdr14:nvContentPartPr>
          <xdr14:nvPr macro=""/>
          <xdr14:xfrm>
            <a:off x="3438000" y="799560"/>
            <a:ext cx="247680" cy="662760"/>
          </xdr14:xfrm>
        </xdr:contentPart>
      </mc:Choice>
      <mc:Fallback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93A41CEC-949F-4091-BE0C-C4BC52CFA3B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420360" y="781910"/>
              <a:ext cx="283320" cy="6984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207720</xdr:colOff>
      <xdr:row>2</xdr:row>
      <xdr:rowOff>27600</xdr:rowOff>
    </xdr:from>
    <xdr:to>
      <xdr:col>3</xdr:col>
      <xdr:colOff>321480</xdr:colOff>
      <xdr:row>3</xdr:row>
      <xdr:rowOff>117540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B55A0B6A-4790-43D9-A7FB-7F199FEF2A24}"/>
                </a:ext>
              </a:extLst>
            </xdr14:cNvPr>
            <xdr14:cNvContentPartPr/>
          </xdr14:nvContentPartPr>
          <xdr14:nvPr macro=""/>
          <xdr14:xfrm>
            <a:off x="2493720" y="408600"/>
            <a:ext cx="113760" cy="280440"/>
          </xdr14:xfrm>
        </xdr:contentPart>
      </mc:Choice>
      <mc:Fallback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B55A0B6A-4790-43D9-A7FB-7F199FEF2A2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476080" y="390960"/>
              <a:ext cx="149400" cy="31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513960</xdr:colOff>
      <xdr:row>8</xdr:row>
      <xdr:rowOff>188160</xdr:rowOff>
    </xdr:from>
    <xdr:to>
      <xdr:col>5</xdr:col>
      <xdr:colOff>448080</xdr:colOff>
      <xdr:row>13</xdr:row>
      <xdr:rowOff>106140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A2876DA0-02A7-45C2-87C6-76FA184288A2}"/>
                </a:ext>
              </a:extLst>
            </xdr14:cNvPr>
            <xdr14:cNvContentPartPr/>
          </xdr14:nvContentPartPr>
          <xdr14:nvPr macro=""/>
          <xdr14:xfrm>
            <a:off x="2037960" y="1712160"/>
            <a:ext cx="2220120" cy="870480"/>
          </xdr14:xfrm>
        </xdr:contentPart>
      </mc:Choice>
      <mc:Fallback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A2876DA0-02A7-45C2-87C6-76FA184288A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020320" y="1694520"/>
              <a:ext cx="2255760" cy="90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208440</xdr:colOff>
      <xdr:row>1</xdr:row>
      <xdr:rowOff>94980</xdr:rowOff>
    </xdr:from>
    <xdr:to>
      <xdr:col>6</xdr:col>
      <xdr:colOff>392760</xdr:colOff>
      <xdr:row>24</xdr:row>
      <xdr:rowOff>59040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411B3812-24F3-44B6-839C-31E8A97CB84F}"/>
                </a:ext>
              </a:extLst>
            </xdr14:cNvPr>
            <xdr14:cNvContentPartPr/>
          </xdr14:nvContentPartPr>
          <xdr14:nvPr macro=""/>
          <xdr14:xfrm>
            <a:off x="4780440" y="285480"/>
            <a:ext cx="184320" cy="4345560"/>
          </xdr14:xfrm>
        </xdr:contentPart>
      </mc:Choice>
      <mc:Fallback>
        <xdr:pic>
          <xdr:nvPicPr>
            <xdr:cNvPr id="35" name="Entrada de lápiz 34">
              <a:extLst>
                <a:ext uri="{FF2B5EF4-FFF2-40B4-BE49-F238E27FC236}">
                  <a16:creationId xmlns:a16="http://schemas.microsoft.com/office/drawing/2014/main" id="{411B3812-24F3-44B6-839C-31E8A97CB84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762440" y="267480"/>
              <a:ext cx="219960" cy="438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251520</xdr:colOff>
      <xdr:row>3</xdr:row>
      <xdr:rowOff>28260</xdr:rowOff>
    </xdr:from>
    <xdr:to>
      <xdr:col>9</xdr:col>
      <xdr:colOff>2160</xdr:colOff>
      <xdr:row>7</xdr:row>
      <xdr:rowOff>92820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4EE613D6-3589-4A2A-AFF4-CBC931846B2B}"/>
                </a:ext>
              </a:extLst>
            </xdr14:cNvPr>
            <xdr14:cNvContentPartPr/>
          </xdr14:nvContentPartPr>
          <xdr14:nvPr macro=""/>
          <xdr14:xfrm>
            <a:off x="6347520" y="599760"/>
            <a:ext cx="512640" cy="826560"/>
          </xdr14:xfrm>
        </xdr:contentPart>
      </mc:Choice>
      <mc:Fallback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4EE613D6-3589-4A2A-AFF4-CBC931846B2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329880" y="581760"/>
              <a:ext cx="548280" cy="86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409320</xdr:colOff>
      <xdr:row>3</xdr:row>
      <xdr:rowOff>56700</xdr:rowOff>
    </xdr:from>
    <xdr:to>
      <xdr:col>11</xdr:col>
      <xdr:colOff>270060</xdr:colOff>
      <xdr:row>6</xdr:row>
      <xdr:rowOff>115200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CA9D13D0-3764-4780-94D5-BBF7CFDFFB93}"/>
                </a:ext>
              </a:extLst>
            </xdr14:cNvPr>
            <xdr14:cNvContentPartPr/>
          </xdr14:nvContentPartPr>
          <xdr14:nvPr macro=""/>
          <xdr14:xfrm>
            <a:off x="7267320" y="628200"/>
            <a:ext cx="1727640" cy="630000"/>
          </xdr14:xfrm>
        </xdr:contentPart>
      </mc:Choice>
      <mc:Fallback>
        <xdr:pic>
          <xdr:nvPicPr>
            <xdr:cNvPr id="46" name="Entrada de lápiz 45">
              <a:extLst>
                <a:ext uri="{FF2B5EF4-FFF2-40B4-BE49-F238E27FC236}">
                  <a16:creationId xmlns:a16="http://schemas.microsoft.com/office/drawing/2014/main" id="{CA9D13D0-3764-4780-94D5-BBF7CFDFFB9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249680" y="610200"/>
              <a:ext cx="1763280" cy="66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47280</xdr:colOff>
      <xdr:row>15</xdr:row>
      <xdr:rowOff>27900</xdr:rowOff>
    </xdr:from>
    <xdr:to>
      <xdr:col>6</xdr:col>
      <xdr:colOff>344880</xdr:colOff>
      <xdr:row>15</xdr:row>
      <xdr:rowOff>180900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42374AB0-1C6B-43D2-B872-5E9919FF2456}"/>
                </a:ext>
              </a:extLst>
            </xdr14:cNvPr>
            <xdr14:cNvContentPartPr/>
          </xdr14:nvContentPartPr>
          <xdr14:nvPr macro=""/>
          <xdr14:xfrm>
            <a:off x="809280" y="2885400"/>
            <a:ext cx="4107600" cy="153000"/>
          </xdr14:xfrm>
        </xdr:contentPart>
      </mc:Choice>
      <mc:Fallback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42374AB0-1C6B-43D2-B872-5E9919FF2456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91640" y="2867400"/>
              <a:ext cx="4143240" cy="18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66240</xdr:colOff>
      <xdr:row>33</xdr:row>
      <xdr:rowOff>190020</xdr:rowOff>
    </xdr:from>
    <xdr:to>
      <xdr:col>3</xdr:col>
      <xdr:colOff>467280</xdr:colOff>
      <xdr:row>37</xdr:row>
      <xdr:rowOff>54060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74" name="Entrada de lápiz 73">
              <a:extLst>
                <a:ext uri="{FF2B5EF4-FFF2-40B4-BE49-F238E27FC236}">
                  <a16:creationId xmlns:a16="http://schemas.microsoft.com/office/drawing/2014/main" id="{7F338622-175A-4670-BD09-21E9F23ED0CF}"/>
                </a:ext>
              </a:extLst>
            </xdr14:cNvPr>
            <xdr14:cNvContentPartPr/>
          </xdr14:nvContentPartPr>
          <xdr14:nvPr macro=""/>
          <xdr14:xfrm>
            <a:off x="2352240" y="6476520"/>
            <a:ext cx="401040" cy="626040"/>
          </xdr14:xfrm>
        </xdr:contentPart>
      </mc:Choice>
      <mc:Fallback>
        <xdr:pic>
          <xdr:nvPicPr>
            <xdr:cNvPr id="74" name="Entrada de lápiz 73">
              <a:extLst>
                <a:ext uri="{FF2B5EF4-FFF2-40B4-BE49-F238E27FC236}">
                  <a16:creationId xmlns:a16="http://schemas.microsoft.com/office/drawing/2014/main" id="{7F338622-175A-4670-BD09-21E9F23ED0C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334600" y="6458520"/>
              <a:ext cx="436680" cy="66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607080</xdr:colOff>
      <xdr:row>18</xdr:row>
      <xdr:rowOff>25920</xdr:rowOff>
    </xdr:from>
    <xdr:to>
      <xdr:col>5</xdr:col>
      <xdr:colOff>209400</xdr:colOff>
      <xdr:row>21</xdr:row>
      <xdr:rowOff>40500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77" name="Entrada de lápiz 76">
              <a:extLst>
                <a:ext uri="{FF2B5EF4-FFF2-40B4-BE49-F238E27FC236}">
                  <a16:creationId xmlns:a16="http://schemas.microsoft.com/office/drawing/2014/main" id="{89FB9433-A158-48AA-B2BB-F4BC0DC9D3A2}"/>
                </a:ext>
              </a:extLst>
            </xdr14:cNvPr>
            <xdr14:cNvContentPartPr/>
          </xdr14:nvContentPartPr>
          <xdr14:nvPr macro=""/>
          <xdr14:xfrm>
            <a:off x="1369080" y="3454920"/>
            <a:ext cx="2650320" cy="586080"/>
          </xdr14:xfrm>
        </xdr:contentPart>
      </mc:Choice>
      <mc:Fallback>
        <xdr:pic>
          <xdr:nvPicPr>
            <xdr:cNvPr id="77" name="Entrada de lápiz 76">
              <a:extLst>
                <a:ext uri="{FF2B5EF4-FFF2-40B4-BE49-F238E27FC236}">
                  <a16:creationId xmlns:a16="http://schemas.microsoft.com/office/drawing/2014/main" id="{89FB9433-A158-48AA-B2BB-F4BC0DC9D3A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351440" y="3436920"/>
              <a:ext cx="2685960" cy="62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12000</xdr:colOff>
      <xdr:row>34</xdr:row>
      <xdr:rowOff>128700</xdr:rowOff>
    </xdr:from>
    <xdr:to>
      <xdr:col>4</xdr:col>
      <xdr:colOff>395400</xdr:colOff>
      <xdr:row>37</xdr:row>
      <xdr:rowOff>50040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81" name="Entrada de lápiz 80">
              <a:extLst>
                <a:ext uri="{FF2B5EF4-FFF2-40B4-BE49-F238E27FC236}">
                  <a16:creationId xmlns:a16="http://schemas.microsoft.com/office/drawing/2014/main" id="{A1BE0AF6-1FB1-4BA6-9E84-0963113962FD}"/>
                </a:ext>
              </a:extLst>
            </xdr14:cNvPr>
            <xdr14:cNvContentPartPr/>
          </xdr14:nvContentPartPr>
          <xdr14:nvPr macro=""/>
          <xdr14:xfrm>
            <a:off x="3060000" y="6605700"/>
            <a:ext cx="383400" cy="492840"/>
          </xdr14:xfrm>
        </xdr:contentPart>
      </mc:Choice>
      <mc:Fallback>
        <xdr:pic>
          <xdr:nvPicPr>
            <xdr:cNvPr id="81" name="Entrada de lápiz 80">
              <a:extLst>
                <a:ext uri="{FF2B5EF4-FFF2-40B4-BE49-F238E27FC236}">
                  <a16:creationId xmlns:a16="http://schemas.microsoft.com/office/drawing/2014/main" id="{A1BE0AF6-1FB1-4BA6-9E84-0963113962FD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042000" y="6588060"/>
              <a:ext cx="419040" cy="52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590160</xdr:colOff>
      <xdr:row>22</xdr:row>
      <xdr:rowOff>75840</xdr:rowOff>
    </xdr:from>
    <xdr:to>
      <xdr:col>3</xdr:col>
      <xdr:colOff>716400</xdr:colOff>
      <xdr:row>28</xdr:row>
      <xdr:rowOff>124800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87" name="Entrada de lápiz 86">
              <a:extLst>
                <a:ext uri="{FF2B5EF4-FFF2-40B4-BE49-F238E27FC236}">
                  <a16:creationId xmlns:a16="http://schemas.microsoft.com/office/drawing/2014/main" id="{2A5FE9E4-95F8-4C00-AF7D-4BE0990422DA}"/>
                </a:ext>
              </a:extLst>
            </xdr14:cNvPr>
            <xdr14:cNvContentPartPr/>
          </xdr14:nvContentPartPr>
          <xdr14:nvPr macro=""/>
          <xdr14:xfrm>
            <a:off x="1352160" y="4266840"/>
            <a:ext cx="1650240" cy="1191960"/>
          </xdr14:xfrm>
        </xdr:contentPart>
      </mc:Choice>
      <mc:Fallback>
        <xdr:pic>
          <xdr:nvPicPr>
            <xdr:cNvPr id="87" name="Entrada de lápiz 86">
              <a:extLst>
                <a:ext uri="{FF2B5EF4-FFF2-40B4-BE49-F238E27FC236}">
                  <a16:creationId xmlns:a16="http://schemas.microsoft.com/office/drawing/2014/main" id="{2A5FE9E4-95F8-4C00-AF7D-4BE0990422DA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334520" y="4248840"/>
              <a:ext cx="1685880" cy="122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26760</xdr:colOff>
      <xdr:row>23</xdr:row>
      <xdr:rowOff>42300</xdr:rowOff>
    </xdr:from>
    <xdr:to>
      <xdr:col>3</xdr:col>
      <xdr:colOff>345960</xdr:colOff>
      <xdr:row>27</xdr:row>
      <xdr:rowOff>114780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89" name="Entrada de lápiz 88">
              <a:extLst>
                <a:ext uri="{FF2B5EF4-FFF2-40B4-BE49-F238E27FC236}">
                  <a16:creationId xmlns:a16="http://schemas.microsoft.com/office/drawing/2014/main" id="{B6500845-C949-4FFA-B662-38258029FD2C}"/>
                </a:ext>
              </a:extLst>
            </xdr14:cNvPr>
            <xdr14:cNvContentPartPr/>
          </xdr14:nvContentPartPr>
          <xdr14:nvPr macro=""/>
          <xdr14:xfrm>
            <a:off x="788760" y="4423800"/>
            <a:ext cx="1843200" cy="834480"/>
          </xdr14:xfrm>
        </xdr:contentPart>
      </mc:Choice>
      <mc:Fallback>
        <xdr:pic>
          <xdr:nvPicPr>
            <xdr:cNvPr id="89" name="Entrada de lápiz 88">
              <a:extLst>
                <a:ext uri="{FF2B5EF4-FFF2-40B4-BE49-F238E27FC236}">
                  <a16:creationId xmlns:a16="http://schemas.microsoft.com/office/drawing/2014/main" id="{B6500845-C949-4FFA-B662-38258029FD2C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770760" y="4406152"/>
              <a:ext cx="1878840" cy="8701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56640</xdr:colOff>
      <xdr:row>23</xdr:row>
      <xdr:rowOff>72900</xdr:rowOff>
    </xdr:from>
    <xdr:to>
      <xdr:col>6</xdr:col>
      <xdr:colOff>33120</xdr:colOff>
      <xdr:row>27</xdr:row>
      <xdr:rowOff>123420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96" name="Entrada de lápiz 95">
              <a:extLst>
                <a:ext uri="{FF2B5EF4-FFF2-40B4-BE49-F238E27FC236}">
                  <a16:creationId xmlns:a16="http://schemas.microsoft.com/office/drawing/2014/main" id="{3B72EE46-DB92-4C95-BFCB-165496A5EBDA}"/>
                </a:ext>
              </a:extLst>
            </xdr14:cNvPr>
            <xdr14:cNvContentPartPr/>
          </xdr14:nvContentPartPr>
          <xdr14:nvPr macro=""/>
          <xdr14:xfrm>
            <a:off x="3104640" y="4454400"/>
            <a:ext cx="1500480" cy="812520"/>
          </xdr14:xfrm>
        </xdr:contentPart>
      </mc:Choice>
      <mc:Fallback>
        <xdr:pic>
          <xdr:nvPicPr>
            <xdr:cNvPr id="96" name="Entrada de lápiz 95">
              <a:extLst>
                <a:ext uri="{FF2B5EF4-FFF2-40B4-BE49-F238E27FC236}">
                  <a16:creationId xmlns:a16="http://schemas.microsoft.com/office/drawing/2014/main" id="{3B72EE46-DB92-4C95-BFCB-165496A5EBDA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087000" y="4436752"/>
              <a:ext cx="1536120" cy="8481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333120</xdr:colOff>
      <xdr:row>9</xdr:row>
      <xdr:rowOff>94620</xdr:rowOff>
    </xdr:from>
    <xdr:to>
      <xdr:col>8</xdr:col>
      <xdr:colOff>486120</xdr:colOff>
      <xdr:row>9</xdr:row>
      <xdr:rowOff>114060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99" name="Entrada de lápiz 98">
              <a:extLst>
                <a:ext uri="{FF2B5EF4-FFF2-40B4-BE49-F238E27FC236}">
                  <a16:creationId xmlns:a16="http://schemas.microsoft.com/office/drawing/2014/main" id="{A3C5F818-4BDE-486B-9FBA-B4842AC7FE81}"/>
                </a:ext>
              </a:extLst>
            </xdr14:cNvPr>
            <xdr14:cNvContentPartPr/>
          </xdr14:nvContentPartPr>
          <xdr14:nvPr macro=""/>
          <xdr14:xfrm>
            <a:off x="6429120" y="1809120"/>
            <a:ext cx="153000" cy="19440"/>
          </xdr14:xfrm>
        </xdr:contentPart>
      </mc:Choice>
      <mc:Fallback>
        <xdr:pic>
          <xdr:nvPicPr>
            <xdr:cNvPr id="99" name="Entrada de lápiz 98">
              <a:extLst>
                <a:ext uri="{FF2B5EF4-FFF2-40B4-BE49-F238E27FC236}">
                  <a16:creationId xmlns:a16="http://schemas.microsoft.com/office/drawing/2014/main" id="{A3C5F818-4BDE-486B-9FBA-B4842AC7FE81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6411120" y="1791480"/>
              <a:ext cx="188640" cy="55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5T17:07:24.11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502 0,'2'157,"1"-54,-4 0,-20 145,3-170,-3-1,-60 139,36-101,-23 66,-113 281,121-337,50-100</inkml:trace>
  <inkml:trace contextRef="#ctx0" brushRef="#br0" timeOffset="1211.76">475 27,'3'1,"1"0,0-1,0 1,0 0,-1 1,1-1,0 1,-1 0,1 0,-1 0,0 0,0 0,0 1,0-1,0 1,0 0,-1 0,1 0,-1 0,2 4,7 11,-1 0,13 29,-15-27,79 213,-69-179,0 8,14 99,12 40,-6-73,119 336,-126-391,-25-49</inkml:trace>
  <inkml:trace contextRef="#ctx0" brushRef="#br0" timeOffset="2413.35">343 979,'30'0,"0"1,0 2,48 10,5 1,-65-12,1 0,-1 2,1 0,-1 1,0 1,29 14,-2 1,-25-14</inkml:trace>
  <inkml:trace contextRef="#ctx0" brushRef="#br0" timeOffset="4070.87">1666 53,'0'-4,"4"-2,2 5,-1 7,5 7,-1 6,3-1,0 2,-3 1,-2 2,-3-3</inkml:trace>
  <inkml:trace contextRef="#ctx0" brushRef="#br0" timeOffset="5796.87">1692 159,'6'5,"1"-1,0 0,0-1,0 0,0 0,1 0,0-1,12 2,10 4,26 7,0-3,1-2,101 4,69 11,-142-14,0-3,160-8,-107-2,-114 1,48-9,-16 1,-22 6</inkml:trace>
  <inkml:trace contextRef="#ctx0" brushRef="#br0" timeOffset="7458.34">2301 318,'-2'1,"1"-1,0 1,0-1,0 1,0-1,0 1,-1 0,1 0,1-1,-1 1,0 0,0 0,0 0,0 0,0 0,1 0,-1 0,1 0,-1 0,1 0,-1 1,1-1,-1 0,1 0,0 1,0-1,-1 2,-4 41,5-39,-3 346,6-180,-5-145,-1 0,-1 0,-13 47,9-44,1 1,-4 46,5 24,-4-1,-28 119,28-170,2 1,3 0,0 87,5-108</inkml:trace>
  <inkml:trace contextRef="#ctx0" brushRef="#br0" timeOffset="9516.66">3412 979,'3'-2,"1"-1,0 0,-1 1,1 0,1 0,-1 0,0 0,0 1,1 0,-1 0,1 0,6-1,61 0,-49 2,623 0,-582-4,-37-2</inkml:trace>
  <inkml:trace contextRef="#ctx0" brushRef="#br0" timeOffset="10293.69">3333 1482,'982'0,"-948"1,-1 1,1 2,-1 1,39 12,-46-9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5T17:07:47.4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1 133,'13'306,"1"-22,-14 729,-5-940,-1-42</inkml:trace>
  <inkml:trace contextRef="#ctx0" brushRef="#br0" timeOffset="2672.51">81 80,'5'-3,"0"0,0-1,1 2,0-1,-1 1,1 0,0 0,0 0,7 0,20-7,-17 2,2-1,0 1,0 1,1 0,31-4,-43 9,-1 1,1 0,-1 0,1 1,-1 0,1 0,-1 1,1-1,-1 1,0 1,0-1,0 1,0 0,-1 0,1 1,-1 0,10 8,-3-1,0 1,-1 0,0 1,-1 0,-1 1,0 0,0 0,-2 1,0 0,0 0,-2 1,0 0,4 20,2 30,-3 0,-2 0,-7 114,-1-167,-1 0,0-1,-1 1,0-1,-1 1,0-1,-1-1,0 1,-1-1,-1 0,-15 18,-2-1,-2-1,-55 44,57-52,-1-1,-1-1,-31 15,50-28,0 0,-1-1,1 1,-1-2,0 1,0-1,0-1,0 1,0-2,0 1,0-1,-1 0,1-1,0 0,-10-3,19 4,-1 0,1 0,0 0,-1 0,1 0,-1 0,1 0,0 0,-1-1,1 1,0 0,-1 0,1 0,0 0,-1 0,1-1,0 1,-1 0,1 0,0-1,0 1,-1 0,1 0,0-1,0 1,-1 0,1-1,0 1,0 0,0-1,0 1,0 0,0-1,-1 1,1 0,0-1,0 1,0 0,0-1,0 1,0-1,0 1,0 0,1-1,-1 1,18-13,29-3,-40 15,0 0,0 0,0 1,0 0,1 0,-1 0,0 1,0 0,0 0,0 1,-1 0,1 0,0 1,-1 0,1 0,-1 0,0 1,0 0,0 0,-1 1,1-1,-1 1,0 0,5 9,10 12,-1 1,-2 1,-1 1,13 34,-6-17,30 79,-35-78,37 68,-51-108,9 16,1 0,1 0,0-2,35 36,-30-39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5T17:07:59.32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296 2,'0'0,"0"0,1 0,-1 0,0-1,1 1,-1 0,1 0,-1 0,0 0,1 0,-1 0,1 0,-1 0,0 0,1 0,-1 0,1 0,-1 0,1 0,-1 0,0 0,1 0,-1 1,0-1,1 0,-1 0,1 0,-1 1,0-1,1 0,-1 0,0 1,0-1,1 0,-1 1,0-1,0 0,1 1,-1-1,0 0,0 1,0-1,0 1,0-1,1 0,-1 1,0-1,0 1,0-1,0 1,0-1,0 0,-1 1,7 29,-6-4,-1-1,-1 0,-2 1,-8 34,-35 101,39-138,-16 49,-4-2,-53 97,69-142,3-4</inkml:trace>
  <inkml:trace contextRef="#ctx0" brushRef="#br0" timeOffset="1200.59">5 584,'-2'37,"1"-22,0 1,1-1,1 0,2 16,-3-28,1 0,-1 0,1 0,0-1,0 1,0 0,0-1,1 1,-1-1,1 1,-1-1,1 1,0-1,0 0,0 0,0 0,0 0,1-1,-1 1,0 0,1-1,0 0,-1 1,1-1,0 0,4 1,11 1,-1-1,1 0,0-1,-1-1,1-1,0-1,-1 0,1-1,-1-1,25-8,-19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5T17:08:12.4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1 879,'100'1,"632"-23,-492 16,-202 6</inkml:trace>
  <inkml:trace contextRef="#ctx0" brushRef="#br0" timeOffset="884.52">663 852,'0'1142,"-1"-1127,0 0,-1-1,-5 25,1-18</inkml:trace>
  <inkml:trace contextRef="#ctx0" brushRef="#br0" timeOffset="1776.57">1192 1249,'634'0,"-609"0</inkml:trace>
  <inkml:trace contextRef="#ctx0" brushRef="#br0" timeOffset="2370.57">1112 1778,'0'5,"9"1,12 4,16 6,15-1,12-3,9 1,6-1,11 1,9-1,0 2,-2-2,-13-2,-8 0,-13 0,-16-2</inkml:trace>
  <inkml:trace contextRef="#ctx0" brushRef="#br0" timeOffset="4378.99">2753 958,'0'-1,"1"0,0-1,0 1,0 0,1 0,-1 0,0 0,0 0,1 0,-1 0,0 0,1 0,-1 1,1-1,-1 1,1-1,-1 1,1-1,0 1,-1 0,1 0,-1 0,1 0,0 0,-1 0,1 0,0 0,-1 1,1-1,-1 1,1-1,-1 1,1 0,-1-1,1 1,-1 0,0 0,0 0,1 0,-1 0,0 0,0 0,0 1,0-1,0 0,0 1,0-1,-1 0,1 1,0-1,0 4,6 10,-2 0,1 1,-2 0,3 17,-5-24,34 201,-8 1,-10 1,-12 299,-8-762,3-87,4 290,15-65,0 8,-10 30,4 1,2 0,4 1,4 1,2 1,40-76,-53 123,-3 4,1 0,0 0,2 1,16-18,-24 32,0 0,0 0,0 0,1 1,0 0,0 0,0 0,1 1,-1 0,1 0,0 1,0 0,0 0,0 1,0-1,0 1,9 1,0 0,0 2,0 0,-1 0,1 2,-1 0,0 1,0 0,0 1,20 11,-2 3,1 1,49 42,-65-49,-1 1,0 1,-2 1,0 0,0 0,-2 2,0 0,-2 0,0 1,-1 1,0 0,-2 0,-1 0,0 1,-2 0,-1 1,0-1,0 27,-3-16,0 10,-5 59,2-89,0-1,0 0,-1 0,-1 0,0 0,0 0,-1-1,-1 0,-9 15,0-6,0-2,-2 0,0-1,0 0,-2-2,0 0,-1-1,0-1,-1-1,0-1,-31 11,-6-1,-2-3,-1-3,-69 8,51-9,-139 16,214-30,0 0,1-1,-1 1,0-1,1 1,-1-1,1 0,-1-1,1 1,-1 0,1-1,0 0,-5-3,8 5,-1-1,0 0,1 1,-1-1,0 1,1-1,-1 0,1 0,-1 1,1-1,-1 0,1 0,0 0,0 1,-1-1,1 0,0 0,0 0,0 0,0 0,0 0,0 0,0-1,1 1,-1-1,1 1,0-1,0 1,-1 0,1 0,0-1,0 1,0 0,0 0,1 0,-1 0,0 0,0 0,1 0,1 0,4-3,0 1,0 0,0 1,0-1,0 1,1 1,-1 0,1 0,-1 0,1 1,-1 0,1 0,-1 1,1 0,-1 0,1 1,-1 0,10 4,12 6,-1 1,0 1,29 20,4 7,-2 2,100 95,88 122,-226-237,-9-8,-7-9,0-1,0 1,1-1,-1 0,7 4,8 2</inkml:trace>
  <inkml:trace contextRef="#ctx0" brushRef="#br0" timeOffset="5384.52">4711 667,'1'1,"1"-1,-1 1,1-1,0 1,-1-1,1 1,-1 0,0 0,1-1,-1 1,0 0,1 0,-1 1,0-1,0 0,0 0,0 1,0-1,0 0,0 1,0-1,-1 1,1-1,-1 1,1-1,-1 1,1 0,-1 1,9 56,-8-47,14 618,-17-456,-1-88,-4 1,-4-1,-37 145,21-96,20-90,-1-2,-29 83,37-127,0 1,0 0,0 0,0 0,0 0,0 0,0-1,-1 1,1 0,0 0,0 0,0 0,0 0,0 0,0 0,-1 0,1 0,0 0,0 0,0-1,0 1,-1 0,1 0,0 0,0 0,0 0,0 0,-1 0,1 0,0 0,0 1,0-1,0 0,0 0,-1 0,1 0,0 0,0 0,0 0,0 0,0 0,-1 0,1 0,0 1,0-1,0 0,0 0,0 0,0 0,0 0,0 1,0-1,0 0,-1 0,1 0,0 0,0 0,0 1,0-1,0 0,0 0,0 0,0 0,0 1,0-1,0 0,0 0,0 0,1 1,-6-21,1-28,6-280,-1 298</inkml:trace>
  <inkml:trace contextRef="#ctx0" brushRef="#br0" timeOffset="6745.82">4790 508,'1'16,"2"0,0 0,1-1,1 1,0-1,1 0,13 24,3 7,297 711,-147-346,-39-122,-119-263,0-4</inkml:trace>
  <inkml:trace contextRef="#ctx0" brushRef="#br0" timeOffset="7720.81">4764 1461,'4'0,"6"0,6 0,5 0,3 0,2 0,6 0,1 0,5 0,0 0,-6 0</inkml:trace>
  <inkml:trace contextRef="#ctx0" brushRef="#br0" timeOffset="9507.93">5187 402,'4'0,"6"0,11 0,6 0,3 0,0 0,1 0,-1 0,-2 0,0 0,-1 0,0 0,-1 0,-4 0</inkml:trace>
  <inkml:trace contextRef="#ctx0" brushRef="#br0" timeOffset="10808.12">5716 376,'6'-5,"2"0,-1 0,0 1,1 0,0 0,0 1,0-1,15-2,-11 3,-1-1,1 0,19-11,-13 1,-1 0,0-1,-1-1,-1 0,0-1,-1-1,-1 0,-1-1,12-24,22-31,-15 37,-30 36,-1 0,1 1,-1-1,1 1,-1-1,1 1,-1-1,1 1,-1-1,1 1,0 0,-1-1,1 1,0 0,-1 0,1-1,0 1,0 0,-1 0,1 0,0 0,0 0,-1 0,1 0,0 0,-1 0,1 0,0 1,0-1,-1 0,1 0,0 1,-1-1,1 0,0 1,-1-1,1 0,-1 1,1-1,-1 1,1 0,-1-1,1 1,-1-1,1 1,-1 0,1-1,-1 1,0 0,0-1,1 1,-1 0,0-1,0 1,0 0,0 0,0-1,0 2,6 29,-2 1,-2-1,0 1,-6 58,1-16,16 192,0-8,-14-236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5T17:08:37.0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294 0,'0'2088,"2"-2034,20 104,1 11,-10 357,-9-173,13 96,6 245,54 397,-41-398,-42-2,6-663,-43 628,-38-3,16-143,-51 353,45-463,4-29,57-254,9 197,5-156,-33 431,4-208,25-381,0 3,0 1,-1-1,1 1,0 0,1-1,-1 1,1-1,-1 1,1-1,0 0,0 1,1-1,1 3,9 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5T17:08:41.6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624 106,'1'174,"-12"331,5-433,-4 0,-3 0,-3-1,-47 130,-390 723,423-869,8-12</inkml:trace>
  <inkml:trace contextRef="#ctx0" brushRef="#br0" timeOffset="1116.99">809 0,'1'26,"1"0,1-1,2 1,0-1,13 32,54 121,-42-108,6 14,43 163,145 495,-190-651,-17-50,-2 1,-1 0,-3 1,12 81,-23-120,1 1,-1-1,1 0,0 0,0 0,0 0,0 0,1 0,0 0,0 0,2 3,5 4</inkml:trace>
  <inkml:trace contextRef="#ctx0" brushRef="#br0" timeOffset="2330.99">439 1138,'567'0,"-536"-1,58-12,19 0,-85 12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5T17:08:44.65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1 715,'4'0,"6"0,16 0,6 0,8 0,1 0,3 0,-1 0,0 0,-2 0,-4 0,-3 0,-4 0,-2 0,-5 0</inkml:trace>
  <inkml:trace contextRef="#ctx0" brushRef="#br0" timeOffset="816.99">133 1059,'4'0,"6"0,16 5,11 1,22 8,11 3,6 2,-1-2,-8-3,-11-5,-6-3,-8-4,-5-1,-10-1</inkml:trace>
  <inkml:trace contextRef="#ctx0" brushRef="#br0" timeOffset="2738">1800 238,'-2'17,"0"-1,-1-1,-1 1,-10 29,5-16,-38 98,-8 29,34-59,-11 131,0 5,22-172,3 1,3 0,8 117,-4-173,1 1,0 0,0 0,1 0,0-1,0 1,1-1,0 0,0 0,0 0,1 0,0 0,0-1,0 1,1-1,0 0,0 0,0-1,1 0,-1 0,1 0,0 0,0-1,8 3,4 1,1-1,-1-1,1-1,0-1,0 0,0-1,30-2,-18 0,1-1,0-2,-1-2,0 0,0-3,0 0,-1-2,0-1,-1-1,0-2,26-17,-23 12,-1-1,0-1,-2-2,0-1,-2-1,-1-2,-1-1,-1 0,-2-2,37-63,-19 20,42-91,-74 143,-1 0,-1 0,0-1,-2 1,-1-1,2-31,6-122,0-34,-11 169,-2-7,3 0,10-70,-5 87</inkml:trace>
  <inkml:trace contextRef="#ctx0" brushRef="#br0" timeOffset="4995.04">3387 0,'1'221,"-5"278,-3-371,-45 237,44-319,-3 82,-4 24,6-69,8-61</inkml:trace>
  <inkml:trace contextRef="#ctx0" brushRef="#br0" timeOffset="7834.05">3176 1508,'1535'0,"-1470"5,-42 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5T17:09:11.1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1 424,'266'1,"1199"-31,-141-96,4-44,-459 101,3 62,1852 11,-2384-4,-87-13,-8-1,488 36,-51-14,-395-11,-267 3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5T17:10:52.8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28 530,'3'1,"1"-1,-1 0,1 1,0 0,-1-1,0 2,1-1,-1 0,1 1,-1-1,0 1,0 0,0 0,0 0,0 0,-1 1,1-1,-1 1,1 0,-1 0,0-1,0 2,0-1,0 0,-1 0,1 0,-1 1,1 4,4 10,-2 1,0 0,-1 0,0 22,-2-30,8 653,-13-384,3-207</inkml:trace>
  <inkml:trace contextRef="#ctx0" brushRef="#br0" timeOffset="1617.98">1 635,'24'-23,"1"1,1 1,1 2,0 0,2 2,0 1,1 1,35-12,-15 7,-24 8,47-12,-66 22,1 0,-1 1,1 0,0 0,-1 1,1 0,-1 0,1 1,0 0,-1 0,9 4,-10-3,-1 1,0 0,0 0,0 1,-1 0,1 0,-1 0,0 0,0 1,0-1,-1 1,1 0,-1 0,0 0,3 9,0 1,0 0,0 1,-1 0,3 23,-3 3,-2 0,-1 1,-8 79,4-115,0 1,0-1,-1 0,0 0,0 0,-1 0,1 0,-2-1,1 0,-1 0,0 0,0 0,0-1,-1 0,0 0,-10 7,-11 5,-1 0,-43 19,52-29,-1-1,0-1,0-1,0-1,-1 0,1-2,-1 0,0-1,-28-5,66 7,-1 1,0 0,0 2,0-1,-1 2,25 12,6 10,-1 2,-2 3,49 46,105 123,-168-169,-8-5</inkml:trace>
  <inkml:trace contextRef="#ctx0" brushRef="#br0" timeOffset="2521.01">927 0,'4'0,"7"0,5 0,5 9,3 8,-2 5,-1 3,-4 3,-4 0,-5 0,0 5,0 5,-2 1,-2 2,-2 0,-1 1,-1-6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5T17:09:15.74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3288 192,'4'0,"11"-4,11-2,20-5,16 1,10-4,11 2,19-3,0 2,-12-2,-21 3</inkml:trace>
  <inkml:trace contextRef="#ctx0" brushRef="#br0" timeOffset="993">3738 139,'-33'771,"18"-662,-1 7,-3 164,19-258,-2 0,-5 31,2-27</inkml:trace>
  <inkml:trace contextRef="#ctx0" brushRef="#br0" timeOffset="2094">4611 483,'505'0,"-481"-1,0-1,35-8,-33 5,55-4,58 8,-98 2</inkml:trace>
  <inkml:trace contextRef="#ctx0" brushRef="#br0" timeOffset="2911">4955 1012,'4'0,"6"0,20 0,13 0,9 0,8 0,0 0,-7 0,-8 0,-7 0,-1 0,-2 0,-2 0,-8 0</inkml:trace>
  <inkml:trace contextRef="#ctx0" brushRef="#br0" timeOffset="5093">6595 139,'1'154,"-4"195,-1-294,-3-1,-2-1,-3 0,-2 0,-28 70,-127 243,77-181,74-150,12-26,2-10,3-19,6-13,1 1,2 0,1 0,20-48,67-119,0 25,58-111,-123 218,-3-1,28-100,-42 118,2 1,32-67,-38 95,1 1,0 0,2 0,0 2,2-1,0 2,32-29,-41 41,1 1,-1-1,1 1,1 1,-1-1,0 1,1 0,0 1,-1 0,1 0,0 1,0-1,0 2,0-1,0 1,0 1,0-1,0 2,0-1,0 1,0 0,0 0,-1 1,1 0,-1 0,0 1,12 8,-6-4,-1 1,0 1,0 0,0 0,-1 1,-1 1,0 0,-1 0,0 1,-1 0,0 1,-1 0,8 23,-1 14,-3 0,-3 1,-1 0,-3 1,-3 74,-2-107,-2-1,0 0,-1 0,-1 0,0 0,-2-1,0 0,-1-1,-1 1,0-1,-16 21,11-20,-1 0,0-1,-1 0,0-1,-2-1,0-1,0-1,-1 0,-27 13,-18 6,-1-3,-2-3,0-3,-87 18,148-40,0-1,0 1,-1-1,1 0,0 0,-1-1,1 0,0 0,-10-3,14 3,1 1,-1-1,1 0,-1 1,0-1,1 0,-1 0,1 0,0-1,-1 1,1 0,0 0,0-1,0 1,0-1,0 1,0-1,0 1,0-1,1 0,-1 1,0-1,1 0,0 1,-1-1,1 0,0 0,0 0,0 1,0-1,0 0,0 0,1 1,-1-1,1 0,-1 0,1 1,0-3,0 2,0 0,0 0,-1 0,1 0,0 0,1 1,-1-1,0 0,0 1,1-1,-1 0,1 1,-1 0,1-1,0 1,0 0,-1 0,1 0,0 0,0 0,0 0,2 0,1 0,-1 1,1 0,-1-1,1 1,-1 1,1-1,-1 1,1-1,8 4,0 1,-1 0,1 0,-1 1,0 1,-1 0,12 9,7 12,-2 1,0 2,-2 1,42 67,-40-55,3-1,39 42,-54-69</inkml:trace>
  <inkml:trace contextRef="#ctx0" brushRef="#br0" timeOffset="157113.2">192 271,'5'7,"1"-1,-1 1,-1 0,1 0,-1 0,0 1,-1-1,0 1,0 0,0 0,-1 0,0 0,0 10,1 15,-1 67,-3-54,-1-6,-1 0,-1 0,-3 0,-16 54,-62 148,55-167,4 1,-31 143,55-209,-1 5,1-1,1 1,0 0,1 16,0-28,1-1,-1 1,0 0,1 0,0 0,-1-1,1 1,0 0,0-1,1 1,-1-1,1 1,-1-1,1 0,0 1,-1-1,1 0,1 0,-1 0,0-1,0 1,1 0,-1-1,0 1,1-1,0 0,3 1,19 3,1-2,-1 0,1-2,0-1,42-5,14 1,73 6,112-5,-262 2,0 1,0-1,0 0,0 0,0 0,0-1,-1 0,1 0,-1 0,1 0,3-4,4-4</inkml:trace>
  <inkml:trace contextRef="#ctx0" brushRef="#br0" timeOffset="158449.88">1489 33,'1'1,"1"-1,0 1,0-1,0 1,-1-1,1 1,0 0,-1 0,1 0,0 0,-1 0,1 0,-1 1,0-1,1 0,-1 1,0-1,0 1,0-1,0 1,0-1,0 1,0 0,-1 0,1-1,-1 1,1 0,-1 0,1 3,4 59,-7 5,-4 0,-3-1,-35 134,31-144,2 1,3 1,0 61,10 188,2-117,-5-165,1-7,0 0,1 0,1 0,5 24,-5-38,-1 0,1-1,0 1,1-1,0 0,-1 0,2 0,-1 0,0-1,1 1,0-1,0 0,0 0,1 0,-1 0,1-1,0 0,0 0,7 3,7 2,0-2,0 0,0-2,1 0,38 3,106-6,-99-2,38 2,134-6,-230 4,1-1,-1 0,0 0,0-1,0 0,0 0,-1-1,1 1,-1-1,0-1,0 1,0-1,-1 0,1-1,-1 1,-1-1,6-7,7-13,0-1,21-51,-26 54,36-88,-4-2,53-218,-89 297,105-520,-110 523,-1 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5T17:12:09.69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72 12,'0'0,"1"-1,-1 0,1 0,0 0,-1 1,1-1,0 0,0 1,-1-1,1 0,0 1,0-1,0 1,0-1,0 1,0 0,0-1,0 1,0 0,0 0,0 0,0 0,0 0,0 0,0 0,0 0,0 0,0 0,0 0,0 1,0-1,0 0,1 2,0 0,0 0,-1 0,1 0,-1 1,0-1,0 0,0 1,0-1,0 1,0-1,-1 1,1 4,2 9,-2 1,0-1,-2 20,-14 66,-32 117,-12 86,59-297,-1 0,2 0,-1 0,1 1,0-1,1 0,0 0,0-1,1 1,0 0,5 9,6 8,33 44,-4-8,2 8,3-2,83 89,-124-149,1-1,-1 1,1-2,0 1,0-1,1 0,0-1,-1 0,1 0,1-1,-1 0,0-1,1 0,0 0,-1-1,1 0,0-1,16-1,-17 0,-1 0,1 0,0-1,0 0,-1-1,1 0,-1 0,0-1,0 0,0 0,-1-1,1 0,-1 0,0-1,-1 0,1 0,-1-1,0 1,-1-1,8-12,20-52,-2-1,-4-1,20-85,11-34,-44 147,-2-1,-2 0,-2-1,2-56,-8 88,1 1,0-1,2 1,-1-1,1 1,11-20,-7 15,0-1,6-24,18-47,-23 66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5T17:20:04.23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1 397,'1'29,"8"46,2 5,-2 367,-3-54,2-280,31 165,-1-102,8-2,8-2,7-3,150 293,-146-351,-55-97</inkml:trace>
  <inkml:trace contextRef="#ctx0" brushRef="#br0" timeOffset="1176.05">3705 0,'20'10,"1"0,-1 1,-1 1,0 1,27 25,77 83,-117-114,49 52,-3 3,-2 2,-3 3,-4 1,-2 2,-3 2,43 117,-34-43,-7 3,42 300,-62-238,-12 341,-10-513,-2 0,-1 0,-3 0,-1-1,-1 0,-3-1,-22 49,13-43,-2-1,-2-1,-1-1,-3-1,-52 53,28-38,-2-2,-2-3,-74 48,104-81,6-6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5T17:19:55.00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1936 622,'1'31,"2"-1,2 0,10 37,-6-28,5 53,-6 441,-11-304,1-194,-2 0,-1 0,-2 0,-2 0,-20 52,-16 68,39-130,3-15,1 0,0 0,0 0,0 18,2-27,1 0,-1 1,0-1,1 0,0 0,-1 0,1 0,0 1,-1-1,1 0,0 0,0 0,0-1,0 1,0 0,0 0,0 0,0-1,0 1,0 0,0-1,1 1,-1-1,0 0,0 1,2-1,39 6,-34-6,75 2,0-4,156-24,46-3,-267 27,-1 0,0-1,0-1,32-12,-32 10,1 0,-1 1,1 1,24-2,-42 6,5 0,0 0,0 0,0 0,0-1,-1 0,1 0,0 0,0-1,-1 1,1-1,-1 0,0 0,7-5,6-10</inkml:trace>
  <inkml:trace contextRef="#ctx0" brushRef="#br0" timeOffset="2190.99">3392 517,'1'-1,"1"-1,0 0,-1 1,1-1,0 1,0-1,0 1,0 0,1 0,-1 0,0 0,0 0,1 1,-1-1,0 1,1-1,-1 1,0 0,1 0,-1 0,4 0,-2 1,1 1,-1-1,0 1,0 0,0 0,0 0,0 0,0 1,0 0,5 5,3 4,-1 0,0 1,-1 1,0 0,7 15,-2 2,-1 0,-1 1,-2 0,-1 1,7 48,13 176,-20-144,15 539,-24-582,-3-233,4-608,3 652,23-134,-18 198,2 0,3 0,2 1,39-83,-41 111,0 1,2 0,1 2,1 0,1 1,1 1,0 0,40-27,-49 41,1 0,0 0,0 1,0 1,0 0,1 1,0 0,0 1,0 1,20-2,18 3,80 7,-70-1,-30-4,-1 3,-1 0,1 2,-1 1,0 2,36 14,-46-13,0 0,0 2,-1 0,0 1,-1 1,-1 0,0 2,-1 0,19 23,-12-7,-2 0,0 2,-2 0,-2 1,-1 1,-2 0,-2 1,-1 1,7 41,-7-6,-3 0,-3 1,-8 139,1-197,-1-1,0 0,-1 1,-1-2,0 1,-1 0,-1-1,0 0,-1 0,0-1,-1 0,-1-1,0 0,-1 0,0-1,0 0,-15 9,-22 16,-2-3,-1-2,-58 26,-51 20,-206 68,362-144,-13 6,-1-1,0 0,0-1,-1-1,1-1,-1-1,0 0,-32-2,48-1,1 0,0 1,0-1,0 0,-1 0,1 0,0 0,0-1,1 1,-1-1,0 1,0-1,1 1,-1-1,1 0,-1 0,1 0,0 0,0 0,0 0,0 0,0 0,0 0,1-1,-1 1,0 0,1-4,-2-8,1 0,0 0,3-22,-2 17,1 12,-2-9,1 0,1 0,0 1,2-1,-1 1,2-1,0 1,8-19,-10 32,-1-1,1 1,0 0,0 0,0 0,0 0,0 1,1-1,-1 0,0 1,1 0,-1-1,1 1,-1 0,1 0,0 1,-1-1,1 0,0 1,0 0,-1 0,1-1,0 2,0-1,0 0,-1 0,1 1,0 0,0-1,3 3,9 2,0 0,-1 2,0-1,16 11,2 4,0 1,-1 2,-2 1,27 28,99 124,-61-65,-29-35,-25-30,52 52,-76-85,0-1,0 0,1-2,1 1,0-2,0-1,31 12,28 3,-55-19</inkml:trace>
  <inkml:trace contextRef="#ctx0" brushRef="#br0" timeOffset="13963.85">217 490,'-1'1,"0"-1,0 0,0 1,1-1,-1 0,0 1,0-1,1 1,-1-1,0 1,1-1,-1 1,1 0,-1-1,1 1,-1 0,1 0,-1-1,1 1,0 0,-1 0,1-1,0 1,0 0,-1 1,-5 27,5-21,-75 310,-2 12,63-247,3 1,0 88,10-102,3-1,19 127,-16-174,2 1,0-1,1 0,1 0,1-1,2 0,-1-1,2 0,1-1,0 0,2-1,22 23,-17-22,1 0,1-1,1-1,0-1,1-2,1 0,30 12,-46-22,0-1,1 0,0-1,-1 0,1 0,0-1,0 0,0-1,0 0,0 0,0-1,-1-1,1 1,0-2,-1 1,1-1,-1-1,0 0,0 0,0-1,0 0,-1 0,12-11,9-12,-1-2,-1-1,-2-2,-1 0,26-49,8-10,-40 64,-2 0,-1-2,-2 1,13-41,27-130,-11 35,-23 96,-4-1,-3 0,3-80,-7-215,-9 280,2 52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5T17:20:12.14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345 696,'0'-1,"1"-1,0 1,-1-1,1 1,0-1,0 1,0-1,0 1,0 0,1-1,-1 1,0 0,1 0,-1 0,0 0,1 0,-1 1,1-1,0 0,-1 1,3-2,37-11,169-26,-32 8,-89 16,-56 10,0-1,38-13,-36 8,-3 1</inkml:trace>
  <inkml:trace contextRef="#ctx0" brushRef="#br0" timeOffset="726.99">1 1278,'32'2,"56"10,22 1,483-11,-303-4,-268 1,0-1,0 0,-1-2,1-1,-1-1,38-15,-26 7</inkml:trace>
  <inkml:trace contextRef="#ctx0" brushRef="#br0" timeOffset="1434.93">1562 485,'10'-8,"1"1,0 0,0 0,0 1,1 0,16-5,11-6,61-28,2 5,2 4,177-36,332-26,-512 84,987-93,-1004 104</inkml:trace>
  <inkml:trace contextRef="#ctx0" brushRef="#br0" timeOffset="2615.02">2806 273,'5'133,"26"143,-1-14,-15 661,-18-574,3-309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5T17:31:58.56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424 54</inkml:trace>
  <inkml:trace contextRef="#ctx0" brushRef="#br0" timeOffset="525.29">0 1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19BF-9394-4B8A-99EC-134C703BE19C}">
  <dimension ref="H10:M21"/>
  <sheetViews>
    <sheetView topLeftCell="H9" workbookViewId="0">
      <selection activeCell="M18" sqref="M18"/>
    </sheetView>
  </sheetViews>
  <sheetFormatPr baseColWidth="10" defaultRowHeight="15" x14ac:dyDescent="0.25"/>
  <cols>
    <col min="10" max="10" width="16.5703125" customWidth="1"/>
  </cols>
  <sheetData>
    <row r="10" spans="8:13" x14ac:dyDescent="0.25">
      <c r="K10" t="s">
        <v>3</v>
      </c>
      <c r="M10" t="s">
        <v>4</v>
      </c>
    </row>
    <row r="11" spans="8:13" x14ac:dyDescent="0.25">
      <c r="I11">
        <v>40.799999999999997</v>
      </c>
      <c r="K11">
        <v>-0.49</v>
      </c>
      <c r="M11">
        <v>2.04</v>
      </c>
    </row>
    <row r="12" spans="8:13" x14ac:dyDescent="0.25">
      <c r="I12">
        <v>0.8</v>
      </c>
      <c r="K12">
        <v>-0.64500000000000002</v>
      </c>
      <c r="M12">
        <v>1.55</v>
      </c>
    </row>
    <row r="13" spans="8:13" x14ac:dyDescent="0.25">
      <c r="H13" t="s">
        <v>0</v>
      </c>
      <c r="I13">
        <v>0.8</v>
      </c>
      <c r="K13">
        <v>-0.71699999999999997</v>
      </c>
      <c r="M13">
        <v>1.395</v>
      </c>
    </row>
    <row r="14" spans="8:13" x14ac:dyDescent="0.25">
      <c r="I14">
        <v>200.8</v>
      </c>
      <c r="M14">
        <v>1.323</v>
      </c>
    </row>
    <row r="17" spans="8:13" x14ac:dyDescent="0.25">
      <c r="I17">
        <v>40.799999999999997</v>
      </c>
    </row>
    <row r="18" spans="8:13" x14ac:dyDescent="0.25">
      <c r="H18" t="s">
        <v>1</v>
      </c>
      <c r="I18">
        <f>I12-K11*I17</f>
        <v>20.791999999999998</v>
      </c>
      <c r="J18" t="s">
        <v>2</v>
      </c>
      <c r="L18" t="s">
        <v>5</v>
      </c>
      <c r="M18">
        <f t="shared" ref="M18:M19" si="0">(I17-(-1)*M19)/M11</f>
        <v>65.951931972456677</v>
      </c>
    </row>
    <row r="19" spans="8:13" x14ac:dyDescent="0.25">
      <c r="I19">
        <f>I13-K12*I18</f>
        <v>14.210839999999999</v>
      </c>
      <c r="M19">
        <f t="shared" si="0"/>
        <v>93.741941223811622</v>
      </c>
    </row>
    <row r="20" spans="8:13" x14ac:dyDescent="0.25">
      <c r="I20">
        <f>I14-K13*I19</f>
        <v>210.98917228000002</v>
      </c>
      <c r="M20">
        <f>(I19-(-1)*M21)/M13</f>
        <v>124.50800889690802</v>
      </c>
    </row>
    <row r="21" spans="8:13" x14ac:dyDescent="0.25">
      <c r="M21">
        <f>I20/M14</f>
        <v>159.47783241118671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A395-A44A-48FD-88C1-73E9D0D59CEB}">
  <dimension ref="A3:F21"/>
  <sheetViews>
    <sheetView workbookViewId="0">
      <selection activeCell="D27" sqref="D27"/>
    </sheetView>
  </sheetViews>
  <sheetFormatPr baseColWidth="10" defaultRowHeight="15" x14ac:dyDescent="0.25"/>
  <sheetData>
    <row r="3" spans="1:6" x14ac:dyDescent="0.25">
      <c r="B3">
        <v>6</v>
      </c>
      <c r="C3">
        <v>15</v>
      </c>
      <c r="D3">
        <v>55</v>
      </c>
    </row>
    <row r="4" spans="1:6" x14ac:dyDescent="0.25">
      <c r="A4" t="s">
        <v>6</v>
      </c>
      <c r="B4">
        <v>15</v>
      </c>
      <c r="C4">
        <v>55</v>
      </c>
      <c r="D4">
        <v>225</v>
      </c>
    </row>
    <row r="5" spans="1:6" x14ac:dyDescent="0.25">
      <c r="B5">
        <v>55</v>
      </c>
      <c r="C5">
        <v>225</v>
      </c>
      <c r="D5">
        <v>979</v>
      </c>
    </row>
    <row r="8" spans="1:6" x14ac:dyDescent="0.25">
      <c r="F8" t="s">
        <v>10</v>
      </c>
    </row>
    <row r="9" spans="1:6" x14ac:dyDescent="0.25">
      <c r="B9">
        <f>SQRT(B3)</f>
        <v>2.4494897427831779</v>
      </c>
      <c r="C9">
        <v>0</v>
      </c>
      <c r="D9">
        <v>0</v>
      </c>
    </row>
    <row r="10" spans="1:6" x14ac:dyDescent="0.25">
      <c r="A10" t="s">
        <v>7</v>
      </c>
      <c r="B10">
        <f>(B4)/B9</f>
        <v>6.123724356957946</v>
      </c>
      <c r="C10">
        <f>SQRT(C4-B10*B10)</f>
        <v>4.1833001326703769</v>
      </c>
      <c r="D10">
        <v>0</v>
      </c>
    </row>
    <row r="11" spans="1:6" x14ac:dyDescent="0.25">
      <c r="B11">
        <f>B5/B9</f>
        <v>22.453655975512469</v>
      </c>
      <c r="C11">
        <f>(C5-(B10*B11))/C10</f>
        <v>20.916500663351886</v>
      </c>
      <c r="D11">
        <f>SQRT(D5-(B11*B11+C11*C11))</f>
        <v>6.1101009266077808</v>
      </c>
    </row>
    <row r="14" spans="1:6" x14ac:dyDescent="0.25">
      <c r="B14" cm="1">
        <f t="array" ref="B14:D16">TRANSPOSE(B9:D11)</f>
        <v>2.4494897427831779</v>
      </c>
      <c r="C14">
        <v>6.123724356957946</v>
      </c>
      <c r="D14">
        <v>22.453655975512469</v>
      </c>
    </row>
    <row r="15" spans="1:6" x14ac:dyDescent="0.25">
      <c r="A15" t="s">
        <v>8</v>
      </c>
      <c r="B15">
        <v>0</v>
      </c>
      <c r="C15">
        <v>4.1833001326703769</v>
      </c>
      <c r="D15">
        <v>20.916500663351886</v>
      </c>
      <c r="F15" s="1">
        <v>0.01</v>
      </c>
    </row>
    <row r="16" spans="1:6" x14ac:dyDescent="0.25">
      <c r="B16">
        <v>0</v>
      </c>
      <c r="C16">
        <v>0</v>
      </c>
      <c r="D16">
        <v>6.1101009266077808</v>
      </c>
    </row>
    <row r="19" spans="1:4" x14ac:dyDescent="0.25">
      <c r="B19" cm="1">
        <f t="array" ref="B19:D21">MMULT(B9:D11,B14:D16)</f>
        <v>5.9999999999999991</v>
      </c>
      <c r="C19">
        <v>15</v>
      </c>
      <c r="D19">
        <v>55</v>
      </c>
    </row>
    <row r="20" spans="1:4" x14ac:dyDescent="0.25">
      <c r="A20" t="s">
        <v>9</v>
      </c>
      <c r="B20">
        <v>15</v>
      </c>
      <c r="C20">
        <v>55</v>
      </c>
      <c r="D20">
        <v>225</v>
      </c>
    </row>
    <row r="21" spans="1:4" x14ac:dyDescent="0.25">
      <c r="B21">
        <v>55</v>
      </c>
      <c r="C21">
        <v>225</v>
      </c>
      <c r="D21">
        <v>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2CB8-85FF-4063-B81D-3144B3D6B1B1}">
  <dimension ref="A2:L19"/>
  <sheetViews>
    <sheetView tabSelected="1" topLeftCell="E1" workbookViewId="0">
      <selection activeCell="J17" sqref="J17:L19"/>
    </sheetView>
  </sheetViews>
  <sheetFormatPr baseColWidth="10" defaultRowHeight="15" x14ac:dyDescent="0.25"/>
  <cols>
    <col min="5" max="5" width="3.7109375" customWidth="1"/>
  </cols>
  <sheetData>
    <row r="2" spans="1:12" x14ac:dyDescent="0.25">
      <c r="B2">
        <v>3</v>
      </c>
      <c r="C2">
        <v>-0.1</v>
      </c>
      <c r="D2">
        <v>-0.2</v>
      </c>
    </row>
    <row r="3" spans="1:12" x14ac:dyDescent="0.25">
      <c r="A3" t="s">
        <v>6</v>
      </c>
      <c r="B3">
        <v>0.1</v>
      </c>
      <c r="C3">
        <v>7</v>
      </c>
      <c r="D3">
        <v>-0.3</v>
      </c>
    </row>
    <row r="4" spans="1:12" x14ac:dyDescent="0.25">
      <c r="B4">
        <v>0.3</v>
      </c>
      <c r="C4">
        <v>-0.2</v>
      </c>
      <c r="D4">
        <v>10</v>
      </c>
    </row>
    <row r="7" spans="1:12" x14ac:dyDescent="0.25">
      <c r="B7">
        <v>7.85</v>
      </c>
    </row>
    <row r="8" spans="1:12" x14ac:dyDescent="0.25">
      <c r="A8" t="s">
        <v>11</v>
      </c>
      <c r="B8">
        <v>-19.3</v>
      </c>
    </row>
    <row r="9" spans="1:12" x14ac:dyDescent="0.25">
      <c r="B9">
        <v>71.400000000000006</v>
      </c>
    </row>
    <row r="11" spans="1:12" x14ac:dyDescent="0.25">
      <c r="E11" t="s">
        <v>13</v>
      </c>
      <c r="F11">
        <v>0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</row>
    <row r="12" spans="1:12" x14ac:dyDescent="0.25">
      <c r="B12" cm="1">
        <f t="array" ref="B12:B14">MMULT(MINVERSE(B2:D4),B7:B9)</f>
        <v>3</v>
      </c>
      <c r="F12">
        <v>0</v>
      </c>
      <c r="G12">
        <f>($B7-$C2*F13-$D2*F14)/$B2</f>
        <v>2.6166666666666667</v>
      </c>
      <c r="H12">
        <f t="shared" ref="H12:L12" si="0">($B7-$C2*G13-$D2*G14)/$B2</f>
        <v>2.9905565079365082</v>
      </c>
      <c r="I12">
        <f t="shared" si="0"/>
        <v>3.0000318979108087</v>
      </c>
      <c r="J12">
        <f t="shared" si="0"/>
        <v>3.0000003524692729</v>
      </c>
      <c r="K12">
        <f t="shared" si="0"/>
        <v>2.9999999980555683</v>
      </c>
      <c r="L12">
        <f t="shared" si="0"/>
        <v>2.9999999999880793</v>
      </c>
    </row>
    <row r="13" spans="1:12" x14ac:dyDescent="0.25">
      <c r="A13" t="s">
        <v>12</v>
      </c>
      <c r="B13">
        <v>-2.4999999999999996</v>
      </c>
      <c r="F13">
        <v>0</v>
      </c>
      <c r="G13">
        <f>($B8-$B3*G12-$D3*F14)/$C3</f>
        <v>-2.7945238095238096</v>
      </c>
      <c r="H13">
        <f t="shared" ref="H13:L13" si="1">($B8-$B3*H12-$D3*G14)/$C3</f>
        <v>-2.4996246848072561</v>
      </c>
      <c r="I13">
        <f t="shared" si="1"/>
        <v>-2.4999879923530508</v>
      </c>
      <c r="J13">
        <f t="shared" si="1"/>
        <v>-2.5000000357546064</v>
      </c>
      <c r="K13">
        <f t="shared" si="1"/>
        <v>-2.5000000004560441</v>
      </c>
      <c r="L13">
        <f t="shared" si="1"/>
        <v>-2.4999999999977205</v>
      </c>
    </row>
    <row r="14" spans="1:12" x14ac:dyDescent="0.25">
      <c r="B14">
        <v>7.0000000000000009</v>
      </c>
      <c r="F14">
        <v>0</v>
      </c>
      <c r="G14">
        <f>($B9-$B4*G12-$C4*G13)/$D4</f>
        <v>7.0056095238095253</v>
      </c>
      <c r="H14">
        <f t="shared" ref="H14:L14" si="2">($B9-$B4*H12-$C4*H13)/$D4</f>
        <v>7.00029081106576</v>
      </c>
      <c r="I14">
        <f t="shared" si="2"/>
        <v>6.9999992832156153</v>
      </c>
      <c r="J14">
        <f t="shared" si="2"/>
        <v>6.9999999887108304</v>
      </c>
      <c r="K14">
        <f t="shared" si="2"/>
        <v>7.000000000049214</v>
      </c>
      <c r="L14">
        <f t="shared" si="2"/>
        <v>7.0000000000004032</v>
      </c>
    </row>
    <row r="16" spans="1:12" x14ac:dyDescent="0.25">
      <c r="J16">
        <v>0.01</v>
      </c>
    </row>
    <row r="17" spans="5:12" x14ac:dyDescent="0.25">
      <c r="E17" t="s">
        <v>14</v>
      </c>
      <c r="F17" t="s">
        <v>15</v>
      </c>
      <c r="G17">
        <f>ABS((G12-F12)/G12)*100</f>
        <v>100</v>
      </c>
      <c r="H17">
        <f>ABS((H12-G12)/H12)*100</f>
        <v>12.502349989963122</v>
      </c>
      <c r="I17">
        <f>ABS((I12-H12)/I12)*100</f>
        <v>0.31584297423301044</v>
      </c>
      <c r="J17">
        <f>ABS((J12-I12)/J12)*100</f>
        <v>1.0515145943187922E-3</v>
      </c>
      <c r="K17">
        <f t="shared" ref="K17:L17" si="3">ABS((K12-J12)/K12)*100</f>
        <v>1.181379016120089E-5</v>
      </c>
      <c r="L17">
        <f t="shared" si="3"/>
        <v>6.4417034669636234E-8</v>
      </c>
    </row>
    <row r="18" spans="5:12" x14ac:dyDescent="0.25">
      <c r="F18" t="s">
        <v>16</v>
      </c>
      <c r="G18">
        <f t="shared" ref="G18:H19" si="4">ABS((G13-F13)/G13)*100</f>
        <v>100</v>
      </c>
      <c r="H18">
        <f t="shared" si="4"/>
        <v>11.797736136506948</v>
      </c>
      <c r="I18">
        <f t="shared" ref="I18:J18" si="5">ABS((I13-H13)/I13)*100</f>
        <v>1.4532371631624038E-2</v>
      </c>
      <c r="J18">
        <f t="shared" si="5"/>
        <v>4.8173605533363478E-4</v>
      </c>
      <c r="K18">
        <f t="shared" ref="K18:L18" si="6">ABS((K13-J13)/K13)*100</f>
        <v>1.4119424915559705E-6</v>
      </c>
      <c r="L18">
        <f t="shared" si="6"/>
        <v>1.8332944051752183E-8</v>
      </c>
    </row>
    <row r="19" spans="5:12" x14ac:dyDescent="0.25">
      <c r="F19" t="s">
        <v>17</v>
      </c>
      <c r="G19">
        <f t="shared" si="4"/>
        <v>100</v>
      </c>
      <c r="H19">
        <f t="shared" si="4"/>
        <v>7.5978454143043342E-2</v>
      </c>
      <c r="I19">
        <f t="shared" ref="I19:J19" si="7">ABS((I14-H14)/I14)*100</f>
        <v>4.1646839999507227E-3</v>
      </c>
      <c r="J19">
        <f t="shared" si="7"/>
        <v>1.0078503089631263E-5</v>
      </c>
      <c r="K19">
        <f t="shared" ref="K19:L19" si="8">ABS((K14-J14)/K14)*100</f>
        <v>1.6197690807562597E-7</v>
      </c>
      <c r="L19">
        <f t="shared" si="8"/>
        <v>6.9729618904338955E-10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Cholesky</vt:lpstr>
      <vt:lpstr>gauss-seidel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Jesus Olguin Hernandez</cp:lastModifiedBy>
  <dcterms:created xsi:type="dcterms:W3CDTF">2021-04-25T17:07:10Z</dcterms:created>
  <dcterms:modified xsi:type="dcterms:W3CDTF">2021-04-25T19:14:00Z</dcterms:modified>
</cp:coreProperties>
</file>