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董双林\论文\三重困境\三难困境草稿\英文图表数据\"/>
    </mc:Choice>
  </mc:AlternateContent>
  <xr:revisionPtr revIDLastSave="0" documentId="13_ncr:1_{038DF7C3-C447-43A4-A085-A91910FC85CF}" xr6:coauthVersionLast="47" xr6:coauthVersionMax="47" xr10:uidLastSave="{00000000-0000-0000-0000-000000000000}"/>
  <bookViews>
    <workbookView xWindow="-98" yWindow="-98" windowWidth="19396" windowHeight="10395" activeTab="2" xr2:uid="{0B8CDD7D-994C-406B-BE3B-3832CD961DC1}"/>
  </bookViews>
  <sheets>
    <sheet name="图1数据" sheetId="1" r:id="rId1"/>
    <sheet name="图3 产量和足迹预测" sheetId="2" r:id="rId2"/>
    <sheet name="图4 足迹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O22" i="1" l="1"/>
  <c r="L22" i="1"/>
  <c r="G22" i="1"/>
  <c r="D22" i="1"/>
  <c r="O21" i="1"/>
  <c r="L21" i="1"/>
  <c r="G21" i="1"/>
  <c r="D21" i="1"/>
  <c r="O20" i="1"/>
  <c r="L20" i="1"/>
  <c r="G20" i="1"/>
  <c r="D20" i="1"/>
  <c r="O19" i="1"/>
  <c r="L19" i="1"/>
  <c r="G19" i="1"/>
  <c r="D19" i="1"/>
  <c r="O18" i="1"/>
  <c r="L18" i="1"/>
  <c r="G18" i="1"/>
  <c r="D18" i="1"/>
  <c r="O17" i="1"/>
  <c r="L17" i="1"/>
  <c r="G17" i="1"/>
  <c r="D17" i="1"/>
  <c r="O16" i="1"/>
  <c r="L16" i="1"/>
  <c r="G16" i="1"/>
  <c r="D16" i="1"/>
  <c r="O15" i="1"/>
  <c r="L15" i="1"/>
  <c r="G15" i="1"/>
  <c r="D15" i="1"/>
  <c r="O14" i="1"/>
  <c r="L14" i="1"/>
  <c r="G14" i="1"/>
  <c r="D14" i="1"/>
  <c r="O13" i="1"/>
  <c r="L13" i="1"/>
  <c r="G13" i="1"/>
  <c r="D13" i="1"/>
  <c r="O12" i="1"/>
  <c r="L12" i="1"/>
  <c r="G12" i="1"/>
  <c r="D12" i="1"/>
  <c r="O11" i="1"/>
  <c r="L11" i="1"/>
  <c r="G11" i="1"/>
  <c r="D11" i="1"/>
  <c r="O10" i="1"/>
  <c r="L10" i="1"/>
  <c r="G10" i="1"/>
  <c r="D10" i="1"/>
  <c r="O9" i="1"/>
  <c r="L9" i="1"/>
  <c r="G9" i="1"/>
  <c r="D9" i="1"/>
  <c r="O8" i="1"/>
  <c r="L8" i="1"/>
  <c r="F8" i="1"/>
  <c r="E8" i="1"/>
  <c r="G8" i="1" s="1"/>
  <c r="C8" i="1"/>
  <c r="B8" i="1"/>
  <c r="D8" i="1" s="1"/>
  <c r="O7" i="1"/>
  <c r="L7" i="1"/>
  <c r="G7" i="1"/>
  <c r="D7" i="1"/>
  <c r="O6" i="1"/>
  <c r="L6" i="1"/>
  <c r="G6" i="1"/>
  <c r="D6" i="1"/>
  <c r="O5" i="1"/>
  <c r="L5" i="1"/>
  <c r="G5" i="1"/>
  <c r="D5" i="1"/>
  <c r="O4" i="1"/>
  <c r="L4" i="1"/>
  <c r="G4" i="1"/>
  <c r="D4" i="1"/>
</calcChain>
</file>

<file path=xl/sharedStrings.xml><?xml version="1.0" encoding="utf-8"?>
<sst xmlns="http://schemas.openxmlformats.org/spreadsheetml/2006/main" count="149" uniqueCount="80">
  <si>
    <t>Figure 1A</t>
    <phoneticPr fontId="2" type="noConversion"/>
  </si>
  <si>
    <t>图1</t>
    <phoneticPr fontId="2" type="noConversion"/>
  </si>
  <si>
    <t>Figure 1B</t>
    <phoneticPr fontId="2" type="noConversion"/>
  </si>
  <si>
    <t>年份</t>
    <phoneticPr fontId="2" type="noConversion"/>
  </si>
  <si>
    <t>池塘生产力 t/ha</t>
    <phoneticPr fontId="2" type="noConversion"/>
  </si>
  <si>
    <t>RAS 比率 %</t>
    <phoneticPr fontId="2" type="noConversion"/>
  </si>
  <si>
    <t>海水池塘产量</t>
    <phoneticPr fontId="2" type="noConversion"/>
  </si>
  <si>
    <t>面积</t>
    <phoneticPr fontId="2" type="noConversion"/>
  </si>
  <si>
    <t>生产力</t>
    <phoneticPr fontId="2" type="noConversion"/>
  </si>
  <si>
    <t>淡水池塘产量</t>
    <phoneticPr fontId="2" type="noConversion"/>
  </si>
  <si>
    <t>淡水RAS产量t</t>
    <phoneticPr fontId="2" type="noConversion"/>
  </si>
  <si>
    <t>淡水总产量</t>
    <phoneticPr fontId="2" type="noConversion"/>
  </si>
  <si>
    <t>比率</t>
    <phoneticPr fontId="2" type="noConversion"/>
  </si>
  <si>
    <t>海水RAS产量</t>
    <phoneticPr fontId="2" type="noConversion"/>
  </si>
  <si>
    <t>海水总产量</t>
    <phoneticPr fontId="2" type="noConversion"/>
  </si>
  <si>
    <t>TN</t>
    <phoneticPr fontId="2" type="noConversion"/>
  </si>
  <si>
    <t>FP</t>
    <phoneticPr fontId="2" type="noConversion"/>
  </si>
  <si>
    <t>SP</t>
    <phoneticPr fontId="2" type="noConversion"/>
  </si>
  <si>
    <t>FRAS</t>
    <phoneticPr fontId="2" type="noConversion"/>
  </si>
  <si>
    <t>SRAS</t>
    <phoneticPr fontId="2" type="noConversion"/>
  </si>
  <si>
    <t>g/kg</t>
    <phoneticPr fontId="2" type="noConversion"/>
  </si>
  <si>
    <t>均值</t>
    <phoneticPr fontId="2" type="noConversion"/>
  </si>
  <si>
    <t>标准差</t>
    <phoneticPr fontId="2" type="noConversion"/>
  </si>
  <si>
    <t>TP</t>
    <phoneticPr fontId="2" type="noConversion"/>
  </si>
  <si>
    <t>能耗</t>
    <phoneticPr fontId="2" type="noConversion"/>
  </si>
  <si>
    <t>Semi-intensive</t>
    <phoneticPr fontId="2" type="noConversion"/>
  </si>
  <si>
    <t>Intensive</t>
    <phoneticPr fontId="2" type="noConversion"/>
  </si>
  <si>
    <t>RAS</t>
    <phoneticPr fontId="2" type="noConversion"/>
  </si>
  <si>
    <t>平均</t>
    <phoneticPr fontId="2" type="noConversion"/>
  </si>
  <si>
    <t>MJ/kg</t>
    <phoneticPr fontId="2" type="noConversion"/>
  </si>
  <si>
    <t>kwh/t</t>
  </si>
  <si>
    <t>Fig. 1C-1E</t>
    <phoneticPr fontId="2" type="noConversion"/>
  </si>
  <si>
    <t>Fig. 1F-1G</t>
    <phoneticPr fontId="2" type="noConversion"/>
  </si>
  <si>
    <t>国内对虾</t>
    <phoneticPr fontId="2" type="noConversion"/>
  </si>
  <si>
    <t>国外鱼类</t>
    <phoneticPr fontId="2" type="noConversion"/>
  </si>
  <si>
    <t>MJ/kg</t>
    <phoneticPr fontId="8" type="noConversion"/>
  </si>
  <si>
    <r>
      <t>鱼能耗标准差</t>
    </r>
    <r>
      <rPr>
        <sz val="11"/>
        <color theme="1"/>
        <rFont val="Symbol"/>
        <family val="1"/>
        <charset val="2"/>
      </rPr>
      <t>±</t>
    </r>
    <phoneticPr fontId="8" type="noConversion"/>
  </si>
  <si>
    <t>鱼N排放标准差±</t>
    <phoneticPr fontId="8" type="noConversion"/>
  </si>
  <si>
    <t>Extensive</t>
    <phoneticPr fontId="8" type="noConversion"/>
  </si>
  <si>
    <r>
      <rPr>
        <sz val="11"/>
        <color theme="1"/>
        <rFont val="Times New Roman"/>
        <family val="1"/>
      </rPr>
      <t>±</t>
    </r>
    <r>
      <rPr>
        <sz val="11"/>
        <color theme="1"/>
        <rFont val="等线"/>
        <family val="3"/>
        <charset val="134"/>
        <scheme val="minor"/>
      </rPr>
      <t>6.39</t>
    </r>
    <phoneticPr fontId="8" type="noConversion"/>
  </si>
  <si>
    <t>Semi-intensive</t>
    <phoneticPr fontId="8" type="noConversion"/>
  </si>
  <si>
    <r>
      <rPr>
        <sz val="11"/>
        <color theme="1"/>
        <rFont val="Times New Roman"/>
        <family val="1"/>
      </rPr>
      <t>±</t>
    </r>
    <r>
      <rPr>
        <sz val="11"/>
        <color theme="1"/>
        <rFont val="等线"/>
        <family val="3"/>
        <charset val="134"/>
        <scheme val="minor"/>
      </rPr>
      <t>5.91</t>
    </r>
    <phoneticPr fontId="8" type="noConversion"/>
  </si>
  <si>
    <t>RAS</t>
    <phoneticPr fontId="8" type="noConversion"/>
  </si>
  <si>
    <r>
      <rPr>
        <sz val="11"/>
        <color theme="1"/>
        <rFont val="Times New Roman"/>
        <family val="1"/>
      </rPr>
      <t>±</t>
    </r>
    <r>
      <rPr>
        <sz val="11"/>
        <color theme="1"/>
        <rFont val="等线"/>
        <family val="3"/>
        <charset val="134"/>
        <scheme val="minor"/>
      </rPr>
      <t>86.6</t>
    </r>
    <phoneticPr fontId="8" type="noConversion"/>
  </si>
  <si>
    <t>Net cage</t>
    <phoneticPr fontId="8" type="noConversion"/>
  </si>
  <si>
    <r>
      <rPr>
        <sz val="11"/>
        <color theme="1"/>
        <rFont val="Times New Roman"/>
        <family val="1"/>
      </rPr>
      <t>±</t>
    </r>
    <r>
      <rPr>
        <sz val="11"/>
        <color theme="1"/>
        <rFont val="等线"/>
        <family val="3"/>
        <charset val="134"/>
        <scheme val="minor"/>
      </rPr>
      <t>18.3</t>
    </r>
    <phoneticPr fontId="8" type="noConversion"/>
  </si>
  <si>
    <t>排N</t>
    <phoneticPr fontId="2" type="noConversion"/>
  </si>
  <si>
    <t>图3产量和足迹</t>
    <phoneticPr fontId="2" type="noConversion"/>
  </si>
  <si>
    <t>Years</t>
    <phoneticPr fontId="2" type="noConversion"/>
  </si>
  <si>
    <t>FAL</t>
    <phoneticPr fontId="2" type="noConversion"/>
  </si>
  <si>
    <t>FEN</t>
    <phoneticPr fontId="2" type="noConversion"/>
  </si>
  <si>
    <t>FOA</t>
    <phoneticPr fontId="2" type="noConversion"/>
  </si>
  <si>
    <t>FAP</t>
    <phoneticPr fontId="2" type="noConversion"/>
  </si>
  <si>
    <t>nFAP</t>
    <phoneticPr fontId="2" type="noConversion"/>
  </si>
  <si>
    <t>PFA</t>
    <phoneticPr fontId="2" type="noConversion"/>
  </si>
  <si>
    <t>nFAL</t>
    <phoneticPr fontId="2" type="noConversion"/>
  </si>
  <si>
    <t>nFEN</t>
    <phoneticPr fontId="2" type="noConversion"/>
  </si>
  <si>
    <t>Fig. 3A 产量绘图数据单位百万吨</t>
    <phoneticPr fontId="2" type="noConversion"/>
  </si>
  <si>
    <t>Fig. 3B 能耗绘图数据 单位：billion kwh</t>
    <phoneticPr fontId="2" type="noConversion"/>
  </si>
  <si>
    <t>Fig. 3C TN绘图数据 单位：billion g</t>
    <phoneticPr fontId="2" type="noConversion"/>
  </si>
  <si>
    <r>
      <t>Fig. 3D 淡水使用绘图数据 单位：billion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2" type="noConversion"/>
  </si>
  <si>
    <r>
      <t>Fig. 3 E 土地占用绘图数据 单位：billion 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2" type="noConversion"/>
  </si>
  <si>
    <t>TN discharge (g/kg)</t>
    <phoneticPr fontId="2" type="noConversion"/>
  </si>
  <si>
    <r>
      <t>Fresh water use (</t>
    </r>
    <r>
      <rPr>
        <sz val="11"/>
        <color theme="1"/>
        <rFont val="等线"/>
        <family val="2"/>
        <charset val="134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/kg)</t>
    </r>
    <phoneticPr fontId="2" type="noConversion"/>
  </si>
  <si>
    <r>
      <t>Land use (</t>
    </r>
    <r>
      <rPr>
        <sz val="11"/>
        <color theme="1"/>
        <rFont val="等线"/>
        <family val="2"/>
        <charset val="134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/kg)</t>
    </r>
    <phoneticPr fontId="2" type="noConversion"/>
  </si>
  <si>
    <t>Energy consumption (kwh/kg)</t>
    <phoneticPr fontId="2" type="noConversion"/>
  </si>
  <si>
    <t>图4</t>
    <phoneticPr fontId="2" type="noConversion"/>
  </si>
  <si>
    <t>图4A-D</t>
    <phoneticPr fontId="2" type="noConversion"/>
  </si>
  <si>
    <t>调整前后2050年前后比较</t>
    <phoneticPr fontId="2" type="noConversion"/>
  </si>
  <si>
    <t>BAU</t>
    <phoneticPr fontId="2" type="noConversion"/>
  </si>
  <si>
    <t>Transf</t>
    <phoneticPr fontId="2" type="noConversion"/>
  </si>
  <si>
    <t>变化</t>
    <phoneticPr fontId="2" type="noConversion"/>
  </si>
  <si>
    <t>图4 E-I</t>
    <phoneticPr fontId="2" type="noConversion"/>
  </si>
  <si>
    <t>Productions Mt</t>
    <phoneticPr fontId="2" type="noConversion"/>
  </si>
  <si>
    <t>Energy kwh/kg</t>
    <phoneticPr fontId="2" type="noConversion"/>
  </si>
  <si>
    <t>TN g/kg</t>
    <phoneticPr fontId="2" type="noConversion"/>
  </si>
  <si>
    <r>
      <t>Freshwater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/kg</t>
    </r>
    <phoneticPr fontId="2" type="noConversion"/>
  </si>
  <si>
    <r>
      <t>Land 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/kg</t>
    </r>
    <phoneticPr fontId="2" type="noConversion"/>
  </si>
  <si>
    <t>图4J</t>
    <phoneticPr fontId="2" type="noConversion"/>
  </si>
  <si>
    <t>调整前后二氧化碳排放 billion 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</si>
</sst>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045E-3320-4D24-AC55-7D9EDAE36114}">
  <dimension ref="A1:O50"/>
  <sheetViews>
    <sheetView topLeftCell="A34" workbookViewId="0">
      <selection activeCell="A51" sqref="A51"/>
    </sheetView>
  </sheetViews>
  <sheetFormatPr defaultRowHeight="13.9" x14ac:dyDescent="0.4"/>
  <cols>
    <col min="2" max="2" width="11.59765625" customWidth="1"/>
    <col min="5" max="5" width="11.46484375" customWidth="1"/>
    <col min="10" max="10" width="15.73046875" customWidth="1"/>
    <col min="12" max="12" width="14.53125" customWidth="1"/>
    <col min="13" max="13" width="12.59765625" customWidth="1"/>
    <col min="14" max="14" width="12.265625" customWidth="1"/>
    <col min="15" max="15" width="15" customWidth="1"/>
  </cols>
  <sheetData>
    <row r="1" spans="1:15" x14ac:dyDescent="0.4">
      <c r="A1" t="s">
        <v>1</v>
      </c>
    </row>
    <row r="2" spans="1:15" x14ac:dyDescent="0.4">
      <c r="A2" t="s">
        <v>0</v>
      </c>
      <c r="B2" t="s">
        <v>4</v>
      </c>
      <c r="I2" t="s">
        <v>2</v>
      </c>
      <c r="J2" t="s">
        <v>5</v>
      </c>
    </row>
    <row r="3" spans="1:15" x14ac:dyDescent="0.4">
      <c r="A3" t="s">
        <v>3</v>
      </c>
      <c r="B3" t="s">
        <v>6</v>
      </c>
      <c r="C3" t="s">
        <v>7</v>
      </c>
      <c r="D3" s="3" t="s">
        <v>8</v>
      </c>
      <c r="E3" t="s">
        <v>9</v>
      </c>
      <c r="F3" t="s">
        <v>7</v>
      </c>
      <c r="G3" s="3" t="s">
        <v>8</v>
      </c>
      <c r="I3" t="s">
        <v>3</v>
      </c>
      <c r="J3" t="s">
        <v>10</v>
      </c>
      <c r="K3" t="s">
        <v>11</v>
      </c>
      <c r="L3" s="4" t="s">
        <v>12</v>
      </c>
      <c r="M3" t="s">
        <v>13</v>
      </c>
      <c r="N3" t="s">
        <v>14</v>
      </c>
      <c r="O3" s="3" t="s">
        <v>12</v>
      </c>
    </row>
    <row r="4" spans="1:15" x14ac:dyDescent="0.4">
      <c r="A4">
        <v>2003</v>
      </c>
      <c r="B4">
        <v>1123705</v>
      </c>
      <c r="C4">
        <v>265513</v>
      </c>
      <c r="D4" s="2">
        <f t="shared" ref="D4:D22" si="0">B4/C4</f>
        <v>4.232203319611469</v>
      </c>
      <c r="E4">
        <v>12515093</v>
      </c>
      <c r="F4">
        <v>2398740</v>
      </c>
      <c r="G4" s="2">
        <f t="shared" ref="G4:G22" si="1">E4/F4</f>
        <v>5.2173611979622638</v>
      </c>
      <c r="I4">
        <v>2003</v>
      </c>
      <c r="J4">
        <v>82307</v>
      </c>
      <c r="K4">
        <v>17742734</v>
      </c>
      <c r="L4" s="2">
        <f t="shared" ref="L4:L22" si="2">J4/K4*100</f>
        <v>0.46389130333577677</v>
      </c>
      <c r="M4">
        <v>36863</v>
      </c>
      <c r="N4">
        <v>12533061</v>
      </c>
      <c r="O4" s="2">
        <f t="shared" ref="O4:O22" si="3">M4/N4*100</f>
        <v>0.29412607183512474</v>
      </c>
    </row>
    <row r="5" spans="1:15" x14ac:dyDescent="0.4">
      <c r="A5">
        <v>2004</v>
      </c>
      <c r="B5">
        <v>1206032</v>
      </c>
      <c r="C5">
        <v>294119</v>
      </c>
      <c r="D5" s="2">
        <f t="shared" si="0"/>
        <v>4.1004899377462865</v>
      </c>
      <c r="E5">
        <v>13312418</v>
      </c>
      <c r="F5">
        <v>2429479</v>
      </c>
      <c r="G5" s="2">
        <f t="shared" si="1"/>
        <v>5.4795361474620687</v>
      </c>
      <c r="I5">
        <v>2004</v>
      </c>
      <c r="J5">
        <v>93091</v>
      </c>
      <c r="K5">
        <v>18919972</v>
      </c>
      <c r="L5" s="2">
        <f t="shared" si="2"/>
        <v>0.49202504105185774</v>
      </c>
      <c r="M5">
        <v>51109</v>
      </c>
      <c r="N5">
        <v>13167049</v>
      </c>
      <c r="O5" s="2">
        <f t="shared" si="3"/>
        <v>0.38815834892085538</v>
      </c>
    </row>
    <row r="6" spans="1:15" x14ac:dyDescent="0.4">
      <c r="A6">
        <v>2005</v>
      </c>
      <c r="B6">
        <v>1259134</v>
      </c>
      <c r="C6">
        <v>298534</v>
      </c>
      <c r="D6" s="2">
        <f t="shared" si="0"/>
        <v>4.2177239443413477</v>
      </c>
      <c r="E6">
        <v>14099666</v>
      </c>
      <c r="F6">
        <v>2495361</v>
      </c>
      <c r="G6" s="2">
        <f t="shared" si="1"/>
        <v>5.6503511916712652</v>
      </c>
      <c r="I6">
        <v>2005</v>
      </c>
      <c r="J6">
        <v>124915</v>
      </c>
      <c r="K6">
        <v>20084654</v>
      </c>
      <c r="L6" s="2">
        <f t="shared" si="2"/>
        <v>0.62194250396347384</v>
      </c>
      <c r="M6">
        <v>78122</v>
      </c>
      <c r="N6">
        <v>13847847</v>
      </c>
      <c r="O6" s="2">
        <f t="shared" si="3"/>
        <v>0.56414545885725054</v>
      </c>
    </row>
    <row r="7" spans="1:15" x14ac:dyDescent="0.4">
      <c r="A7">
        <v>2006</v>
      </c>
      <c r="B7">
        <v>1503097</v>
      </c>
      <c r="C7">
        <v>307844</v>
      </c>
      <c r="D7" s="2">
        <f t="shared" si="0"/>
        <v>4.8826580995569184</v>
      </c>
      <c r="E7">
        <v>14945131</v>
      </c>
      <c r="F7">
        <v>2531048</v>
      </c>
      <c r="G7" s="2">
        <f t="shared" si="1"/>
        <v>5.9047204952256926</v>
      </c>
      <c r="I7">
        <v>2006</v>
      </c>
      <c r="J7">
        <v>125717</v>
      </c>
      <c r="K7">
        <v>21483105</v>
      </c>
      <c r="L7" s="2">
        <f t="shared" si="2"/>
        <v>0.58519008309087539</v>
      </c>
      <c r="M7">
        <v>85718</v>
      </c>
      <c r="N7">
        <v>14456399</v>
      </c>
      <c r="O7" s="2">
        <f t="shared" si="3"/>
        <v>0.59294157556110616</v>
      </c>
    </row>
    <row r="8" spans="1:15" x14ac:dyDescent="0.4">
      <c r="A8">
        <v>2007</v>
      </c>
      <c r="B8">
        <f>(B7+B9)/2</f>
        <v>1458659</v>
      </c>
      <c r="C8">
        <f>(C7+C9)/2</f>
        <v>329336.5</v>
      </c>
      <c r="D8" s="2">
        <f t="shared" si="0"/>
        <v>4.4290839308731345</v>
      </c>
      <c r="E8">
        <f>(E7+E9)/2</f>
        <v>14769801.5</v>
      </c>
      <c r="F8">
        <f>(F7+F9)/2</f>
        <v>2337881.5</v>
      </c>
      <c r="G8" s="2">
        <f t="shared" si="1"/>
        <v>6.31760057128644</v>
      </c>
      <c r="I8">
        <v>2007</v>
      </c>
      <c r="J8">
        <v>134459</v>
      </c>
      <c r="K8">
        <v>19709906</v>
      </c>
      <c r="L8" s="2">
        <f t="shared" si="2"/>
        <v>0.68218996072330329</v>
      </c>
      <c r="M8">
        <v>87362</v>
      </c>
      <c r="N8">
        <v>13073400</v>
      </c>
      <c r="O8" s="2">
        <f t="shared" si="3"/>
        <v>0.66824238530145186</v>
      </c>
    </row>
    <row r="9" spans="1:15" x14ac:dyDescent="0.4">
      <c r="A9">
        <v>2008</v>
      </c>
      <c r="B9">
        <v>1414221</v>
      </c>
      <c r="C9">
        <v>350829</v>
      </c>
      <c r="D9" s="2">
        <f t="shared" si="0"/>
        <v>4.0310835193213785</v>
      </c>
      <c r="E9">
        <v>14594472</v>
      </c>
      <c r="F9">
        <v>2144715</v>
      </c>
      <c r="G9" s="2">
        <f t="shared" si="1"/>
        <v>6.8048537917625422</v>
      </c>
      <c r="I9">
        <v>2008</v>
      </c>
      <c r="J9">
        <v>133680</v>
      </c>
      <c r="K9">
        <v>20724977</v>
      </c>
      <c r="L9" s="2">
        <f t="shared" si="2"/>
        <v>0.64501880991231009</v>
      </c>
      <c r="M9">
        <v>83250</v>
      </c>
      <c r="N9">
        <v>13403236</v>
      </c>
      <c r="O9" s="2">
        <f t="shared" si="3"/>
        <v>0.62111866119495318</v>
      </c>
    </row>
    <row r="10" spans="1:15" x14ac:dyDescent="0.4">
      <c r="A10">
        <v>2009</v>
      </c>
      <c r="B10">
        <v>1852906</v>
      </c>
      <c r="C10">
        <v>416383</v>
      </c>
      <c r="D10" s="2">
        <f t="shared" si="0"/>
        <v>4.4500039626978047</v>
      </c>
      <c r="E10">
        <v>15488542</v>
      </c>
      <c r="F10">
        <v>2331900</v>
      </c>
      <c r="G10" s="2">
        <f t="shared" si="1"/>
        <v>6.642026673528024</v>
      </c>
      <c r="I10">
        <v>2009</v>
      </c>
      <c r="J10">
        <v>158946</v>
      </c>
      <c r="K10">
        <v>22164606</v>
      </c>
      <c r="L10" s="2">
        <f t="shared" si="2"/>
        <v>0.71711628891576051</v>
      </c>
      <c r="M10">
        <v>102804</v>
      </c>
      <c r="N10">
        <v>14052220</v>
      </c>
      <c r="O10" s="2">
        <f t="shared" si="3"/>
        <v>0.73158547190408352</v>
      </c>
    </row>
    <row r="11" spans="1:15" x14ac:dyDescent="0.4">
      <c r="A11">
        <v>2010</v>
      </c>
      <c r="B11">
        <v>1978317</v>
      </c>
      <c r="C11">
        <v>413838</v>
      </c>
      <c r="D11" s="2">
        <f t="shared" si="0"/>
        <v>4.780414075072855</v>
      </c>
      <c r="E11">
        <v>16477168</v>
      </c>
      <c r="F11">
        <v>2377001</v>
      </c>
      <c r="G11" s="2">
        <f t="shared" si="1"/>
        <v>6.9319146268764715</v>
      </c>
      <c r="I11">
        <v>2010</v>
      </c>
      <c r="J11">
        <v>167235</v>
      </c>
      <c r="K11">
        <v>23456343</v>
      </c>
      <c r="L11" s="2">
        <f t="shared" si="2"/>
        <v>0.71296280072302831</v>
      </c>
      <c r="M11">
        <v>114594</v>
      </c>
      <c r="N11">
        <v>14823008</v>
      </c>
      <c r="O11" s="2">
        <f t="shared" si="3"/>
        <v>0.77308195475574182</v>
      </c>
    </row>
    <row r="12" spans="1:15" x14ac:dyDescent="0.4">
      <c r="A12">
        <v>2011</v>
      </c>
      <c r="B12">
        <v>1957561</v>
      </c>
      <c r="C12">
        <v>405396</v>
      </c>
      <c r="D12" s="2">
        <f t="shared" si="0"/>
        <v>4.8287624939565266</v>
      </c>
      <c r="E12">
        <v>17435044</v>
      </c>
      <c r="F12">
        <v>2449911</v>
      </c>
      <c r="G12" s="2">
        <f t="shared" si="1"/>
        <v>7.1166030112930629</v>
      </c>
      <c r="I12">
        <v>2011</v>
      </c>
      <c r="J12">
        <v>164357</v>
      </c>
      <c r="K12">
        <v>24719338</v>
      </c>
      <c r="L12" s="2">
        <f t="shared" si="2"/>
        <v>0.66489240124472593</v>
      </c>
      <c r="M12">
        <v>131292</v>
      </c>
      <c r="N12">
        <v>15513292</v>
      </c>
      <c r="O12" s="2">
        <f t="shared" si="3"/>
        <v>0.84631940145263818</v>
      </c>
    </row>
    <row r="13" spans="1:15" x14ac:dyDescent="0.4">
      <c r="A13">
        <v>2012</v>
      </c>
      <c r="B13">
        <v>2127020</v>
      </c>
      <c r="C13">
        <v>437630</v>
      </c>
      <c r="D13" s="2">
        <f t="shared" si="0"/>
        <v>4.8603157918789845</v>
      </c>
      <c r="E13">
        <v>18664241</v>
      </c>
      <c r="F13">
        <v>2566859</v>
      </c>
      <c r="G13" s="2">
        <f t="shared" si="1"/>
        <v>7.2712373371501906</v>
      </c>
      <c r="I13">
        <v>2012</v>
      </c>
      <c r="J13">
        <v>203917</v>
      </c>
      <c r="K13">
        <v>26445448</v>
      </c>
      <c r="L13" s="2">
        <f t="shared" si="2"/>
        <v>0.77108544351375707</v>
      </c>
      <c r="M13">
        <v>158916</v>
      </c>
      <c r="N13">
        <v>16438105</v>
      </c>
      <c r="O13" s="2">
        <f t="shared" si="3"/>
        <v>0.96675377119199579</v>
      </c>
    </row>
    <row r="14" spans="1:15" x14ac:dyDescent="0.4">
      <c r="A14">
        <v>2013</v>
      </c>
      <c r="B14">
        <v>2281213</v>
      </c>
      <c r="C14">
        <v>463638</v>
      </c>
      <c r="D14" s="2">
        <f t="shared" si="0"/>
        <v>4.9202459677593291</v>
      </c>
      <c r="E14">
        <v>19887462</v>
      </c>
      <c r="F14">
        <v>2623176</v>
      </c>
      <c r="G14" s="2">
        <f t="shared" si="1"/>
        <v>7.5814440205308378</v>
      </c>
      <c r="I14">
        <v>2013</v>
      </c>
      <c r="J14">
        <v>208129</v>
      </c>
      <c r="K14">
        <v>28024349</v>
      </c>
      <c r="L14" s="2">
        <f t="shared" si="2"/>
        <v>0.74267202424577283</v>
      </c>
      <c r="M14">
        <v>177413</v>
      </c>
      <c r="N14">
        <v>17392453</v>
      </c>
      <c r="O14" s="2">
        <f t="shared" si="3"/>
        <v>1.0200573777603423</v>
      </c>
    </row>
    <row r="15" spans="1:15" x14ac:dyDescent="0.4">
      <c r="A15">
        <v>2014</v>
      </c>
      <c r="B15">
        <v>2295836</v>
      </c>
      <c r="C15">
        <v>456923</v>
      </c>
      <c r="D15" s="2">
        <f t="shared" si="0"/>
        <v>5.0245577482420449</v>
      </c>
      <c r="E15">
        <v>20902594</v>
      </c>
      <c r="F15">
        <v>2661901</v>
      </c>
      <c r="G15" s="2">
        <f t="shared" si="1"/>
        <v>7.8525061600713171</v>
      </c>
      <c r="I15">
        <v>2014</v>
      </c>
      <c r="J15">
        <v>197429</v>
      </c>
      <c r="K15">
        <v>29357591</v>
      </c>
      <c r="L15" s="2">
        <f t="shared" si="2"/>
        <v>0.67249727676906468</v>
      </c>
      <c r="M15">
        <v>170338</v>
      </c>
      <c r="N15">
        <v>18126481</v>
      </c>
      <c r="O15" s="2">
        <f t="shared" si="3"/>
        <v>0.9397190772991183</v>
      </c>
    </row>
    <row r="16" spans="1:15" x14ac:dyDescent="0.4">
      <c r="A16">
        <v>2015</v>
      </c>
      <c r="B16">
        <v>2350782</v>
      </c>
      <c r="C16">
        <v>455029</v>
      </c>
      <c r="D16" s="2">
        <f t="shared" si="0"/>
        <v>5.1662245703021128</v>
      </c>
      <c r="E16">
        <v>21956885</v>
      </c>
      <c r="F16">
        <v>2701222</v>
      </c>
      <c r="G16" s="2">
        <f t="shared" si="1"/>
        <v>8.1285007304101633</v>
      </c>
      <c r="I16">
        <v>2015</v>
      </c>
      <c r="J16">
        <v>203433</v>
      </c>
      <c r="K16">
        <v>30622735</v>
      </c>
      <c r="L16" s="2">
        <f t="shared" si="2"/>
        <v>0.66432015298437574</v>
      </c>
      <c r="M16">
        <v>190686</v>
      </c>
      <c r="N16">
        <v>18756277</v>
      </c>
      <c r="O16" s="2">
        <f t="shared" si="3"/>
        <v>1.016651652137575</v>
      </c>
    </row>
    <row r="17" spans="1:15" x14ac:dyDescent="0.4">
      <c r="A17">
        <v>2016</v>
      </c>
      <c r="B17">
        <v>2296196</v>
      </c>
      <c r="C17">
        <v>401339</v>
      </c>
      <c r="D17" s="2">
        <f t="shared" si="0"/>
        <v>5.7213378216420532</v>
      </c>
      <c r="E17">
        <v>20964868</v>
      </c>
      <c r="F17">
        <v>2447068</v>
      </c>
      <c r="G17" s="2">
        <f t="shared" si="1"/>
        <v>8.5673418147758866</v>
      </c>
      <c r="I17">
        <v>2016</v>
      </c>
      <c r="J17">
        <v>175688</v>
      </c>
      <c r="K17">
        <v>28778881</v>
      </c>
      <c r="L17" s="2">
        <f t="shared" si="2"/>
        <v>0.61047543856899789</v>
      </c>
      <c r="M17">
        <v>205082</v>
      </c>
      <c r="N17">
        <v>19153079</v>
      </c>
      <c r="O17" s="2">
        <f t="shared" si="3"/>
        <v>1.07075212293543</v>
      </c>
    </row>
    <row r="18" spans="1:15" x14ac:dyDescent="0.4">
      <c r="A18">
        <v>2017</v>
      </c>
      <c r="B18">
        <v>2665160</v>
      </c>
      <c r="C18">
        <v>400033</v>
      </c>
      <c r="D18" s="2">
        <f t="shared" si="0"/>
        <v>6.6623503560956223</v>
      </c>
      <c r="E18">
        <v>21222191</v>
      </c>
      <c r="F18">
        <v>2527781</v>
      </c>
      <c r="G18" s="2">
        <f t="shared" si="1"/>
        <v>8.3955813418963121</v>
      </c>
      <c r="I18">
        <v>2017</v>
      </c>
      <c r="J18">
        <v>189380</v>
      </c>
      <c r="K18">
        <v>29052930</v>
      </c>
      <c r="L18" s="2">
        <f t="shared" si="2"/>
        <v>0.65184475369609884</v>
      </c>
      <c r="M18">
        <v>240154</v>
      </c>
      <c r="N18">
        <v>20006973</v>
      </c>
      <c r="O18" s="2">
        <f t="shared" si="3"/>
        <v>1.2003514974504139</v>
      </c>
    </row>
    <row r="19" spans="1:15" x14ac:dyDescent="0.4">
      <c r="A19">
        <v>2018</v>
      </c>
      <c r="B19">
        <v>2466523</v>
      </c>
      <c r="C19">
        <v>400163</v>
      </c>
      <c r="D19" s="2">
        <f t="shared" si="0"/>
        <v>6.1637957532305583</v>
      </c>
      <c r="E19">
        <v>22109687</v>
      </c>
      <c r="F19">
        <v>2666835</v>
      </c>
      <c r="G19" s="2">
        <f t="shared" si="1"/>
        <v>8.290609280289182</v>
      </c>
      <c r="I19">
        <v>2018</v>
      </c>
      <c r="J19">
        <v>213463</v>
      </c>
      <c r="K19">
        <v>29598384</v>
      </c>
      <c r="L19" s="2">
        <f t="shared" si="2"/>
        <v>0.72119815730480419</v>
      </c>
      <c r="M19">
        <v>255366</v>
      </c>
      <c r="N19">
        <v>20312206</v>
      </c>
      <c r="O19" s="2">
        <f t="shared" si="3"/>
        <v>1.2572046581252672</v>
      </c>
    </row>
    <row r="20" spans="1:15" x14ac:dyDescent="0.4">
      <c r="A20">
        <v>2019</v>
      </c>
      <c r="B20">
        <v>2503495</v>
      </c>
      <c r="C20">
        <v>376091</v>
      </c>
      <c r="D20" s="2">
        <f t="shared" si="0"/>
        <v>6.6566203392264107</v>
      </c>
      <c r="E20">
        <v>22300543</v>
      </c>
      <c r="F20">
        <v>2644726</v>
      </c>
      <c r="G20" s="2">
        <f t="shared" si="1"/>
        <v>8.4320806767884466</v>
      </c>
      <c r="I20">
        <v>2019</v>
      </c>
      <c r="J20">
        <v>266405</v>
      </c>
      <c r="K20">
        <v>30137441</v>
      </c>
      <c r="L20" s="2">
        <f t="shared" si="2"/>
        <v>0.88396689022136943</v>
      </c>
      <c r="M20">
        <v>275875</v>
      </c>
      <c r="N20">
        <v>20653287</v>
      </c>
      <c r="O20" s="2">
        <f t="shared" si="3"/>
        <v>1.3357437971011588</v>
      </c>
    </row>
    <row r="21" spans="1:15" x14ac:dyDescent="0.4">
      <c r="A21">
        <v>2020</v>
      </c>
      <c r="B21">
        <v>2573803</v>
      </c>
      <c r="C21">
        <v>411484</v>
      </c>
      <c r="D21" s="2">
        <f t="shared" si="0"/>
        <v>6.2549285026878323</v>
      </c>
      <c r="E21">
        <v>22797585</v>
      </c>
      <c r="F21">
        <v>2625404</v>
      </c>
      <c r="G21" s="2">
        <f t="shared" si="1"/>
        <v>8.6834578601998018</v>
      </c>
      <c r="I21">
        <v>2020</v>
      </c>
      <c r="J21">
        <v>302620</v>
      </c>
      <c r="K21">
        <v>30888912</v>
      </c>
      <c r="L21" s="2">
        <f t="shared" si="2"/>
        <v>0.97970430295505395</v>
      </c>
      <c r="M21">
        <v>325308</v>
      </c>
      <c r="N21">
        <v>21353076</v>
      </c>
      <c r="O21" s="2">
        <f t="shared" si="3"/>
        <v>1.5234713724617475</v>
      </c>
    </row>
    <row r="22" spans="1:15" x14ac:dyDescent="0.4">
      <c r="A22">
        <v>2021</v>
      </c>
      <c r="B22">
        <v>2810602</v>
      </c>
      <c r="C22">
        <v>425522</v>
      </c>
      <c r="D22" s="2">
        <f t="shared" si="0"/>
        <v>6.6050685980983355</v>
      </c>
      <c r="E22">
        <v>23507883</v>
      </c>
      <c r="F22">
        <v>2604629</v>
      </c>
      <c r="G22" s="2">
        <f t="shared" si="1"/>
        <v>9.0254247341943898</v>
      </c>
      <c r="I22">
        <v>2021</v>
      </c>
      <c r="J22">
        <v>324157</v>
      </c>
      <c r="K22">
        <v>31832676</v>
      </c>
      <c r="L22" s="2">
        <f t="shared" si="2"/>
        <v>1.0183152682482617</v>
      </c>
      <c r="M22">
        <v>355751</v>
      </c>
      <c r="N22">
        <v>22111374</v>
      </c>
      <c r="O22" s="2">
        <f t="shared" si="3"/>
        <v>1.6089049916120095</v>
      </c>
    </row>
    <row r="26" spans="1:15" x14ac:dyDescent="0.4">
      <c r="A26" t="s">
        <v>31</v>
      </c>
      <c r="B26" t="s">
        <v>33</v>
      </c>
    </row>
    <row r="27" spans="1:15" x14ac:dyDescent="0.4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</row>
    <row r="28" spans="1:15" x14ac:dyDescent="0.4">
      <c r="A28" s="2" t="s">
        <v>21</v>
      </c>
      <c r="B28" s="2">
        <v>1.0386</v>
      </c>
      <c r="C28" s="2">
        <v>1.5892999999999999</v>
      </c>
      <c r="D28" s="2">
        <v>7.0618999999999996</v>
      </c>
      <c r="E28" s="2">
        <v>8.1664999999999992</v>
      </c>
    </row>
    <row r="29" spans="1:15" x14ac:dyDescent="0.4">
      <c r="A29" s="2" t="s">
        <v>22</v>
      </c>
      <c r="B29" s="2">
        <v>0.32990000000000003</v>
      </c>
      <c r="C29" s="2">
        <v>1.3845000000000001</v>
      </c>
      <c r="D29" s="2">
        <v>1.4217</v>
      </c>
      <c r="E29" s="2">
        <v>4.2948000000000004</v>
      </c>
    </row>
    <row r="30" spans="1:15" x14ac:dyDescent="0.4">
      <c r="A30" s="2"/>
      <c r="B30" s="2"/>
      <c r="C30" s="2"/>
      <c r="D30" s="2"/>
      <c r="E30" s="2"/>
    </row>
    <row r="31" spans="1:15" x14ac:dyDescent="0.4">
      <c r="A31" s="2" t="s">
        <v>23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</row>
    <row r="32" spans="1:15" x14ac:dyDescent="0.4">
      <c r="A32" s="2" t="s">
        <v>21</v>
      </c>
      <c r="B32" s="2">
        <v>8.4199999999999997E-2</v>
      </c>
      <c r="C32" s="2">
        <v>0.25340000000000001</v>
      </c>
      <c r="D32" s="2">
        <v>0.74990000000000001</v>
      </c>
      <c r="E32" s="2">
        <v>1.6337999999999999</v>
      </c>
    </row>
    <row r="33" spans="1:10" x14ac:dyDescent="0.4">
      <c r="A33" s="2" t="s">
        <v>22</v>
      </c>
      <c r="B33" s="2">
        <v>2.6800000000000001E-2</v>
      </c>
      <c r="C33" s="2">
        <v>0.1318</v>
      </c>
      <c r="D33" s="2">
        <v>0.151</v>
      </c>
      <c r="E33" s="2">
        <v>0.15359999999999999</v>
      </c>
    </row>
    <row r="36" spans="1:10" x14ac:dyDescent="0.4">
      <c r="A36" s="2" t="s">
        <v>24</v>
      </c>
      <c r="B36" s="5" t="s">
        <v>25</v>
      </c>
      <c r="C36" s="5" t="s">
        <v>26</v>
      </c>
      <c r="D36" s="5" t="s">
        <v>27</v>
      </c>
      <c r="E36" s="5"/>
    </row>
    <row r="37" spans="1:10" x14ac:dyDescent="0.4">
      <c r="A37" s="5" t="s">
        <v>28</v>
      </c>
      <c r="B37" s="5">
        <v>9.3889999999999993</v>
      </c>
      <c r="C37" s="5">
        <v>17.998000000000001</v>
      </c>
      <c r="D37" s="5">
        <v>67.960999999999999</v>
      </c>
      <c r="E37" s="5" t="s">
        <v>29</v>
      </c>
    </row>
    <row r="38" spans="1:10" x14ac:dyDescent="0.4">
      <c r="A38" t="s">
        <v>22</v>
      </c>
      <c r="B38">
        <v>0.6482</v>
      </c>
      <c r="C38">
        <v>1.3469</v>
      </c>
      <c r="D38">
        <v>15.779</v>
      </c>
    </row>
    <row r="39" spans="1:10" x14ac:dyDescent="0.4">
      <c r="A39" t="s">
        <v>28</v>
      </c>
      <c r="B39" s="6">
        <v>2608.335</v>
      </c>
      <c r="C39">
        <v>5000</v>
      </c>
      <c r="D39" s="6">
        <v>18879.669999999998</v>
      </c>
      <c r="E39" t="s">
        <v>30</v>
      </c>
    </row>
    <row r="40" spans="1:10" x14ac:dyDescent="0.4">
      <c r="A40" t="s">
        <v>22</v>
      </c>
      <c r="B40" s="1">
        <v>180.05</v>
      </c>
      <c r="C40">
        <v>374.17</v>
      </c>
      <c r="D40" s="6">
        <v>4383.41</v>
      </c>
    </row>
    <row r="44" spans="1:10" x14ac:dyDescent="0.4">
      <c r="A44" t="s">
        <v>32</v>
      </c>
      <c r="B44" t="s">
        <v>34</v>
      </c>
    </row>
    <row r="46" spans="1:10" ht="14.25" x14ac:dyDescent="0.4">
      <c r="A46" t="s">
        <v>24</v>
      </c>
      <c r="B46" t="s">
        <v>35</v>
      </c>
      <c r="C46" t="s">
        <v>46</v>
      </c>
      <c r="D46" t="s">
        <v>20</v>
      </c>
      <c r="G46" s="7" t="s">
        <v>36</v>
      </c>
      <c r="I46" s="7" t="s">
        <v>37</v>
      </c>
    </row>
    <row r="47" spans="1:10" x14ac:dyDescent="0.4">
      <c r="A47" s="8" t="s">
        <v>38</v>
      </c>
      <c r="B47" s="9">
        <v>6.15</v>
      </c>
      <c r="C47" s="8" t="s">
        <v>38</v>
      </c>
      <c r="D47" s="9">
        <v>46.566666666666698</v>
      </c>
      <c r="G47" s="10" t="s">
        <v>39</v>
      </c>
      <c r="H47" s="10">
        <v>6.39</v>
      </c>
      <c r="I47">
        <v>15.1</v>
      </c>
      <c r="J47">
        <v>-15.1</v>
      </c>
    </row>
    <row r="48" spans="1:10" x14ac:dyDescent="0.4">
      <c r="A48" s="8" t="s">
        <v>40</v>
      </c>
      <c r="B48" s="9">
        <v>71.927000000000007</v>
      </c>
      <c r="C48" s="8" t="s">
        <v>40</v>
      </c>
      <c r="D48" s="9">
        <v>57.015000000000001</v>
      </c>
      <c r="G48" s="10" t="s">
        <v>41</v>
      </c>
      <c r="H48" s="10">
        <v>5.91</v>
      </c>
      <c r="I48">
        <v>32.5</v>
      </c>
      <c r="J48">
        <v>-32.5</v>
      </c>
    </row>
    <row r="49" spans="1:10" x14ac:dyDescent="0.4">
      <c r="A49" s="8" t="s">
        <v>42</v>
      </c>
      <c r="B49" s="9">
        <v>94.8293653846154</v>
      </c>
      <c r="C49" s="8" t="s">
        <v>42</v>
      </c>
      <c r="D49" s="9">
        <v>63.428235294117698</v>
      </c>
      <c r="G49" s="10" t="s">
        <v>43</v>
      </c>
      <c r="H49" s="10">
        <v>86.6</v>
      </c>
      <c r="I49">
        <v>27</v>
      </c>
      <c r="J49">
        <v>-27</v>
      </c>
    </row>
    <row r="50" spans="1:10" x14ac:dyDescent="0.4">
      <c r="A50" s="8" t="s">
        <v>44</v>
      </c>
      <c r="B50" s="9">
        <v>40.823590000000003</v>
      </c>
      <c r="C50" s="8" t="s">
        <v>44</v>
      </c>
      <c r="D50" s="9">
        <v>66.44</v>
      </c>
      <c r="G50" s="10" t="s">
        <v>45</v>
      </c>
      <c r="H50" s="10">
        <v>18.3</v>
      </c>
      <c r="I50">
        <v>26.99</v>
      </c>
      <c r="J50">
        <v>-26.99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5C86-EDDF-40C9-968B-42E9A36CA23A}">
  <dimension ref="A1:J31"/>
  <sheetViews>
    <sheetView topLeftCell="A19" zoomScale="157" zoomScaleNormal="157" workbookViewId="0">
      <selection activeCell="B38" sqref="B38"/>
    </sheetView>
  </sheetViews>
  <sheetFormatPr defaultRowHeight="13.9" x14ac:dyDescent="0.4"/>
  <sheetData>
    <row r="1" spans="1:10" x14ac:dyDescent="0.4">
      <c r="A1" t="s">
        <v>47</v>
      </c>
    </row>
    <row r="3" spans="1:10" x14ac:dyDescent="0.4">
      <c r="A3" t="s">
        <v>57</v>
      </c>
    </row>
    <row r="4" spans="1:10" x14ac:dyDescent="0.4">
      <c r="A4" t="s">
        <v>48</v>
      </c>
      <c r="B4" t="s">
        <v>49</v>
      </c>
      <c r="C4" t="s">
        <v>50</v>
      </c>
      <c r="D4" t="s">
        <v>27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</row>
    <row r="5" spans="1:10" x14ac:dyDescent="0.4">
      <c r="A5">
        <v>2021</v>
      </c>
      <c r="B5">
        <v>0.33385900000000002</v>
      </c>
      <c r="C5">
        <v>0.69899599999999995</v>
      </c>
      <c r="D5">
        <v>0.75828899999999999</v>
      </c>
      <c r="E5">
        <v>0.37606499999999998</v>
      </c>
      <c r="F5">
        <v>23.2652</v>
      </c>
      <c r="G5">
        <v>6.0873499999999998</v>
      </c>
      <c r="H5">
        <v>3.9668999999999999</v>
      </c>
      <c r="I5">
        <v>3.7058</v>
      </c>
      <c r="J5">
        <v>12.037000000000001</v>
      </c>
    </row>
    <row r="6" spans="1:10" x14ac:dyDescent="0.4">
      <c r="A6">
        <v>2030</v>
      </c>
      <c r="B6">
        <v>0</v>
      </c>
      <c r="C6">
        <v>1.005829281</v>
      </c>
      <c r="D6">
        <v>1.0875790999999999</v>
      </c>
      <c r="E6">
        <v>0.63207233900000004</v>
      </c>
      <c r="F6">
        <v>28.740069999999999</v>
      </c>
      <c r="G6">
        <v>6.9745929999999996</v>
      </c>
      <c r="H6">
        <v>6.5780849999999997</v>
      </c>
      <c r="I6">
        <v>3.8145319999999998</v>
      </c>
      <c r="J6">
        <v>15.31203</v>
      </c>
    </row>
    <row r="7" spans="1:10" x14ac:dyDescent="0.4">
      <c r="A7">
        <v>2050</v>
      </c>
      <c r="B7">
        <v>0</v>
      </c>
      <c r="C7">
        <v>1.6354318000000001</v>
      </c>
      <c r="D7">
        <v>1.9198088</v>
      </c>
      <c r="E7">
        <v>1.3117190000000001</v>
      </c>
      <c r="F7">
        <v>39.22363</v>
      </c>
      <c r="G7">
        <v>8.7408889999999992</v>
      </c>
      <c r="H7">
        <v>12.777469999999999</v>
      </c>
      <c r="I7">
        <v>3.7185679999999999</v>
      </c>
      <c r="J7">
        <v>21.25102</v>
      </c>
    </row>
    <row r="9" spans="1:10" x14ac:dyDescent="0.4">
      <c r="A9" t="s">
        <v>58</v>
      </c>
    </row>
    <row r="10" spans="1:10" x14ac:dyDescent="0.4">
      <c r="A10" t="s">
        <v>48</v>
      </c>
      <c r="B10" t="s">
        <v>49</v>
      </c>
      <c r="C10" t="s">
        <v>50</v>
      </c>
      <c r="D10" t="s">
        <v>27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</row>
    <row r="11" spans="1:10" x14ac:dyDescent="0.4">
      <c r="A11">
        <v>2021</v>
      </c>
      <c r="B11">
        <v>1.0549999999999999</v>
      </c>
      <c r="C11">
        <v>2.2088000000000001</v>
      </c>
      <c r="D11">
        <v>6.5670000000000002</v>
      </c>
      <c r="E11">
        <v>1.1883999999999999</v>
      </c>
      <c r="F11">
        <v>8.6081000000000003</v>
      </c>
      <c r="G11">
        <v>2.2523</v>
      </c>
      <c r="H11">
        <v>6.7400000000000002E-2</v>
      </c>
      <c r="I11">
        <v>6.3E-2</v>
      </c>
      <c r="J11">
        <v>0.2046</v>
      </c>
    </row>
    <row r="12" spans="1:10" x14ac:dyDescent="0.4">
      <c r="A12">
        <v>2030</v>
      </c>
      <c r="B12">
        <v>0</v>
      </c>
      <c r="C12">
        <v>3.1783999999999999</v>
      </c>
      <c r="D12">
        <v>9.4184000000000001</v>
      </c>
      <c r="E12">
        <v>1.9973000000000001</v>
      </c>
      <c r="F12">
        <v>10.633800000000001</v>
      </c>
      <c r="G12">
        <v>2.5806</v>
      </c>
      <c r="H12">
        <v>0.1118</v>
      </c>
      <c r="I12">
        <v>6.4850000000000005E-2</v>
      </c>
      <c r="J12">
        <v>0.26029999999999998</v>
      </c>
    </row>
    <row r="13" spans="1:10" x14ac:dyDescent="0.4">
      <c r="A13">
        <v>2050</v>
      </c>
      <c r="B13">
        <v>0</v>
      </c>
      <c r="C13">
        <v>5.1680000000000001</v>
      </c>
      <c r="D13">
        <v>16.625499999999999</v>
      </c>
      <c r="E13">
        <v>4.1539999999999999</v>
      </c>
      <c r="F13">
        <v>14.512700000000001</v>
      </c>
      <c r="G13">
        <v>3.2341000000000002</v>
      </c>
      <c r="H13">
        <v>0.2172</v>
      </c>
      <c r="I13">
        <v>6.3219999999999998E-2</v>
      </c>
      <c r="J13">
        <v>0.36130000000000001</v>
      </c>
    </row>
    <row r="15" spans="1:10" x14ac:dyDescent="0.4">
      <c r="A15" t="s">
        <v>59</v>
      </c>
    </row>
    <row r="16" spans="1:10" x14ac:dyDescent="0.4">
      <c r="A16" t="s">
        <v>48</v>
      </c>
      <c r="B16" t="s">
        <v>49</v>
      </c>
      <c r="C16" t="s">
        <v>50</v>
      </c>
      <c r="D16" t="s">
        <v>27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</row>
    <row r="17" spans="1:10" x14ac:dyDescent="0.4">
      <c r="A17">
        <v>2021</v>
      </c>
      <c r="B17">
        <v>12.5174</v>
      </c>
      <c r="C17">
        <v>51.290900000000001</v>
      </c>
      <c r="D17">
        <v>4.2016999999999998</v>
      </c>
      <c r="E17">
        <v>27.594899999999999</v>
      </c>
      <c r="F17">
        <v>125.1202</v>
      </c>
      <c r="G17">
        <v>0</v>
      </c>
      <c r="H17">
        <v>20.052700000000002</v>
      </c>
      <c r="I17">
        <v>0</v>
      </c>
      <c r="J17">
        <v>0</v>
      </c>
    </row>
    <row r="18" spans="1:10" x14ac:dyDescent="0.4">
      <c r="A18">
        <v>2030</v>
      </c>
      <c r="B18">
        <v>0</v>
      </c>
      <c r="C18">
        <v>73.805700000000002</v>
      </c>
      <c r="D18">
        <v>6.0263</v>
      </c>
      <c r="E18">
        <v>46.380200000000002</v>
      </c>
      <c r="F18">
        <v>154.5641</v>
      </c>
      <c r="G18">
        <v>0</v>
      </c>
      <c r="H18">
        <v>33.252200000000002</v>
      </c>
      <c r="I18">
        <v>0</v>
      </c>
      <c r="J18">
        <v>0</v>
      </c>
    </row>
    <row r="19" spans="1:10" x14ac:dyDescent="0.4">
      <c r="A19">
        <v>2050</v>
      </c>
      <c r="B19">
        <v>0</v>
      </c>
      <c r="C19">
        <v>120.0047</v>
      </c>
      <c r="D19">
        <v>10.637700000000001</v>
      </c>
      <c r="E19">
        <v>96.251300000000001</v>
      </c>
      <c r="F19">
        <v>210.94470000000001</v>
      </c>
      <c r="G19">
        <v>0</v>
      </c>
      <c r="H19">
        <v>64.590100000000007</v>
      </c>
      <c r="I19">
        <v>0</v>
      </c>
      <c r="J19">
        <v>0</v>
      </c>
    </row>
    <row r="21" spans="1:10" ht="16.149999999999999" x14ac:dyDescent="0.4">
      <c r="A21" t="s">
        <v>60</v>
      </c>
    </row>
    <row r="22" spans="1:10" x14ac:dyDescent="0.4">
      <c r="A22" t="s">
        <v>48</v>
      </c>
      <c r="B22" t="s">
        <v>49</v>
      </c>
      <c r="C22" t="s">
        <v>50</v>
      </c>
      <c r="D22" t="s">
        <v>27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</row>
    <row r="23" spans="1:10" x14ac:dyDescent="0.4">
      <c r="A23">
        <v>2021</v>
      </c>
      <c r="B23">
        <v>0.83130000000000004</v>
      </c>
      <c r="C23">
        <v>1.1184000000000001</v>
      </c>
      <c r="D23">
        <v>1.1374</v>
      </c>
      <c r="E23">
        <v>0.60170000000000001</v>
      </c>
      <c r="F23">
        <v>102.033</v>
      </c>
      <c r="G23">
        <v>10.744</v>
      </c>
      <c r="H23">
        <v>3.9669999999999997E-2</v>
      </c>
      <c r="I23">
        <v>3.7060000000000001E-3</v>
      </c>
      <c r="J23">
        <v>0</v>
      </c>
    </row>
    <row r="24" spans="1:10" x14ac:dyDescent="0.4">
      <c r="A24">
        <v>2030</v>
      </c>
      <c r="B24">
        <v>0</v>
      </c>
      <c r="C24">
        <v>1.6093</v>
      </c>
      <c r="D24">
        <v>1.6314</v>
      </c>
      <c r="E24">
        <v>1.0113000000000001</v>
      </c>
      <c r="F24">
        <v>126.044</v>
      </c>
      <c r="G24">
        <v>12.31</v>
      </c>
      <c r="H24">
        <v>6.5780000000000005E-2</v>
      </c>
      <c r="I24">
        <v>3.8149999999999998E-3</v>
      </c>
      <c r="J24">
        <v>0</v>
      </c>
    </row>
    <row r="25" spans="1:10" x14ac:dyDescent="0.4">
      <c r="A25">
        <v>2050</v>
      </c>
      <c r="B25">
        <v>0</v>
      </c>
      <c r="C25">
        <v>2.6166999999999998</v>
      </c>
      <c r="D25">
        <v>2.8797000000000001</v>
      </c>
      <c r="E25">
        <v>2.0988000000000002</v>
      </c>
      <c r="F25">
        <v>172.02099999999999</v>
      </c>
      <c r="G25">
        <v>15.428000000000001</v>
      </c>
      <c r="H25">
        <v>0.1278</v>
      </c>
      <c r="I25">
        <v>3.7190000000000001E-3</v>
      </c>
      <c r="J25">
        <v>0</v>
      </c>
    </row>
    <row r="27" spans="1:10" ht="16.149999999999999" x14ac:dyDescent="0.4">
      <c r="A27" t="s">
        <v>61</v>
      </c>
    </row>
    <row r="28" spans="1:10" x14ac:dyDescent="0.4">
      <c r="A28" t="s">
        <v>48</v>
      </c>
      <c r="B28" t="s">
        <v>49</v>
      </c>
      <c r="C28" t="s">
        <v>50</v>
      </c>
      <c r="D28" t="s">
        <v>27</v>
      </c>
      <c r="E28" t="s">
        <v>51</v>
      </c>
      <c r="F28" t="s">
        <v>52</v>
      </c>
      <c r="G28" t="s">
        <v>53</v>
      </c>
      <c r="H28" t="s">
        <v>54</v>
      </c>
      <c r="I28" t="s">
        <v>55</v>
      </c>
      <c r="J28" t="s">
        <v>56</v>
      </c>
    </row>
    <row r="29" spans="1:10" x14ac:dyDescent="0.4">
      <c r="A29">
        <v>2021</v>
      </c>
      <c r="B29">
        <v>0</v>
      </c>
      <c r="C29">
        <v>0</v>
      </c>
      <c r="D29">
        <v>8.7959999999999997E-2</v>
      </c>
      <c r="E29">
        <v>0</v>
      </c>
      <c r="F29">
        <v>3.0710000000000002</v>
      </c>
      <c r="G29">
        <v>1.08355</v>
      </c>
      <c r="H29">
        <v>3.967E-3</v>
      </c>
      <c r="I29">
        <v>3.7060000000000001E-3</v>
      </c>
      <c r="J29">
        <v>0</v>
      </c>
    </row>
    <row r="30" spans="1:10" x14ac:dyDescent="0.4">
      <c r="A30">
        <v>2030</v>
      </c>
      <c r="B30">
        <v>0</v>
      </c>
      <c r="C30">
        <v>0</v>
      </c>
      <c r="D30">
        <v>0.12615999999999999</v>
      </c>
      <c r="E30">
        <v>0</v>
      </c>
      <c r="F30">
        <v>3.7936999999999999</v>
      </c>
      <c r="G30">
        <v>1.2415</v>
      </c>
      <c r="H30">
        <v>6.5779999999999996E-3</v>
      </c>
      <c r="I30">
        <v>3.8149999999999998E-3</v>
      </c>
      <c r="J30">
        <v>0</v>
      </c>
    </row>
    <row r="31" spans="1:10" x14ac:dyDescent="0.4">
      <c r="A31">
        <v>2050</v>
      </c>
      <c r="B31">
        <v>0</v>
      </c>
      <c r="C31">
        <v>0</v>
      </c>
      <c r="D31">
        <v>0.22270000000000001</v>
      </c>
      <c r="E31">
        <v>0</v>
      </c>
      <c r="F31">
        <v>5.1775000000000002</v>
      </c>
      <c r="G31">
        <v>1.5559000000000001</v>
      </c>
      <c r="H31">
        <v>1.278E-2</v>
      </c>
      <c r="I31">
        <v>3.7190000000000001E-3</v>
      </c>
      <c r="J3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F09D-D364-4CA1-92CF-06EFE70287BE}">
  <dimension ref="A1:D44"/>
  <sheetViews>
    <sheetView tabSelected="1" topLeftCell="A28" workbookViewId="0">
      <selection activeCell="C44" sqref="C44"/>
    </sheetView>
  </sheetViews>
  <sheetFormatPr defaultRowHeight="13.9" x14ac:dyDescent="0.4"/>
  <cols>
    <col min="1" max="1" width="28.06640625" customWidth="1"/>
    <col min="2" max="2" width="21.53125" customWidth="1"/>
  </cols>
  <sheetData>
    <row r="1" spans="1:4" x14ac:dyDescent="0.4">
      <c r="A1" t="s">
        <v>66</v>
      </c>
    </row>
    <row r="2" spans="1:4" x14ac:dyDescent="0.4">
      <c r="A2" t="s">
        <v>67</v>
      </c>
    </row>
    <row r="3" spans="1:4" x14ac:dyDescent="0.4">
      <c r="B3">
        <v>2021</v>
      </c>
      <c r="C3">
        <v>2030</v>
      </c>
      <c r="D3">
        <v>2050</v>
      </c>
    </row>
    <row r="4" spans="1:4" ht="16.149999999999999" x14ac:dyDescent="0.4">
      <c r="A4" s="7" t="s">
        <v>63</v>
      </c>
      <c r="B4">
        <v>2.274</v>
      </c>
      <c r="C4">
        <v>2.2240000000000002</v>
      </c>
      <c r="D4">
        <v>2.1549999999999998</v>
      </c>
    </row>
    <row r="6" spans="1:4" x14ac:dyDescent="0.4">
      <c r="B6">
        <v>2021</v>
      </c>
      <c r="C6">
        <v>2030</v>
      </c>
      <c r="D6">
        <v>2050</v>
      </c>
    </row>
    <row r="7" spans="1:4" ht="16.149999999999999" x14ac:dyDescent="0.4">
      <c r="A7" s="7" t="s">
        <v>64</v>
      </c>
      <c r="B7">
        <v>8.2960000000000006E-2</v>
      </c>
      <c r="C7">
        <v>8.0629999999999993E-2</v>
      </c>
      <c r="D7">
        <v>7.6980000000000007E-2</v>
      </c>
    </row>
    <row r="9" spans="1:4" x14ac:dyDescent="0.4">
      <c r="B9">
        <v>2021</v>
      </c>
      <c r="C9">
        <v>2030</v>
      </c>
      <c r="D9">
        <v>2050</v>
      </c>
    </row>
    <row r="10" spans="1:4" x14ac:dyDescent="0.4">
      <c r="A10" t="s">
        <v>65</v>
      </c>
      <c r="B10">
        <v>0.43359999999999999</v>
      </c>
      <c r="C10">
        <v>0.44030000000000002</v>
      </c>
      <c r="D10">
        <v>0.4894</v>
      </c>
    </row>
    <row r="12" spans="1:4" x14ac:dyDescent="0.4">
      <c r="B12">
        <v>2021</v>
      </c>
      <c r="C12">
        <v>2030</v>
      </c>
      <c r="D12">
        <v>2050</v>
      </c>
    </row>
    <row r="13" spans="1:4" x14ac:dyDescent="0.4">
      <c r="A13" t="s">
        <v>62</v>
      </c>
      <c r="B13" s="2">
        <v>4.7</v>
      </c>
      <c r="C13" s="2">
        <v>4.8959999999999999</v>
      </c>
      <c r="D13" s="2">
        <v>5.5469999999999997</v>
      </c>
    </row>
    <row r="16" spans="1:4" x14ac:dyDescent="0.4">
      <c r="A16" t="s">
        <v>72</v>
      </c>
    </row>
    <row r="17" spans="1:2" x14ac:dyDescent="0.4">
      <c r="A17" t="s">
        <v>68</v>
      </c>
    </row>
    <row r="18" spans="1:2" x14ac:dyDescent="0.4">
      <c r="B18" t="s">
        <v>73</v>
      </c>
    </row>
    <row r="19" spans="1:2" x14ac:dyDescent="0.4">
      <c r="A19" t="s">
        <v>69</v>
      </c>
      <c r="B19">
        <v>90.578500000000005</v>
      </c>
    </row>
    <row r="20" spans="1:2" x14ac:dyDescent="0.4">
      <c r="A20" t="s">
        <v>70</v>
      </c>
      <c r="B20">
        <v>90.784499999999994</v>
      </c>
    </row>
    <row r="21" spans="1:2" x14ac:dyDescent="0.4">
      <c r="A21" t="s">
        <v>71</v>
      </c>
      <c r="B21">
        <f>(B20-B19)/B19</f>
        <v>2.2742703842522105E-3</v>
      </c>
    </row>
    <row r="22" spans="1:2" x14ac:dyDescent="0.4">
      <c r="B22" t="s">
        <v>74</v>
      </c>
    </row>
    <row r="23" spans="1:2" x14ac:dyDescent="0.4">
      <c r="A23" t="s">
        <v>69</v>
      </c>
      <c r="B23">
        <v>0.48980000000000001</v>
      </c>
    </row>
    <row r="24" spans="1:2" x14ac:dyDescent="0.4">
      <c r="A24" t="s">
        <v>70</v>
      </c>
      <c r="B24">
        <v>0.48110000000000003</v>
      </c>
    </row>
    <row r="26" spans="1:2" x14ac:dyDescent="0.4">
      <c r="B26" t="s">
        <v>75</v>
      </c>
    </row>
    <row r="27" spans="1:2" x14ac:dyDescent="0.4">
      <c r="A27" t="s">
        <v>69</v>
      </c>
      <c r="B27" s="2">
        <v>5.5469999999999997</v>
      </c>
    </row>
    <row r="28" spans="1:2" x14ac:dyDescent="0.4">
      <c r="A28" t="s">
        <v>70</v>
      </c>
      <c r="B28" s="2">
        <v>5.165</v>
      </c>
    </row>
    <row r="30" spans="1:2" ht="16.149999999999999" x14ac:dyDescent="0.4">
      <c r="B30" t="s">
        <v>76</v>
      </c>
    </row>
    <row r="31" spans="1:2" x14ac:dyDescent="0.4">
      <c r="A31" t="s">
        <v>69</v>
      </c>
      <c r="B31">
        <v>2.1549999999999998</v>
      </c>
    </row>
    <row r="32" spans="1:2" x14ac:dyDescent="0.4">
      <c r="A32" t="s">
        <v>70</v>
      </c>
      <c r="B32">
        <v>1.964</v>
      </c>
    </row>
    <row r="34" spans="1:2" ht="16.149999999999999" x14ac:dyDescent="0.4">
      <c r="B34" t="s">
        <v>77</v>
      </c>
    </row>
    <row r="35" spans="1:2" x14ac:dyDescent="0.4">
      <c r="A35" t="s">
        <v>69</v>
      </c>
      <c r="B35">
        <v>7.6980000000000007E-2</v>
      </c>
    </row>
    <row r="36" spans="1:2" x14ac:dyDescent="0.4">
      <c r="A36" t="s">
        <v>70</v>
      </c>
      <c r="B36">
        <v>7.1499999999999994E-2</v>
      </c>
    </row>
    <row r="39" spans="1:2" x14ac:dyDescent="0.4">
      <c r="A39" t="s">
        <v>78</v>
      </c>
    </row>
    <row r="40" spans="1:2" x14ac:dyDescent="0.4">
      <c r="A40" t="s">
        <v>79</v>
      </c>
    </row>
    <row r="41" spans="1:2" x14ac:dyDescent="0.4">
      <c r="A41">
        <v>2021</v>
      </c>
      <c r="B41">
        <v>17.770499999999998</v>
      </c>
    </row>
    <row r="42" spans="1:2" x14ac:dyDescent="0.4">
      <c r="A42">
        <v>2030</v>
      </c>
      <c r="B42">
        <v>20.334800000000001</v>
      </c>
    </row>
    <row r="43" spans="1:2" x14ac:dyDescent="0.4">
      <c r="A43">
        <v>2050</v>
      </c>
      <c r="B43">
        <v>18.780899999999999</v>
      </c>
    </row>
    <row r="44" spans="1:2" x14ac:dyDescent="0.4">
      <c r="A44">
        <v>2060</v>
      </c>
      <c r="B44">
        <v>15.13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图1数据</vt:lpstr>
      <vt:lpstr>图3 产量和足迹预测</vt:lpstr>
      <vt:lpstr>图4 足迹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dongsl@ouc.edu.cn</dc:creator>
  <cp:lastModifiedBy>dongsl@ouc.edu.cn</cp:lastModifiedBy>
  <dcterms:created xsi:type="dcterms:W3CDTF">2023-10-17T01:22:26Z</dcterms:created>
  <dcterms:modified xsi:type="dcterms:W3CDTF">2023-10-18T02:37:16Z</dcterms:modified>
</cp:coreProperties>
</file>