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Objects="none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k40606\Rp\racunalniski-praktikum\10-Razpredelnice\"/>
    </mc:Choice>
  </mc:AlternateContent>
  <xr:revisionPtr revIDLastSave="0" documentId="13_ncr:1_{45373739-CF31-4E5C-8EE9-10C393572F17}" xr6:coauthVersionLast="47" xr6:coauthVersionMax="47" xr10:uidLastSave="{00000000-0000-0000-0000-000000000000}"/>
  <bookViews>
    <workbookView xWindow="7320" yWindow="15" windowWidth="21600" windowHeight="11295" activeTab="1" xr2:uid="{00000000-000D-0000-FFFF-FFFF00000000}"/>
  </bookViews>
  <sheets>
    <sheet name="Sheet1" sheetId="2" r:id="rId1"/>
    <sheet name="Rezultati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I5" i="1"/>
  <c r="J4" i="1"/>
  <c r="I4" i="1"/>
  <c r="J3" i="1"/>
  <c r="I3" i="1"/>
</calcChain>
</file>

<file path=xl/sharedStrings.xml><?xml version="1.0" encoding="utf-8"?>
<sst xmlns="http://schemas.openxmlformats.org/spreadsheetml/2006/main" count="165" uniqueCount="72">
  <si>
    <t>Priimek</t>
  </si>
  <si>
    <t>Ime</t>
  </si>
  <si>
    <t>Skupina</t>
  </si>
  <si>
    <t>Točke</t>
  </si>
  <si>
    <t>Opravil</t>
  </si>
  <si>
    <t>Test</t>
  </si>
  <si>
    <t>Udeležba</t>
  </si>
  <si>
    <t>Furlan</t>
  </si>
  <si>
    <t>Luka</t>
  </si>
  <si>
    <t>A</t>
  </si>
  <si>
    <t>Karakaš</t>
  </si>
  <si>
    <t>Alenka</t>
  </si>
  <si>
    <t>B</t>
  </si>
  <si>
    <t>Kočar</t>
  </si>
  <si>
    <t>Petra</t>
  </si>
  <si>
    <t>C</t>
  </si>
  <si>
    <t>Kofol</t>
  </si>
  <si>
    <t>Andraž</t>
  </si>
  <si>
    <t>Kumar</t>
  </si>
  <si>
    <t>Barbara</t>
  </si>
  <si>
    <t>Logar</t>
  </si>
  <si>
    <t>Mateja</t>
  </si>
  <si>
    <t>Pance</t>
  </si>
  <si>
    <t>Martin</t>
  </si>
  <si>
    <t>Pleterski</t>
  </si>
  <si>
    <t>Vesna</t>
  </si>
  <si>
    <t>Trček</t>
  </si>
  <si>
    <t>Valerija</t>
  </si>
  <si>
    <t>Virant</t>
  </si>
  <si>
    <t>Primož</t>
  </si>
  <si>
    <t>Vesel</t>
  </si>
  <si>
    <t>Polona</t>
  </si>
  <si>
    <t>Žveglič</t>
  </si>
  <si>
    <t>Katarina</t>
  </si>
  <si>
    <t>Cvelbar</t>
  </si>
  <si>
    <t>Janja</t>
  </si>
  <si>
    <t>Aleš</t>
  </si>
  <si>
    <t>Iskra</t>
  </si>
  <si>
    <t>Sabina</t>
  </si>
  <si>
    <t>Jerman</t>
  </si>
  <si>
    <t>Katja</t>
  </si>
  <si>
    <t>Karničar</t>
  </si>
  <si>
    <t>Jaka</t>
  </si>
  <si>
    <t>Korošec</t>
  </si>
  <si>
    <t>Kristina</t>
  </si>
  <si>
    <t>Kržišnik</t>
  </si>
  <si>
    <t>Grega</t>
  </si>
  <si>
    <t>Obrenović</t>
  </si>
  <si>
    <t>Tatjana</t>
  </si>
  <si>
    <t>Puncer</t>
  </si>
  <si>
    <t>Ribnikar</t>
  </si>
  <si>
    <t>Matjaž</t>
  </si>
  <si>
    <t>Štemberger</t>
  </si>
  <si>
    <t>Igor</t>
  </si>
  <si>
    <t>Šubašič</t>
  </si>
  <si>
    <t>Matej</t>
  </si>
  <si>
    <t>Tekavčič</t>
  </si>
  <si>
    <t>Aleksander</t>
  </si>
  <si>
    <t>Tratnik</t>
  </si>
  <si>
    <t>Mojca</t>
  </si>
  <si>
    <t>Smrekar</t>
  </si>
  <si>
    <t>Andreja</t>
  </si>
  <si>
    <t>Bezek</t>
  </si>
  <si>
    <t>Tomaž</t>
  </si>
  <si>
    <t>ne</t>
  </si>
  <si>
    <t>da</t>
  </si>
  <si>
    <t>2021</t>
  </si>
  <si>
    <t>2022</t>
  </si>
  <si>
    <t>Max</t>
  </si>
  <si>
    <t>Min</t>
  </si>
  <si>
    <t>Povprečje</t>
  </si>
  <si>
    <t>Count of Skupina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</si>
</sst>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numFmt numFmtId="2" formatCode="0.00"/>
    </dxf>
    <dxf>
      <numFmt numFmtId="0" formatCode="General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[rezultati.xlsx]Rezultati!PivotTable6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Velikost skupin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I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I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I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I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6606620390340849E-2"/>
          <c:y val="0.25572673865849366"/>
          <c:w val="0.9023538084246624"/>
          <c:h val="0.58062087318402067"/>
        </c:manualLayout>
      </c:layout>
      <c:pie3DChart>
        <c:varyColors val="1"/>
        <c:ser>
          <c:idx val="0"/>
          <c:order val="0"/>
          <c:tx>
            <c:strRef>
              <c:f>'Rezultati'!$I$15</c:f>
              <c:strCache>
                <c:ptCount val="1"/>
                <c:pt idx="0">
                  <c:v>Count of Skupina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7CD3-4ED3-9A1B-D495DFD9B8FD}"/>
              </c:ext>
            </c:extLst>
          </c:dPt>
          <c:dPt>
            <c:idx val="1"/>
            <c:bubble3D val="0"/>
            <c:explosion val="44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CD3-4ED3-9A1B-D495DFD9B8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CD3-4ED3-9A1B-D495DFD9B8F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I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'Rezultati'!$H$16:$H$18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'Rezultati'!$I$16:$I$18</c:f>
              <c:numCache>
                <c:formatCode>General</c:formatCode>
                <c:ptCount val="3"/>
                <c:pt idx="0">
                  <c:v>9</c:v>
                </c:pt>
                <c:pt idx="1">
                  <c:v>12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D3-4ED3-9A1B-D495DFD9B8FD}"/>
            </c:ext>
          </c:extLst>
        </c:ser>
        <c:ser>
          <c:idx val="1"/>
          <c:order val="1"/>
          <c:tx>
            <c:strRef>
              <c:f>'Rezultati'!$J$15</c:f>
              <c:strCache>
                <c:ptCount val="1"/>
                <c:pt idx="0">
                  <c:v>Povprečje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49F-4F28-AF4B-C297E631BE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49F-4F28-AF4B-C297E631BEF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749F-4F28-AF4B-C297E631BE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I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'Rezultati'!$H$16:$H$18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'Rezultati'!$J$16:$J$18</c:f>
              <c:numCache>
                <c:formatCode>0.00</c:formatCode>
                <c:ptCount val="3"/>
                <c:pt idx="0">
                  <c:v>58.222222222222221</c:v>
                </c:pt>
                <c:pt idx="1">
                  <c:v>66.5</c:v>
                </c:pt>
                <c:pt idx="2">
                  <c:v>47.714285714285715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D3-4ED3-9A1B-D495DFD9B8FD}"/>
            </c:ext>
          </c:extLst>
        </c:ser>
        <c:ser>
          <c:idx val="2"/>
          <c:order val="2"/>
          <c:tx>
            <c:strRef>
              <c:f>'Rezultati'!$K$15</c:f>
              <c:strCache>
                <c:ptCount val="1"/>
                <c:pt idx="0">
                  <c:v>Max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749F-4F28-AF4B-C297E631BE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749F-4F28-AF4B-C297E631BEF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749F-4F28-AF4B-C297E631BE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I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'Rezultati'!$H$16:$H$18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'Rezultati'!$K$16:$K$18</c:f>
              <c:numCache>
                <c:formatCode>General</c:formatCode>
                <c:ptCount val="3"/>
                <c:pt idx="0">
                  <c:v>94</c:v>
                </c:pt>
                <c:pt idx="1">
                  <c:v>100</c:v>
                </c:pt>
                <c:pt idx="2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D3-4ED3-9A1B-D495DFD9B8FD}"/>
            </c:ext>
          </c:extLst>
        </c:ser>
        <c:ser>
          <c:idx val="3"/>
          <c:order val="3"/>
          <c:tx>
            <c:strRef>
              <c:f>'Rezultati'!$L$15</c:f>
              <c:strCache>
                <c:ptCount val="1"/>
                <c:pt idx="0">
                  <c:v>Min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749F-4F28-AF4B-C297E631BE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749F-4F28-AF4B-C297E631BEF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749F-4F28-AF4B-C297E631BE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I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'Rezultati'!$H$16:$H$18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'Rezultati'!$L$16:$L$18</c:f>
              <c:numCache>
                <c:formatCode>General</c:formatCode>
                <c:ptCount val="3"/>
                <c:pt idx="0">
                  <c:v>34</c:v>
                </c:pt>
                <c:pt idx="1">
                  <c:v>36</c:v>
                </c:pt>
                <c:pt idx="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D3-4ED3-9A1B-D495DFD9B8F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2022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A</c:v>
              </c:pt>
              <c:pt idx="1">
                <c:v>B</c:v>
              </c:pt>
              <c:pt idx="2">
                <c:v>C</c:v>
              </c:pt>
            </c:strLit>
          </c:cat>
          <c:val>
            <c:numLit>
              <c:formatCode>General</c:formatCode>
              <c:ptCount val="3"/>
              <c:pt idx="0">
                <c:v>58.222222222222221</c:v>
              </c:pt>
              <c:pt idx="1">
                <c:v>66.5</c:v>
              </c:pt>
              <c:pt idx="2">
                <c:v>47.714285714285715</c:v>
              </c:pt>
            </c:numLit>
          </c:val>
          <c:extLst>
            <c:ext xmlns:c16="http://schemas.microsoft.com/office/drawing/2014/chart" uri="{C3380CC4-5D6E-409C-BE32-E72D297353CC}">
              <c16:uniqueId val="{00000001-8922-4090-809A-5C75F188D906}"/>
            </c:ext>
          </c:extLst>
        </c:ser>
        <c:ser>
          <c:idx val="1"/>
          <c:order val="1"/>
          <c:tx>
            <c:v>Sum of 2021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A</c:v>
              </c:pt>
              <c:pt idx="1">
                <c:v>B</c:v>
              </c:pt>
              <c:pt idx="2">
                <c:v>C</c:v>
              </c:pt>
            </c:strLit>
          </c:cat>
          <c:val>
            <c:numLit>
              <c:formatCode>General</c:formatCode>
              <c:ptCount val="3"/>
              <c:pt idx="0">
                <c:v>66.84</c:v>
              </c:pt>
              <c:pt idx="1">
                <c:v>52.35</c:v>
              </c:pt>
              <c:pt idx="2">
                <c:v>49.66</c:v>
              </c:pt>
            </c:numLit>
          </c:val>
          <c:extLst>
            <c:ext xmlns:c16="http://schemas.microsoft.com/office/drawing/2014/chart" uri="{C3380CC4-5D6E-409C-BE32-E72D297353CC}">
              <c16:uniqueId val="{00000002-8922-4090-809A-5C75F188D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0908863"/>
        <c:axId val="1606464223"/>
      </c:barChart>
      <c:catAx>
        <c:axId val="1610908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606464223"/>
        <c:crosses val="autoZero"/>
        <c:auto val="1"/>
        <c:lblAlgn val="ctr"/>
        <c:lblOffset val="100"/>
        <c:noMultiLvlLbl val="0"/>
      </c:catAx>
      <c:valAx>
        <c:axId val="160646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610908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585787</xdr:colOff>
      <xdr:row>19</xdr:row>
      <xdr:rowOff>152399</xdr:rowOff>
    </xdr:from>
    <xdr:to>
      <xdr:col>12</xdr:col>
      <xdr:colOff>257175</xdr:colOff>
      <xdr:row>31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2B0DBB-6DF4-4EB7-A527-24956471A4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476249</xdr:colOff>
      <xdr:row>11</xdr:row>
      <xdr:rowOff>142876</xdr:rowOff>
    </xdr:from>
    <xdr:to>
      <xdr:col>16</xdr:col>
      <xdr:colOff>323850</xdr:colOff>
      <xdr:row>21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1E57EC-9775-4C28-BFC6-553BBE97C7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kler, Luka" refreshedDate="45632.555858564818" createdVersion="7" refreshedVersion="7" minRefreshableVersion="3" recordCount="28" xr:uid="{6EF334CB-084F-48FD-92A7-72CB1C90FAD2}">
  <cacheSource type="worksheet">
    <worksheetSource name="Rezultati"/>
  </cacheSource>
  <cacheFields count="5">
    <cacheField name="Priimek" numFmtId="0">
      <sharedItems/>
    </cacheField>
    <cacheField name="Ime" numFmtId="0">
      <sharedItems/>
    </cacheField>
    <cacheField name="Skupina" numFmtId="0">
      <sharedItems count="3">
        <s v="B"/>
        <s v="A"/>
        <s v="C"/>
      </sharedItems>
    </cacheField>
    <cacheField name="Točke" numFmtId="0">
      <sharedItems containsSemiMixedTypes="0" containsString="0" containsNumber="1" containsInteger="1" minValue="26" maxValue="100"/>
    </cacheField>
    <cacheField name="Opravi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s v="Bezek"/>
    <s v="Tomaž"/>
    <x v="0"/>
    <n v="38"/>
    <s v="ne"/>
  </r>
  <r>
    <s v="Cvelbar"/>
    <s v="Janja"/>
    <x v="0"/>
    <n v="39"/>
    <s v="ne"/>
  </r>
  <r>
    <s v="Furlan"/>
    <s v="Aleš"/>
    <x v="0"/>
    <n v="36"/>
    <s v="ne"/>
  </r>
  <r>
    <s v="Furlan"/>
    <s v="Luka"/>
    <x v="1"/>
    <n v="93"/>
    <s v="da"/>
  </r>
  <r>
    <s v="Iskra"/>
    <s v="Sabina"/>
    <x v="1"/>
    <n v="77"/>
    <s v="da"/>
  </r>
  <r>
    <s v="Jerman"/>
    <s v="Katja"/>
    <x v="0"/>
    <n v="100"/>
    <s v="da"/>
  </r>
  <r>
    <s v="Karakaš"/>
    <s v="Alenka"/>
    <x v="1"/>
    <n v="94"/>
    <s v="da"/>
  </r>
  <r>
    <s v="Karničar"/>
    <s v="Jaka"/>
    <x v="2"/>
    <n v="26"/>
    <s v="ne"/>
  </r>
  <r>
    <s v="Kočar"/>
    <s v="Petra"/>
    <x v="0"/>
    <n v="44"/>
    <s v="ne"/>
  </r>
  <r>
    <s v="Kofol"/>
    <s v="Andraž"/>
    <x v="2"/>
    <n v="34"/>
    <s v="ne"/>
  </r>
  <r>
    <s v="Korošec"/>
    <s v="Kristina"/>
    <x v="0"/>
    <n v="86"/>
    <s v="da"/>
  </r>
  <r>
    <s v="Kržišnik"/>
    <s v="Grega"/>
    <x v="0"/>
    <n v="90"/>
    <s v="da"/>
  </r>
  <r>
    <s v="Kumar"/>
    <s v="Barbara"/>
    <x v="0"/>
    <n v="67"/>
    <s v="da"/>
  </r>
  <r>
    <s v="Logar"/>
    <s v="Mateja"/>
    <x v="1"/>
    <n v="42"/>
    <s v="ne"/>
  </r>
  <r>
    <s v="Obrenović"/>
    <s v="Tatjana"/>
    <x v="2"/>
    <n v="44"/>
    <s v="ne"/>
  </r>
  <r>
    <s v="Pance"/>
    <s v="Martin"/>
    <x v="0"/>
    <n v="64"/>
    <s v="da"/>
  </r>
  <r>
    <s v="Pleterski"/>
    <s v="Vesna"/>
    <x v="2"/>
    <n v="30"/>
    <s v="ne"/>
  </r>
  <r>
    <s v="Puncer"/>
    <s v="Primož"/>
    <x v="1"/>
    <n v="57"/>
    <s v="da"/>
  </r>
  <r>
    <s v="Ribnikar"/>
    <s v="Matjaž"/>
    <x v="1"/>
    <n v="43"/>
    <s v="ne"/>
  </r>
  <r>
    <s v="Smrekar"/>
    <s v="Andreja"/>
    <x v="1"/>
    <n v="38"/>
    <s v="ne"/>
  </r>
  <r>
    <s v="Štemberger"/>
    <s v="Igor"/>
    <x v="0"/>
    <n v="85"/>
    <s v="da"/>
  </r>
  <r>
    <s v="Šubašič"/>
    <s v="Matej"/>
    <x v="2"/>
    <n v="76"/>
    <s v="da"/>
  </r>
  <r>
    <s v="Tekavčič"/>
    <s v="Aleksander"/>
    <x v="1"/>
    <n v="34"/>
    <s v="ne"/>
  </r>
  <r>
    <s v="Tratnik"/>
    <s v="Mojca"/>
    <x v="0"/>
    <n v="79"/>
    <s v="da"/>
  </r>
  <r>
    <s v="Trček"/>
    <s v="Valerija"/>
    <x v="0"/>
    <n v="70"/>
    <s v="da"/>
  </r>
  <r>
    <s v="Vesel"/>
    <s v="Polona"/>
    <x v="2"/>
    <n v="66"/>
    <s v="da"/>
  </r>
  <r>
    <s v="Virant"/>
    <s v="Primož"/>
    <x v="2"/>
    <n v="58"/>
    <s v="da"/>
  </r>
  <r>
    <s v="Žveglič"/>
    <s v="Katarina"/>
    <x v="1"/>
    <n v="46"/>
    <s v="n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7D0DBD-1D9A-49B2-9161-C72D660ED7FE}" name="PivotTable6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1" rowHeaderCaption="Skupina">
  <location ref="H15:L18" firstHeaderRow="0" firstDataRow="1" firstDataCol="1"/>
  <pivotFields count="5"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dataField="1" showAll="0"/>
    <pivotField showAll="0"/>
  </pivotFields>
  <rowFields count="1">
    <field x="2"/>
  </rowFields>
  <rowItems count="3">
    <i>
      <x/>
    </i>
    <i>
      <x v="1"/>
    </i>
    <i>
      <x v="2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Skupina" fld="2" subtotal="count" baseField="0" baseItem="0"/>
    <dataField name="Povprečje" fld="3" subtotal="average" baseField="2" baseItem="0"/>
    <dataField name="Max" fld="3" subtotal="max" baseField="2" baseItem="0"/>
    <dataField name="Min" fld="3" subtotal="min" baseField="2" baseItem="0"/>
  </dataFields>
  <formats count="1">
    <format dxfId="12">
      <pivotArea dataOnly="0" outline="0" fieldPosition="0">
        <references count="1">
          <reference field="4294967294" count="1">
            <x v="1"/>
          </reference>
        </references>
      </pivotArea>
    </format>
  </formats>
  <chartFormats count="4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2"/>
          </reference>
          <reference field="2" count="1" selected="0">
            <x v="0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2"/>
          </reference>
          <reference field="2" count="1" selected="0">
            <x v="1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2"/>
          </reference>
          <reference field="2" count="1" selected="0">
            <x v="2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3"/>
          </reference>
          <reference field="2" count="1" selected="0">
            <x v="0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3"/>
          </reference>
          <reference field="2" count="1" selected="0">
            <x v="1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3"/>
          </reference>
          <reference field="2" count="1" selected="0">
            <x v="2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0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0" format="7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10" format="8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10" format="9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10" format="10">
      <pivotArea type="data" outline="0" fieldPosition="0">
        <references count="2">
          <reference field="4294967294" count="1" selected="0">
            <x v="2"/>
          </reference>
          <reference field="2" count="1" selected="0">
            <x v="0"/>
          </reference>
        </references>
      </pivotArea>
    </chartFormat>
    <chartFormat chart="10" format="11">
      <pivotArea type="data" outline="0" fieldPosition="0">
        <references count="2">
          <reference field="4294967294" count="1" selected="0">
            <x v="2"/>
          </reference>
          <reference field="2" count="1" selected="0">
            <x v="1"/>
          </reference>
        </references>
      </pivotArea>
    </chartFormat>
    <chartFormat chart="10" format="12">
      <pivotArea type="data" outline="0" fieldPosition="0">
        <references count="2">
          <reference field="4294967294" count="1" selected="0">
            <x v="2"/>
          </reference>
          <reference field="2" count="1" selected="0">
            <x v="2"/>
          </reference>
        </references>
      </pivotArea>
    </chartFormat>
    <chartFormat chart="10" format="13">
      <pivotArea type="data" outline="0" fieldPosition="0">
        <references count="2">
          <reference field="4294967294" count="1" selected="0">
            <x v="3"/>
          </reference>
          <reference field="2" count="1" selected="0">
            <x v="0"/>
          </reference>
        </references>
      </pivotArea>
    </chartFormat>
    <chartFormat chart="10" format="14">
      <pivotArea type="data" outline="0" fieldPosition="0">
        <references count="2">
          <reference field="4294967294" count="1" selected="0">
            <x v="3"/>
          </reference>
          <reference field="2" count="1" selected="0">
            <x v="1"/>
          </reference>
        </references>
      </pivotArea>
    </chartFormat>
    <chartFormat chart="10" format="15">
      <pivotArea type="data" outline="0" fieldPosition="0">
        <references count="2">
          <reference field="4294967294" count="1" selected="0">
            <x v="3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703F76-A5E5-492D-AD23-177CF741F958}" name="Table1" displayName="Table1" ref="A1:E8" totalsRowShown="0">
  <autoFilter ref="A1:E8" xr:uid="{FB703F76-A5E5-492D-AD23-177CF741F958}"/>
  <tableColumns count="5">
    <tableColumn id="1" xr3:uid="{77583D81-0473-4E06-B90B-C91B54A9E9A1}" name="Priimek"/>
    <tableColumn id="2" xr3:uid="{D621642E-D683-4C1E-8A35-16FB41DAEB51}" name="Ime"/>
    <tableColumn id="3" xr3:uid="{CD698DA0-E2CB-4BF9-B8B2-E2B8DBC817E4}" name="Skupina"/>
    <tableColumn id="4" xr3:uid="{B96F92D1-294D-45C6-9F24-05813BAE64B4}" name="Točke"/>
    <tableColumn id="5" xr3:uid="{78FD5074-7CD3-465C-A158-9B78D87C4AA8}" name="Oprav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C90745-5D9B-DB4B-840E-195183B97A51}" name="Rezultati" displayName="Rezultati" ref="B2:F30" totalsRowShown="0">
  <autoFilter ref="B2:F30" xr:uid="{07C90745-5D9B-DB4B-840E-195183B97A51}"/>
  <sortState xmlns:xlrd2="http://schemas.microsoft.com/office/spreadsheetml/2017/richdata2" ref="B3:F30">
    <sortCondition ref="B2:B30"/>
  </sortState>
  <tableColumns count="5">
    <tableColumn id="1" xr3:uid="{61A7CB75-EE0E-8148-A622-B1E11A2949AB}" name="Priimek"/>
    <tableColumn id="2" xr3:uid="{1516B636-A66A-2F4C-90DA-D664D3A1EBF9}" name="Ime"/>
    <tableColumn id="3" xr3:uid="{4228D6B7-8EB4-0245-B28A-8C1E7596D7AA}" name="Skupina"/>
    <tableColumn id="4" xr3:uid="{D7BCD06B-AAB1-E14C-9780-EB9AFE9CDDAF}" name="Točke"/>
    <tableColumn id="5" xr3:uid="{A572DA5B-37ED-FF49-A08A-839E55F45206}" name="Opravil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D53C94-4DD0-B043-8002-9273766F5DC7}" name="Skupine" displayName="Skupine" ref="H2:K5" totalsRowShown="0">
  <autoFilter ref="H2:K5" xr:uid="{BAD53C94-4DD0-B043-8002-9273766F5DC7}"/>
  <tableColumns count="4">
    <tableColumn id="1" xr3:uid="{26F1C940-A3E1-AA4A-B91A-EA859D7A62AD}" name="Test"/>
    <tableColumn id="2" xr3:uid="{EA7356A2-0D38-5D42-A1AC-E30DC5D5C796}" name="Udeležba" dataDxfId="11">
      <calculatedColumnFormula>COUNTIF(D1:D30,  "B")</calculatedColumnFormula>
    </tableColumn>
    <tableColumn id="3" xr3:uid="{49F9352C-9597-4E44-8122-AF1CE6CE856F}" name="2022" dataDxfId="10">
      <calculatedColumnFormula>AVERAGEIF(D1:D30, H3, E1:E30)</calculatedColumnFormula>
    </tableColumn>
    <tableColumn id="4" xr3:uid="{B0EFA30B-7FCE-C547-8EC0-FF89353D2666}" name="202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901F-1910-42A2-B4D1-7C8966B6B29C}">
  <dimension ref="A1:E8"/>
  <sheetViews>
    <sheetView workbookViewId="0">
      <selection activeCell="L18" sqref="L18"/>
    </sheetView>
  </sheetViews>
  <sheetFormatPr defaultRowHeight="15" x14ac:dyDescent="0.25"/>
  <cols>
    <col min="1" max="1" width="10" customWidth="1"/>
    <col min="3" max="3" width="10.140625" customWidth="1"/>
    <col min="5" max="5" width="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</v>
      </c>
      <c r="B2" t="s">
        <v>29</v>
      </c>
      <c r="C2" t="s">
        <v>15</v>
      </c>
      <c r="D2">
        <v>58</v>
      </c>
      <c r="E2" t="s">
        <v>65</v>
      </c>
    </row>
    <row r="3" spans="1:5" x14ac:dyDescent="0.25">
      <c r="A3" t="s">
        <v>30</v>
      </c>
      <c r="B3" t="s">
        <v>31</v>
      </c>
      <c r="C3" t="s">
        <v>15</v>
      </c>
      <c r="D3">
        <v>66</v>
      </c>
      <c r="E3" t="s">
        <v>65</v>
      </c>
    </row>
    <row r="4" spans="1:5" x14ac:dyDescent="0.25">
      <c r="A4" t="s">
        <v>54</v>
      </c>
      <c r="B4" t="s">
        <v>55</v>
      </c>
      <c r="C4" t="s">
        <v>15</v>
      </c>
      <c r="D4">
        <v>76</v>
      </c>
      <c r="E4" t="s">
        <v>65</v>
      </c>
    </row>
    <row r="5" spans="1:5" x14ac:dyDescent="0.25">
      <c r="A5" t="s">
        <v>24</v>
      </c>
      <c r="B5" t="s">
        <v>25</v>
      </c>
      <c r="C5" t="s">
        <v>15</v>
      </c>
      <c r="D5">
        <v>30</v>
      </c>
      <c r="E5" t="s">
        <v>64</v>
      </c>
    </row>
    <row r="6" spans="1:5" x14ac:dyDescent="0.25">
      <c r="A6" t="s">
        <v>47</v>
      </c>
      <c r="B6" t="s">
        <v>48</v>
      </c>
      <c r="C6" t="s">
        <v>15</v>
      </c>
      <c r="D6">
        <v>44</v>
      </c>
      <c r="E6" t="s">
        <v>64</v>
      </c>
    </row>
    <row r="7" spans="1:5" x14ac:dyDescent="0.25">
      <c r="A7" t="s">
        <v>16</v>
      </c>
      <c r="B7" t="s">
        <v>17</v>
      </c>
      <c r="C7" t="s">
        <v>15</v>
      </c>
      <c r="D7">
        <v>34</v>
      </c>
      <c r="E7" t="s">
        <v>64</v>
      </c>
    </row>
    <row r="8" spans="1:5" x14ac:dyDescent="0.25">
      <c r="A8" t="s">
        <v>41</v>
      </c>
      <c r="B8" t="s">
        <v>42</v>
      </c>
      <c r="C8" t="s">
        <v>15</v>
      </c>
      <c r="D8">
        <v>26</v>
      </c>
      <c r="E8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0"/>
  <sheetViews>
    <sheetView tabSelected="1" workbookViewId="0">
      <selection activeCell="D12" sqref="D12"/>
    </sheetView>
  </sheetViews>
  <sheetFormatPr defaultColWidth="8.85546875" defaultRowHeight="15" x14ac:dyDescent="0.25"/>
  <cols>
    <col min="1" max="1" width="4.42578125" customWidth="1"/>
    <col min="2" max="2" width="10" bestFit="1" customWidth="1"/>
    <col min="3" max="3" width="9.28515625" bestFit="1" customWidth="1"/>
    <col min="4" max="4" width="9.7109375" bestFit="1" customWidth="1"/>
    <col min="5" max="5" width="8.140625" bestFit="1" customWidth="1"/>
    <col min="6" max="6" width="9.140625" bestFit="1" customWidth="1"/>
    <col min="7" max="7" width="9.140625" customWidth="1"/>
    <col min="8" max="8" width="10.28515625" bestFit="1" customWidth="1"/>
    <col min="9" max="9" width="16.140625" bestFit="1" customWidth="1"/>
    <col min="10" max="10" width="9.85546875" bestFit="1" customWidth="1"/>
    <col min="11" max="11" width="4.85546875" bestFit="1" customWidth="1"/>
    <col min="12" max="12" width="4.5703125" bestFit="1" customWidth="1"/>
    <col min="13" max="13" width="13.140625" bestFit="1" customWidth="1"/>
    <col min="14" max="14" width="12" bestFit="1" customWidth="1"/>
    <col min="15" max="16" width="11.5703125" bestFit="1" customWidth="1"/>
  </cols>
  <sheetData>
    <row r="2" spans="2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J2" t="s">
        <v>67</v>
      </c>
      <c r="K2" t="s">
        <v>66</v>
      </c>
    </row>
    <row r="3" spans="2:12" x14ac:dyDescent="0.25">
      <c r="B3" t="s">
        <v>62</v>
      </c>
      <c r="C3" t="s">
        <v>63</v>
      </c>
      <c r="D3" t="s">
        <v>12</v>
      </c>
      <c r="E3">
        <v>38</v>
      </c>
      <c r="F3" t="s">
        <v>64</v>
      </c>
      <c r="H3" t="s">
        <v>9</v>
      </c>
      <c r="I3">
        <f>COUNTIF(D1:D30,  "A")</f>
        <v>9</v>
      </c>
      <c r="J3" s="1">
        <f>AVERAGEIF(D1:D30, H3, E1:E30)</f>
        <v>58.222222222222221</v>
      </c>
      <c r="K3">
        <v>66.84</v>
      </c>
    </row>
    <row r="4" spans="2:12" x14ac:dyDescent="0.25">
      <c r="B4" t="s">
        <v>34</v>
      </c>
      <c r="C4" t="s">
        <v>35</v>
      </c>
      <c r="D4" t="s">
        <v>12</v>
      </c>
      <c r="E4">
        <v>39</v>
      </c>
      <c r="F4" t="s">
        <v>64</v>
      </c>
      <c r="H4" t="s">
        <v>12</v>
      </c>
      <c r="I4">
        <f>COUNTIF(D2:D31,  "B")</f>
        <v>12</v>
      </c>
      <c r="J4" s="1">
        <f>AVERAGEIF(D2:D31, H4, E2:E31)</f>
        <v>66.5</v>
      </c>
      <c r="K4">
        <v>52.35</v>
      </c>
    </row>
    <row r="5" spans="2:12" x14ac:dyDescent="0.25">
      <c r="B5" t="s">
        <v>7</v>
      </c>
      <c r="C5" t="s">
        <v>36</v>
      </c>
      <c r="D5" t="s">
        <v>12</v>
      </c>
      <c r="E5">
        <v>36</v>
      </c>
      <c r="F5" t="s">
        <v>64</v>
      </c>
      <c r="H5" t="s">
        <v>15</v>
      </c>
      <c r="I5">
        <f>COUNTIF(D1:D30,  "C")</f>
        <v>7</v>
      </c>
      <c r="J5" s="1">
        <f>AVERAGEIF(D3:D32, H5, E3:E32)</f>
        <v>47.714285714285715</v>
      </c>
      <c r="K5">
        <v>49.66</v>
      </c>
    </row>
    <row r="6" spans="2:12" x14ac:dyDescent="0.25">
      <c r="B6" t="s">
        <v>7</v>
      </c>
      <c r="C6" t="s">
        <v>8</v>
      </c>
      <c r="D6" t="s">
        <v>9</v>
      </c>
      <c r="E6">
        <v>93</v>
      </c>
      <c r="F6" t="s">
        <v>65</v>
      </c>
    </row>
    <row r="7" spans="2:12" x14ac:dyDescent="0.25">
      <c r="B7" t="s">
        <v>37</v>
      </c>
      <c r="C7" t="s">
        <v>38</v>
      </c>
      <c r="D7" t="s">
        <v>9</v>
      </c>
      <c r="E7">
        <v>77</v>
      </c>
      <c r="F7" t="s">
        <v>65</v>
      </c>
    </row>
    <row r="8" spans="2:12" x14ac:dyDescent="0.25">
      <c r="B8" t="s">
        <v>39</v>
      </c>
      <c r="C8" t="s">
        <v>40</v>
      </c>
      <c r="D8" t="s">
        <v>12</v>
      </c>
      <c r="E8">
        <v>100</v>
      </c>
      <c r="F8" t="s">
        <v>65</v>
      </c>
    </row>
    <row r="9" spans="2:12" x14ac:dyDescent="0.25">
      <c r="B9" t="s">
        <v>10</v>
      </c>
      <c r="C9" t="s">
        <v>11</v>
      </c>
      <c r="D9" t="s">
        <v>9</v>
      </c>
      <c r="E9">
        <v>94</v>
      </c>
      <c r="F9" t="s">
        <v>65</v>
      </c>
    </row>
    <row r="10" spans="2:12" x14ac:dyDescent="0.25">
      <c r="B10" t="s">
        <v>41</v>
      </c>
      <c r="C10" t="s">
        <v>42</v>
      </c>
      <c r="D10" t="s">
        <v>15</v>
      </c>
      <c r="E10">
        <v>26</v>
      </c>
      <c r="F10" t="s">
        <v>64</v>
      </c>
    </row>
    <row r="11" spans="2:12" x14ac:dyDescent="0.25">
      <c r="B11" t="s">
        <v>13</v>
      </c>
      <c r="C11" t="s">
        <v>14</v>
      </c>
      <c r="D11" t="s">
        <v>12</v>
      </c>
      <c r="E11">
        <v>44</v>
      </c>
      <c r="F11" t="s">
        <v>64</v>
      </c>
    </row>
    <row r="12" spans="2:12" x14ac:dyDescent="0.25">
      <c r="B12" t="s">
        <v>16</v>
      </c>
      <c r="C12" t="s">
        <v>17</v>
      </c>
      <c r="D12" t="s">
        <v>15</v>
      </c>
      <c r="E12">
        <v>34</v>
      </c>
      <c r="F12" t="s">
        <v>64</v>
      </c>
    </row>
    <row r="13" spans="2:12" x14ac:dyDescent="0.25">
      <c r="B13" t="s">
        <v>43</v>
      </c>
      <c r="C13" t="s">
        <v>44</v>
      </c>
      <c r="D13" t="s">
        <v>12</v>
      </c>
      <c r="E13">
        <v>86</v>
      </c>
      <c r="F13" t="s">
        <v>65</v>
      </c>
    </row>
    <row r="14" spans="2:12" x14ac:dyDescent="0.25">
      <c r="B14" t="s">
        <v>45</v>
      </c>
      <c r="C14" t="s">
        <v>46</v>
      </c>
      <c r="D14" t="s">
        <v>12</v>
      </c>
      <c r="E14">
        <v>90</v>
      </c>
      <c r="F14" t="s">
        <v>65</v>
      </c>
    </row>
    <row r="15" spans="2:12" x14ac:dyDescent="0.25">
      <c r="B15" t="s">
        <v>18</v>
      </c>
      <c r="C15" t="s">
        <v>19</v>
      </c>
      <c r="D15" t="s">
        <v>12</v>
      </c>
      <c r="E15">
        <v>67</v>
      </c>
      <c r="F15" t="s">
        <v>65</v>
      </c>
      <c r="H15" s="3" t="s">
        <v>2</v>
      </c>
      <c r="I15" t="s">
        <v>71</v>
      </c>
      <c r="J15" s="1" t="s">
        <v>70</v>
      </c>
      <c r="K15" t="s">
        <v>68</v>
      </c>
      <c r="L15" t="s">
        <v>69</v>
      </c>
    </row>
    <row r="16" spans="2:12" x14ac:dyDescent="0.25">
      <c r="B16" t="s">
        <v>20</v>
      </c>
      <c r="C16" t="s">
        <v>21</v>
      </c>
      <c r="D16" t="s">
        <v>9</v>
      </c>
      <c r="E16">
        <v>42</v>
      </c>
      <c r="F16" t="s">
        <v>64</v>
      </c>
      <c r="H16" s="4" t="s">
        <v>9</v>
      </c>
      <c r="I16" s="2">
        <v>9</v>
      </c>
      <c r="J16" s="1">
        <v>58.222222222222221</v>
      </c>
      <c r="K16" s="2">
        <v>94</v>
      </c>
      <c r="L16" s="2">
        <v>34</v>
      </c>
    </row>
    <row r="17" spans="2:12" x14ac:dyDescent="0.25">
      <c r="B17" t="s">
        <v>47</v>
      </c>
      <c r="C17" t="s">
        <v>48</v>
      </c>
      <c r="D17" t="s">
        <v>15</v>
      </c>
      <c r="E17">
        <v>44</v>
      </c>
      <c r="F17" t="s">
        <v>64</v>
      </c>
      <c r="H17" s="4" t="s">
        <v>12</v>
      </c>
      <c r="I17" s="2">
        <v>12</v>
      </c>
      <c r="J17" s="1">
        <v>66.5</v>
      </c>
      <c r="K17" s="2">
        <v>100</v>
      </c>
      <c r="L17" s="2">
        <v>36</v>
      </c>
    </row>
    <row r="18" spans="2:12" x14ac:dyDescent="0.25">
      <c r="B18" t="s">
        <v>22</v>
      </c>
      <c r="C18" t="s">
        <v>23</v>
      </c>
      <c r="D18" t="s">
        <v>12</v>
      </c>
      <c r="E18">
        <v>64</v>
      </c>
      <c r="F18" t="s">
        <v>65</v>
      </c>
      <c r="H18" s="4" t="s">
        <v>15</v>
      </c>
      <c r="I18" s="2">
        <v>7</v>
      </c>
      <c r="J18" s="1">
        <v>47.714285714285715</v>
      </c>
      <c r="K18" s="2">
        <v>76</v>
      </c>
      <c r="L18" s="2">
        <v>26</v>
      </c>
    </row>
    <row r="19" spans="2:12" x14ac:dyDescent="0.25">
      <c r="B19" t="s">
        <v>24</v>
      </c>
      <c r="C19" t="s">
        <v>25</v>
      </c>
      <c r="D19" t="s">
        <v>15</v>
      </c>
      <c r="E19">
        <v>30</v>
      </c>
      <c r="F19" t="s">
        <v>64</v>
      </c>
    </row>
    <row r="20" spans="2:12" x14ac:dyDescent="0.25">
      <c r="B20" t="s">
        <v>49</v>
      </c>
      <c r="C20" t="s">
        <v>29</v>
      </c>
      <c r="D20" t="s">
        <v>9</v>
      </c>
      <c r="E20">
        <v>57</v>
      </c>
      <c r="F20" t="s">
        <v>65</v>
      </c>
    </row>
    <row r="21" spans="2:12" x14ac:dyDescent="0.25">
      <c r="B21" t="s">
        <v>50</v>
      </c>
      <c r="C21" t="s">
        <v>51</v>
      </c>
      <c r="D21" t="s">
        <v>9</v>
      </c>
      <c r="E21">
        <v>43</v>
      </c>
      <c r="F21" t="s">
        <v>64</v>
      </c>
    </row>
    <row r="22" spans="2:12" x14ac:dyDescent="0.25">
      <c r="B22" t="s">
        <v>60</v>
      </c>
      <c r="C22" t="s">
        <v>61</v>
      </c>
      <c r="D22" t="s">
        <v>9</v>
      </c>
      <c r="E22">
        <v>38</v>
      </c>
      <c r="F22" t="s">
        <v>64</v>
      </c>
    </row>
    <row r="23" spans="2:12" x14ac:dyDescent="0.25">
      <c r="B23" t="s">
        <v>52</v>
      </c>
      <c r="C23" t="s">
        <v>53</v>
      </c>
      <c r="D23" t="s">
        <v>12</v>
      </c>
      <c r="E23">
        <v>85</v>
      </c>
      <c r="F23" t="s">
        <v>65</v>
      </c>
    </row>
    <row r="24" spans="2:12" x14ac:dyDescent="0.25">
      <c r="B24" t="s">
        <v>54</v>
      </c>
      <c r="C24" t="s">
        <v>55</v>
      </c>
      <c r="D24" t="s">
        <v>15</v>
      </c>
      <c r="E24">
        <v>76</v>
      </c>
      <c r="F24" t="s">
        <v>65</v>
      </c>
    </row>
    <row r="25" spans="2:12" x14ac:dyDescent="0.25">
      <c r="B25" t="s">
        <v>56</v>
      </c>
      <c r="C25" t="s">
        <v>57</v>
      </c>
      <c r="D25" t="s">
        <v>9</v>
      </c>
      <c r="E25">
        <v>34</v>
      </c>
      <c r="F25" t="s">
        <v>64</v>
      </c>
    </row>
    <row r="26" spans="2:12" x14ac:dyDescent="0.25">
      <c r="B26" t="s">
        <v>58</v>
      </c>
      <c r="C26" t="s">
        <v>59</v>
      </c>
      <c r="D26" t="s">
        <v>12</v>
      </c>
      <c r="E26">
        <v>79</v>
      </c>
      <c r="F26" t="s">
        <v>65</v>
      </c>
    </row>
    <row r="27" spans="2:12" x14ac:dyDescent="0.25">
      <c r="B27" t="s">
        <v>26</v>
      </c>
      <c r="C27" t="s">
        <v>27</v>
      </c>
      <c r="D27" t="s">
        <v>12</v>
      </c>
      <c r="E27">
        <v>70</v>
      </c>
      <c r="F27" t="s">
        <v>65</v>
      </c>
    </row>
    <row r="28" spans="2:12" x14ac:dyDescent="0.25">
      <c r="B28" t="s">
        <v>30</v>
      </c>
      <c r="C28" t="s">
        <v>31</v>
      </c>
      <c r="D28" t="s">
        <v>15</v>
      </c>
      <c r="E28">
        <v>66</v>
      </c>
      <c r="F28" t="s">
        <v>65</v>
      </c>
    </row>
    <row r="29" spans="2:12" x14ac:dyDescent="0.25">
      <c r="B29" t="s">
        <v>28</v>
      </c>
      <c r="C29" t="s">
        <v>29</v>
      </c>
      <c r="D29" t="s">
        <v>15</v>
      </c>
      <c r="E29">
        <v>58</v>
      </c>
      <c r="F29" t="s">
        <v>65</v>
      </c>
    </row>
    <row r="30" spans="2:12" x14ac:dyDescent="0.25">
      <c r="B30" t="s">
        <v>32</v>
      </c>
      <c r="C30" t="s">
        <v>33</v>
      </c>
      <c r="D30" t="s">
        <v>9</v>
      </c>
      <c r="E30">
        <v>46</v>
      </c>
      <c r="F30" t="s">
        <v>64</v>
      </c>
    </row>
  </sheetData>
  <conditionalFormatting sqref="E3:E30">
    <cfRule type="cellIs" dxfId="9" priority="9" operator="lessThan">
      <formula>50</formula>
    </cfRule>
  </conditionalFormatting>
  <conditionalFormatting sqref="B3:C30">
    <cfRule type="expression" dxfId="8" priority="5">
      <formula>IF($E5&lt;50,)</formula>
    </cfRule>
  </conditionalFormatting>
  <conditionalFormatting sqref="B3:E30">
    <cfRule type="cellIs" dxfId="7" priority="2" operator="lessThan">
      <formula>50</formula>
    </cfRule>
  </conditionalFormatting>
  <conditionalFormatting sqref="G13 B3:C30 E3:E30">
    <cfRule type="expression" dxfId="0" priority="1">
      <formula>$E3&lt;50</formula>
    </cfRule>
  </conditionalFormatting>
  <pageMargins left="0.7" right="0.7" top="0.75" bottom="0.75" header="0.3" footer="0.3"/>
  <pageSetup paperSize="9" orientation="portrait" verticalDpi="0" r:id="rId2"/>
  <drawing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Rezultati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Kavkler, Luka</dc:creator>
  <cp:lastModifiedBy>Kavkler, Luka</cp:lastModifiedBy>
  <dcterms:created xsi:type="dcterms:W3CDTF">2007-11-10T02:36:44Z</dcterms:created>
  <dcterms:modified xsi:type="dcterms:W3CDTF">2024-12-06T13:22:33Z</dcterms:modified>
</cp:coreProperties>
</file>