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fhstp-my.sharepoint.com/personal/it221511_fhstp_ac_at/Documents/Masterarbeit/FieldStudy/data/questionnaires/"/>
    </mc:Choice>
  </mc:AlternateContent>
  <xr:revisionPtr revIDLastSave="1110" documentId="11_6019454313267F43C8C37AA46793ED0950F68D6B" xr6:coauthVersionLast="47" xr6:coauthVersionMax="47" xr10:uidLastSave="{104F67A4-DB92-4341-AC84-618484D60286}"/>
  <bookViews>
    <workbookView xWindow="0" yWindow="500" windowWidth="34400" windowHeight="28300" xr2:uid="{00000000-000D-0000-FFFF-FFFF00000000}"/>
  </bookViews>
  <sheets>
    <sheet name="Blatt 1 - survey_interim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I100" i="1"/>
  <c r="O81" i="1"/>
  <c r="O80" i="1"/>
  <c r="O79" i="1"/>
  <c r="O78" i="1"/>
  <c r="O77" i="1"/>
  <c r="O76" i="1"/>
  <c r="O64" i="1"/>
  <c r="O65" i="1"/>
  <c r="O66" i="1"/>
  <c r="O67" i="1"/>
  <c r="O68" i="1"/>
  <c r="O63" i="1"/>
  <c r="Z56" i="1"/>
  <c r="Z55" i="1"/>
  <c r="Z54" i="1"/>
  <c r="Z53" i="1"/>
  <c r="Z52" i="1"/>
  <c r="Z51" i="1"/>
  <c r="Z41" i="1"/>
  <c r="Z42" i="1"/>
  <c r="Z43" i="1"/>
  <c r="Z44" i="1"/>
  <c r="Z45" i="1"/>
  <c r="Z40" i="1"/>
  <c r="Y56" i="1"/>
  <c r="Y55" i="1"/>
  <c r="Y54" i="1"/>
  <c r="Y53" i="1"/>
  <c r="Y52" i="1"/>
  <c r="Y51" i="1"/>
  <c r="Y41" i="1"/>
  <c r="Y42" i="1"/>
  <c r="Y43" i="1"/>
  <c r="Y44" i="1"/>
  <c r="Y45" i="1"/>
  <c r="Y40" i="1"/>
  <c r="X52" i="1"/>
  <c r="X53" i="1"/>
  <c r="X54" i="1"/>
  <c r="X55" i="1"/>
  <c r="X56" i="1"/>
  <c r="X51" i="1"/>
  <c r="X41" i="1"/>
  <c r="X42" i="1"/>
  <c r="X43" i="1"/>
  <c r="X44" i="1"/>
  <c r="X45" i="1"/>
  <c r="X40" i="1"/>
  <c r="C58" i="1"/>
  <c r="D58" i="1"/>
  <c r="E58" i="1"/>
  <c r="F58" i="1"/>
  <c r="C47" i="1"/>
  <c r="D47" i="1"/>
  <c r="E47" i="1"/>
  <c r="F47" i="1"/>
  <c r="C57" i="1"/>
  <c r="D57" i="1"/>
  <c r="E57" i="1"/>
  <c r="F57" i="1"/>
  <c r="C46" i="1"/>
  <c r="D46" i="1"/>
  <c r="E46" i="1"/>
  <c r="F46" i="1"/>
  <c r="C82" i="1"/>
  <c r="D82" i="1"/>
  <c r="E82" i="1"/>
  <c r="F82" i="1"/>
  <c r="C69" i="1"/>
  <c r="D69" i="1"/>
  <c r="E69" i="1"/>
  <c r="F69" i="1"/>
  <c r="H82" i="1" l="1"/>
  <c r="I82" i="1"/>
  <c r="J82" i="1"/>
  <c r="H83" i="1"/>
  <c r="I83" i="1"/>
  <c r="J83" i="1"/>
  <c r="H84" i="1"/>
  <c r="I84" i="1"/>
  <c r="J84" i="1"/>
  <c r="L82" i="1"/>
  <c r="M82" i="1"/>
  <c r="L83" i="1"/>
  <c r="M83" i="1"/>
  <c r="L84" i="1"/>
  <c r="M84" i="1"/>
  <c r="H69" i="1"/>
  <c r="I69" i="1"/>
  <c r="J69" i="1"/>
  <c r="H70" i="1"/>
  <c r="I70" i="1"/>
  <c r="J70" i="1"/>
  <c r="H71" i="1"/>
  <c r="I71" i="1"/>
  <c r="J71" i="1"/>
  <c r="L69" i="1"/>
  <c r="M69" i="1"/>
  <c r="L70" i="1"/>
  <c r="M70" i="1"/>
  <c r="L71" i="1"/>
  <c r="M71" i="1"/>
  <c r="I88" i="1" l="1"/>
  <c r="M92" i="1"/>
  <c r="M88" i="1"/>
  <c r="L92" i="1"/>
  <c r="J92" i="1"/>
  <c r="J88" i="1"/>
  <c r="I92" i="1"/>
  <c r="H92" i="1"/>
  <c r="H88" i="1"/>
  <c r="L88" i="1"/>
  <c r="N81" i="1" l="1"/>
  <c r="N80" i="1"/>
  <c r="N79" i="1"/>
  <c r="N78" i="1"/>
  <c r="N77" i="1"/>
  <c r="N76" i="1"/>
  <c r="N64" i="1"/>
  <c r="N65" i="1"/>
  <c r="N66" i="1"/>
  <c r="N67" i="1"/>
  <c r="N68" i="1"/>
  <c r="N63" i="1"/>
  <c r="G81" i="1"/>
  <c r="G80" i="1"/>
  <c r="G79" i="1"/>
  <c r="G78" i="1"/>
  <c r="G77" i="1"/>
  <c r="G76" i="1"/>
  <c r="G68" i="1"/>
  <c r="G67" i="1"/>
  <c r="G66" i="1"/>
  <c r="G65" i="1"/>
  <c r="G64" i="1"/>
  <c r="G63" i="1"/>
  <c r="K84" i="1"/>
  <c r="K83" i="1"/>
  <c r="K82" i="1"/>
  <c r="K71" i="1"/>
  <c r="K70" i="1"/>
  <c r="K69" i="1"/>
  <c r="N84" i="1" l="1"/>
  <c r="K92" i="1"/>
  <c r="J93" i="1" s="1"/>
  <c r="M94" i="1" s="1"/>
  <c r="K88" i="1"/>
  <c r="J89" i="1" s="1"/>
  <c r="N82" i="1"/>
  <c r="N83" i="1"/>
  <c r="N71" i="1"/>
  <c r="N92" i="1" s="1"/>
  <c r="H94" i="1"/>
  <c r="I94" i="1"/>
  <c r="J94" i="1"/>
  <c r="K94" i="1"/>
  <c r="L94" i="1"/>
  <c r="N69" i="1"/>
  <c r="N88" i="1" s="1"/>
  <c r="G82" i="1"/>
  <c r="G70" i="1"/>
  <c r="G69" i="1"/>
  <c r="G84" i="1"/>
  <c r="G83" i="1"/>
  <c r="N70" i="1"/>
  <c r="G71" i="1"/>
  <c r="W51" i="1"/>
  <c r="W52" i="1"/>
  <c r="W53" i="1"/>
  <c r="W54" i="1"/>
  <c r="W55" i="1"/>
  <c r="W56" i="1"/>
  <c r="S51" i="1"/>
  <c r="S52" i="1"/>
  <c r="S53" i="1"/>
  <c r="S54" i="1"/>
  <c r="S55" i="1"/>
  <c r="S56" i="1"/>
  <c r="O51" i="1"/>
  <c r="O52" i="1"/>
  <c r="O53" i="1"/>
  <c r="O54" i="1"/>
  <c r="O55" i="1"/>
  <c r="O56" i="1"/>
  <c r="K51" i="1"/>
  <c r="K52" i="1"/>
  <c r="K53" i="1"/>
  <c r="K54" i="1"/>
  <c r="K55" i="1"/>
  <c r="K56" i="1"/>
  <c r="G51" i="1"/>
  <c r="G52" i="1"/>
  <c r="G53" i="1"/>
  <c r="G54" i="1"/>
  <c r="G55" i="1"/>
  <c r="G56" i="1"/>
  <c r="W41" i="1"/>
  <c r="W42" i="1"/>
  <c r="W43" i="1"/>
  <c r="W44" i="1"/>
  <c r="W45" i="1"/>
  <c r="W40" i="1"/>
  <c r="S41" i="1"/>
  <c r="S42" i="1"/>
  <c r="S43" i="1"/>
  <c r="S44" i="1"/>
  <c r="S45" i="1"/>
  <c r="S40" i="1"/>
  <c r="O41" i="1"/>
  <c r="O42" i="1"/>
  <c r="O43" i="1"/>
  <c r="O44" i="1"/>
  <c r="O45" i="1"/>
  <c r="O40" i="1"/>
  <c r="K41" i="1"/>
  <c r="K42" i="1"/>
  <c r="K43" i="1"/>
  <c r="K44" i="1"/>
  <c r="K45" i="1"/>
  <c r="K40" i="1"/>
  <c r="G41" i="1"/>
  <c r="G42" i="1"/>
  <c r="G43" i="1"/>
  <c r="G44" i="1"/>
  <c r="G45" i="1"/>
  <c r="G40" i="1"/>
  <c r="H90" i="1" l="1"/>
  <c r="L90" i="1"/>
  <c r="I90" i="1"/>
  <c r="M90" i="1"/>
  <c r="J90" i="1"/>
  <c r="K90" i="1"/>
  <c r="K58" i="1"/>
  <c r="S59" i="1"/>
  <c r="O58" i="1"/>
  <c r="G59" i="1"/>
  <c r="O57" i="1"/>
  <c r="W58" i="1"/>
  <c r="K57" i="1"/>
  <c r="W47" i="1"/>
  <c r="W57" i="1"/>
  <c r="S57" i="1"/>
  <c r="K59" i="1"/>
  <c r="G58" i="1"/>
  <c r="S58" i="1"/>
  <c r="O59" i="1"/>
  <c r="S47" i="1"/>
  <c r="K46" i="1"/>
  <c r="K48" i="1"/>
  <c r="W59" i="1"/>
  <c r="S48" i="1"/>
  <c r="S46" i="1"/>
  <c r="K47" i="1"/>
  <c r="W46" i="1"/>
  <c r="G47" i="1"/>
  <c r="O48" i="1"/>
  <c r="W48" i="1"/>
  <c r="G57" i="1"/>
  <c r="O47" i="1"/>
  <c r="G46" i="1"/>
  <c r="G48" i="1"/>
  <c r="O46" i="1"/>
</calcChain>
</file>

<file path=xl/sharedStrings.xml><?xml version="1.0" encoding="utf-8"?>
<sst xmlns="http://schemas.openxmlformats.org/spreadsheetml/2006/main" count="183" uniqueCount="108">
  <si>
    <t>Zeitstempel</t>
  </si>
  <si>
    <t>ID</t>
  </si>
  <si>
    <t>Das System würde mich beeinflussen</t>
  </si>
  <si>
    <t>Das System wäre überzeugend</t>
  </si>
  <si>
    <t>Das System wäre für mich persönlich relevant</t>
  </si>
  <si>
    <t>Das System würde mich dazu bringen, mein Engagement im Haushalt zu überdenken</t>
  </si>
  <si>
    <t>Die Nutzung der App hat mir Spaß gemacht.</t>
  </si>
  <si>
    <t>Ich fand die Nutzung der App sehr interessant.</t>
  </si>
  <si>
    <t>Die Nutzung der App war unterhaltsam.</t>
  </si>
  <si>
    <t>Mit meiner Leistung in der App bin ich zufrieden.</t>
  </si>
  <si>
    <t>Bei der Nutzung der App stellte ich mich geschickt an.</t>
  </si>
  <si>
    <t>Ich glaube, ich war bei der Nutzung der App ziemlich gut.</t>
  </si>
  <si>
    <t>Ich konnte die Nutzung der App selbst steuern.</t>
  </si>
  <si>
    <t>Bei der Nutzung der App konnte ich wählen, wie ich es mache.</t>
  </si>
  <si>
    <t>Bei der Nutzung der App fühlte ich mich unter Druck.</t>
  </si>
  <si>
    <t>Ich hatte Bedenken, ob ich die Nutzung der App gut hinbekomme.</t>
  </si>
  <si>
    <t>Bei der Nutzung der App fühlte ich mich angespannt.</t>
  </si>
  <si>
    <t>2-2</t>
  </si>
  <si>
    <t>2-1</t>
  </si>
  <si>
    <t>6-1</t>
  </si>
  <si>
    <t>6-2</t>
  </si>
  <si>
    <t>3-2</t>
  </si>
  <si>
    <t>3-1</t>
  </si>
  <si>
    <t>2024/12/03</t>
  </si>
  <si>
    <t>2024/12/07</t>
  </si>
  <si>
    <t>2024/12/10</t>
  </si>
  <si>
    <t>Perceived Persuasiveness score | Scale (1-7)</t>
  </si>
  <si>
    <t>Question DE</t>
  </si>
  <si>
    <t>PP-1</t>
  </si>
  <si>
    <t>PP-2</t>
  </si>
  <si>
    <t>PP-3</t>
  </si>
  <si>
    <t>PP-4</t>
  </si>
  <si>
    <t>Short German Intrinsic Motivation Score</t>
  </si>
  <si>
    <t>IMI-E-1</t>
  </si>
  <si>
    <t>IMI-E-2</t>
  </si>
  <si>
    <t>IMI-E-3</t>
  </si>
  <si>
    <t>IMI-C-1</t>
  </si>
  <si>
    <t>IMI-C-2</t>
  </si>
  <si>
    <t>IMI-C-3</t>
  </si>
  <si>
    <t>IMI-P-1</t>
  </si>
  <si>
    <t>IMI-P-2</t>
  </si>
  <si>
    <t>IMI-P-3</t>
  </si>
  <si>
    <t>IMI-CH-1</t>
  </si>
  <si>
    <t>IMI-CH-2</t>
  </si>
  <si>
    <t>IMI-CH-3</t>
  </si>
  <si>
    <t>Question ID</t>
  </si>
  <si>
    <t xml:space="preserve"> Bei der Nutzung der App konnte ich so vorgehen, wie ich es wollte.</t>
  </si>
  <si>
    <t>Mean</t>
  </si>
  <si>
    <t>2024/12/03 4:39:19 PM MEZ</t>
  </si>
  <si>
    <t>1-1</t>
  </si>
  <si>
    <t>2024/12/06 1:46:00 PM MEZ</t>
  </si>
  <si>
    <t>1-2</t>
  </si>
  <si>
    <t>2024/12/07 12:56:36 PM MEZ</t>
  </si>
  <si>
    <t>5-2</t>
  </si>
  <si>
    <t>2024/12/07 12:57:03 PM MEZ</t>
  </si>
  <si>
    <t>5-1</t>
  </si>
  <si>
    <t>2024/12/12 7:20:08 PM MEZ</t>
  </si>
  <si>
    <t>4-2</t>
  </si>
  <si>
    <t>2024/12/12 7:20:27 PM MEZ</t>
  </si>
  <si>
    <t>Median</t>
  </si>
  <si>
    <t>Group A</t>
  </si>
  <si>
    <t>MDN</t>
  </si>
  <si>
    <t>PP-SUM</t>
  </si>
  <si>
    <t>IMI-E-SUM</t>
  </si>
  <si>
    <t>IMI-C-SUM</t>
  </si>
  <si>
    <t>IMI-P-SUM</t>
  </si>
  <si>
    <t>IMI-CH-SUM</t>
  </si>
  <si>
    <t>4-1</t>
  </si>
  <si>
    <t>Std. Deviation</t>
  </si>
  <si>
    <t>GROUP B</t>
  </si>
  <si>
    <t>Overview of Questions</t>
  </si>
  <si>
    <t>Die Möglichkeit, die App zu personalisieren, hat mich überzeugt, Haushaltsaufgaben zu erledigen.</t>
  </si>
  <si>
    <t>Meinen Fortschritt zu sehen, hat mich überzeugt, Haushaltsaufgaben zu erledigen</t>
  </si>
  <si>
    <t>Von der App erinnert zu werden, hat mich dazu überzeugt, Haushaltsaufgaben zu erledigen.</t>
  </si>
  <si>
    <t>Das Design und die Ästhetik der App haben mich überzeugt, Haushaltsaufgaben zu erledigen</t>
  </si>
  <si>
    <t>2024/12/12 3:39:55 PM MEZ</t>
  </si>
  <si>
    <t>2024/12/12 6:12:55 PM MEZ</t>
  </si>
  <si>
    <t>2024/12/15 9:38:36 AM MEZ</t>
  </si>
  <si>
    <t>2024/12/15 10:58:17 AM MEZ</t>
  </si>
  <si>
    <t>2024/12/17 6:03:46 PM MEZ</t>
  </si>
  <si>
    <t>2024/12/17 6:09:33 PM MEZ</t>
  </si>
  <si>
    <t>2024/12/10 6:28:35 PM MEZ</t>
  </si>
  <si>
    <t>2024/12/10 6:28:44 PM MEZ</t>
  </si>
  <si>
    <t>2024/12/12 7:03:26 PM MEZ</t>
  </si>
  <si>
    <t>2024/12/12 7:04:54 PM MEZ</t>
  </si>
  <si>
    <t>2024/12/18 9:24:12 PM MEZ</t>
  </si>
  <si>
    <t>2024/12/18 9:59:04 PM MEZ</t>
  </si>
  <si>
    <t>Design principles</t>
  </si>
  <si>
    <t>DP-1</t>
  </si>
  <si>
    <t>DP-2</t>
  </si>
  <si>
    <t>DP-3</t>
  </si>
  <si>
    <t>DP-6</t>
  </si>
  <si>
    <t>DP-4</t>
  </si>
  <si>
    <t>DP-5</t>
  </si>
  <si>
    <t>Das Erhalten von Feedback oder Belohnungen nach der Erledigung von Aufgaben hat mich 
überzeugt, Haushaltsaufgaben zu erledigen.</t>
  </si>
  <si>
    <t>Der Vergleich meines Fortschritts mit meinem Partner hat mich überzeugt, 
Haushaltsaufgaben zu erledigen.</t>
  </si>
  <si>
    <t>DP-SUM</t>
  </si>
  <si>
    <t>Difference Design Principles</t>
  </si>
  <si>
    <t>Average Difference</t>
  </si>
  <si>
    <t>Deviation</t>
  </si>
  <si>
    <t>Group B</t>
  </si>
  <si>
    <t>IMI SUM</t>
  </si>
  <si>
    <t>IMI AVG</t>
  </si>
  <si>
    <t>MEAN PP</t>
  </si>
  <si>
    <t>T-Test PP (day7)</t>
  </si>
  <si>
    <t>T-Test PP (Day14)</t>
  </si>
  <si>
    <t>INTERIM SURVEY</t>
  </si>
  <si>
    <t>FINAL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</si>
</sst>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8"/>
      <name val="Helvetica Neue"/>
      <family val="2"/>
    </font>
    <font>
      <sz val="16"/>
      <color indexed="8"/>
      <name val="Helvetica Neue"/>
      <family val="2"/>
    </font>
    <font>
      <sz val="14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3" fillId="0" borderId="0" xfId="0" applyNumberFormat="1" applyFont="1" applyAlignment="1">
      <alignment vertical="top"/>
    </xf>
    <xf numFmtId="14" fontId="2" fillId="3" borderId="2" xfId="0" applyNumberFormat="1" applyFont="1" applyFill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4" borderId="0" xfId="0" applyNumberFormat="1" applyFont="1" applyFill="1" applyAlignment="1">
      <alignment vertical="top"/>
    </xf>
    <xf numFmtId="0" fontId="0" fillId="4" borderId="0" xfId="0" applyNumberFormat="1" applyFill="1" applyAlignment="1">
      <alignment vertical="top"/>
    </xf>
    <xf numFmtId="0" fontId="0" fillId="5" borderId="0" xfId="0" applyNumberFormat="1" applyFill="1" applyAlignment="1">
      <alignment vertical="top"/>
    </xf>
    <xf numFmtId="0" fontId="3" fillId="5" borderId="0" xfId="0" applyNumberFormat="1" applyFont="1" applyFill="1" applyAlignment="1">
      <alignment vertical="top"/>
    </xf>
    <xf numFmtId="0" fontId="4" fillId="5" borderId="0" xfId="0" applyFont="1" applyFill="1" applyAlignment="1">
      <alignment vertical="top"/>
    </xf>
    <xf numFmtId="49" fontId="2" fillId="5" borderId="8" xfId="0" applyNumberFormat="1" applyFont="1" applyFill="1" applyBorder="1" applyAlignment="1">
      <alignment vertical="top"/>
    </xf>
    <xf numFmtId="49" fontId="2" fillId="5" borderId="0" xfId="0" applyNumberFormat="1" applyFont="1" applyFill="1" applyBorder="1" applyAlignment="1">
      <alignment vertical="top"/>
    </xf>
    <xf numFmtId="2" fontId="2" fillId="4" borderId="0" xfId="0" applyNumberFormat="1" applyFont="1" applyFill="1" applyAlignment="1">
      <alignment vertical="top"/>
    </xf>
    <xf numFmtId="164" fontId="2" fillId="4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2" fontId="3" fillId="4" borderId="0" xfId="0" applyNumberFormat="1" applyFont="1" applyFill="1" applyAlignment="1">
      <alignment vertical="top"/>
    </xf>
    <xf numFmtId="2" fontId="3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  <xf numFmtId="2" fontId="0" fillId="6" borderId="0" xfId="0" applyNumberFormat="1" applyFill="1" applyAlignment="1">
      <alignment vertical="top"/>
    </xf>
    <xf numFmtId="2" fontId="0" fillId="7" borderId="0" xfId="0" applyNumberFormat="1" applyFill="1" applyAlignment="1">
      <alignment vertical="top"/>
    </xf>
    <xf numFmtId="2" fontId="0" fillId="4" borderId="0" xfId="0" applyNumberFormat="1" applyFill="1" applyAlignment="1">
      <alignment vertical="top"/>
    </xf>
    <xf numFmtId="0" fontId="0" fillId="8" borderId="0" xfId="0" applyNumberFormat="1" applyFill="1" applyAlignment="1">
      <alignment vertical="top"/>
    </xf>
    <xf numFmtId="0" fontId="3" fillId="5" borderId="0" xfId="0" applyNumberFormat="1" applyFont="1" applyFill="1" applyAlignment="1">
      <alignment vertical="top"/>
    </xf>
    <xf numFmtId="0" fontId="3" fillId="0" borderId="0" xfId="0" applyNumberFormat="1" applyFont="1" applyAlignment="1">
      <alignment horizontal="center" vertical="top"/>
    </xf>
    <xf numFmtId="0" fontId="3" fillId="5" borderId="0" xfId="0" applyFont="1" applyFill="1">
      <alignment vertical="top" wrapText="1"/>
    </xf>
    <xf numFmtId="0" fontId="3" fillId="5" borderId="0" xfId="0" applyNumberFormat="1" applyFont="1" applyFill="1">
      <alignment vertical="top" wrapText="1"/>
    </xf>
    <xf numFmtId="0" fontId="7" fillId="5" borderId="0" xfId="0" applyNumberFormat="1" applyFont="1" applyFill="1" applyAlignment="1">
      <alignment horizontal="center" vertical="top"/>
    </xf>
    <xf numFmtId="0" fontId="1" fillId="5" borderId="0" xfId="0" applyNumberFormat="1" applyFont="1" applyFill="1" applyAlignment="1">
      <alignment horizontal="center" vertical="top"/>
    </xf>
    <xf numFmtId="0" fontId="6" fillId="5" borderId="0" xfId="0" applyNumberFormat="1" applyFont="1" applyFill="1" applyAlignment="1">
      <alignment horizontal="center" vertical="top"/>
    </xf>
    <xf numFmtId="49" fontId="2" fillId="5" borderId="8" xfId="0" applyNumberFormat="1" applyFont="1" applyFill="1" applyBorder="1" applyAlignment="1">
      <alignment vertical="top"/>
    </xf>
    <xf numFmtId="49" fontId="2" fillId="5" borderId="0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"/>
  <sheetViews>
    <sheetView showGridLines="0" tabSelected="1" zoomScale="113" zoomScaleNormal="212" workbookViewId="0">
      <selection activeCell="M9" sqref="M9"/>
    </sheetView>
  </sheetViews>
  <sheetFormatPr baseColWidth="10" defaultColWidth="8.33203125" defaultRowHeight="20" customHeight="1" x14ac:dyDescent="0.15"/>
  <cols>
    <col min="1" max="1" width="12.1640625" style="1" customWidth="1"/>
    <col min="2" max="2" width="4.33203125" style="1" customWidth="1"/>
    <col min="3" max="3" width="6.33203125" style="1" customWidth="1"/>
    <col min="4" max="4" width="5.5" style="1" customWidth="1"/>
    <col min="5" max="6" width="6.1640625" style="1" customWidth="1"/>
    <col min="7" max="7" width="7.5" style="1" customWidth="1"/>
    <col min="8" max="8" width="7" style="1" bestFit="1" customWidth="1"/>
    <col min="9" max="9" width="7.6640625" style="1" customWidth="1"/>
    <col min="10" max="10" width="8" style="1" customWidth="1"/>
    <col min="11" max="11" width="9.33203125" style="1" customWidth="1"/>
    <col min="12" max="12" width="8.33203125" style="1" customWidth="1"/>
    <col min="13" max="13" width="7.33203125" style="1" customWidth="1"/>
    <col min="14" max="14" width="6.83203125" style="1" customWidth="1"/>
    <col min="15" max="15" width="9.83203125" style="1" customWidth="1"/>
    <col min="16" max="16" width="8.6640625" style="1" customWidth="1"/>
    <col min="17" max="18" width="8.83203125" style="1" customWidth="1"/>
    <col min="19" max="19" width="10.1640625" style="1" customWidth="1"/>
    <col min="20" max="22" width="8.33203125" style="1"/>
    <col min="23" max="23" width="11.1640625" style="1" customWidth="1"/>
    <col min="24" max="24" width="12.6640625" style="1" bestFit="1" customWidth="1"/>
    <col min="25" max="25" width="9.6640625" style="1" bestFit="1" customWidth="1"/>
    <col min="26" max="16384" width="8.33203125" style="1"/>
  </cols>
  <sheetData>
    <row r="1" spans="1:15" ht="20" customHeight="1" x14ac:dyDescent="0.15">
      <c r="A1" s="37" t="s">
        <v>70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0" customHeight="1" x14ac:dyDescent="0.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ht="20" customHeight="1" x14ac:dyDescent="0.15">
      <c r="A3" s="36" t="s">
        <v>26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ht="20" customHeight="1" x14ac:dyDescent="0.15">
      <c r="A4" s="17" t="s">
        <v>45</v>
      </c>
      <c r="B4" s="16"/>
      <c r="C4" s="31" t="s">
        <v>27</v>
      </c>
      <c r="D4" s="31"/>
      <c r="E4" s="31"/>
      <c r="F4" s="31"/>
      <c r="G4" s="31"/>
      <c r="H4" s="31"/>
      <c r="I4" s="16"/>
      <c r="J4" s="16"/>
      <c r="K4" s="16"/>
      <c r="L4" s="16"/>
      <c r="M4" s="18"/>
      <c r="N4" s="16"/>
      <c r="O4" s="16"/>
    </row>
    <row r="5" spans="1:15" ht="20" customHeight="1" x14ac:dyDescent="0.15">
      <c r="A5" s="17" t="s">
        <v>28</v>
      </c>
      <c r="B5" s="16"/>
      <c r="C5" s="16" t="s">
        <v>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20" customHeight="1" x14ac:dyDescent="0.15">
      <c r="A6" s="17" t="s">
        <v>29</v>
      </c>
      <c r="B6" s="16"/>
      <c r="C6" s="19" t="s">
        <v>3</v>
      </c>
      <c r="D6" s="20"/>
      <c r="E6" s="20"/>
      <c r="F6" s="20"/>
      <c r="G6" s="20"/>
      <c r="H6" s="20"/>
      <c r="I6" s="16"/>
      <c r="J6" s="16"/>
      <c r="K6" s="16"/>
      <c r="L6" s="16"/>
      <c r="M6" s="16"/>
      <c r="N6" s="16"/>
      <c r="O6" s="16"/>
    </row>
    <row r="7" spans="1:15" ht="20" customHeight="1" x14ac:dyDescent="0.15">
      <c r="A7" s="17" t="s">
        <v>30</v>
      </c>
      <c r="B7" s="16"/>
      <c r="C7" s="19" t="s">
        <v>4</v>
      </c>
      <c r="D7" s="20"/>
      <c r="E7" s="20"/>
      <c r="F7" s="20"/>
      <c r="G7" s="20"/>
      <c r="H7" s="20"/>
      <c r="I7" s="20"/>
      <c r="J7" s="20"/>
      <c r="K7" s="20"/>
      <c r="L7" s="20"/>
      <c r="M7" s="16"/>
      <c r="N7" s="16"/>
      <c r="O7" s="16"/>
    </row>
    <row r="8" spans="1:15" ht="20" customHeight="1" x14ac:dyDescent="0.15">
      <c r="A8" s="17" t="s">
        <v>31</v>
      </c>
      <c r="B8" s="16"/>
      <c r="C8" s="38" t="s">
        <v>5</v>
      </c>
      <c r="D8" s="39"/>
      <c r="E8" s="39"/>
      <c r="F8" s="39"/>
      <c r="G8" s="39"/>
      <c r="H8" s="39"/>
      <c r="I8" s="39"/>
      <c r="J8" s="39"/>
      <c r="K8" s="39"/>
      <c r="L8" s="39"/>
      <c r="M8" s="16"/>
      <c r="N8" s="16"/>
      <c r="O8" s="16"/>
    </row>
    <row r="9" spans="1:15" ht="20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ht="20" customHeight="1" x14ac:dyDescent="0.15">
      <c r="A10" s="35" t="s">
        <v>32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15" ht="20" customHeight="1" x14ac:dyDescent="0.15">
      <c r="A11" s="17" t="s">
        <v>45</v>
      </c>
      <c r="B11" s="16"/>
      <c r="C11" s="31" t="s">
        <v>27</v>
      </c>
      <c r="D11" s="31"/>
      <c r="E11" s="31"/>
      <c r="F11" s="31"/>
      <c r="G11" s="31"/>
      <c r="H11" s="31"/>
      <c r="I11" s="16"/>
      <c r="J11" s="16"/>
      <c r="K11" s="16"/>
      <c r="L11" s="16"/>
      <c r="M11" s="16"/>
      <c r="N11" s="16"/>
      <c r="O11" s="16"/>
    </row>
    <row r="12" spans="1:15" ht="20" customHeight="1" x14ac:dyDescent="0.15">
      <c r="A12" s="17" t="s">
        <v>33</v>
      </c>
      <c r="B12" s="16"/>
      <c r="C12" s="33" t="s">
        <v>6</v>
      </c>
      <c r="D12" s="33"/>
      <c r="E12" s="33"/>
      <c r="F12" s="33"/>
      <c r="G12" s="33"/>
      <c r="H12" s="33"/>
      <c r="I12" s="33"/>
      <c r="J12" s="33"/>
      <c r="K12" s="33"/>
      <c r="L12" s="33"/>
      <c r="M12" s="16"/>
      <c r="N12" s="16"/>
      <c r="O12" s="16"/>
    </row>
    <row r="13" spans="1:15" ht="20" customHeight="1" x14ac:dyDescent="0.15">
      <c r="A13" s="17" t="s">
        <v>34</v>
      </c>
      <c r="B13" s="16"/>
      <c r="C13" s="33" t="s">
        <v>7</v>
      </c>
      <c r="D13" s="33"/>
      <c r="E13" s="33"/>
      <c r="F13" s="33"/>
      <c r="G13" s="33"/>
      <c r="H13" s="33"/>
      <c r="I13" s="33"/>
      <c r="J13" s="33"/>
      <c r="K13" s="33"/>
      <c r="L13" s="33"/>
      <c r="M13" s="16"/>
      <c r="N13" s="16"/>
      <c r="O13" s="16"/>
    </row>
    <row r="14" spans="1:15" ht="20" customHeight="1" x14ac:dyDescent="0.15">
      <c r="A14" s="17" t="s">
        <v>35</v>
      </c>
      <c r="B14" s="16"/>
      <c r="C14" s="33" t="s">
        <v>8</v>
      </c>
      <c r="D14" s="33"/>
      <c r="E14" s="33"/>
      <c r="F14" s="33"/>
      <c r="G14" s="33"/>
      <c r="H14" s="33"/>
      <c r="I14" s="33"/>
      <c r="J14" s="33"/>
      <c r="K14" s="33"/>
      <c r="L14" s="33"/>
      <c r="M14" s="16"/>
      <c r="N14" s="16"/>
      <c r="O14" s="16"/>
    </row>
    <row r="15" spans="1:15" ht="20" customHeight="1" x14ac:dyDescent="0.15">
      <c r="A15" s="17" t="s">
        <v>36</v>
      </c>
      <c r="B15" s="16"/>
      <c r="C15" s="31" t="s">
        <v>9</v>
      </c>
      <c r="D15" s="31"/>
      <c r="E15" s="31"/>
      <c r="F15" s="31"/>
      <c r="G15" s="31"/>
      <c r="H15" s="31"/>
      <c r="I15" s="31"/>
      <c r="J15" s="31"/>
      <c r="K15" s="31"/>
      <c r="L15" s="31"/>
      <c r="M15" s="16"/>
      <c r="N15" s="16"/>
      <c r="O15" s="16"/>
    </row>
    <row r="16" spans="1:15" ht="20" customHeight="1" x14ac:dyDescent="0.15">
      <c r="A16" s="17" t="s">
        <v>37</v>
      </c>
      <c r="B16" s="16"/>
      <c r="C16" s="31" t="s">
        <v>10</v>
      </c>
      <c r="D16" s="31"/>
      <c r="E16" s="31"/>
      <c r="F16" s="31"/>
      <c r="G16" s="31"/>
      <c r="H16" s="31"/>
      <c r="I16" s="31"/>
      <c r="J16" s="31"/>
      <c r="K16" s="31"/>
      <c r="L16" s="31"/>
      <c r="M16" s="16"/>
      <c r="N16" s="16"/>
      <c r="O16" s="16"/>
    </row>
    <row r="17" spans="1:24" ht="20" customHeight="1" x14ac:dyDescent="0.15">
      <c r="A17" s="17" t="s">
        <v>38</v>
      </c>
      <c r="B17" s="16"/>
      <c r="C17" s="31" t="s">
        <v>11</v>
      </c>
      <c r="D17" s="31"/>
      <c r="E17" s="31"/>
      <c r="F17" s="31"/>
      <c r="G17" s="31"/>
      <c r="H17" s="31"/>
      <c r="I17" s="31"/>
      <c r="J17" s="31"/>
      <c r="K17" s="31"/>
      <c r="L17" s="31"/>
      <c r="M17" s="16"/>
      <c r="N17" s="16"/>
      <c r="O17" s="16"/>
    </row>
    <row r="18" spans="1:24" ht="20" customHeight="1" x14ac:dyDescent="0.15">
      <c r="A18" s="17" t="s">
        <v>39</v>
      </c>
      <c r="B18" s="16"/>
      <c r="C18" s="31" t="s">
        <v>12</v>
      </c>
      <c r="D18" s="31"/>
      <c r="E18" s="31"/>
      <c r="F18" s="31"/>
      <c r="G18" s="31"/>
      <c r="H18" s="31"/>
      <c r="I18" s="31"/>
      <c r="J18" s="31"/>
      <c r="K18" s="31"/>
      <c r="L18" s="31"/>
      <c r="M18" s="16"/>
      <c r="N18" s="16"/>
      <c r="O18" s="16"/>
    </row>
    <row r="19" spans="1:24" ht="20" customHeight="1" x14ac:dyDescent="0.15">
      <c r="A19" s="17" t="s">
        <v>40</v>
      </c>
      <c r="B19" s="16"/>
      <c r="C19" s="31" t="s">
        <v>13</v>
      </c>
      <c r="D19" s="31"/>
      <c r="E19" s="31"/>
      <c r="F19" s="31"/>
      <c r="G19" s="31"/>
      <c r="H19" s="31"/>
      <c r="I19" s="31"/>
      <c r="J19" s="31"/>
      <c r="K19" s="31"/>
      <c r="L19" s="31"/>
      <c r="M19" s="16"/>
      <c r="N19" s="16"/>
      <c r="O19" s="16"/>
    </row>
    <row r="20" spans="1:24" ht="20" customHeight="1" x14ac:dyDescent="0.15">
      <c r="A20" s="17" t="s">
        <v>41</v>
      </c>
      <c r="B20" s="16"/>
      <c r="C20" s="31" t="s">
        <v>46</v>
      </c>
      <c r="D20" s="31"/>
      <c r="E20" s="31"/>
      <c r="F20" s="31"/>
      <c r="G20" s="31"/>
      <c r="H20" s="31"/>
      <c r="I20" s="31"/>
      <c r="J20" s="31"/>
      <c r="K20" s="31"/>
      <c r="L20" s="31"/>
      <c r="M20" s="16"/>
      <c r="N20" s="16"/>
      <c r="O20" s="16"/>
    </row>
    <row r="21" spans="1:24" ht="20" customHeight="1" x14ac:dyDescent="0.15">
      <c r="A21" s="17" t="s">
        <v>42</v>
      </c>
      <c r="B21" s="16"/>
      <c r="C21" s="31" t="s">
        <v>14</v>
      </c>
      <c r="D21" s="31"/>
      <c r="E21" s="31"/>
      <c r="F21" s="31"/>
      <c r="G21" s="31"/>
      <c r="H21" s="31"/>
      <c r="I21" s="31"/>
      <c r="J21" s="31"/>
      <c r="K21" s="31"/>
      <c r="L21" s="31"/>
      <c r="M21" s="16"/>
      <c r="N21" s="16"/>
      <c r="O21" s="16"/>
    </row>
    <row r="22" spans="1:24" ht="20" customHeight="1" x14ac:dyDescent="0.15">
      <c r="A22" s="17" t="s">
        <v>43</v>
      </c>
      <c r="B22" s="16"/>
      <c r="C22" s="31" t="s">
        <v>15</v>
      </c>
      <c r="D22" s="31"/>
      <c r="E22" s="31"/>
      <c r="F22" s="31"/>
      <c r="G22" s="31"/>
      <c r="H22" s="31"/>
      <c r="I22" s="31"/>
      <c r="J22" s="31"/>
      <c r="K22" s="31"/>
      <c r="L22" s="31"/>
      <c r="M22" s="16"/>
      <c r="N22" s="16"/>
      <c r="O22" s="16"/>
    </row>
    <row r="23" spans="1:24" ht="20" customHeight="1" x14ac:dyDescent="0.15">
      <c r="A23" s="17" t="s">
        <v>44</v>
      </c>
      <c r="B23" s="16"/>
      <c r="C23" s="31" t="s">
        <v>16</v>
      </c>
      <c r="D23" s="31"/>
      <c r="E23" s="31"/>
      <c r="F23" s="31"/>
      <c r="G23" s="31"/>
      <c r="H23" s="31"/>
      <c r="I23" s="31"/>
      <c r="J23" s="31"/>
      <c r="K23" s="31"/>
      <c r="L23" s="31"/>
      <c r="M23" s="16"/>
      <c r="N23" s="16"/>
      <c r="O23" s="16"/>
    </row>
    <row r="24" spans="1:24" ht="20" customHeight="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24" ht="20" customHeight="1" x14ac:dyDescent="0.15">
      <c r="A25" s="35" t="s">
        <v>87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24" ht="20" customHeight="1" x14ac:dyDescent="0.15">
      <c r="A26" s="17" t="s">
        <v>45</v>
      </c>
      <c r="B26" s="16"/>
      <c r="C26" s="31" t="s">
        <v>27</v>
      </c>
      <c r="D26" s="31"/>
      <c r="E26" s="31"/>
      <c r="F26" s="31"/>
      <c r="G26" s="31"/>
      <c r="H26" s="31"/>
      <c r="I26" s="16"/>
      <c r="J26" s="16"/>
      <c r="K26" s="16"/>
      <c r="L26" s="16"/>
      <c r="M26" s="16"/>
      <c r="N26" s="16"/>
      <c r="O26" s="16"/>
    </row>
    <row r="27" spans="1:24" ht="27.75" customHeight="1" x14ac:dyDescent="0.15">
      <c r="A27" s="17" t="s">
        <v>88</v>
      </c>
      <c r="B27" s="16"/>
      <c r="C27" s="33" t="s">
        <v>71</v>
      </c>
      <c r="D27" s="33"/>
      <c r="E27" s="33"/>
      <c r="F27" s="33"/>
      <c r="G27" s="33"/>
      <c r="H27" s="33"/>
      <c r="I27" s="33"/>
      <c r="J27" s="33"/>
      <c r="K27" s="33"/>
      <c r="L27" s="33"/>
      <c r="M27" s="16"/>
      <c r="N27" s="16"/>
      <c r="O27" s="16"/>
    </row>
    <row r="28" spans="1:24" ht="20.25" customHeight="1" x14ac:dyDescent="0.15">
      <c r="A28" s="17" t="s">
        <v>89</v>
      </c>
      <c r="B28" s="16"/>
      <c r="C28" s="33" t="s">
        <v>72</v>
      </c>
      <c r="D28" s="33"/>
      <c r="E28" s="33"/>
      <c r="F28" s="33"/>
      <c r="G28" s="33"/>
      <c r="H28" s="33"/>
      <c r="I28" s="33"/>
      <c r="J28" s="33"/>
      <c r="K28" s="33"/>
      <c r="L28" s="33"/>
      <c r="M28" s="16"/>
      <c r="N28" s="16"/>
      <c r="O28" s="16"/>
      <c r="X28" s="10"/>
    </row>
    <row r="29" spans="1:24" ht="31" customHeight="1" x14ac:dyDescent="0.15">
      <c r="A29" s="17" t="s">
        <v>90</v>
      </c>
      <c r="B29" s="16"/>
      <c r="C29" s="33" t="s">
        <v>95</v>
      </c>
      <c r="D29" s="33"/>
      <c r="E29" s="33"/>
      <c r="F29" s="33"/>
      <c r="G29" s="33"/>
      <c r="H29" s="33"/>
      <c r="I29" s="33"/>
      <c r="J29" s="33"/>
      <c r="K29" s="33"/>
      <c r="L29" s="33"/>
      <c r="M29" s="16"/>
      <c r="N29" s="16"/>
      <c r="O29" s="16"/>
      <c r="X29" s="10"/>
    </row>
    <row r="30" spans="1:24" ht="32" customHeight="1" x14ac:dyDescent="0.15">
      <c r="A30" s="17" t="s">
        <v>92</v>
      </c>
      <c r="B30" s="16"/>
      <c r="C30" s="34" t="s">
        <v>94</v>
      </c>
      <c r="D30" s="31"/>
      <c r="E30" s="31"/>
      <c r="F30" s="31"/>
      <c r="G30" s="31"/>
      <c r="H30" s="31"/>
      <c r="I30" s="31"/>
      <c r="J30" s="31"/>
      <c r="K30" s="31"/>
      <c r="L30" s="31"/>
      <c r="M30" s="16"/>
      <c r="N30" s="16"/>
      <c r="O30" s="16"/>
      <c r="X30" s="10"/>
    </row>
    <row r="31" spans="1:24" ht="20" customHeight="1" x14ac:dyDescent="0.15">
      <c r="A31" s="17" t="s">
        <v>93</v>
      </c>
      <c r="B31" s="16"/>
      <c r="C31" s="31" t="s">
        <v>73</v>
      </c>
      <c r="D31" s="31"/>
      <c r="E31" s="31"/>
      <c r="F31" s="31"/>
      <c r="G31" s="31"/>
      <c r="H31" s="31"/>
      <c r="I31" s="31"/>
      <c r="J31" s="31"/>
      <c r="K31" s="31"/>
      <c r="L31" s="31"/>
      <c r="M31" s="16"/>
      <c r="N31" s="16"/>
      <c r="O31" s="16"/>
      <c r="X31" s="10"/>
    </row>
    <row r="32" spans="1:24" ht="20" customHeight="1" x14ac:dyDescent="0.15">
      <c r="A32" s="17" t="s">
        <v>91</v>
      </c>
      <c r="B32" s="16"/>
      <c r="C32" s="31" t="s">
        <v>74</v>
      </c>
      <c r="D32" s="31"/>
      <c r="E32" s="31"/>
      <c r="F32" s="31"/>
      <c r="G32" s="31"/>
      <c r="H32" s="31"/>
      <c r="I32" s="31"/>
      <c r="J32" s="31"/>
      <c r="K32" s="31"/>
      <c r="L32" s="31"/>
      <c r="M32" s="16"/>
      <c r="N32" s="16"/>
      <c r="O32" s="16"/>
      <c r="X32" s="10"/>
    </row>
    <row r="33" spans="1:26" ht="20" customHeight="1" x14ac:dyDescent="0.15">
      <c r="X33" s="10"/>
    </row>
    <row r="34" spans="1:26" ht="20" customHeight="1" x14ac:dyDescent="0.15">
      <c r="X34" s="10"/>
    </row>
    <row r="37" spans="1:26" ht="20" customHeight="1" x14ac:dyDescent="0.15">
      <c r="A37" s="10" t="s">
        <v>106</v>
      </c>
    </row>
    <row r="38" spans="1:26" ht="20" customHeight="1" x14ac:dyDescent="0.15">
      <c r="A38" s="2" t="s">
        <v>60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6" ht="20" customHeight="1" x14ac:dyDescent="0.15">
      <c r="A39" s="3" t="s">
        <v>0</v>
      </c>
      <c r="B39" s="3" t="s">
        <v>1</v>
      </c>
      <c r="C39" s="3" t="s">
        <v>28</v>
      </c>
      <c r="D39" s="3" t="s">
        <v>29</v>
      </c>
      <c r="E39" s="3" t="s">
        <v>30</v>
      </c>
      <c r="F39" s="3" t="s">
        <v>31</v>
      </c>
      <c r="G39" s="3" t="s">
        <v>62</v>
      </c>
      <c r="H39" s="3" t="s">
        <v>33</v>
      </c>
      <c r="I39" s="3" t="s">
        <v>34</v>
      </c>
      <c r="J39" s="3" t="s">
        <v>35</v>
      </c>
      <c r="K39" s="3" t="s">
        <v>63</v>
      </c>
      <c r="L39" s="3" t="s">
        <v>36</v>
      </c>
      <c r="M39" s="3" t="s">
        <v>37</v>
      </c>
      <c r="N39" s="3" t="s">
        <v>38</v>
      </c>
      <c r="O39" s="3" t="s">
        <v>64</v>
      </c>
      <c r="P39" s="3" t="s">
        <v>42</v>
      </c>
      <c r="Q39" s="3" t="s">
        <v>43</v>
      </c>
      <c r="R39" s="3" t="s">
        <v>44</v>
      </c>
      <c r="S39" s="3" t="s">
        <v>66</v>
      </c>
      <c r="T39" s="3" t="s">
        <v>41</v>
      </c>
      <c r="U39" s="3" t="s">
        <v>40</v>
      </c>
      <c r="V39" s="3" t="s">
        <v>41</v>
      </c>
      <c r="W39" s="3" t="s">
        <v>65</v>
      </c>
      <c r="X39" s="10" t="s">
        <v>101</v>
      </c>
      <c r="Y39" s="10" t="s">
        <v>102</v>
      </c>
      <c r="Z39" s="10" t="s">
        <v>103</v>
      </c>
    </row>
    <row r="40" spans="1:26" ht="20" customHeight="1" x14ac:dyDescent="0.15">
      <c r="A40" s="11">
        <v>45629</v>
      </c>
      <c r="B40" s="5" t="s">
        <v>17</v>
      </c>
      <c r="C40" s="6">
        <v>5</v>
      </c>
      <c r="D40" s="6">
        <v>6</v>
      </c>
      <c r="E40" s="6">
        <v>5</v>
      </c>
      <c r="F40" s="6">
        <v>6</v>
      </c>
      <c r="G40" s="12">
        <f>SUM(C40:F40)</f>
        <v>22</v>
      </c>
      <c r="H40" s="6">
        <v>5</v>
      </c>
      <c r="I40" s="6">
        <v>4</v>
      </c>
      <c r="J40" s="6">
        <v>4</v>
      </c>
      <c r="K40" s="12">
        <f>SUM(H40:J40)</f>
        <v>13</v>
      </c>
      <c r="L40" s="6">
        <v>4</v>
      </c>
      <c r="M40" s="6">
        <v>6</v>
      </c>
      <c r="N40" s="6">
        <v>6</v>
      </c>
      <c r="O40" s="12">
        <f>SUM(L40:N40)</f>
        <v>16</v>
      </c>
      <c r="P40" s="6">
        <v>6</v>
      </c>
      <c r="Q40" s="6">
        <v>7</v>
      </c>
      <c r="R40" s="6">
        <v>6</v>
      </c>
      <c r="S40" s="12">
        <f>SUM(P40:R40)</f>
        <v>19</v>
      </c>
      <c r="T40" s="6">
        <v>2</v>
      </c>
      <c r="U40" s="6">
        <v>3</v>
      </c>
      <c r="V40" s="6">
        <v>2</v>
      </c>
      <c r="W40" s="12">
        <f>SUM(T40:V40)</f>
        <v>7</v>
      </c>
      <c r="X40" s="26">
        <f>SUM(H40:J40,L40:N40,P40:R40,T40:V40)</f>
        <v>55</v>
      </c>
      <c r="Y40" s="26">
        <f>AVERAGE(H40:J40)</f>
        <v>4.333333333333333</v>
      </c>
      <c r="Z40" s="26">
        <f>IF(COUNT(C40:F40)&gt;0,AVERAGE(C40:F40),"")</f>
        <v>5.5</v>
      </c>
    </row>
    <row r="41" spans="1:26" ht="20" customHeight="1" x14ac:dyDescent="0.15">
      <c r="A41" s="11" t="s">
        <v>23</v>
      </c>
      <c r="B41" s="8" t="s">
        <v>18</v>
      </c>
      <c r="C41" s="9">
        <v>5</v>
      </c>
      <c r="D41" s="9">
        <v>4</v>
      </c>
      <c r="E41" s="9">
        <v>5</v>
      </c>
      <c r="F41" s="6">
        <v>5</v>
      </c>
      <c r="G41" s="12">
        <f t="shared" ref="G41:G45" si="0">SUM(C41:F41)</f>
        <v>19</v>
      </c>
      <c r="H41" s="6">
        <v>4</v>
      </c>
      <c r="I41" s="6">
        <v>4</v>
      </c>
      <c r="J41" s="6">
        <v>5</v>
      </c>
      <c r="K41" s="12">
        <f t="shared" ref="K41:K45" si="1">SUM(H41:J41)</f>
        <v>13</v>
      </c>
      <c r="L41" s="6">
        <v>5</v>
      </c>
      <c r="M41" s="6">
        <v>6</v>
      </c>
      <c r="N41" s="6">
        <v>6</v>
      </c>
      <c r="O41" s="12">
        <f t="shared" ref="O41:O45" si="2">SUM(L41:N41)</f>
        <v>17</v>
      </c>
      <c r="P41" s="6">
        <v>6</v>
      </c>
      <c r="Q41" s="6">
        <v>6</v>
      </c>
      <c r="R41" s="6">
        <v>5</v>
      </c>
      <c r="S41" s="12">
        <f t="shared" ref="S41:S45" si="3">SUM(P41:R41)</f>
        <v>17</v>
      </c>
      <c r="T41" s="6">
        <v>5</v>
      </c>
      <c r="U41" s="9">
        <v>1</v>
      </c>
      <c r="V41" s="9">
        <v>4</v>
      </c>
      <c r="W41" s="12">
        <f t="shared" ref="W41:W45" si="4">SUM(T41:V41)</f>
        <v>10</v>
      </c>
      <c r="X41" s="26">
        <f t="shared" ref="X41:X45" si="5">SUM(H41:J41,L41:N41,P41:R41,T41:V41)</f>
        <v>57</v>
      </c>
      <c r="Y41" s="26">
        <f t="shared" ref="Y41:Y45" si="6">AVERAGE(H41:J41)</f>
        <v>4.333333333333333</v>
      </c>
      <c r="Z41" s="26">
        <f t="shared" ref="Z41:Z45" si="7">IF(COUNT(C41:F41)&gt;0,AVERAGE(C41:F41),"")</f>
        <v>4.75</v>
      </c>
    </row>
    <row r="42" spans="1:26" ht="20" customHeight="1" x14ac:dyDescent="0.15">
      <c r="A42" s="11" t="s">
        <v>24</v>
      </c>
      <c r="B42" s="8" t="s">
        <v>19</v>
      </c>
      <c r="C42" s="9">
        <v>2</v>
      </c>
      <c r="D42" s="9">
        <v>5</v>
      </c>
      <c r="E42" s="9">
        <v>1</v>
      </c>
      <c r="F42" s="6">
        <v>3</v>
      </c>
      <c r="G42" s="12">
        <f t="shared" si="0"/>
        <v>11</v>
      </c>
      <c r="H42" s="6">
        <v>3</v>
      </c>
      <c r="I42" s="6">
        <v>1</v>
      </c>
      <c r="J42" s="6">
        <v>1</v>
      </c>
      <c r="K42" s="12">
        <f t="shared" si="1"/>
        <v>5</v>
      </c>
      <c r="L42" s="6">
        <v>5</v>
      </c>
      <c r="M42" s="6">
        <v>6</v>
      </c>
      <c r="N42" s="6">
        <v>7</v>
      </c>
      <c r="O42" s="12">
        <f t="shared" si="2"/>
        <v>18</v>
      </c>
      <c r="P42" s="6">
        <v>7</v>
      </c>
      <c r="Q42" s="6">
        <v>7</v>
      </c>
      <c r="R42" s="6">
        <v>7</v>
      </c>
      <c r="S42" s="12">
        <f t="shared" si="3"/>
        <v>21</v>
      </c>
      <c r="T42" s="6">
        <v>1</v>
      </c>
      <c r="U42" s="9">
        <v>1</v>
      </c>
      <c r="V42" s="9">
        <v>1</v>
      </c>
      <c r="W42" s="12">
        <f t="shared" si="4"/>
        <v>3</v>
      </c>
      <c r="X42" s="26">
        <f t="shared" si="5"/>
        <v>47</v>
      </c>
      <c r="Y42" s="26">
        <f t="shared" si="6"/>
        <v>1.6666666666666667</v>
      </c>
      <c r="Z42" s="26">
        <f t="shared" si="7"/>
        <v>2.75</v>
      </c>
    </row>
    <row r="43" spans="1:26" ht="20" customHeight="1" x14ac:dyDescent="0.15">
      <c r="A43" s="11" t="s">
        <v>24</v>
      </c>
      <c r="B43" s="8" t="s">
        <v>20</v>
      </c>
      <c r="C43" s="9">
        <v>1</v>
      </c>
      <c r="D43" s="9">
        <v>1</v>
      </c>
      <c r="E43" s="9">
        <v>1</v>
      </c>
      <c r="F43" s="6">
        <v>1</v>
      </c>
      <c r="G43" s="12">
        <f t="shared" si="0"/>
        <v>4</v>
      </c>
      <c r="H43" s="6">
        <v>4</v>
      </c>
      <c r="I43" s="6">
        <v>3</v>
      </c>
      <c r="J43" s="6">
        <v>1</v>
      </c>
      <c r="K43" s="12">
        <f t="shared" si="1"/>
        <v>8</v>
      </c>
      <c r="L43" s="6">
        <v>7</v>
      </c>
      <c r="M43" s="6">
        <v>7</v>
      </c>
      <c r="N43" s="6">
        <v>7</v>
      </c>
      <c r="O43" s="12">
        <f t="shared" si="2"/>
        <v>21</v>
      </c>
      <c r="P43" s="6">
        <v>7</v>
      </c>
      <c r="Q43" s="6">
        <v>7</v>
      </c>
      <c r="R43" s="6">
        <v>7</v>
      </c>
      <c r="S43" s="12">
        <f t="shared" si="3"/>
        <v>21</v>
      </c>
      <c r="T43" s="6">
        <v>1</v>
      </c>
      <c r="U43" s="9">
        <v>1</v>
      </c>
      <c r="V43" s="9">
        <v>1</v>
      </c>
      <c r="W43" s="12">
        <f t="shared" si="4"/>
        <v>3</v>
      </c>
      <c r="X43" s="26">
        <f t="shared" si="5"/>
        <v>53</v>
      </c>
      <c r="Y43" s="26">
        <f t="shared" si="6"/>
        <v>2.6666666666666665</v>
      </c>
      <c r="Z43" s="26">
        <f t="shared" si="7"/>
        <v>1</v>
      </c>
    </row>
    <row r="44" spans="1:26" ht="20" customHeight="1" x14ac:dyDescent="0.15">
      <c r="A44" s="11" t="s">
        <v>25</v>
      </c>
      <c r="B44" s="8" t="s">
        <v>21</v>
      </c>
      <c r="C44" s="9">
        <v>3</v>
      </c>
      <c r="D44" s="9">
        <v>3</v>
      </c>
      <c r="E44" s="9">
        <v>5</v>
      </c>
      <c r="F44" s="6">
        <v>5</v>
      </c>
      <c r="G44" s="12">
        <f t="shared" si="0"/>
        <v>16</v>
      </c>
      <c r="H44" s="6">
        <v>4</v>
      </c>
      <c r="I44" s="6">
        <v>5</v>
      </c>
      <c r="J44" s="6">
        <v>5</v>
      </c>
      <c r="K44" s="12">
        <f t="shared" si="1"/>
        <v>14</v>
      </c>
      <c r="L44" s="6">
        <v>6</v>
      </c>
      <c r="M44" s="6">
        <v>5</v>
      </c>
      <c r="N44" s="6">
        <v>6</v>
      </c>
      <c r="O44" s="12">
        <f t="shared" si="2"/>
        <v>17</v>
      </c>
      <c r="P44" s="6">
        <v>5</v>
      </c>
      <c r="Q44" s="6">
        <v>5</v>
      </c>
      <c r="R44" s="6">
        <v>3</v>
      </c>
      <c r="S44" s="12">
        <f t="shared" si="3"/>
        <v>13</v>
      </c>
      <c r="T44" s="6">
        <v>2</v>
      </c>
      <c r="U44" s="9">
        <v>3</v>
      </c>
      <c r="V44" s="9">
        <v>1</v>
      </c>
      <c r="W44" s="12">
        <f t="shared" si="4"/>
        <v>6</v>
      </c>
      <c r="X44" s="26">
        <f t="shared" si="5"/>
        <v>50</v>
      </c>
      <c r="Y44" s="26">
        <f t="shared" si="6"/>
        <v>4.666666666666667</v>
      </c>
      <c r="Z44" s="26">
        <f t="shared" si="7"/>
        <v>4</v>
      </c>
    </row>
    <row r="45" spans="1:26" ht="20" customHeight="1" x14ac:dyDescent="0.15">
      <c r="A45" s="11" t="s">
        <v>25</v>
      </c>
      <c r="B45" s="8" t="s">
        <v>22</v>
      </c>
      <c r="C45" s="9">
        <v>1</v>
      </c>
      <c r="D45" s="9">
        <v>3</v>
      </c>
      <c r="E45" s="9">
        <v>2</v>
      </c>
      <c r="F45" s="6">
        <v>4</v>
      </c>
      <c r="G45" s="12">
        <f t="shared" si="0"/>
        <v>10</v>
      </c>
      <c r="H45" s="6">
        <v>4</v>
      </c>
      <c r="I45" s="6">
        <v>6</v>
      </c>
      <c r="J45" s="6">
        <v>6</v>
      </c>
      <c r="K45" s="12">
        <f t="shared" si="1"/>
        <v>16</v>
      </c>
      <c r="L45" s="6">
        <v>4</v>
      </c>
      <c r="M45" s="6">
        <v>6</v>
      </c>
      <c r="N45" s="6">
        <v>1</v>
      </c>
      <c r="O45" s="12">
        <f t="shared" si="2"/>
        <v>11</v>
      </c>
      <c r="P45" s="6">
        <v>7</v>
      </c>
      <c r="Q45" s="6">
        <v>7</v>
      </c>
      <c r="R45" s="6">
        <v>7</v>
      </c>
      <c r="S45" s="12">
        <f t="shared" si="3"/>
        <v>21</v>
      </c>
      <c r="T45" s="6">
        <v>6</v>
      </c>
      <c r="U45" s="9">
        <v>7</v>
      </c>
      <c r="V45" s="9">
        <v>3</v>
      </c>
      <c r="W45" s="12">
        <f t="shared" si="4"/>
        <v>16</v>
      </c>
      <c r="X45" s="26">
        <f t="shared" si="5"/>
        <v>64</v>
      </c>
      <c r="Y45" s="26">
        <f t="shared" si="6"/>
        <v>5.333333333333333</v>
      </c>
      <c r="Z45" s="26">
        <f t="shared" si="7"/>
        <v>2.5</v>
      </c>
    </row>
    <row r="46" spans="1:26" ht="20" customHeight="1" x14ac:dyDescent="0.15">
      <c r="A46" s="14" t="s">
        <v>47</v>
      </c>
      <c r="B46" s="15"/>
      <c r="C46" s="21">
        <f t="shared" ref="C46:F46" si="8">AVERAGE(C40:C45)</f>
        <v>2.8333333333333335</v>
      </c>
      <c r="D46" s="21">
        <f t="shared" si="8"/>
        <v>3.6666666666666665</v>
      </c>
      <c r="E46" s="21">
        <f t="shared" si="8"/>
        <v>3.1666666666666665</v>
      </c>
      <c r="F46" s="21">
        <f t="shared" si="8"/>
        <v>4</v>
      </c>
      <c r="G46" s="21">
        <f>AVERAGE(G40:G45)</f>
        <v>13.666666666666666</v>
      </c>
      <c r="H46" s="15"/>
      <c r="I46" s="15"/>
      <c r="J46" s="15"/>
      <c r="K46" s="21">
        <f>AVERAGE(K40:K45)</f>
        <v>11.5</v>
      </c>
      <c r="L46" s="15"/>
      <c r="M46" s="15"/>
      <c r="N46" s="15"/>
      <c r="O46" s="21">
        <f>AVERAGE(O40:O45)</f>
        <v>16.666666666666668</v>
      </c>
      <c r="P46" s="15"/>
      <c r="Q46" s="15"/>
      <c r="R46" s="15"/>
      <c r="S46" s="21">
        <f>AVERAGE(S40:S45)</f>
        <v>18.666666666666668</v>
      </c>
      <c r="T46" s="15"/>
      <c r="U46" s="15"/>
      <c r="V46" s="15"/>
      <c r="W46" s="21">
        <f>AVERAGE(W40:W45)</f>
        <v>7.5</v>
      </c>
      <c r="X46" s="26"/>
      <c r="Z46" s="26"/>
    </row>
    <row r="47" spans="1:26" ht="20" customHeight="1" x14ac:dyDescent="0.15">
      <c r="A47" s="14" t="s">
        <v>68</v>
      </c>
      <c r="B47" s="15"/>
      <c r="C47" s="22">
        <f t="shared" ref="C47:F47" si="9">_xlfn.STDEV.S(C40:C45)</f>
        <v>1.8348478592697182</v>
      </c>
      <c r="D47" s="22">
        <f t="shared" si="9"/>
        <v>1.751190071541826</v>
      </c>
      <c r="E47" s="22">
        <f t="shared" si="9"/>
        <v>2.0412414523193152</v>
      </c>
      <c r="F47" s="22">
        <f t="shared" si="9"/>
        <v>1.7888543819998317</v>
      </c>
      <c r="G47" s="21">
        <f>_xlfn.STDEV.S(G40:G45)</f>
        <v>6.5929255013739274</v>
      </c>
      <c r="H47" s="15"/>
      <c r="I47" s="15"/>
      <c r="J47" s="15"/>
      <c r="K47" s="21">
        <f t="shared" ref="K47:W47" si="10">_xlfn.STDEV.S(K40:K45)</f>
        <v>4.135214625627067</v>
      </c>
      <c r="L47" s="29"/>
      <c r="M47" s="29"/>
      <c r="N47" s="29"/>
      <c r="O47" s="21">
        <f t="shared" si="10"/>
        <v>3.2659863237109019</v>
      </c>
      <c r="P47" s="29"/>
      <c r="Q47" s="29"/>
      <c r="R47" s="29"/>
      <c r="S47" s="21">
        <f t="shared" si="10"/>
        <v>3.2041639575194489</v>
      </c>
      <c r="T47" s="29"/>
      <c r="U47" s="29"/>
      <c r="V47" s="29"/>
      <c r="W47" s="21">
        <f t="shared" si="10"/>
        <v>4.9295030175464953</v>
      </c>
      <c r="X47" s="26"/>
      <c r="Z47" s="26"/>
    </row>
    <row r="48" spans="1:26" ht="20" customHeight="1" x14ac:dyDescent="0.15">
      <c r="A48" s="14" t="s">
        <v>59</v>
      </c>
      <c r="B48" s="15"/>
      <c r="C48" s="15"/>
      <c r="D48" s="15"/>
      <c r="E48" s="15"/>
      <c r="F48" s="15"/>
      <c r="G48" s="21">
        <f>MEDIAN(G40:G45)</f>
        <v>13.5</v>
      </c>
      <c r="H48" s="15"/>
      <c r="I48" s="15"/>
      <c r="J48" s="15"/>
      <c r="K48" s="22">
        <f t="shared" ref="K48:W48" si="11">MEDIAN(K40:K45)</f>
        <v>13</v>
      </c>
      <c r="L48" s="15"/>
      <c r="M48" s="15"/>
      <c r="N48" s="15"/>
      <c r="O48" s="22">
        <f t="shared" si="11"/>
        <v>17</v>
      </c>
      <c r="P48" s="15"/>
      <c r="Q48" s="15"/>
      <c r="R48" s="15"/>
      <c r="S48" s="22">
        <f t="shared" si="11"/>
        <v>20</v>
      </c>
      <c r="T48" s="15"/>
      <c r="U48" s="15"/>
      <c r="V48" s="15"/>
      <c r="W48" s="21">
        <f t="shared" si="11"/>
        <v>6.5</v>
      </c>
      <c r="X48" s="26"/>
      <c r="Z48" s="26"/>
    </row>
    <row r="49" spans="1:26" ht="20" customHeight="1" x14ac:dyDescent="0.15">
      <c r="X49" s="26"/>
      <c r="Z49" s="26"/>
    </row>
    <row r="50" spans="1:26" ht="20" customHeight="1" x14ac:dyDescent="0.15">
      <c r="A50" s="2" t="s">
        <v>69</v>
      </c>
      <c r="X50" s="26"/>
      <c r="Z50" s="26"/>
    </row>
    <row r="51" spans="1:26" ht="20" customHeight="1" x14ac:dyDescent="0.15">
      <c r="A51" s="4" t="s">
        <v>48</v>
      </c>
      <c r="B51" s="5" t="s">
        <v>49</v>
      </c>
      <c r="C51" s="6">
        <v>4</v>
      </c>
      <c r="D51" s="6">
        <v>4</v>
      </c>
      <c r="E51" s="6">
        <v>4</v>
      </c>
      <c r="F51" s="6">
        <v>4</v>
      </c>
      <c r="G51" s="12">
        <f t="shared" ref="G51:G56" si="12">SUM(C51:F51)</f>
        <v>16</v>
      </c>
      <c r="H51" s="6">
        <v>3</v>
      </c>
      <c r="I51" s="6">
        <v>7</v>
      </c>
      <c r="J51" s="6">
        <v>4</v>
      </c>
      <c r="K51" s="12">
        <f t="shared" ref="K51:K56" si="13">SUM(H51:J51)</f>
        <v>14</v>
      </c>
      <c r="L51" s="6">
        <v>5</v>
      </c>
      <c r="M51" s="6">
        <v>7</v>
      </c>
      <c r="N51" s="6">
        <v>7</v>
      </c>
      <c r="O51" s="12">
        <f t="shared" ref="O51:O56" si="14">SUM(L51:N51)</f>
        <v>19</v>
      </c>
      <c r="P51" s="6">
        <v>7</v>
      </c>
      <c r="Q51" s="6">
        <v>7</v>
      </c>
      <c r="R51" s="6">
        <v>7</v>
      </c>
      <c r="S51" s="12">
        <f t="shared" ref="S51:S56" si="15">SUM(P51:R51)</f>
        <v>21</v>
      </c>
      <c r="T51" s="6">
        <v>1</v>
      </c>
      <c r="U51" s="6">
        <v>1</v>
      </c>
      <c r="V51" s="6">
        <v>2</v>
      </c>
      <c r="W51" s="12">
        <f t="shared" ref="W51:W56" si="16">SUM(T51:V51)</f>
        <v>4</v>
      </c>
      <c r="X51" s="26">
        <f>SUM(H51:J51,L51:N51,P51:R51,T51:V51)</f>
        <v>58</v>
      </c>
      <c r="Y51" s="26">
        <f>AVERAGE(H51:J51)</f>
        <v>4.666666666666667</v>
      </c>
      <c r="Z51" s="26">
        <f>IF(COUNT(C51:F51)&gt;0,AVERAGE(C51:F51),"")</f>
        <v>4</v>
      </c>
    </row>
    <row r="52" spans="1:26" ht="20" customHeight="1" x14ac:dyDescent="0.15">
      <c r="A52" s="7" t="s">
        <v>50</v>
      </c>
      <c r="B52" s="8" t="s">
        <v>51</v>
      </c>
      <c r="C52" s="9">
        <v>4</v>
      </c>
      <c r="D52" s="9">
        <v>4</v>
      </c>
      <c r="E52" s="9">
        <v>4</v>
      </c>
      <c r="F52" s="9">
        <v>4</v>
      </c>
      <c r="G52" s="12">
        <f t="shared" si="12"/>
        <v>16</v>
      </c>
      <c r="H52" s="9">
        <v>5</v>
      </c>
      <c r="I52" s="9">
        <v>5</v>
      </c>
      <c r="J52" s="9">
        <v>5</v>
      </c>
      <c r="K52" s="12">
        <f t="shared" si="13"/>
        <v>15</v>
      </c>
      <c r="L52" s="9">
        <v>3</v>
      </c>
      <c r="M52" s="9">
        <v>2</v>
      </c>
      <c r="N52" s="9">
        <v>2</v>
      </c>
      <c r="O52" s="12">
        <f t="shared" si="14"/>
        <v>7</v>
      </c>
      <c r="P52" s="9">
        <v>7</v>
      </c>
      <c r="Q52" s="9">
        <v>7</v>
      </c>
      <c r="R52" s="9">
        <v>7</v>
      </c>
      <c r="S52" s="12">
        <f t="shared" si="15"/>
        <v>21</v>
      </c>
      <c r="T52" s="9">
        <v>2</v>
      </c>
      <c r="U52" s="9">
        <v>6</v>
      </c>
      <c r="V52" s="9">
        <v>1</v>
      </c>
      <c r="W52" s="12">
        <f t="shared" si="16"/>
        <v>9</v>
      </c>
      <c r="X52" s="26">
        <f t="shared" ref="X52:X56" si="17">SUM(H52:J52,L52:N52,P52:R52,T52:V52)</f>
        <v>52</v>
      </c>
      <c r="Y52" s="26">
        <f t="shared" ref="Y52:Y56" si="18">AVERAGE(H52:J52)</f>
        <v>5</v>
      </c>
      <c r="Z52" s="26">
        <f t="shared" ref="Z52:Z56" si="19">IF(COUNT(C52:F52)&gt;0,AVERAGE(C52:F52),"")</f>
        <v>4</v>
      </c>
    </row>
    <row r="53" spans="1:26" ht="20" customHeight="1" x14ac:dyDescent="0.15">
      <c r="A53" s="7" t="s">
        <v>52</v>
      </c>
      <c r="B53" s="8" t="s">
        <v>53</v>
      </c>
      <c r="C53" s="9">
        <v>6</v>
      </c>
      <c r="D53" s="9">
        <v>5</v>
      </c>
      <c r="E53" s="9">
        <v>6</v>
      </c>
      <c r="F53" s="9">
        <v>7</v>
      </c>
      <c r="G53" s="12">
        <f t="shared" si="12"/>
        <v>24</v>
      </c>
      <c r="H53" s="9">
        <v>7</v>
      </c>
      <c r="I53" s="9">
        <v>7</v>
      </c>
      <c r="J53" s="9">
        <v>7</v>
      </c>
      <c r="K53" s="12">
        <f t="shared" si="13"/>
        <v>21</v>
      </c>
      <c r="L53" s="9">
        <v>7</v>
      </c>
      <c r="M53" s="9">
        <v>5</v>
      </c>
      <c r="N53" s="9">
        <v>5</v>
      </c>
      <c r="O53" s="12">
        <f t="shared" si="14"/>
        <v>17</v>
      </c>
      <c r="P53" s="9">
        <v>6</v>
      </c>
      <c r="Q53" s="9">
        <v>5</v>
      </c>
      <c r="R53" s="9">
        <v>6</v>
      </c>
      <c r="S53" s="12">
        <f t="shared" si="15"/>
        <v>17</v>
      </c>
      <c r="T53" s="9">
        <v>3</v>
      </c>
      <c r="U53" s="9">
        <v>1</v>
      </c>
      <c r="V53" s="9">
        <v>1</v>
      </c>
      <c r="W53" s="12">
        <f t="shared" si="16"/>
        <v>5</v>
      </c>
      <c r="X53" s="26">
        <f t="shared" si="17"/>
        <v>60</v>
      </c>
      <c r="Y53" s="26">
        <f t="shared" si="18"/>
        <v>7</v>
      </c>
      <c r="Z53" s="26">
        <f t="shared" si="19"/>
        <v>6</v>
      </c>
    </row>
    <row r="54" spans="1:26" ht="20" customHeight="1" x14ac:dyDescent="0.15">
      <c r="A54" s="7" t="s">
        <v>54</v>
      </c>
      <c r="B54" s="8" t="s">
        <v>55</v>
      </c>
      <c r="C54" s="9">
        <v>6</v>
      </c>
      <c r="D54" s="9">
        <v>6</v>
      </c>
      <c r="E54" s="9">
        <v>6</v>
      </c>
      <c r="F54" s="9">
        <v>7</v>
      </c>
      <c r="G54" s="12">
        <f t="shared" si="12"/>
        <v>25</v>
      </c>
      <c r="H54" s="9">
        <v>7</v>
      </c>
      <c r="I54" s="9">
        <v>7</v>
      </c>
      <c r="J54" s="9">
        <v>7</v>
      </c>
      <c r="K54" s="12">
        <f t="shared" si="13"/>
        <v>21</v>
      </c>
      <c r="L54" s="9">
        <v>6</v>
      </c>
      <c r="M54" s="9">
        <v>6</v>
      </c>
      <c r="N54" s="9">
        <v>6</v>
      </c>
      <c r="O54" s="12">
        <f t="shared" si="14"/>
        <v>18</v>
      </c>
      <c r="P54" s="9">
        <v>7</v>
      </c>
      <c r="Q54" s="9">
        <v>5</v>
      </c>
      <c r="R54" s="9">
        <v>6</v>
      </c>
      <c r="S54" s="12">
        <f t="shared" si="15"/>
        <v>18</v>
      </c>
      <c r="T54" s="9">
        <v>5</v>
      </c>
      <c r="U54" s="9">
        <v>1</v>
      </c>
      <c r="V54" s="9">
        <v>1</v>
      </c>
      <c r="W54" s="12">
        <f t="shared" si="16"/>
        <v>7</v>
      </c>
      <c r="X54" s="26">
        <f t="shared" si="17"/>
        <v>64</v>
      </c>
      <c r="Y54" s="26">
        <f t="shared" si="18"/>
        <v>7</v>
      </c>
      <c r="Z54" s="26">
        <f t="shared" si="19"/>
        <v>6.25</v>
      </c>
    </row>
    <row r="55" spans="1:26" ht="20" customHeight="1" x14ac:dyDescent="0.15">
      <c r="A55" s="7" t="s">
        <v>56</v>
      </c>
      <c r="B55" s="8" t="s">
        <v>57</v>
      </c>
      <c r="C55" s="9">
        <v>5</v>
      </c>
      <c r="D55" s="9">
        <v>7</v>
      </c>
      <c r="E55" s="9">
        <v>7</v>
      </c>
      <c r="F55" s="9">
        <v>6</v>
      </c>
      <c r="G55" s="12">
        <f t="shared" si="12"/>
        <v>25</v>
      </c>
      <c r="H55" s="9">
        <v>7</v>
      </c>
      <c r="I55" s="9">
        <v>7</v>
      </c>
      <c r="J55" s="9">
        <v>7</v>
      </c>
      <c r="K55" s="12">
        <f t="shared" si="13"/>
        <v>21</v>
      </c>
      <c r="L55" s="9">
        <v>4</v>
      </c>
      <c r="M55" s="9">
        <v>6</v>
      </c>
      <c r="N55" s="9">
        <v>6</v>
      </c>
      <c r="O55" s="12">
        <f t="shared" si="14"/>
        <v>16</v>
      </c>
      <c r="P55" s="9">
        <v>6</v>
      </c>
      <c r="Q55" s="9">
        <v>7</v>
      </c>
      <c r="R55" s="9">
        <v>7</v>
      </c>
      <c r="S55" s="12">
        <f t="shared" si="15"/>
        <v>20</v>
      </c>
      <c r="T55" s="9">
        <v>5</v>
      </c>
      <c r="U55" s="9">
        <v>2</v>
      </c>
      <c r="V55" s="9">
        <v>1</v>
      </c>
      <c r="W55" s="12">
        <f t="shared" si="16"/>
        <v>8</v>
      </c>
      <c r="X55" s="26">
        <f t="shared" si="17"/>
        <v>65</v>
      </c>
      <c r="Y55" s="26">
        <f t="shared" si="18"/>
        <v>7</v>
      </c>
      <c r="Z55" s="26">
        <f t="shared" si="19"/>
        <v>6.25</v>
      </c>
    </row>
    <row r="56" spans="1:26" ht="20" customHeight="1" x14ac:dyDescent="0.15">
      <c r="A56" s="7" t="s">
        <v>58</v>
      </c>
      <c r="B56" s="13" t="s">
        <v>67</v>
      </c>
      <c r="C56" s="9">
        <v>7</v>
      </c>
      <c r="D56" s="9">
        <v>7</v>
      </c>
      <c r="E56" s="9">
        <v>6</v>
      </c>
      <c r="F56" s="9">
        <v>7</v>
      </c>
      <c r="G56" s="12">
        <f t="shared" si="12"/>
        <v>27</v>
      </c>
      <c r="H56" s="9">
        <v>7</v>
      </c>
      <c r="I56" s="9">
        <v>7</v>
      </c>
      <c r="J56" s="9">
        <v>6</v>
      </c>
      <c r="K56" s="12">
        <f t="shared" si="13"/>
        <v>20</v>
      </c>
      <c r="L56" s="9">
        <v>5</v>
      </c>
      <c r="M56" s="9">
        <v>7</v>
      </c>
      <c r="N56" s="9">
        <v>6</v>
      </c>
      <c r="O56" s="12">
        <f t="shared" si="14"/>
        <v>18</v>
      </c>
      <c r="P56" s="9">
        <v>4</v>
      </c>
      <c r="Q56" s="9">
        <v>6</v>
      </c>
      <c r="R56" s="9">
        <v>6</v>
      </c>
      <c r="S56" s="12">
        <f t="shared" si="15"/>
        <v>16</v>
      </c>
      <c r="T56" s="9">
        <v>5</v>
      </c>
      <c r="U56" s="9">
        <v>2</v>
      </c>
      <c r="V56" s="9">
        <v>5</v>
      </c>
      <c r="W56" s="12">
        <f t="shared" si="16"/>
        <v>12</v>
      </c>
      <c r="X56" s="26">
        <f t="shared" si="17"/>
        <v>66</v>
      </c>
      <c r="Y56" s="26">
        <f t="shared" si="18"/>
        <v>6.666666666666667</v>
      </c>
      <c r="Z56" s="26">
        <f t="shared" si="19"/>
        <v>6.75</v>
      </c>
    </row>
    <row r="57" spans="1:26" ht="20" customHeight="1" x14ac:dyDescent="0.15">
      <c r="A57" s="14" t="s">
        <v>47</v>
      </c>
      <c r="B57" s="15"/>
      <c r="C57" s="21">
        <f t="shared" ref="C57:F57" si="20">AVERAGE(C51:C56)</f>
        <v>5.333333333333333</v>
      </c>
      <c r="D57" s="21">
        <f t="shared" si="20"/>
        <v>5.5</v>
      </c>
      <c r="E57" s="21">
        <f t="shared" si="20"/>
        <v>5.5</v>
      </c>
      <c r="F57" s="21">
        <f t="shared" si="20"/>
        <v>5.833333333333333</v>
      </c>
      <c r="G57" s="21">
        <f>AVERAGE(G51:G56)</f>
        <v>22.166666666666668</v>
      </c>
      <c r="H57" s="15"/>
      <c r="I57" s="15"/>
      <c r="J57" s="15"/>
      <c r="K57" s="21">
        <f>AVERAGE(K51:K56)</f>
        <v>18.666666666666668</v>
      </c>
      <c r="L57" s="15"/>
      <c r="M57" s="15"/>
      <c r="N57" s="15"/>
      <c r="O57" s="21">
        <f>AVERAGE(O51:O56)</f>
        <v>15.833333333333334</v>
      </c>
      <c r="P57" s="15"/>
      <c r="Q57" s="15"/>
      <c r="R57" s="15"/>
      <c r="S57" s="21">
        <f>AVERAGE(S51:S56)</f>
        <v>18.833333333333332</v>
      </c>
      <c r="T57" s="15"/>
      <c r="U57" s="15"/>
      <c r="V57" s="15"/>
      <c r="W57" s="21">
        <f>AVERAGE(W51:W56)</f>
        <v>7.5</v>
      </c>
    </row>
    <row r="58" spans="1:26" ht="20" customHeight="1" x14ac:dyDescent="0.15">
      <c r="A58" s="14" t="s">
        <v>68</v>
      </c>
      <c r="B58" s="15"/>
      <c r="C58" s="22">
        <f t="shared" ref="C58:F58" si="21">_xlfn.STDEV.S(C51:C56)</f>
        <v>1.2110601416389974</v>
      </c>
      <c r="D58" s="22">
        <f t="shared" si="21"/>
        <v>1.3784048752090221</v>
      </c>
      <c r="E58" s="22">
        <f t="shared" si="21"/>
        <v>1.2247448713915889</v>
      </c>
      <c r="F58" s="22">
        <f t="shared" si="21"/>
        <v>1.4719601443879753</v>
      </c>
      <c r="G58" s="21">
        <f>_xlfn.STDEV.S(G51:G56)</f>
        <v>4.8751068364361716</v>
      </c>
      <c r="H58" s="15"/>
      <c r="I58" s="15"/>
      <c r="J58" s="15"/>
      <c r="K58" s="21">
        <f t="shared" ref="K58" si="22">_xlfn.STDEV.S(K51:K56)</f>
        <v>3.2659863237109086</v>
      </c>
      <c r="L58" s="29"/>
      <c r="M58" s="29"/>
      <c r="N58" s="29"/>
      <c r="O58" s="21">
        <f t="shared" ref="O58" si="23">_xlfn.STDEV.S(O51:O56)</f>
        <v>4.4459719597256404</v>
      </c>
      <c r="P58" s="29"/>
      <c r="Q58" s="29"/>
      <c r="R58" s="29"/>
      <c r="S58" s="21">
        <f t="shared" ref="S58" si="24">_xlfn.STDEV.S(S51:S56)</f>
        <v>2.136976056643288</v>
      </c>
      <c r="T58" s="29"/>
      <c r="U58" s="29"/>
      <c r="V58" s="29"/>
      <c r="W58" s="21">
        <f t="shared" ref="W58" si="25">_xlfn.STDEV.S(W51:W56)</f>
        <v>2.8809720581775866</v>
      </c>
    </row>
    <row r="59" spans="1:26" ht="20" customHeight="1" x14ac:dyDescent="0.15">
      <c r="A59" s="14" t="s">
        <v>59</v>
      </c>
      <c r="B59" s="15"/>
      <c r="C59" s="15"/>
      <c r="D59" s="15"/>
      <c r="E59" s="15"/>
      <c r="F59" s="15"/>
      <c r="G59" s="21">
        <f>MEDIAN(G51:G56)</f>
        <v>24.5</v>
      </c>
      <c r="H59" s="15"/>
      <c r="I59" s="15"/>
      <c r="J59" s="15"/>
      <c r="K59" s="21">
        <f>MEDIAN(K51:K56)</f>
        <v>20.5</v>
      </c>
      <c r="L59" s="29"/>
      <c r="M59" s="29"/>
      <c r="N59" s="29"/>
      <c r="O59" s="21">
        <f t="shared" ref="O59" si="26">MEDIAN(O51:O56)</f>
        <v>17.5</v>
      </c>
      <c r="P59" s="29"/>
      <c r="Q59" s="29"/>
      <c r="R59" s="29"/>
      <c r="S59" s="21">
        <f t="shared" ref="S59" si="27">MEDIAN(S51:S56)</f>
        <v>19</v>
      </c>
      <c r="T59" s="29"/>
      <c r="U59" s="29"/>
      <c r="V59" s="29"/>
      <c r="W59" s="21">
        <f t="shared" ref="W59" si="28">MEDIAN(W51:W56)</f>
        <v>7.5</v>
      </c>
    </row>
    <row r="60" spans="1:26" ht="20" customHeight="1" x14ac:dyDescent="0.15">
      <c r="A60" s="10" t="s">
        <v>107</v>
      </c>
    </row>
    <row r="61" spans="1:26" ht="20" customHeight="1" x14ac:dyDescent="0.15">
      <c r="A61" s="10" t="s">
        <v>60</v>
      </c>
    </row>
    <row r="62" spans="1:26" ht="20" customHeight="1" x14ac:dyDescent="0.15">
      <c r="A62" s="3" t="s">
        <v>0</v>
      </c>
      <c r="B62" s="3" t="s">
        <v>1</v>
      </c>
      <c r="C62" s="3" t="s">
        <v>28</v>
      </c>
      <c r="D62" s="3" t="s">
        <v>29</v>
      </c>
      <c r="E62" s="3" t="s">
        <v>30</v>
      </c>
      <c r="F62" s="3" t="s">
        <v>31</v>
      </c>
      <c r="G62" s="3" t="s">
        <v>62</v>
      </c>
      <c r="H62" s="3" t="s">
        <v>88</v>
      </c>
      <c r="I62" s="3" t="s">
        <v>89</v>
      </c>
      <c r="J62" s="3" t="s">
        <v>90</v>
      </c>
      <c r="K62" s="3" t="s">
        <v>92</v>
      </c>
      <c r="L62" s="3" t="s">
        <v>93</v>
      </c>
      <c r="M62" s="3" t="s">
        <v>91</v>
      </c>
      <c r="N62" s="3" t="s">
        <v>96</v>
      </c>
      <c r="O62" s="10" t="s">
        <v>103</v>
      </c>
    </row>
    <row r="63" spans="1:26" ht="20" customHeight="1" x14ac:dyDescent="0.15">
      <c r="A63" s="4" t="s">
        <v>75</v>
      </c>
      <c r="B63" s="13" t="s">
        <v>17</v>
      </c>
      <c r="C63" s="6">
        <v>4</v>
      </c>
      <c r="D63" s="6">
        <v>5</v>
      </c>
      <c r="E63" s="6">
        <v>5</v>
      </c>
      <c r="F63" s="6">
        <v>6</v>
      </c>
      <c r="G63" s="12">
        <f>SUM(C63:F63)</f>
        <v>20</v>
      </c>
      <c r="H63" s="6">
        <v>7</v>
      </c>
      <c r="I63" s="6">
        <v>6</v>
      </c>
      <c r="J63" s="6">
        <v>6</v>
      </c>
      <c r="K63" s="6">
        <v>3</v>
      </c>
      <c r="L63" s="6">
        <v>6</v>
      </c>
      <c r="M63" s="6">
        <v>2</v>
      </c>
      <c r="N63" s="12">
        <f>SUM(H63:M63)</f>
        <v>30</v>
      </c>
      <c r="O63" s="26">
        <f>IF(COUNT(C63:F63)&gt;0,AVERAGE(C63:F63),"")</f>
        <v>5</v>
      </c>
    </row>
    <row r="64" spans="1:26" ht="20" customHeight="1" x14ac:dyDescent="0.15">
      <c r="A64" s="7" t="s">
        <v>76</v>
      </c>
      <c r="B64" s="8" t="s">
        <v>18</v>
      </c>
      <c r="C64" s="9">
        <v>5</v>
      </c>
      <c r="D64" s="9">
        <v>5</v>
      </c>
      <c r="E64" s="9">
        <v>5</v>
      </c>
      <c r="F64" s="6">
        <v>4</v>
      </c>
      <c r="G64" s="12">
        <f t="shared" ref="G64:G68" si="29">SUM(C64:F64)</f>
        <v>19</v>
      </c>
      <c r="H64" s="6">
        <v>4</v>
      </c>
      <c r="I64" s="6">
        <v>3</v>
      </c>
      <c r="J64" s="6">
        <v>2</v>
      </c>
      <c r="K64" s="6">
        <v>2</v>
      </c>
      <c r="L64" s="6">
        <v>5</v>
      </c>
      <c r="M64" s="6">
        <v>3</v>
      </c>
      <c r="N64" s="12">
        <f t="shared" ref="N64:N68" si="30">SUM(H64:M64)</f>
        <v>19</v>
      </c>
      <c r="O64" s="26">
        <f t="shared" ref="O64:O68" si="31">IF(COUNT(C64:F64)&gt;0,AVERAGE(C64:F64),"")</f>
        <v>4.75</v>
      </c>
    </row>
    <row r="65" spans="1:15" ht="20" customHeight="1" x14ac:dyDescent="0.15">
      <c r="A65" s="7" t="s">
        <v>77</v>
      </c>
      <c r="B65" s="8" t="s">
        <v>20</v>
      </c>
      <c r="C65" s="9">
        <v>1</v>
      </c>
      <c r="D65" s="9">
        <v>1</v>
      </c>
      <c r="E65" s="9">
        <v>1</v>
      </c>
      <c r="F65" s="6">
        <v>1</v>
      </c>
      <c r="G65" s="12">
        <f t="shared" si="29"/>
        <v>4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12">
        <f t="shared" si="30"/>
        <v>6</v>
      </c>
      <c r="O65" s="26">
        <f t="shared" si="31"/>
        <v>1</v>
      </c>
    </row>
    <row r="66" spans="1:15" ht="20" customHeight="1" x14ac:dyDescent="0.15">
      <c r="A66" s="7" t="s">
        <v>78</v>
      </c>
      <c r="B66" s="8" t="s">
        <v>19</v>
      </c>
      <c r="C66" s="9">
        <v>1</v>
      </c>
      <c r="D66" s="9">
        <v>4</v>
      </c>
      <c r="E66" s="9">
        <v>1</v>
      </c>
      <c r="F66" s="6">
        <v>1</v>
      </c>
      <c r="G66" s="12">
        <f t="shared" si="29"/>
        <v>7</v>
      </c>
      <c r="H66" s="6">
        <v>1</v>
      </c>
      <c r="I66" s="6">
        <v>3</v>
      </c>
      <c r="J66" s="6">
        <v>2</v>
      </c>
      <c r="K66" s="6">
        <v>1</v>
      </c>
      <c r="L66" s="6">
        <v>3</v>
      </c>
      <c r="M66" s="6">
        <v>2</v>
      </c>
      <c r="N66" s="12">
        <f t="shared" si="30"/>
        <v>12</v>
      </c>
      <c r="O66" s="26">
        <f t="shared" si="31"/>
        <v>1.75</v>
      </c>
    </row>
    <row r="67" spans="1:15" ht="20" customHeight="1" x14ac:dyDescent="0.15">
      <c r="A67" s="7" t="s">
        <v>79</v>
      </c>
      <c r="B67" s="8" t="s">
        <v>22</v>
      </c>
      <c r="C67" s="9">
        <v>3</v>
      </c>
      <c r="D67" s="9">
        <v>4</v>
      </c>
      <c r="E67" s="9">
        <v>2</v>
      </c>
      <c r="F67" s="6">
        <v>4</v>
      </c>
      <c r="G67" s="12">
        <f t="shared" si="29"/>
        <v>13</v>
      </c>
      <c r="H67" s="6">
        <v>5</v>
      </c>
      <c r="I67" s="6">
        <v>2</v>
      </c>
      <c r="J67" s="6">
        <v>5</v>
      </c>
      <c r="K67" s="6">
        <v>2</v>
      </c>
      <c r="L67" s="6">
        <v>7</v>
      </c>
      <c r="M67" s="6">
        <v>4</v>
      </c>
      <c r="N67" s="12">
        <f t="shared" si="30"/>
        <v>25</v>
      </c>
      <c r="O67" s="26">
        <f t="shared" si="31"/>
        <v>3.25</v>
      </c>
    </row>
    <row r="68" spans="1:15" ht="20" customHeight="1" x14ac:dyDescent="0.15">
      <c r="A68" s="7" t="s">
        <v>80</v>
      </c>
      <c r="B68" s="8" t="s">
        <v>21</v>
      </c>
      <c r="C68" s="9">
        <v>4</v>
      </c>
      <c r="D68" s="9">
        <v>5</v>
      </c>
      <c r="E68" s="9">
        <v>3</v>
      </c>
      <c r="F68" s="6">
        <v>5</v>
      </c>
      <c r="G68" s="12">
        <f t="shared" si="29"/>
        <v>17</v>
      </c>
      <c r="H68" s="6">
        <v>3</v>
      </c>
      <c r="I68" s="6">
        <v>4</v>
      </c>
      <c r="J68" s="6">
        <v>5</v>
      </c>
      <c r="K68" s="6">
        <v>4</v>
      </c>
      <c r="L68" s="6">
        <v>3</v>
      </c>
      <c r="M68" s="6">
        <v>3</v>
      </c>
      <c r="N68" s="12">
        <f t="shared" si="30"/>
        <v>22</v>
      </c>
      <c r="O68" s="26">
        <f t="shared" si="31"/>
        <v>4.25</v>
      </c>
    </row>
    <row r="69" spans="1:15" ht="20" customHeight="1" x14ac:dyDescent="0.15">
      <c r="A69" s="14" t="s">
        <v>47</v>
      </c>
      <c r="B69" s="15"/>
      <c r="C69" s="21">
        <f t="shared" ref="C69:F69" si="32">AVERAGE(C63:C68)</f>
        <v>3</v>
      </c>
      <c r="D69" s="21">
        <f t="shared" si="32"/>
        <v>4</v>
      </c>
      <c r="E69" s="21">
        <f t="shared" si="32"/>
        <v>2.8333333333333335</v>
      </c>
      <c r="F69" s="21">
        <f t="shared" si="32"/>
        <v>3.5</v>
      </c>
      <c r="G69" s="21">
        <f>AVERAGE(G63:G68)</f>
        <v>13.333333333333334</v>
      </c>
      <c r="H69" s="24">
        <f t="shared" ref="H69:J69" si="33">AVERAGE(H63:H68)</f>
        <v>3.5</v>
      </c>
      <c r="I69" s="24">
        <f t="shared" si="33"/>
        <v>3.1666666666666665</v>
      </c>
      <c r="J69" s="24">
        <f t="shared" si="33"/>
        <v>3.5</v>
      </c>
      <c r="K69" s="24">
        <f>AVERAGE(K63:K68)</f>
        <v>2.1666666666666665</v>
      </c>
      <c r="L69" s="24">
        <f t="shared" ref="L69:M69" si="34">AVERAGE(L63:L68)</f>
        <v>4.166666666666667</v>
      </c>
      <c r="M69" s="24">
        <f t="shared" si="34"/>
        <v>2.5</v>
      </c>
      <c r="N69" s="21">
        <f>AVERAGE(N63:N68)</f>
        <v>19</v>
      </c>
    </row>
    <row r="70" spans="1:15" ht="20" customHeight="1" x14ac:dyDescent="0.15">
      <c r="A70" s="14" t="s">
        <v>68</v>
      </c>
      <c r="B70" s="15"/>
      <c r="C70" s="15"/>
      <c r="D70" s="15"/>
      <c r="E70" s="15"/>
      <c r="F70" s="15"/>
      <c r="G70" s="21">
        <f>_xlfn.STDEV.S(G63:G68)</f>
        <v>6.5929255013739274</v>
      </c>
      <c r="H70" s="24">
        <f t="shared" ref="H70:J70" si="35">_xlfn.STDEV.S(H63:H68)</f>
        <v>2.3452078799117149</v>
      </c>
      <c r="I70" s="24">
        <f t="shared" si="35"/>
        <v>1.7224014243685086</v>
      </c>
      <c r="J70" s="24">
        <f t="shared" si="35"/>
        <v>2.0736441353327719</v>
      </c>
      <c r="K70" s="24">
        <f t="shared" ref="K70" si="36">_xlfn.STDEV.S(K63:K68)</f>
        <v>1.169045194450012</v>
      </c>
      <c r="L70" s="24">
        <f t="shared" ref="L70:M70" si="37">_xlfn.STDEV.S(L63:L68)</f>
        <v>2.2286019533929036</v>
      </c>
      <c r="M70" s="24">
        <f t="shared" si="37"/>
        <v>1.0488088481701516</v>
      </c>
      <c r="N70" s="21">
        <f t="shared" ref="N70" si="38">_xlfn.STDEV.S(N63:N68)</f>
        <v>8.7635609200826572</v>
      </c>
    </row>
    <row r="71" spans="1:15" ht="20" customHeight="1" x14ac:dyDescent="0.15">
      <c r="A71" s="14" t="s">
        <v>59</v>
      </c>
      <c r="B71" s="15"/>
      <c r="C71" s="15"/>
      <c r="D71" s="15"/>
      <c r="E71" s="15"/>
      <c r="F71" s="15"/>
      <c r="G71" s="21">
        <f>MEDIAN(G63:G68)</f>
        <v>15</v>
      </c>
      <c r="H71" s="24">
        <f t="shared" ref="H71:J71" si="39">MEDIAN(H63:H68)</f>
        <v>3.5</v>
      </c>
      <c r="I71" s="24">
        <f t="shared" si="39"/>
        <v>3</v>
      </c>
      <c r="J71" s="24">
        <f t="shared" si="39"/>
        <v>3.5</v>
      </c>
      <c r="K71" s="24">
        <f t="shared" ref="K71" si="40">MEDIAN(K63:K68)</f>
        <v>2</v>
      </c>
      <c r="L71" s="24">
        <f t="shared" ref="L71:M71" si="41">MEDIAN(L63:L68)</f>
        <v>4</v>
      </c>
      <c r="M71" s="24">
        <f t="shared" si="41"/>
        <v>2.5</v>
      </c>
      <c r="N71" s="21">
        <f t="shared" ref="N71" si="42">MEDIAN(N63:N68)</f>
        <v>20.5</v>
      </c>
    </row>
    <row r="72" spans="1:15" ht="20" customHeight="1" x14ac:dyDescent="0.15">
      <c r="N72" s="26"/>
    </row>
    <row r="74" spans="1:15" ht="20" customHeight="1" x14ac:dyDescent="0.15">
      <c r="A74" s="10" t="s">
        <v>100</v>
      </c>
      <c r="B74" s="10"/>
      <c r="G74" s="23"/>
      <c r="N74" s="23"/>
    </row>
    <row r="75" spans="1:15" ht="20" customHeight="1" x14ac:dyDescent="0.15">
      <c r="A75" s="3" t="s">
        <v>0</v>
      </c>
      <c r="B75" s="3" t="s">
        <v>1</v>
      </c>
      <c r="C75" s="3" t="s">
        <v>28</v>
      </c>
      <c r="D75" s="3" t="s">
        <v>29</v>
      </c>
      <c r="E75" s="3" t="s">
        <v>30</v>
      </c>
      <c r="F75" s="3" t="s">
        <v>31</v>
      </c>
      <c r="G75" s="3" t="s">
        <v>62</v>
      </c>
      <c r="H75" s="3" t="s">
        <v>88</v>
      </c>
      <c r="I75" s="3" t="s">
        <v>89</v>
      </c>
      <c r="J75" s="3" t="s">
        <v>90</v>
      </c>
      <c r="K75" s="3" t="s">
        <v>92</v>
      </c>
      <c r="L75" s="3" t="s">
        <v>93</v>
      </c>
      <c r="M75" s="3" t="s">
        <v>91</v>
      </c>
      <c r="N75" s="3" t="s">
        <v>96</v>
      </c>
    </row>
    <row r="76" spans="1:15" ht="20" customHeight="1" x14ac:dyDescent="0.15">
      <c r="A76" s="4" t="s">
        <v>81</v>
      </c>
      <c r="B76" s="5" t="s">
        <v>49</v>
      </c>
      <c r="C76" s="6">
        <v>4</v>
      </c>
      <c r="D76" s="6">
        <v>7</v>
      </c>
      <c r="E76" s="6">
        <v>1</v>
      </c>
      <c r="F76" s="6">
        <v>4</v>
      </c>
      <c r="G76" s="12">
        <f>SUM(C76:F76)</f>
        <v>16</v>
      </c>
      <c r="H76" s="6">
        <v>7</v>
      </c>
      <c r="I76" s="6">
        <v>7</v>
      </c>
      <c r="J76" s="6">
        <v>7</v>
      </c>
      <c r="K76" s="6">
        <v>6</v>
      </c>
      <c r="L76" s="6">
        <v>3</v>
      </c>
      <c r="M76" s="6">
        <v>7</v>
      </c>
      <c r="N76" s="12">
        <f>SUM(H76:M76)</f>
        <v>37</v>
      </c>
      <c r="O76" s="26">
        <f>IF(COUNT(C76:F76)&gt;0,AVERAGE(C76:F76),"")</f>
        <v>4</v>
      </c>
    </row>
    <row r="77" spans="1:15" ht="20" customHeight="1" x14ac:dyDescent="0.15">
      <c r="A77" s="7" t="s">
        <v>82</v>
      </c>
      <c r="B77" s="8" t="s">
        <v>51</v>
      </c>
      <c r="C77" s="9">
        <v>2</v>
      </c>
      <c r="D77" s="9">
        <v>4</v>
      </c>
      <c r="E77" s="9">
        <v>2</v>
      </c>
      <c r="F77" s="6">
        <v>1</v>
      </c>
      <c r="G77" s="12">
        <f t="shared" ref="G77:G81" si="43">SUM(C77:F77)</f>
        <v>9</v>
      </c>
      <c r="H77" s="6">
        <v>4</v>
      </c>
      <c r="I77" s="6">
        <v>5</v>
      </c>
      <c r="J77" s="6">
        <v>4</v>
      </c>
      <c r="K77" s="6">
        <v>4</v>
      </c>
      <c r="L77" s="6">
        <v>7</v>
      </c>
      <c r="M77" s="6">
        <v>7</v>
      </c>
      <c r="N77" s="12">
        <f t="shared" ref="N77:N81" si="44">SUM(H77:M77)</f>
        <v>31</v>
      </c>
      <c r="O77" s="26">
        <f t="shared" ref="O77:O81" si="45">IF(COUNT(C77:F77)&gt;0,AVERAGE(C77:F77),"")</f>
        <v>2.25</v>
      </c>
    </row>
    <row r="78" spans="1:15" ht="20" customHeight="1" x14ac:dyDescent="0.15">
      <c r="A78" s="7" t="s">
        <v>83</v>
      </c>
      <c r="B78" s="8" t="s">
        <v>53</v>
      </c>
      <c r="C78" s="9">
        <v>6</v>
      </c>
      <c r="D78" s="9">
        <v>6</v>
      </c>
      <c r="E78" s="9">
        <v>6</v>
      </c>
      <c r="F78" s="6">
        <v>6</v>
      </c>
      <c r="G78" s="12">
        <f t="shared" si="43"/>
        <v>24</v>
      </c>
      <c r="H78" s="6">
        <v>6</v>
      </c>
      <c r="I78" s="6">
        <v>4</v>
      </c>
      <c r="J78" s="6">
        <v>7</v>
      </c>
      <c r="K78" s="6">
        <v>7</v>
      </c>
      <c r="L78" s="6">
        <v>4</v>
      </c>
      <c r="M78" s="6">
        <v>4</v>
      </c>
      <c r="N78" s="12">
        <f t="shared" si="44"/>
        <v>32</v>
      </c>
      <c r="O78" s="26">
        <f t="shared" si="45"/>
        <v>6</v>
      </c>
    </row>
    <row r="79" spans="1:15" ht="20" customHeight="1" x14ac:dyDescent="0.15">
      <c r="A79" s="7" t="s">
        <v>84</v>
      </c>
      <c r="B79" s="8" t="s">
        <v>55</v>
      </c>
      <c r="C79" s="9">
        <v>5</v>
      </c>
      <c r="D79" s="9">
        <v>6</v>
      </c>
      <c r="E79" s="9">
        <v>6</v>
      </c>
      <c r="F79" s="6">
        <v>5</v>
      </c>
      <c r="G79" s="12">
        <f t="shared" si="43"/>
        <v>22</v>
      </c>
      <c r="H79" s="6">
        <v>6</v>
      </c>
      <c r="I79" s="6">
        <v>6</v>
      </c>
      <c r="J79" s="6">
        <v>7</v>
      </c>
      <c r="K79" s="6">
        <v>6</v>
      </c>
      <c r="L79" s="6">
        <v>1</v>
      </c>
      <c r="M79" s="6">
        <v>6</v>
      </c>
      <c r="N79" s="12">
        <f t="shared" si="44"/>
        <v>32</v>
      </c>
      <c r="O79" s="26">
        <f t="shared" si="45"/>
        <v>5.5</v>
      </c>
    </row>
    <row r="80" spans="1:15" ht="20" customHeight="1" x14ac:dyDescent="0.15">
      <c r="A80" s="7" t="s">
        <v>85</v>
      </c>
      <c r="B80" s="13" t="s">
        <v>67</v>
      </c>
      <c r="C80" s="9">
        <v>7</v>
      </c>
      <c r="D80" s="9">
        <v>7</v>
      </c>
      <c r="E80" s="9">
        <v>6</v>
      </c>
      <c r="F80" s="6">
        <v>7</v>
      </c>
      <c r="G80" s="12">
        <f t="shared" si="43"/>
        <v>27</v>
      </c>
      <c r="H80" s="6">
        <v>6</v>
      </c>
      <c r="I80" s="6">
        <v>7</v>
      </c>
      <c r="J80" s="6">
        <v>7</v>
      </c>
      <c r="K80" s="6">
        <v>7</v>
      </c>
      <c r="L80" s="6">
        <v>7</v>
      </c>
      <c r="M80" s="6">
        <v>7</v>
      </c>
      <c r="N80" s="12">
        <f t="shared" si="44"/>
        <v>41</v>
      </c>
      <c r="O80" s="26">
        <f t="shared" si="45"/>
        <v>6.75</v>
      </c>
    </row>
    <row r="81" spans="1:15" ht="20" customHeight="1" x14ac:dyDescent="0.15">
      <c r="A81" s="7" t="s">
        <v>86</v>
      </c>
      <c r="B81" s="8" t="s">
        <v>57</v>
      </c>
      <c r="C81" s="9">
        <v>5</v>
      </c>
      <c r="D81" s="9">
        <v>7</v>
      </c>
      <c r="E81" s="9">
        <v>7</v>
      </c>
      <c r="F81" s="6">
        <v>6</v>
      </c>
      <c r="G81" s="12">
        <f t="shared" si="43"/>
        <v>25</v>
      </c>
      <c r="H81" s="6">
        <v>7</v>
      </c>
      <c r="I81" s="6">
        <v>7</v>
      </c>
      <c r="J81" s="6">
        <v>7</v>
      </c>
      <c r="K81" s="6">
        <v>7</v>
      </c>
      <c r="L81" s="6">
        <v>7</v>
      </c>
      <c r="M81" s="6">
        <v>7</v>
      </c>
      <c r="N81" s="12">
        <f t="shared" si="44"/>
        <v>42</v>
      </c>
      <c r="O81" s="26">
        <f t="shared" si="45"/>
        <v>6.25</v>
      </c>
    </row>
    <row r="82" spans="1:15" ht="20" customHeight="1" x14ac:dyDescent="0.15">
      <c r="A82" s="14" t="s">
        <v>47</v>
      </c>
      <c r="B82" s="15"/>
      <c r="C82" s="21">
        <f t="shared" ref="C82:F82" si="46">AVERAGE(C76:C81)</f>
        <v>4.833333333333333</v>
      </c>
      <c r="D82" s="21">
        <f t="shared" si="46"/>
        <v>6.166666666666667</v>
      </c>
      <c r="E82" s="21">
        <f t="shared" si="46"/>
        <v>4.666666666666667</v>
      </c>
      <c r="F82" s="21">
        <f t="shared" si="46"/>
        <v>4.833333333333333</v>
      </c>
      <c r="G82" s="21">
        <f>AVERAGE(G76:G81)</f>
        <v>20.5</v>
      </c>
      <c r="H82" s="24">
        <f>AVERAGE(H76:H81)</f>
        <v>6</v>
      </c>
      <c r="I82" s="24">
        <f t="shared" ref="I82" si="47">AVERAGE(I76:I81)</f>
        <v>6</v>
      </c>
      <c r="J82" s="24">
        <f t="shared" ref="J82" si="48">AVERAGE(J76:J81)</f>
        <v>6.5</v>
      </c>
      <c r="K82" s="24">
        <f>AVERAGE(K76:K81)</f>
        <v>6.166666666666667</v>
      </c>
      <c r="L82" s="24">
        <f t="shared" ref="L82:M82" si="49">AVERAGE(L76:L81)</f>
        <v>4.833333333333333</v>
      </c>
      <c r="M82" s="24">
        <f t="shared" si="49"/>
        <v>6.333333333333333</v>
      </c>
      <c r="N82" s="21">
        <f>AVERAGE(N76:N81)</f>
        <v>35.833333333333336</v>
      </c>
    </row>
    <row r="83" spans="1:15" ht="20" customHeight="1" x14ac:dyDescent="0.15">
      <c r="A83" s="14" t="s">
        <v>68</v>
      </c>
      <c r="B83" s="15"/>
      <c r="C83" s="15"/>
      <c r="D83" s="15"/>
      <c r="E83" s="15"/>
      <c r="F83" s="15"/>
      <c r="G83" s="21">
        <f>_xlfn.STDEV.S(G76:G81)</f>
        <v>6.7749538743817288</v>
      </c>
      <c r="H83" s="24">
        <f t="shared" ref="H83:J83" si="50">_xlfn.STDEV.S(H76:H81)</f>
        <v>1.0954451150103321</v>
      </c>
      <c r="I83" s="24">
        <f t="shared" si="50"/>
        <v>1.2649110640673518</v>
      </c>
      <c r="J83" s="24">
        <f t="shared" si="50"/>
        <v>1.2247448713915889</v>
      </c>
      <c r="K83" s="24">
        <f t="shared" ref="K83" si="51">_xlfn.STDEV.S(K76:K81)</f>
        <v>1.1690451944500129</v>
      </c>
      <c r="L83" s="24">
        <f t="shared" ref="L83:M83" si="52">_xlfn.STDEV.S(L76:L81)</f>
        <v>2.5625508125043428</v>
      </c>
      <c r="M83" s="24">
        <f t="shared" si="52"/>
        <v>1.2110601416389974</v>
      </c>
      <c r="N83" s="21">
        <f t="shared" ref="N83" si="53">_xlfn.STDEV.S(N76:N81)</f>
        <v>4.8751068364361618</v>
      </c>
    </row>
    <row r="84" spans="1:15" ht="20" customHeight="1" x14ac:dyDescent="0.15">
      <c r="A84" s="14" t="s">
        <v>59</v>
      </c>
      <c r="B84" s="15"/>
      <c r="C84" s="15"/>
      <c r="D84" s="15"/>
      <c r="E84" s="15"/>
      <c r="F84" s="15"/>
      <c r="G84" s="21">
        <f>MEDIAN(G76:G81)</f>
        <v>23</v>
      </c>
      <c r="H84" s="24">
        <f t="shared" ref="H84:J84" si="54">MEDIAN(H76:H81)</f>
        <v>6</v>
      </c>
      <c r="I84" s="24">
        <f t="shared" si="54"/>
        <v>6.5</v>
      </c>
      <c r="J84" s="24">
        <f t="shared" si="54"/>
        <v>7</v>
      </c>
      <c r="K84" s="24">
        <f t="shared" ref="K84" si="55">MEDIAN(K76:K81)</f>
        <v>6.5</v>
      </c>
      <c r="L84" s="24">
        <f t="shared" ref="L84:M84" si="56">MEDIAN(L76:L81)</f>
        <v>5.5</v>
      </c>
      <c r="M84" s="24">
        <f t="shared" si="56"/>
        <v>7</v>
      </c>
      <c r="N84" s="22">
        <f t="shared" ref="N84" si="57">MEDIAN(N76:N81)</f>
        <v>34.5</v>
      </c>
    </row>
    <row r="87" spans="1:15" ht="20" customHeight="1" x14ac:dyDescent="0.15">
      <c r="H87" s="32" t="s">
        <v>97</v>
      </c>
      <c r="I87" s="32"/>
      <c r="J87" s="32"/>
      <c r="K87" s="32"/>
      <c r="L87" s="32"/>
      <c r="M87" s="32"/>
      <c r="N87" s="32"/>
    </row>
    <row r="88" spans="1:15" ht="20" customHeight="1" x14ac:dyDescent="0.15">
      <c r="G88" s="10" t="s">
        <v>47</v>
      </c>
      <c r="H88" s="24">
        <f t="shared" ref="H88:N88" si="58">ABS(H69-H82)</f>
        <v>2.5</v>
      </c>
      <c r="I88" s="24">
        <f t="shared" si="58"/>
        <v>2.8333333333333335</v>
      </c>
      <c r="J88" s="24">
        <f t="shared" si="58"/>
        <v>3</v>
      </c>
      <c r="K88" s="24">
        <f t="shared" si="58"/>
        <v>4</v>
      </c>
      <c r="L88" s="24">
        <f t="shared" si="58"/>
        <v>0.66666666666666607</v>
      </c>
      <c r="M88" s="24">
        <f t="shared" si="58"/>
        <v>3.833333333333333</v>
      </c>
      <c r="N88" s="24">
        <f t="shared" si="58"/>
        <v>16.833333333333336</v>
      </c>
    </row>
    <row r="89" spans="1:15" ht="20" customHeight="1" x14ac:dyDescent="0.15">
      <c r="H89" s="10" t="s">
        <v>98</v>
      </c>
      <c r="I89" s="10"/>
      <c r="J89" s="25">
        <f>AVERAGE(H88:M88)</f>
        <v>2.8055555555555554</v>
      </c>
    </row>
    <row r="90" spans="1:15" ht="20" customHeight="1" x14ac:dyDescent="0.15">
      <c r="G90" s="10" t="s">
        <v>99</v>
      </c>
      <c r="H90" s="26">
        <f t="shared" ref="H90:M90" si="59">ABS(H88-$J89)</f>
        <v>0.30555555555555536</v>
      </c>
      <c r="I90" s="26">
        <f t="shared" si="59"/>
        <v>2.7777777777778123E-2</v>
      </c>
      <c r="J90" s="26">
        <f t="shared" si="59"/>
        <v>0.19444444444444464</v>
      </c>
      <c r="K90" s="28">
        <f t="shared" si="59"/>
        <v>1.1944444444444446</v>
      </c>
      <c r="L90" s="27">
        <f t="shared" si="59"/>
        <v>2.1388888888888893</v>
      </c>
      <c r="M90" s="28">
        <f t="shared" si="59"/>
        <v>1.0277777777777777</v>
      </c>
    </row>
    <row r="92" spans="1:15" ht="20" customHeight="1" x14ac:dyDescent="0.15">
      <c r="G92" s="10" t="s">
        <v>61</v>
      </c>
      <c r="H92" s="1">
        <f t="shared" ref="H92:N92" si="60">ABS(H71-H84)</f>
        <v>2.5</v>
      </c>
      <c r="I92" s="1">
        <f t="shared" si="60"/>
        <v>3.5</v>
      </c>
      <c r="J92" s="1">
        <f t="shared" si="60"/>
        <v>3.5</v>
      </c>
      <c r="K92" s="1">
        <f t="shared" si="60"/>
        <v>4.5</v>
      </c>
      <c r="L92" s="1">
        <f t="shared" si="60"/>
        <v>1.5</v>
      </c>
      <c r="M92" s="1">
        <f t="shared" si="60"/>
        <v>4.5</v>
      </c>
      <c r="N92" s="1">
        <f t="shared" si="60"/>
        <v>14</v>
      </c>
    </row>
    <row r="93" spans="1:15" ht="20" customHeight="1" x14ac:dyDescent="0.15">
      <c r="H93" s="10" t="s">
        <v>98</v>
      </c>
      <c r="I93" s="10"/>
      <c r="J93" s="25">
        <f>AVERAGE(H92:M92)</f>
        <v>3.3333333333333335</v>
      </c>
    </row>
    <row r="94" spans="1:15" ht="20" customHeight="1" x14ac:dyDescent="0.15">
      <c r="G94" s="10" t="s">
        <v>99</v>
      </c>
      <c r="H94" s="26">
        <f t="shared" ref="H94:M94" si="61">ABS(H92-$J93)</f>
        <v>0.83333333333333348</v>
      </c>
      <c r="I94" s="26">
        <f t="shared" si="61"/>
        <v>0.16666666666666652</v>
      </c>
      <c r="J94" s="26">
        <f t="shared" si="61"/>
        <v>0.16666666666666652</v>
      </c>
      <c r="K94" s="28">
        <f t="shared" si="61"/>
        <v>1.1666666666666665</v>
      </c>
      <c r="L94" s="27">
        <f t="shared" si="61"/>
        <v>1.8333333333333335</v>
      </c>
      <c r="M94" s="28">
        <f t="shared" si="61"/>
        <v>1.1666666666666665</v>
      </c>
    </row>
    <row r="99" spans="7:9" ht="20" customHeight="1" x14ac:dyDescent="0.15">
      <c r="G99" s="10" t="s">
        <v>104</v>
      </c>
      <c r="I99" s="10" t="s">
        <v>105</v>
      </c>
    </row>
    <row r="100" spans="7:9" ht="20" customHeight="1" x14ac:dyDescent="0.15">
      <c r="G100" s="30">
        <f>_xlfn.T.TEST(Z40:Z45,Z51:Z56,2,3)</f>
        <v>3.1212631367352153E-2</v>
      </c>
      <c r="I100" s="30">
        <f>_xlfn.T.TEST(O63:O68,O76:O81,2,3)</f>
        <v>9.2998100375695641E-2</v>
      </c>
    </row>
  </sheetData>
  <mergeCells count="27">
    <mergeCell ref="C4:H4"/>
    <mergeCell ref="A3:O3"/>
    <mergeCell ref="A1:O2"/>
    <mergeCell ref="C8:L8"/>
    <mergeCell ref="C12:L12"/>
    <mergeCell ref="C13:L13"/>
    <mergeCell ref="C14:L14"/>
    <mergeCell ref="C15:L15"/>
    <mergeCell ref="C11:H11"/>
    <mergeCell ref="A10:O10"/>
    <mergeCell ref="C16:L16"/>
    <mergeCell ref="C17:L17"/>
    <mergeCell ref="C18:L18"/>
    <mergeCell ref="C19:L19"/>
    <mergeCell ref="C20:L20"/>
    <mergeCell ref="C21:L21"/>
    <mergeCell ref="C22:L22"/>
    <mergeCell ref="H87:N87"/>
    <mergeCell ref="C29:L29"/>
    <mergeCell ref="C30:L30"/>
    <mergeCell ref="C31:L31"/>
    <mergeCell ref="C32:L32"/>
    <mergeCell ref="A25:O25"/>
    <mergeCell ref="C26:H26"/>
    <mergeCell ref="C27:L27"/>
    <mergeCell ref="C28:L28"/>
    <mergeCell ref="C23:L23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survey_interim_A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Jungwirth Lukas</cp:lastModifiedBy>
  <dcterms:modified xsi:type="dcterms:W3CDTF">2025-01-12T15:04:33Z</dcterms:modified>
</cp:coreProperties>
</file>