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"/>
    </mc:Choice>
  </mc:AlternateContent>
  <bookViews>
    <workbookView xWindow="285" yWindow="270" windowWidth="16890" windowHeight="6525" tabRatio="442" activeTab="2"/>
  </bookViews>
  <sheets>
    <sheet name="2012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L3" i="1" l="1"/>
  <c r="M20" i="1" l="1"/>
  <c r="M21" i="1"/>
  <c r="L21" i="1"/>
  <c r="M17" i="1"/>
  <c r="M13" i="1"/>
  <c r="M12" i="1"/>
  <c r="M10" i="1"/>
  <c r="L10" i="1"/>
  <c r="M8" i="1"/>
  <c r="F39" i="1"/>
  <c r="E39" i="1"/>
  <c r="D39" i="1"/>
  <c r="E22" i="1"/>
  <c r="E23" i="1"/>
  <c r="E24" i="1"/>
  <c r="L8" i="1" s="1"/>
  <c r="N8" i="1" s="1"/>
  <c r="E25" i="1"/>
  <c r="E26" i="1"/>
  <c r="L12" i="1" s="1"/>
  <c r="N12" i="1" s="1"/>
  <c r="E27" i="1"/>
  <c r="E28" i="1"/>
  <c r="L13" i="1" s="1"/>
  <c r="E29" i="1"/>
  <c r="E30" i="1"/>
  <c r="E31" i="1"/>
  <c r="L17" i="1" s="1"/>
  <c r="E32" i="1"/>
  <c r="E33" i="1"/>
  <c r="L20" i="1" s="1"/>
  <c r="E34" i="1"/>
  <c r="F38" i="1"/>
  <c r="D38" i="1"/>
  <c r="F4" i="2"/>
  <c r="C129" i="2"/>
  <c r="B129" i="2"/>
  <c r="F37" i="1"/>
  <c r="D37" i="1"/>
  <c r="E35" i="1"/>
  <c r="E36" i="1"/>
  <c r="C4" i="2"/>
  <c r="J22" i="1"/>
  <c r="M16" i="1"/>
  <c r="L16" i="1"/>
  <c r="M5" i="1"/>
  <c r="N4" i="1"/>
  <c r="K4" i="1"/>
  <c r="K5" i="1"/>
  <c r="K6" i="1"/>
  <c r="K7" i="1"/>
  <c r="K8" i="1"/>
  <c r="K9" i="1"/>
  <c r="K10" i="1"/>
  <c r="N10" i="1" s="1"/>
  <c r="K11" i="1"/>
  <c r="K12" i="1"/>
  <c r="K13" i="1"/>
  <c r="K14" i="1"/>
  <c r="K15" i="1"/>
  <c r="K16" i="1"/>
  <c r="K17" i="1"/>
  <c r="N17" i="1" s="1"/>
  <c r="K18" i="1"/>
  <c r="K19" i="1"/>
  <c r="K20" i="1"/>
  <c r="K21" i="1"/>
  <c r="K3" i="1"/>
  <c r="K22" i="1" s="1"/>
  <c r="M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  <c r="N20" i="1" l="1"/>
  <c r="N13" i="1"/>
  <c r="E38" i="1"/>
  <c r="N16" i="1"/>
  <c r="M22" i="1"/>
  <c r="M23" i="1" s="1"/>
  <c r="N3" i="1"/>
  <c r="L5" i="1"/>
  <c r="N5" i="1" s="1"/>
  <c r="E37" i="1"/>
  <c r="N22" i="1" l="1"/>
  <c r="L22" i="1"/>
  <c r="L23" i="1" s="1"/>
</calcChain>
</file>

<file path=xl/sharedStrings.xml><?xml version="1.0" encoding="utf-8"?>
<sst xmlns="http://schemas.openxmlformats.org/spreadsheetml/2006/main" count="376" uniqueCount="209">
  <si>
    <t>од і назва товарів згідно з УКТЗЕД</t>
  </si>
  <si>
    <t>Експорт</t>
  </si>
  <si>
    <t>Імпорт</t>
  </si>
  <si>
    <t>тис.дол. США</t>
  </si>
  <si>
    <t>у % до 2011р.</t>
  </si>
  <si>
    <t>у % до загального обсягу</t>
  </si>
  <si>
    <t xml:space="preserve">Усього </t>
  </si>
  <si>
    <t xml:space="preserve">I. Живі тварини; продукти тваринного походження </t>
  </si>
  <si>
    <t>01 живі тварини</t>
  </si>
  <si>
    <t>02 м’ясо та їстівні субпродукти</t>
  </si>
  <si>
    <t>03 риба i ракоподібні</t>
  </si>
  <si>
    <t>04 молоко та молочні продукти, яйця птиці; натуральний мед</t>
  </si>
  <si>
    <t>05 інші продукти тваринного походження</t>
  </si>
  <si>
    <t xml:space="preserve">II. Продукти рослинного походження </t>
  </si>
  <si>
    <t>06 живі дерева та інші рослини</t>
  </si>
  <si>
    <t xml:space="preserve">07 овочі </t>
  </si>
  <si>
    <t>08 їстівні плоди та горіхи</t>
  </si>
  <si>
    <t>09 кава, чай</t>
  </si>
  <si>
    <t>10 зерновi культури</t>
  </si>
  <si>
    <t>11 продукція борошномельно-круп’яної промисловості</t>
  </si>
  <si>
    <t xml:space="preserve">12 насіння і плоди олійних рослин </t>
  </si>
  <si>
    <t xml:space="preserve">13 шелак природний </t>
  </si>
  <si>
    <t xml:space="preserve">14 рослинні матеріали для виготовлення </t>
  </si>
  <si>
    <t xml:space="preserve">III. 15 Жири та олії тваринного або рослинного походження </t>
  </si>
  <si>
    <t xml:space="preserve">IV. Готові харчові продукти </t>
  </si>
  <si>
    <t xml:space="preserve">16 продукти з м’яса, риби </t>
  </si>
  <si>
    <t>17 цукор і кондитерські вироби з цукру</t>
  </si>
  <si>
    <t>18 какао та продукти з нього</t>
  </si>
  <si>
    <t xml:space="preserve">19 готові продукти із зерна </t>
  </si>
  <si>
    <t>20 продукти переробки овочів</t>
  </si>
  <si>
    <t>21 різні харчові продукти</t>
  </si>
  <si>
    <t>22 алкогольні i безалкогольні напої та оцет</t>
  </si>
  <si>
    <t>23 залишки і відходи харчової промисловості</t>
  </si>
  <si>
    <t>24 тютюн і промислові замінники тютюну</t>
  </si>
  <si>
    <t xml:space="preserve">V. Мінеральнi продукти </t>
  </si>
  <si>
    <t>25 сіль; сірка; землі та каміння</t>
  </si>
  <si>
    <t>26 руди, шлак і зола</t>
  </si>
  <si>
    <t>27 палива мінеральні; нафта і продукти її перегонки</t>
  </si>
  <si>
    <t>з них:</t>
  </si>
  <si>
    <t>кам’яне вугілля</t>
  </si>
  <si>
    <t>нафта сира (включаючи газовий конденсат)</t>
  </si>
  <si>
    <t>–</t>
  </si>
  <si>
    <t>газ природний</t>
  </si>
  <si>
    <t>VI. Продукцiя хiмiчної та пов’язаних з нею галузей промисловості</t>
  </si>
  <si>
    <t>28 продукти неорганічної хiмiї</t>
  </si>
  <si>
    <t>29 органiчнi хiмiчнi сполуки</t>
  </si>
  <si>
    <t>30 фармацевтична продукція</t>
  </si>
  <si>
    <t>31 добрива</t>
  </si>
  <si>
    <t xml:space="preserve">32 екстракти дубильні </t>
  </si>
  <si>
    <t xml:space="preserve">33 ефiрнi олії </t>
  </si>
  <si>
    <t>34 мило, поверхнево-активні органічні речовини</t>
  </si>
  <si>
    <t>35 бiлковi речовини</t>
  </si>
  <si>
    <t>36 порох і вибухові речовини</t>
  </si>
  <si>
    <t>37 фотографічні або кінематографічні товари</t>
  </si>
  <si>
    <t>38 різноманітна хімічна продукція</t>
  </si>
  <si>
    <t xml:space="preserve">VII. Полімерні матеріали, пластмаси та вироби з них </t>
  </si>
  <si>
    <t xml:space="preserve">39 пластмаси, полімерні матеріали </t>
  </si>
  <si>
    <t xml:space="preserve">40 каучук, гума </t>
  </si>
  <si>
    <t>VIII. Шкури необроблені, шкіра вичищена</t>
  </si>
  <si>
    <t xml:space="preserve">41 шкури </t>
  </si>
  <si>
    <t>42 вироби із шкіри</t>
  </si>
  <si>
    <t>43 натуральне та штучне хутро</t>
  </si>
  <si>
    <t xml:space="preserve">IX. Деревина і вироби з деревини </t>
  </si>
  <si>
    <t>44 деревина і вироби з деревини</t>
  </si>
  <si>
    <t>45 корок та вироби з нього</t>
  </si>
  <si>
    <t xml:space="preserve">46 вироби із соломи </t>
  </si>
  <si>
    <t>X. Маса з деревини або інших волокнистих целюлозних матеріалів</t>
  </si>
  <si>
    <t>47 маса з деревини</t>
  </si>
  <si>
    <t>48 папір та картон</t>
  </si>
  <si>
    <t>49 друкована продукція</t>
  </si>
  <si>
    <t xml:space="preserve">ХI. Текстильні матеріали та текстильні вироби </t>
  </si>
  <si>
    <t>50 шовк</t>
  </si>
  <si>
    <t>51 вовна</t>
  </si>
  <si>
    <t xml:space="preserve">52 бавовна </t>
  </si>
  <si>
    <t>53 інші текстильні волокна</t>
  </si>
  <si>
    <t>54 нитки синтетичні або штучні</t>
  </si>
  <si>
    <t>55 синтетичні або штучні штапельні волокна</t>
  </si>
  <si>
    <t xml:space="preserve">56 вата </t>
  </si>
  <si>
    <t xml:space="preserve">57 килими </t>
  </si>
  <si>
    <t xml:space="preserve">58 спецiальнi </t>
  </si>
  <si>
    <t>тканини</t>
  </si>
  <si>
    <t xml:space="preserve">59 текстильні матеріали </t>
  </si>
  <si>
    <t>60 трикотажні полотна</t>
  </si>
  <si>
    <t>61 одяг та додаткові речі до одягу, трикотажні</t>
  </si>
  <si>
    <t xml:space="preserve">62 одяг та додаткові речі до одягу, текстильні </t>
  </si>
  <si>
    <t>63 іншi готовi текстильні вироби</t>
  </si>
  <si>
    <t xml:space="preserve">XII. Взуття, головнi убори, парасольки </t>
  </si>
  <si>
    <t>64 взуття</t>
  </si>
  <si>
    <t xml:space="preserve">65 головнi убори </t>
  </si>
  <si>
    <t xml:space="preserve">66 парасольки </t>
  </si>
  <si>
    <t xml:space="preserve">67 обробленi пір’я та пух </t>
  </si>
  <si>
    <t xml:space="preserve">XIII. Вироби з каменю, гiпсу, цементу </t>
  </si>
  <si>
    <t>68 вироби з каменю, гiпсу, цементу</t>
  </si>
  <si>
    <t>69 керамiчнi вироби</t>
  </si>
  <si>
    <t>70 скло та вироби із скла</t>
  </si>
  <si>
    <t>XIV. 71 Перли природні або культивовані, дорогоцінне або напівдорогоцінне каміння</t>
  </si>
  <si>
    <t>XV. Недорогоцінні метали та вироби з них</t>
  </si>
  <si>
    <t>72 чорнi метали</t>
  </si>
  <si>
    <t>73 вироби з чорних металів</t>
  </si>
  <si>
    <t>74 мiдь i вироби з неї</t>
  </si>
  <si>
    <t>75 нiкель i вироби з нього</t>
  </si>
  <si>
    <t>76 алюмiнiй i вироби з нього</t>
  </si>
  <si>
    <t>78 свинець і вироби з нього</t>
  </si>
  <si>
    <t>79 цинк i вироби з нього</t>
  </si>
  <si>
    <t>80 олово і вироби з нього</t>
  </si>
  <si>
    <t>81 іншi недорогоцінні метали</t>
  </si>
  <si>
    <t>82 інструменти, ножовi вироби</t>
  </si>
  <si>
    <t>83 іншi вироби з недорогоцінних металiв</t>
  </si>
  <si>
    <t>XVI. Машини, обладнання та механізми; електротехнічне обладнання</t>
  </si>
  <si>
    <t>84 реактори ядерні, котли, машини</t>
  </si>
  <si>
    <t>85 електричнi машини</t>
  </si>
  <si>
    <t xml:space="preserve">XVII. Засоби наземного транспорту, літальні апарати, плавучі засоби </t>
  </si>
  <si>
    <t xml:space="preserve">86 залізничні локомотиви </t>
  </si>
  <si>
    <t xml:space="preserve">87 засоби наземного транспорту, крім залізничного </t>
  </si>
  <si>
    <t>88 літальні апарати</t>
  </si>
  <si>
    <t>89 судна</t>
  </si>
  <si>
    <t>XVIII. Прилади та апарати оптичні, фотографічні</t>
  </si>
  <si>
    <t>90 прилади та апарати оптичнi, фотографічні</t>
  </si>
  <si>
    <t xml:space="preserve">91 годинники </t>
  </si>
  <si>
    <t>92 музичні інструменти</t>
  </si>
  <si>
    <t xml:space="preserve">ХX. Рiзнi промислові товари </t>
  </si>
  <si>
    <t xml:space="preserve">94 меблi </t>
  </si>
  <si>
    <t xml:space="preserve">95 іграшки </t>
  </si>
  <si>
    <t>96 рiзнi готовi вироби</t>
  </si>
  <si>
    <t>XXІ. 97 Твори мистецтва</t>
  </si>
  <si>
    <t>Товари, придбані в портах</t>
  </si>
  <si>
    <t>99 Різне</t>
  </si>
  <si>
    <t>Сільське господарство, лісове господарство та рибне господарство</t>
  </si>
  <si>
    <t>A</t>
  </si>
  <si>
    <t>Добувна промисловість і розроблення кар'єрів</t>
  </si>
  <si>
    <t>B</t>
  </si>
  <si>
    <t>Переробна промисловість</t>
  </si>
  <si>
    <t>C</t>
  </si>
  <si>
    <t>Постачання електроенергії, газу, пари та кондиційованого повітря</t>
  </si>
  <si>
    <t>D</t>
  </si>
  <si>
    <t>Водопостачання; каналізація, поводження з відходами</t>
  </si>
  <si>
    <t>E</t>
  </si>
  <si>
    <t>Будівництво</t>
  </si>
  <si>
    <t>F</t>
  </si>
  <si>
    <t>Оптова та роздрібна торгівля; ремонт автотранспортних засобів і мотоциклів</t>
  </si>
  <si>
    <t>G</t>
  </si>
  <si>
    <t>Транспорт, складське господарство, поштова та кур'єрська діяльність</t>
  </si>
  <si>
    <t>H</t>
  </si>
  <si>
    <t>Тимчасове розміщування й організація харчування</t>
  </si>
  <si>
    <t>I</t>
  </si>
  <si>
    <t>Інформація та телекомунікації</t>
  </si>
  <si>
    <t>J</t>
  </si>
  <si>
    <t>Фінансова та страхова діяльність</t>
  </si>
  <si>
    <t>K</t>
  </si>
  <si>
    <t>Операції з нерухомим майном</t>
  </si>
  <si>
    <t>L</t>
  </si>
  <si>
    <t>Професійна, наукова та технічна діяльність</t>
  </si>
  <si>
    <t>М</t>
  </si>
  <si>
    <t>Діяльність у сфері адміністративного та допоміжного обслуговування</t>
  </si>
  <si>
    <t>N</t>
  </si>
  <si>
    <t>Державне управління й оборона; обов'язкове соціальне страхування</t>
  </si>
  <si>
    <t>O</t>
  </si>
  <si>
    <t>Освіта</t>
  </si>
  <si>
    <t>P</t>
  </si>
  <si>
    <t>Охорона здоров'я та надання соціальної допомоги</t>
  </si>
  <si>
    <t>Q</t>
  </si>
  <si>
    <t>Мистецтво, спорт, розваги та відпочинок</t>
  </si>
  <si>
    <t>R</t>
  </si>
  <si>
    <t>Надання інших видів послуг</t>
  </si>
  <si>
    <t>S</t>
  </si>
  <si>
    <t>Послуги з переробки матеріальних ресурсів</t>
  </si>
  <si>
    <t>з них</t>
  </si>
  <si>
    <t>Послуги для переробки товарів у внутрішній економіці</t>
  </si>
  <si>
    <t>Послуги для переробки товарів за кордоном</t>
  </si>
  <si>
    <t>Послуги з ремонту та технічного обслуговування, що не віднесені до інших категорій</t>
  </si>
  <si>
    <t>Транспортні послуги</t>
  </si>
  <si>
    <t>Послуги морського транспорту</t>
  </si>
  <si>
    <t>Послуги річкового транспорту</t>
  </si>
  <si>
    <t>Послуги повітряного транспорту</t>
  </si>
  <si>
    <t>Послуги залізничного транспорту</t>
  </si>
  <si>
    <t>Послуги автомобільного транспорту</t>
  </si>
  <si>
    <t>Послуги трубопровідного транспорту</t>
  </si>
  <si>
    <t>-</t>
  </si>
  <si>
    <t>Інші допоміжні та додаткові транспортні послуги</t>
  </si>
  <si>
    <t>Послуги поштової та кур’єрської служби</t>
  </si>
  <si>
    <t>Послуги, пов’язані з подорожами</t>
  </si>
  <si>
    <t>Послуги з будівництва</t>
  </si>
  <si>
    <t>Послуги зі страхування</t>
  </si>
  <si>
    <t>Послуги, пов’язані з фінансовою діяльністю</t>
  </si>
  <si>
    <t>Роялті та інші послуги, пов’язані з використанням інтелектуальної власності</t>
  </si>
  <si>
    <t>Послуги у сфері телекомунікації, комп’ютерні та інформаційні послуги</t>
  </si>
  <si>
    <t>Телекомунікаційні послуги</t>
  </si>
  <si>
    <t>Комп’ютерні послуги</t>
  </si>
  <si>
    <t>Інформаційні послуги</t>
  </si>
  <si>
    <t>Ділові послуги</t>
  </si>
  <si>
    <t>Послуги дослідження та розробки</t>
  </si>
  <si>
    <t>Професійні та консалтингові послуги</t>
  </si>
  <si>
    <t>Наукові та технічні послуги</t>
  </si>
  <si>
    <t>Послуги з обробки та усунення забруднення навколишнього середовища</t>
  </si>
  <si>
    <t>Послуги сільського господарства та послуги видобутку</t>
  </si>
  <si>
    <t>Послуги операційного лізингу</t>
  </si>
  <si>
    <t>Послуги, пов’язані з торгівлею, та посередницькі послуги</t>
  </si>
  <si>
    <t>Інші ділові послуги</t>
  </si>
  <si>
    <t>Послуги приватним особам, культурні та рекреаційні послуги</t>
  </si>
  <si>
    <t>Державні та урядові послуги</t>
  </si>
  <si>
    <t>млн.дол. США</t>
  </si>
  <si>
    <t>Випуск товарів та послуг</t>
  </si>
  <si>
    <t>Споживання в Україні</t>
  </si>
  <si>
    <t>Код і назва товарів згідно з УКТЗЕД</t>
  </si>
  <si>
    <t>Найменування послуги згідно з КЗЕП</t>
  </si>
  <si>
    <r>
      <t>Усього</t>
    </r>
    <r>
      <rPr>
        <b/>
        <vertAlign val="superscript"/>
        <sz val="10"/>
        <color rgb="FF000000"/>
        <rFont val="Verdana"/>
        <family val="2"/>
        <charset val="204"/>
      </rPr>
      <t>1</t>
    </r>
  </si>
  <si>
    <t>Передача електроенергії</t>
  </si>
  <si>
    <t>Екпорт</t>
  </si>
  <si>
    <t>тис.дол.США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</si>
</sst>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.5"/>
      <color theme="1"/>
      <name val="Verdana"/>
      <family val="2"/>
      <charset val="204"/>
    </font>
    <font>
      <b/>
      <sz val="7.5"/>
      <color theme="1"/>
      <name val="Verdana"/>
      <family val="2"/>
      <charset val="204"/>
    </font>
    <font>
      <sz val="8"/>
      <color rgb="FF000000"/>
      <name val="Verdana"/>
      <family val="2"/>
      <charset val="204"/>
    </font>
    <font>
      <sz val="10"/>
      <color rgb="FF000000"/>
      <name val="Verdana"/>
      <family val="2"/>
      <charset val="204"/>
    </font>
    <font>
      <b/>
      <vertAlign val="superscript"/>
      <sz val="10"/>
      <color rgb="FF000000"/>
      <name val="Verdana"/>
      <family val="2"/>
      <charset val="204"/>
    </font>
    <font>
      <sz val="8"/>
      <color theme="1"/>
      <name val="Verdana"/>
      <family val="2"/>
      <charset val="204"/>
    </font>
    <font>
      <i/>
      <sz val="7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3" fontId="0" fillId="0" borderId="0" xfId="0" applyNumberFormat="1"/>
    <xf numFmtId="3" fontId="2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8" xfId="0" applyBorder="1"/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0" fillId="0" borderId="0" xfId="0" applyNumberFormat="1"/>
    <xf numFmtId="0" fontId="5" fillId="0" borderId="1" xfId="0" applyFont="1" applyBorder="1" applyAlignment="1">
      <alignment wrapText="1"/>
    </xf>
    <xf numFmtId="3" fontId="1" fillId="0" borderId="0" xfId="0" applyNumberFormat="1" applyFont="1"/>
    <xf numFmtId="3" fontId="2" fillId="0" borderId="8" xfId="0" applyNumberFormat="1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  <xf numFmtId="4" fontId="2" fillId="0" borderId="7" xfId="0" applyNumberFormat="1" applyFont="1" applyBorder="1" applyAlignment="1">
      <alignment horizontal="right" vertical="center" wrapText="1"/>
    </xf>
    <xf numFmtId="4" fontId="2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" sqref="C2"/>
    </sheetView>
  </sheetViews>
  <sheetFormatPr defaultRowHeight="15" x14ac:dyDescent="0.25"/>
  <cols>
    <col min="1" max="1" width="45.7109375" customWidth="1"/>
    <col min="2" max="2" width="10.42578125" style="16" customWidth="1"/>
    <col min="3" max="3" width="13.28515625" customWidth="1"/>
    <col min="4" max="4" width="13.5703125" customWidth="1"/>
    <col min="5" max="5" width="13.28515625" customWidth="1"/>
    <col min="6" max="6" width="15.7109375" customWidth="1"/>
  </cols>
  <sheetData>
    <row r="1" spans="1:6" ht="26.45" customHeight="1" x14ac:dyDescent="0.25">
      <c r="B1" s="34" t="s">
        <v>208</v>
      </c>
      <c r="C1" s="19" t="s">
        <v>201</v>
      </c>
      <c r="D1" s="19" t="s">
        <v>207</v>
      </c>
      <c r="E1" s="19" t="s">
        <v>2</v>
      </c>
      <c r="F1" s="19" t="s">
        <v>202</v>
      </c>
    </row>
    <row r="2" spans="1:6" ht="19.5" x14ac:dyDescent="0.25">
      <c r="A2" s="18" t="s">
        <v>127</v>
      </c>
      <c r="B2" s="19" t="s">
        <v>128</v>
      </c>
      <c r="C2" s="33">
        <v>33777430.251470029</v>
      </c>
      <c r="D2" s="33">
        <v>-10175223.299999999</v>
      </c>
      <c r="E2" s="33">
        <v>4148035.8</v>
      </c>
      <c r="F2" s="33">
        <v>27784020.181721505</v>
      </c>
    </row>
    <row r="3" spans="1:6" x14ac:dyDescent="0.25">
      <c r="A3" s="18" t="s">
        <v>129</v>
      </c>
      <c r="B3" s="19" t="s">
        <v>130</v>
      </c>
      <c r="C3" s="33">
        <v>19146252.971349932</v>
      </c>
      <c r="D3" s="33">
        <v>-7650416.9000000004</v>
      </c>
      <c r="E3" s="33">
        <v>27542301.800000001</v>
      </c>
      <c r="F3" s="33">
        <v>39057284.124321282</v>
      </c>
    </row>
    <row r="4" spans="1:6" x14ac:dyDescent="0.25">
      <c r="A4" s="18" t="s">
        <v>131</v>
      </c>
      <c r="B4" s="19" t="s">
        <v>132</v>
      </c>
      <c r="C4" s="33">
        <v>121972225.6974853</v>
      </c>
      <c r="D4" s="33">
        <v>-51776132.299999997</v>
      </c>
      <c r="E4" s="33">
        <v>52740252.899999991</v>
      </c>
      <c r="F4" s="33">
        <v>123058318.52318278</v>
      </c>
    </row>
    <row r="5" spans="1:6" ht="19.5" x14ac:dyDescent="0.25">
      <c r="A5" s="18" t="s">
        <v>133</v>
      </c>
      <c r="B5" s="19" t="s">
        <v>134</v>
      </c>
      <c r="C5" s="33">
        <v>18088077.067434005</v>
      </c>
      <c r="D5" s="33"/>
      <c r="E5" s="33"/>
      <c r="F5" s="33"/>
    </row>
    <row r="6" spans="1:6" ht="19.5" x14ac:dyDescent="0.25">
      <c r="A6" s="18" t="s">
        <v>135</v>
      </c>
      <c r="B6" s="19" t="s">
        <v>136</v>
      </c>
      <c r="C6" s="33">
        <v>3011384.9618416112</v>
      </c>
      <c r="D6" s="33"/>
      <c r="E6" s="33"/>
      <c r="F6" s="33"/>
    </row>
    <row r="7" spans="1:6" x14ac:dyDescent="0.25">
      <c r="A7" s="18" t="s">
        <v>137</v>
      </c>
      <c r="B7" s="19" t="s">
        <v>138</v>
      </c>
      <c r="C7" s="33">
        <v>23114099.837357689</v>
      </c>
      <c r="D7" s="33">
        <v>-220956.7</v>
      </c>
      <c r="E7" s="33">
        <v>260027.3</v>
      </c>
      <c r="F7" s="33">
        <v>23176284.537195049</v>
      </c>
    </row>
    <row r="8" spans="1:6" ht="19.5" x14ac:dyDescent="0.25">
      <c r="A8" s="18" t="s">
        <v>139</v>
      </c>
      <c r="B8" s="19" t="s">
        <v>140</v>
      </c>
      <c r="C8" s="33">
        <v>49949831.102214433</v>
      </c>
      <c r="D8" s="33"/>
      <c r="E8" s="33"/>
      <c r="F8" s="33"/>
    </row>
    <row r="9" spans="1:6" ht="19.5" x14ac:dyDescent="0.25">
      <c r="A9" s="18" t="s">
        <v>141</v>
      </c>
      <c r="B9" s="19" t="s">
        <v>142</v>
      </c>
      <c r="C9" s="33">
        <v>27827474.039784811</v>
      </c>
      <c r="D9" s="33">
        <v>-8531843</v>
      </c>
      <c r="E9" s="33">
        <v>1727384.9</v>
      </c>
      <c r="F9" s="33">
        <v>21050843.413824596</v>
      </c>
    </row>
    <row r="10" spans="1:6" x14ac:dyDescent="0.25">
      <c r="A10" s="18" t="s">
        <v>143</v>
      </c>
      <c r="B10" s="19" t="s">
        <v>144</v>
      </c>
      <c r="C10" s="33">
        <v>3126861.0033779554</v>
      </c>
      <c r="D10" s="33"/>
      <c r="E10" s="33"/>
      <c r="F10" s="33"/>
    </row>
    <row r="11" spans="1:6" x14ac:dyDescent="0.25">
      <c r="A11" s="18" t="s">
        <v>145</v>
      </c>
      <c r="B11" s="19" t="s">
        <v>146</v>
      </c>
      <c r="C11" s="33">
        <v>11293506.818466159</v>
      </c>
      <c r="D11" s="33">
        <v>-1130117.7</v>
      </c>
      <c r="E11" s="33">
        <v>456522.2</v>
      </c>
      <c r="F11" s="33">
        <v>10631204.825284624</v>
      </c>
    </row>
    <row r="12" spans="1:6" x14ac:dyDescent="0.25">
      <c r="A12" s="18" t="s">
        <v>147</v>
      </c>
      <c r="B12" s="19" t="s">
        <v>148</v>
      </c>
      <c r="C12" s="33">
        <v>12522957.587889403</v>
      </c>
      <c r="D12" s="33">
        <v>-362484.9</v>
      </c>
      <c r="E12" s="33">
        <v>1110583.5999999999</v>
      </c>
      <c r="F12" s="33">
        <v>13283579.245477293</v>
      </c>
    </row>
    <row r="13" spans="1:6" x14ac:dyDescent="0.25">
      <c r="A13" s="18" t="s">
        <v>149</v>
      </c>
      <c r="B13" s="19" t="s">
        <v>150</v>
      </c>
      <c r="C13" s="33">
        <v>15789941.198548729</v>
      </c>
      <c r="D13" s="33"/>
      <c r="E13" s="33"/>
      <c r="F13" s="33"/>
    </row>
    <row r="14" spans="1:6" x14ac:dyDescent="0.25">
      <c r="A14" s="18" t="s">
        <v>151</v>
      </c>
      <c r="B14" s="19" t="s">
        <v>152</v>
      </c>
      <c r="C14" s="33">
        <v>11012636.05654948</v>
      </c>
      <c r="D14" s="33"/>
      <c r="E14" s="33"/>
      <c r="F14" s="33"/>
    </row>
    <row r="15" spans="1:6" ht="19.5" x14ac:dyDescent="0.25">
      <c r="A15" s="18" t="s">
        <v>153</v>
      </c>
      <c r="B15" s="19" t="s">
        <v>154</v>
      </c>
      <c r="C15" s="33">
        <v>4324158.6388089573</v>
      </c>
      <c r="D15" s="33">
        <v>-1513608.9</v>
      </c>
      <c r="E15" s="33">
        <v>1573902.5</v>
      </c>
      <c r="F15" s="33">
        <v>4388776.3974477667</v>
      </c>
    </row>
    <row r="16" spans="1:6" ht="19.5" x14ac:dyDescent="0.25">
      <c r="A16" s="18" t="s">
        <v>155</v>
      </c>
      <c r="B16" s="19" t="s">
        <v>156</v>
      </c>
      <c r="C16" s="33">
        <v>11147378.956587015</v>
      </c>
      <c r="D16" s="33">
        <v>-5336.3</v>
      </c>
      <c r="E16" s="33">
        <v>602665.19999999995</v>
      </c>
      <c r="F16" s="33">
        <v>11755855.235543599</v>
      </c>
    </row>
    <row r="17" spans="1:6" x14ac:dyDescent="0.25">
      <c r="A17" s="18" t="s">
        <v>157</v>
      </c>
      <c r="B17" s="19" t="s">
        <v>158</v>
      </c>
      <c r="C17" s="33">
        <v>13349430.751907919</v>
      </c>
      <c r="D17" s="33"/>
      <c r="E17" s="33"/>
      <c r="F17" s="33"/>
    </row>
    <row r="18" spans="1:6" x14ac:dyDescent="0.25">
      <c r="A18" s="18" t="s">
        <v>159</v>
      </c>
      <c r="B18" s="19" t="s">
        <v>160</v>
      </c>
      <c r="C18" s="33">
        <v>10076566.996121606</v>
      </c>
      <c r="D18" s="33"/>
      <c r="E18" s="33"/>
      <c r="F18" s="33"/>
    </row>
    <row r="19" spans="1:6" x14ac:dyDescent="0.25">
      <c r="A19" s="18" t="s">
        <v>161</v>
      </c>
      <c r="B19" s="19" t="s">
        <v>162</v>
      </c>
      <c r="C19" s="33">
        <v>2287376.4543975978</v>
      </c>
      <c r="D19" s="33">
        <v>-555450.4</v>
      </c>
      <c r="E19" s="33">
        <v>580304.69999999995</v>
      </c>
      <c r="F19" s="33">
        <v>2314518.1308519952</v>
      </c>
    </row>
    <row r="20" spans="1:6" x14ac:dyDescent="0.25">
      <c r="A20" s="18" t="s">
        <v>163</v>
      </c>
      <c r="B20" s="19" t="s">
        <v>164</v>
      </c>
      <c r="C20" s="33">
        <v>2358939.0716877263</v>
      </c>
      <c r="D20" s="33">
        <v>-487368</v>
      </c>
      <c r="E20" s="33">
        <v>652150.39999999991</v>
      </c>
      <c r="F20" s="33"/>
    </row>
    <row r="21" spans="1:6" x14ac:dyDescent="0.25">
      <c r="A21" s="18"/>
      <c r="B21" s="19"/>
      <c r="C21" s="33">
        <v>394176529.46328038</v>
      </c>
      <c r="D21" s="33">
        <v>-82408938.400000021</v>
      </c>
      <c r="E21" s="33">
        <v>91394131.300000012</v>
      </c>
      <c r="F21" s="33">
        <v>276500684.61485046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workbookViewId="0">
      <selection activeCell="D4" sqref="D4"/>
    </sheetView>
  </sheetViews>
  <sheetFormatPr defaultRowHeight="15" x14ac:dyDescent="0.25"/>
  <cols>
    <col min="1" max="1" width="23.140625" customWidth="1"/>
    <col min="2" max="2" width="6.28515625" customWidth="1"/>
    <col min="3" max="3" width="32.28515625" customWidth="1"/>
    <col min="4" max="4" width="13.7109375" customWidth="1"/>
    <col min="5" max="5" width="13.140625" customWidth="1"/>
    <col min="6" max="6" width="12" customWidth="1"/>
    <col min="8" max="8" width="17.85546875" customWidth="1"/>
    <col min="11" max="11" width="14.28515625" customWidth="1"/>
    <col min="12" max="12" width="10.5703125" bestFit="1" customWidth="1"/>
    <col min="13" max="13" width="9.85546875" bestFit="1" customWidth="1"/>
    <col min="14" max="14" width="14.140625" customWidth="1"/>
  </cols>
  <sheetData>
    <row r="1" spans="1:14" ht="23.45" customHeight="1" x14ac:dyDescent="0.25">
      <c r="C1" s="36" t="s">
        <v>0</v>
      </c>
      <c r="D1" s="1" t="s">
        <v>1</v>
      </c>
      <c r="E1" s="1"/>
      <c r="F1" s="1" t="s">
        <v>2</v>
      </c>
      <c r="G1">
        <v>-1</v>
      </c>
      <c r="H1" s="17"/>
      <c r="I1" s="17"/>
      <c r="J1" s="35" t="s">
        <v>201</v>
      </c>
      <c r="K1" s="35"/>
      <c r="L1" s="19" t="s">
        <v>1</v>
      </c>
      <c r="M1" s="19" t="s">
        <v>2</v>
      </c>
      <c r="N1" s="19" t="s">
        <v>202</v>
      </c>
    </row>
    <row r="2" spans="1:14" ht="19.5" x14ac:dyDescent="0.25">
      <c r="C2" s="37"/>
      <c r="D2" s="2" t="s">
        <v>3</v>
      </c>
      <c r="E2" s="2"/>
      <c r="F2" s="2" t="s">
        <v>3</v>
      </c>
      <c r="H2" s="17"/>
      <c r="I2" s="17"/>
      <c r="J2" s="19" t="s">
        <v>200</v>
      </c>
      <c r="K2" s="19" t="s">
        <v>3</v>
      </c>
      <c r="L2" s="19" t="s">
        <v>3</v>
      </c>
      <c r="M2" s="19" t="s">
        <v>3</v>
      </c>
      <c r="N2" s="19" t="s">
        <v>3</v>
      </c>
    </row>
    <row r="3" spans="1:14" ht="43.9" customHeight="1" x14ac:dyDescent="0.25">
      <c r="A3" s="9" t="s">
        <v>127</v>
      </c>
      <c r="B3" s="10" t="s">
        <v>128</v>
      </c>
      <c r="C3" s="4" t="s">
        <v>7</v>
      </c>
      <c r="D3" s="15">
        <v>961323.1</v>
      </c>
      <c r="E3" s="15">
        <f>D3*$G$1</f>
        <v>-961323.1</v>
      </c>
      <c r="F3" s="15">
        <v>1718371.2</v>
      </c>
      <c r="H3" s="20" t="s">
        <v>127</v>
      </c>
      <c r="I3" s="21" t="s">
        <v>128</v>
      </c>
      <c r="J3" s="22">
        <v>33777.430251470032</v>
      </c>
      <c r="K3" s="23">
        <f>J3*1000</f>
        <v>33777430.251470029</v>
      </c>
      <c r="L3" s="24">
        <f>SUM(E3:E4)</f>
        <v>-10175223.299999999</v>
      </c>
      <c r="M3" s="24">
        <f>SUM(F3:F4)</f>
        <v>4148035.8</v>
      </c>
      <c r="N3" s="24">
        <f>SUM(J3:M3)</f>
        <v>27784020.181721505</v>
      </c>
    </row>
    <row r="4" spans="1:14" ht="30.6" customHeight="1" x14ac:dyDescent="0.25">
      <c r="A4" s="9" t="s">
        <v>127</v>
      </c>
      <c r="B4" s="10" t="s">
        <v>128</v>
      </c>
      <c r="C4" s="4" t="s">
        <v>13</v>
      </c>
      <c r="D4" s="15">
        <v>9213900.1999999993</v>
      </c>
      <c r="E4" s="15">
        <f t="shared" ref="E4:E36" si="0">D4*$G$1</f>
        <v>-9213900.1999999993</v>
      </c>
      <c r="F4" s="15">
        <v>2429664.6</v>
      </c>
      <c r="H4" s="20" t="s">
        <v>129</v>
      </c>
      <c r="I4" s="21" t="s">
        <v>130</v>
      </c>
      <c r="J4" s="22">
        <v>19146.252971349932</v>
      </c>
      <c r="K4" s="23">
        <f t="shared" ref="K4:K21" si="1">J4*1000</f>
        <v>19146252.971349932</v>
      </c>
      <c r="L4" s="24">
        <v>-7650416.9000000004</v>
      </c>
      <c r="M4" s="24">
        <v>27542301.800000001</v>
      </c>
      <c r="N4" s="24">
        <f>SUM(J4:M4)</f>
        <v>39057284.124321282</v>
      </c>
    </row>
    <row r="5" spans="1:14" ht="24" customHeight="1" x14ac:dyDescent="0.25">
      <c r="A5" s="9" t="s">
        <v>129</v>
      </c>
      <c r="B5" s="10" t="s">
        <v>130</v>
      </c>
      <c r="C5" s="4" t="s">
        <v>34</v>
      </c>
      <c r="D5" s="15">
        <v>7650416.9000000004</v>
      </c>
      <c r="E5" s="15">
        <f t="shared" si="0"/>
        <v>-7650416.9000000004</v>
      </c>
      <c r="F5" s="15">
        <v>27542301.800000001</v>
      </c>
      <c r="H5" s="20" t="s">
        <v>131</v>
      </c>
      <c r="I5" s="21" t="s">
        <v>132</v>
      </c>
      <c r="J5" s="22">
        <v>121972.22569748529</v>
      </c>
      <c r="K5" s="23">
        <f t="shared" si="1"/>
        <v>121972225.6974853</v>
      </c>
      <c r="L5" s="24">
        <f>SUM(E6:E23)</f>
        <v>-51776132.299999997</v>
      </c>
      <c r="M5" s="24">
        <f>SUM(F6:F23)</f>
        <v>52740252.899999991</v>
      </c>
      <c r="N5" s="24">
        <f>SUM(J5:M5)</f>
        <v>123058318.52318278</v>
      </c>
    </row>
    <row r="6" spans="1:14" ht="30" customHeight="1" x14ac:dyDescent="0.25">
      <c r="A6" s="9" t="s">
        <v>131</v>
      </c>
      <c r="B6" s="10" t="s">
        <v>132</v>
      </c>
      <c r="C6" s="4" t="s">
        <v>23</v>
      </c>
      <c r="D6" s="15">
        <v>4211457.2</v>
      </c>
      <c r="E6" s="15">
        <f t="shared" si="0"/>
        <v>-4211457.2</v>
      </c>
      <c r="F6" s="15">
        <v>406254.6</v>
      </c>
      <c r="H6" s="20" t="s">
        <v>133</v>
      </c>
      <c r="I6" s="21" t="s">
        <v>134</v>
      </c>
      <c r="J6" s="22">
        <v>18088.077067434006</v>
      </c>
      <c r="K6" s="23">
        <f t="shared" si="1"/>
        <v>18088077.067434005</v>
      </c>
      <c r="L6" s="24"/>
      <c r="M6" s="24"/>
      <c r="N6" s="24"/>
    </row>
    <row r="7" spans="1:14" ht="41.45" customHeight="1" x14ac:dyDescent="0.25">
      <c r="A7" s="9" t="s">
        <v>131</v>
      </c>
      <c r="B7" s="10" t="s">
        <v>132</v>
      </c>
      <c r="C7" s="4" t="s">
        <v>24</v>
      </c>
      <c r="D7" s="15">
        <v>3493916.9</v>
      </c>
      <c r="E7" s="15">
        <f t="shared" si="0"/>
        <v>-3493916.9</v>
      </c>
      <c r="F7" s="15">
        <v>2965370.7</v>
      </c>
      <c r="H7" s="20" t="s">
        <v>135</v>
      </c>
      <c r="I7" s="21" t="s">
        <v>136</v>
      </c>
      <c r="J7" s="22">
        <v>3011.3849618416111</v>
      </c>
      <c r="K7" s="23">
        <f t="shared" si="1"/>
        <v>3011384.9618416112</v>
      </c>
      <c r="L7" s="24"/>
      <c r="M7" s="24"/>
      <c r="N7" s="24"/>
    </row>
    <row r="8" spans="1:14" ht="24" customHeight="1" x14ac:dyDescent="0.25">
      <c r="A8" s="9" t="s">
        <v>131</v>
      </c>
      <c r="B8" s="10" t="s">
        <v>132</v>
      </c>
      <c r="C8" s="4" t="s">
        <v>43</v>
      </c>
      <c r="D8" s="15">
        <v>5058919.5</v>
      </c>
      <c r="E8" s="15">
        <f t="shared" si="0"/>
        <v>-5058919.5</v>
      </c>
      <c r="F8" s="15">
        <v>8586389.6999999993</v>
      </c>
      <c r="H8" s="20" t="s">
        <v>137</v>
      </c>
      <c r="I8" s="21" t="s">
        <v>138</v>
      </c>
      <c r="J8" s="22">
        <v>23114.099837357688</v>
      </c>
      <c r="K8" s="23">
        <f t="shared" si="1"/>
        <v>23114099.837357689</v>
      </c>
      <c r="L8" s="24">
        <f>E24</f>
        <v>-220956.7</v>
      </c>
      <c r="M8" s="24">
        <f>F24</f>
        <v>260027.3</v>
      </c>
      <c r="N8" s="24">
        <f>SUM(J8:M8)</f>
        <v>23176284.537195049</v>
      </c>
    </row>
    <row r="9" spans="1:14" ht="43.9" customHeight="1" x14ac:dyDescent="0.25">
      <c r="A9" s="9" t="s">
        <v>131</v>
      </c>
      <c r="B9" s="10" t="s">
        <v>132</v>
      </c>
      <c r="C9" s="4" t="s">
        <v>55</v>
      </c>
      <c r="D9" s="15">
        <v>999578.4</v>
      </c>
      <c r="E9" s="15">
        <f t="shared" si="0"/>
        <v>-999578.4</v>
      </c>
      <c r="F9" s="15">
        <v>4467130.5</v>
      </c>
      <c r="H9" s="20" t="s">
        <v>139</v>
      </c>
      <c r="I9" s="21" t="s">
        <v>140</v>
      </c>
      <c r="J9" s="22">
        <v>49949.831102214433</v>
      </c>
      <c r="K9" s="23">
        <f t="shared" si="1"/>
        <v>49949831.102214433</v>
      </c>
      <c r="L9" s="24"/>
      <c r="M9" s="24"/>
      <c r="N9" s="24"/>
    </row>
    <row r="10" spans="1:14" ht="44.45" customHeight="1" x14ac:dyDescent="0.25">
      <c r="A10" s="9" t="s">
        <v>131</v>
      </c>
      <c r="B10" s="10" t="s">
        <v>132</v>
      </c>
      <c r="C10" s="4" t="s">
        <v>58</v>
      </c>
      <c r="D10" s="15">
        <v>135628.1</v>
      </c>
      <c r="E10" s="15">
        <f t="shared" si="0"/>
        <v>-135628.1</v>
      </c>
      <c r="F10" s="15">
        <v>247208.1</v>
      </c>
      <c r="H10" s="20" t="s">
        <v>141</v>
      </c>
      <c r="I10" s="21" t="s">
        <v>142</v>
      </c>
      <c r="J10" s="22">
        <v>27827.474039784811</v>
      </c>
      <c r="K10" s="23">
        <f t="shared" si="1"/>
        <v>27827474.039784811</v>
      </c>
      <c r="L10" s="24">
        <f>E25</f>
        <v>-8531843</v>
      </c>
      <c r="M10" s="24">
        <f>F25</f>
        <v>1727384.9</v>
      </c>
      <c r="N10" s="24">
        <f>SUM(J10:M10)</f>
        <v>21050843.413824596</v>
      </c>
    </row>
    <row r="11" spans="1:14" ht="44.45" customHeight="1" x14ac:dyDescent="0.25">
      <c r="A11" s="9" t="s">
        <v>131</v>
      </c>
      <c r="B11" s="10" t="s">
        <v>132</v>
      </c>
      <c r="C11" s="4" t="s">
        <v>62</v>
      </c>
      <c r="D11" s="15">
        <v>1060609.3</v>
      </c>
      <c r="E11" s="15">
        <f t="shared" si="0"/>
        <v>-1060609.3</v>
      </c>
      <c r="F11" s="15">
        <v>369568.6</v>
      </c>
      <c r="H11" s="20" t="s">
        <v>143</v>
      </c>
      <c r="I11" s="21" t="s">
        <v>144</v>
      </c>
      <c r="J11" s="22">
        <v>3126.8610033779555</v>
      </c>
      <c r="K11" s="23">
        <f t="shared" si="1"/>
        <v>3126861.0033779554</v>
      </c>
      <c r="L11" s="24"/>
      <c r="M11" s="24"/>
      <c r="N11" s="24"/>
    </row>
    <row r="12" spans="1:14" ht="24" customHeight="1" x14ac:dyDescent="0.25">
      <c r="A12" s="9" t="s">
        <v>131</v>
      </c>
      <c r="B12" s="10" t="s">
        <v>132</v>
      </c>
      <c r="C12" s="4" t="s">
        <v>66</v>
      </c>
      <c r="D12" s="15">
        <v>1132082.5</v>
      </c>
      <c r="E12" s="15">
        <f t="shared" si="0"/>
        <v>-1132082.5</v>
      </c>
      <c r="F12" s="15">
        <v>1812615.9</v>
      </c>
      <c r="H12" s="20" t="s">
        <v>145</v>
      </c>
      <c r="I12" s="21" t="s">
        <v>146</v>
      </c>
      <c r="J12" s="22">
        <v>11293.506818466158</v>
      </c>
      <c r="K12" s="23">
        <f t="shared" si="1"/>
        <v>11293506.818466159</v>
      </c>
      <c r="L12" s="24">
        <f>E26</f>
        <v>-1130117.7</v>
      </c>
      <c r="M12" s="24">
        <f>F26</f>
        <v>456522.2</v>
      </c>
      <c r="N12" s="24">
        <f>SUM(J12:M12)</f>
        <v>10631204.825284624</v>
      </c>
    </row>
    <row r="13" spans="1:14" ht="24" customHeight="1" x14ac:dyDescent="0.25">
      <c r="A13" s="9" t="s">
        <v>131</v>
      </c>
      <c r="B13" s="10" t="s">
        <v>132</v>
      </c>
      <c r="C13" s="4" t="s">
        <v>70</v>
      </c>
      <c r="D13" s="15">
        <v>783839</v>
      </c>
      <c r="E13" s="15">
        <f t="shared" si="0"/>
        <v>-783839</v>
      </c>
      <c r="F13" s="15">
        <v>2563720.7999999998</v>
      </c>
      <c r="H13" s="20" t="s">
        <v>147</v>
      </c>
      <c r="I13" s="21" t="s">
        <v>148</v>
      </c>
      <c r="J13" s="22">
        <v>12522.957587889403</v>
      </c>
      <c r="K13" s="23">
        <f t="shared" si="1"/>
        <v>12522957.587889403</v>
      </c>
      <c r="L13" s="24">
        <f>E27+E28</f>
        <v>-362484.9</v>
      </c>
      <c r="M13" s="24">
        <f>F27+F28</f>
        <v>1110583.5999999999</v>
      </c>
      <c r="N13" s="24">
        <f>SUM(J13:M13)</f>
        <v>13283579.245477293</v>
      </c>
    </row>
    <row r="14" spans="1:14" ht="24" customHeight="1" x14ac:dyDescent="0.25">
      <c r="A14" s="9" t="s">
        <v>131</v>
      </c>
      <c r="B14" s="10" t="s">
        <v>132</v>
      </c>
      <c r="C14" s="4" t="s">
        <v>86</v>
      </c>
      <c r="D14" s="15">
        <v>175905.8</v>
      </c>
      <c r="E14" s="15">
        <f t="shared" si="0"/>
        <v>-175905.8</v>
      </c>
      <c r="F14" s="15">
        <v>793677.9</v>
      </c>
      <c r="H14" s="20" t="s">
        <v>149</v>
      </c>
      <c r="I14" s="21" t="s">
        <v>150</v>
      </c>
      <c r="J14" s="22">
        <v>15789.94119854873</v>
      </c>
      <c r="K14" s="23">
        <f t="shared" si="1"/>
        <v>15789941.198548729</v>
      </c>
      <c r="L14" s="24"/>
      <c r="M14" s="24"/>
      <c r="N14" s="24"/>
    </row>
    <row r="15" spans="1:14" ht="24" customHeight="1" x14ac:dyDescent="0.25">
      <c r="A15" s="9" t="s">
        <v>131</v>
      </c>
      <c r="B15" s="10" t="s">
        <v>132</v>
      </c>
      <c r="C15" s="4" t="s">
        <v>91</v>
      </c>
      <c r="D15" s="15">
        <v>582779</v>
      </c>
      <c r="E15" s="15">
        <f t="shared" si="0"/>
        <v>-582779</v>
      </c>
      <c r="F15" s="15">
        <v>1106945</v>
      </c>
      <c r="H15" s="20" t="s">
        <v>151</v>
      </c>
      <c r="I15" s="21" t="s">
        <v>152</v>
      </c>
      <c r="J15" s="22">
        <v>11012.63605654948</v>
      </c>
      <c r="K15" s="23">
        <f t="shared" si="1"/>
        <v>11012636.05654948</v>
      </c>
      <c r="L15" s="24"/>
      <c r="M15" s="24"/>
      <c r="N15" s="24"/>
    </row>
    <row r="16" spans="1:14" ht="36" customHeight="1" x14ac:dyDescent="0.25">
      <c r="A16" s="9" t="s">
        <v>131</v>
      </c>
      <c r="B16" s="10" t="s">
        <v>132</v>
      </c>
      <c r="C16" s="4" t="s">
        <v>95</v>
      </c>
      <c r="D16" s="15">
        <v>139783.4</v>
      </c>
      <c r="E16" s="15">
        <f t="shared" si="0"/>
        <v>-139783.4</v>
      </c>
      <c r="F16" s="15">
        <v>493427.8</v>
      </c>
      <c r="H16" s="20" t="s">
        <v>153</v>
      </c>
      <c r="I16" s="21" t="s">
        <v>154</v>
      </c>
      <c r="J16" s="22">
        <v>4324.1586388089572</v>
      </c>
      <c r="K16" s="23">
        <f t="shared" si="1"/>
        <v>4324158.6388089573</v>
      </c>
      <c r="L16" s="24">
        <f>SUM(E29:E30)</f>
        <v>-1513608.9</v>
      </c>
      <c r="M16" s="24">
        <f>SUM(F29:F30)</f>
        <v>1573902.5</v>
      </c>
      <c r="N16" s="24">
        <f>SUM(J16:M16)</f>
        <v>4388776.3974477667</v>
      </c>
    </row>
    <row r="17" spans="1:14" ht="41.45" customHeight="1" x14ac:dyDescent="0.25">
      <c r="A17" s="9" t="s">
        <v>131</v>
      </c>
      <c r="B17" s="10" t="s">
        <v>132</v>
      </c>
      <c r="C17" s="4" t="s">
        <v>96</v>
      </c>
      <c r="D17" s="15">
        <v>18889845.899999999</v>
      </c>
      <c r="E17" s="15">
        <f t="shared" si="0"/>
        <v>-18889845.899999999</v>
      </c>
      <c r="F17" s="15">
        <v>5238913.5</v>
      </c>
      <c r="H17" s="20" t="s">
        <v>155</v>
      </c>
      <c r="I17" s="21" t="s">
        <v>156</v>
      </c>
      <c r="J17" s="22">
        <v>11147.378956587014</v>
      </c>
      <c r="K17" s="23">
        <f t="shared" si="1"/>
        <v>11147378.956587015</v>
      </c>
      <c r="L17" s="24">
        <f>E31</f>
        <v>-5336.3</v>
      </c>
      <c r="M17" s="24">
        <f>F31</f>
        <v>602665.19999999995</v>
      </c>
      <c r="N17" s="24">
        <f>SUM(J17:M17)</f>
        <v>11755855.235543599</v>
      </c>
    </row>
    <row r="18" spans="1:14" ht="24" customHeight="1" x14ac:dyDescent="0.25">
      <c r="A18" s="9" t="s">
        <v>131</v>
      </c>
      <c r="B18" s="10" t="s">
        <v>132</v>
      </c>
      <c r="C18" s="4" t="s">
        <v>108</v>
      </c>
      <c r="D18" s="15">
        <v>7026670.7000000002</v>
      </c>
      <c r="E18" s="15">
        <f t="shared" si="0"/>
        <v>-7026670.7000000002</v>
      </c>
      <c r="F18" s="15">
        <v>13178672.5</v>
      </c>
      <c r="H18" s="20" t="s">
        <v>157</v>
      </c>
      <c r="I18" s="21" t="s">
        <v>158</v>
      </c>
      <c r="J18" s="22">
        <v>13349.430751907919</v>
      </c>
      <c r="K18" s="23">
        <f t="shared" si="1"/>
        <v>13349430.751907919</v>
      </c>
      <c r="L18" s="24"/>
      <c r="M18" s="24"/>
      <c r="N18" s="24"/>
    </row>
    <row r="19" spans="1:14" ht="39" customHeight="1" x14ac:dyDescent="0.25">
      <c r="A19" s="9" t="s">
        <v>131</v>
      </c>
      <c r="B19" s="10" t="s">
        <v>132</v>
      </c>
      <c r="C19" s="4" t="s">
        <v>111</v>
      </c>
      <c r="D19" s="15">
        <v>5963468</v>
      </c>
      <c r="E19" s="15">
        <f t="shared" si="0"/>
        <v>-5963468</v>
      </c>
      <c r="F19" s="15">
        <v>8067049.4000000004</v>
      </c>
      <c r="H19" s="20" t="s">
        <v>159</v>
      </c>
      <c r="I19" s="21" t="s">
        <v>160</v>
      </c>
      <c r="J19" s="22">
        <v>10076.566996121606</v>
      </c>
      <c r="K19" s="23">
        <f t="shared" si="1"/>
        <v>10076566.996121606</v>
      </c>
      <c r="L19" s="24"/>
      <c r="M19" s="24"/>
      <c r="N19" s="24"/>
    </row>
    <row r="20" spans="1:14" ht="24" customHeight="1" x14ac:dyDescent="0.25">
      <c r="A20" s="9" t="s">
        <v>131</v>
      </c>
      <c r="B20" s="10" t="s">
        <v>132</v>
      </c>
      <c r="C20" s="4" t="s">
        <v>116</v>
      </c>
      <c r="D20" s="15">
        <v>296459.3</v>
      </c>
      <c r="E20" s="15">
        <f t="shared" si="0"/>
        <v>-296459.3</v>
      </c>
      <c r="F20" s="15">
        <v>1218888</v>
      </c>
      <c r="H20" s="20" t="s">
        <v>161</v>
      </c>
      <c r="I20" s="21" t="s">
        <v>162</v>
      </c>
      <c r="J20" s="22">
        <v>2287.3764543975976</v>
      </c>
      <c r="K20" s="23">
        <f t="shared" si="1"/>
        <v>2287376.4543975978</v>
      </c>
      <c r="L20" s="24">
        <f>E33+E32</f>
        <v>-555450.4</v>
      </c>
      <c r="M20" s="24">
        <f>F33+F32</f>
        <v>580304.69999999995</v>
      </c>
      <c r="N20" s="24">
        <f>SUM(J20:M20)</f>
        <v>2314518.1308519952</v>
      </c>
    </row>
    <row r="21" spans="1:14" ht="24" customHeight="1" x14ac:dyDescent="0.25">
      <c r="A21" s="9" t="s">
        <v>131</v>
      </c>
      <c r="B21" s="10" t="s">
        <v>132</v>
      </c>
      <c r="C21" s="4" t="s">
        <v>120</v>
      </c>
      <c r="D21" s="15">
        <v>609039</v>
      </c>
      <c r="E21" s="15">
        <f t="shared" si="0"/>
        <v>-609039</v>
      </c>
      <c r="F21" s="15">
        <v>1015028.3</v>
      </c>
      <c r="H21" s="20" t="s">
        <v>163</v>
      </c>
      <c r="I21" s="21" t="s">
        <v>164</v>
      </c>
      <c r="J21" s="22">
        <v>2358.9390716877265</v>
      </c>
      <c r="K21" s="23">
        <f t="shared" si="1"/>
        <v>2358939.0716877263</v>
      </c>
      <c r="L21" s="24">
        <f>E34+E35+E36</f>
        <v>-487368</v>
      </c>
      <c r="M21" s="24">
        <f>F34+F35+F36</f>
        <v>652150.39999999991</v>
      </c>
      <c r="N21" s="24"/>
    </row>
    <row r="22" spans="1:14" ht="24" customHeight="1" x14ac:dyDescent="0.25">
      <c r="A22" s="9" t="s">
        <v>131</v>
      </c>
      <c r="B22" s="10" t="s">
        <v>132</v>
      </c>
      <c r="C22" s="4" t="s">
        <v>165</v>
      </c>
      <c r="D22" s="28">
        <v>601256.80000000005</v>
      </c>
      <c r="E22" s="15">
        <f t="shared" si="0"/>
        <v>-601256.80000000005</v>
      </c>
      <c r="F22" s="28">
        <v>161367.5</v>
      </c>
      <c r="H22" s="17"/>
      <c r="I22" s="17"/>
      <c r="J22" s="23">
        <f>SUM(J3:J21)</f>
        <v>394176.52946328028</v>
      </c>
      <c r="K22" s="23">
        <f t="shared" ref="K22:N22" si="2">SUM(K3:K21)</f>
        <v>394176529.46328038</v>
      </c>
      <c r="L22" s="23">
        <f t="shared" si="2"/>
        <v>-82408938.400000021</v>
      </c>
      <c r="M22" s="23">
        <f t="shared" si="2"/>
        <v>91394131.300000012</v>
      </c>
      <c r="N22" s="23">
        <f t="shared" si="2"/>
        <v>276500684.61485046</v>
      </c>
    </row>
    <row r="23" spans="1:14" ht="29.25" x14ac:dyDescent="0.25">
      <c r="A23" s="9" t="s">
        <v>131</v>
      </c>
      <c r="B23" s="10" t="s">
        <v>132</v>
      </c>
      <c r="C23" s="4" t="s">
        <v>169</v>
      </c>
      <c r="D23" s="28">
        <v>614893.5</v>
      </c>
      <c r="E23" s="15">
        <f t="shared" si="0"/>
        <v>-614893.5</v>
      </c>
      <c r="F23" s="28">
        <v>48024.1</v>
      </c>
      <c r="L23" s="14">
        <f>L22-E37</f>
        <v>0</v>
      </c>
      <c r="M23" s="14">
        <f>M22-F37</f>
        <v>0</v>
      </c>
    </row>
    <row r="24" spans="1:14" x14ac:dyDescent="0.25">
      <c r="A24" s="9" t="s">
        <v>137</v>
      </c>
      <c r="B24" s="10" t="s">
        <v>138</v>
      </c>
      <c r="C24" s="4" t="s">
        <v>181</v>
      </c>
      <c r="D24" s="28">
        <v>220956.7</v>
      </c>
      <c r="E24" s="15">
        <f t="shared" si="0"/>
        <v>-220956.7</v>
      </c>
      <c r="F24" s="28">
        <v>260027.3</v>
      </c>
    </row>
    <row r="25" spans="1:14" ht="31.5" x14ac:dyDescent="0.25">
      <c r="A25" s="9" t="s">
        <v>141</v>
      </c>
      <c r="B25" s="10" t="s">
        <v>142</v>
      </c>
      <c r="C25" s="4" t="s">
        <v>170</v>
      </c>
      <c r="D25" s="28">
        <v>8531843</v>
      </c>
      <c r="E25" s="15">
        <f t="shared" si="0"/>
        <v>-8531843</v>
      </c>
      <c r="F25" s="28">
        <v>1727384.9</v>
      </c>
    </row>
    <row r="26" spans="1:14" ht="21" x14ac:dyDescent="0.25">
      <c r="A26" s="9" t="s">
        <v>145</v>
      </c>
      <c r="B26" s="10" t="s">
        <v>146</v>
      </c>
      <c r="C26" s="4" t="s">
        <v>185</v>
      </c>
      <c r="D26" s="28">
        <v>1130117.7</v>
      </c>
      <c r="E26" s="15">
        <f t="shared" si="0"/>
        <v>-1130117.7</v>
      </c>
      <c r="F26" s="28">
        <v>456522.2</v>
      </c>
    </row>
    <row r="27" spans="1:14" ht="21" x14ac:dyDescent="0.25">
      <c r="A27" s="9" t="s">
        <v>147</v>
      </c>
      <c r="B27" s="10" t="s">
        <v>148</v>
      </c>
      <c r="C27" s="4" t="s">
        <v>182</v>
      </c>
      <c r="D27" s="28">
        <v>114173.9</v>
      </c>
      <c r="E27" s="15">
        <f t="shared" si="0"/>
        <v>-114173.9</v>
      </c>
      <c r="F27" s="28">
        <v>158864.4</v>
      </c>
    </row>
    <row r="28" spans="1:14" ht="21" x14ac:dyDescent="0.25">
      <c r="A28" s="9" t="s">
        <v>147</v>
      </c>
      <c r="B28" s="10" t="s">
        <v>148</v>
      </c>
      <c r="C28" s="4" t="s">
        <v>183</v>
      </c>
      <c r="D28" s="28">
        <v>248311</v>
      </c>
      <c r="E28" s="15">
        <f t="shared" si="0"/>
        <v>-248311</v>
      </c>
      <c r="F28" s="28">
        <v>951719.2</v>
      </c>
    </row>
    <row r="29" spans="1:14" ht="42" x14ac:dyDescent="0.25">
      <c r="A29" s="9" t="s">
        <v>153</v>
      </c>
      <c r="B29" s="10" t="s">
        <v>154</v>
      </c>
      <c r="C29" s="4" t="s">
        <v>184</v>
      </c>
      <c r="D29" s="28">
        <v>56416.2</v>
      </c>
      <c r="E29" s="15">
        <f t="shared" si="0"/>
        <v>-56416.2</v>
      </c>
      <c r="F29" s="28">
        <v>419815.5</v>
      </c>
    </row>
    <row r="30" spans="1:14" ht="42" x14ac:dyDescent="0.25">
      <c r="A30" s="9" t="s">
        <v>153</v>
      </c>
      <c r="B30" s="10" t="s">
        <v>154</v>
      </c>
      <c r="C30" s="4" t="s">
        <v>189</v>
      </c>
      <c r="D30" s="28">
        <v>1457192.7</v>
      </c>
      <c r="E30" s="15">
        <f t="shared" si="0"/>
        <v>-1457192.7</v>
      </c>
      <c r="F30" s="28">
        <v>1154087</v>
      </c>
    </row>
    <row r="31" spans="1:14" ht="31.5" x14ac:dyDescent="0.25">
      <c r="A31" s="9" t="s">
        <v>155</v>
      </c>
      <c r="B31" s="10" t="s">
        <v>156</v>
      </c>
      <c r="C31" s="4" t="s">
        <v>199</v>
      </c>
      <c r="D31" s="28">
        <v>5336.3</v>
      </c>
      <c r="E31" s="15">
        <f t="shared" si="0"/>
        <v>-5336.3</v>
      </c>
      <c r="F31" s="28">
        <v>602665.19999999995</v>
      </c>
    </row>
    <row r="32" spans="1:14" ht="21" x14ac:dyDescent="0.25">
      <c r="A32" s="9" t="s">
        <v>161</v>
      </c>
      <c r="B32" s="10" t="s">
        <v>162</v>
      </c>
      <c r="C32" s="4" t="s">
        <v>124</v>
      </c>
      <c r="D32" s="15">
        <v>345.8</v>
      </c>
      <c r="E32" s="15">
        <f t="shared" si="0"/>
        <v>-345.8</v>
      </c>
      <c r="F32" s="15">
        <v>8134.7</v>
      </c>
    </row>
    <row r="33" spans="1:6" ht="21" x14ac:dyDescent="0.25">
      <c r="A33" s="9" t="s">
        <v>161</v>
      </c>
      <c r="B33" s="10" t="s">
        <v>162</v>
      </c>
      <c r="C33" s="4" t="s">
        <v>180</v>
      </c>
      <c r="D33" s="28">
        <v>555104.6</v>
      </c>
      <c r="E33" s="15">
        <f t="shared" si="0"/>
        <v>-555104.6</v>
      </c>
      <c r="F33" s="28">
        <v>572170</v>
      </c>
    </row>
    <row r="34" spans="1:6" ht="21" x14ac:dyDescent="0.25">
      <c r="A34" s="9" t="s">
        <v>163</v>
      </c>
      <c r="B34" s="10" t="s">
        <v>164</v>
      </c>
      <c r="C34" s="4" t="s">
        <v>198</v>
      </c>
      <c r="D34" s="28">
        <v>63525.7</v>
      </c>
      <c r="E34" s="15">
        <f t="shared" si="0"/>
        <v>-63525.7</v>
      </c>
      <c r="F34" s="28">
        <v>223424.1</v>
      </c>
    </row>
    <row r="35" spans="1:6" ht="21" x14ac:dyDescent="0.25">
      <c r="A35" s="9" t="s">
        <v>163</v>
      </c>
      <c r="B35" s="10" t="s">
        <v>164</v>
      </c>
      <c r="C35" s="4" t="s">
        <v>125</v>
      </c>
      <c r="D35" s="28">
        <v>29886.3</v>
      </c>
      <c r="E35" s="15">
        <f t="shared" si="0"/>
        <v>-29886.3</v>
      </c>
      <c r="F35" s="29">
        <v>374410.6</v>
      </c>
    </row>
    <row r="36" spans="1:6" ht="21" x14ac:dyDescent="0.25">
      <c r="A36" s="9" t="s">
        <v>163</v>
      </c>
      <c r="B36" s="10" t="s">
        <v>164</v>
      </c>
      <c r="C36" s="4" t="s">
        <v>126</v>
      </c>
      <c r="D36" s="28">
        <v>393956</v>
      </c>
      <c r="E36" s="15">
        <f t="shared" si="0"/>
        <v>-393956</v>
      </c>
      <c r="F36" s="29">
        <v>54315.7</v>
      </c>
    </row>
    <row r="37" spans="1:6" x14ac:dyDescent="0.25">
      <c r="D37" s="32">
        <f>SUM(D3:D36)</f>
        <v>82408938.399999991</v>
      </c>
      <c r="E37" s="32">
        <f t="shared" ref="E37:F37" si="3">SUM(E3:E36)</f>
        <v>-82408938.399999991</v>
      </c>
      <c r="F37" s="32">
        <f t="shared" si="3"/>
        <v>91394131.300000012</v>
      </c>
    </row>
    <row r="38" spans="1:6" x14ac:dyDescent="0.25">
      <c r="D38" s="14">
        <f>SUM(D3:D21,D32,D35:D36)</f>
        <v>68809810.299999982</v>
      </c>
      <c r="E38" s="14">
        <f>SUM(E3:E21,E32,E35:E36)</f>
        <v>-68809810.299999982</v>
      </c>
      <c r="F38" s="14">
        <f>SUM(F3:F21,F32,F35:F36)</f>
        <v>84658059.900000006</v>
      </c>
    </row>
    <row r="39" spans="1:6" x14ac:dyDescent="0.25">
      <c r="D39" s="30">
        <f>SUM(D22,D23,D24,D25,D26,D27,D28,D29,D30,D31,D33,D34)</f>
        <v>13599128.099999998</v>
      </c>
      <c r="E39" s="30">
        <f>SUM(E22,E23,E24,E25,E26,E27,E28,E29,E30,E31,E33,E34)</f>
        <v>-13599128.099999998</v>
      </c>
      <c r="F39" s="30">
        <f>SUM(F22,F23,F24,F25,F26,F27,F28,F29,F30,F31,F33,F34)</f>
        <v>6736071.3999999994</v>
      </c>
    </row>
  </sheetData>
  <sortState ref="A3:E34">
    <sortCondition ref="B3:B34"/>
  </sortState>
  <mergeCells count="2">
    <mergeCell ref="J1:K1"/>
    <mergeCell ref="C1:C2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7"/>
  <sheetViews>
    <sheetView tabSelected="1" topLeftCell="A139" workbookViewId="0">
      <selection activeCell="C28" sqref="C28"/>
    </sheetView>
  </sheetViews>
  <sheetFormatPr defaultRowHeight="15" x14ac:dyDescent="0.25"/>
  <cols>
    <col min="1" max="1" width="45.85546875" customWidth="1"/>
    <col min="2" max="2" width="13.85546875" customWidth="1"/>
    <col min="3" max="3" width="12.42578125" style="30" bestFit="1" customWidth="1"/>
    <col min="4" max="5" width="9" style="30" bestFit="1" customWidth="1"/>
    <col min="6" max="6" width="12.42578125" style="30" bestFit="1" customWidth="1"/>
    <col min="7" max="8" width="9" style="30" bestFit="1" customWidth="1"/>
  </cols>
  <sheetData>
    <row r="1" spans="1:8" ht="20.45" customHeight="1" x14ac:dyDescent="0.25">
      <c r="A1" s="36" t="s">
        <v>203</v>
      </c>
      <c r="B1" s="25"/>
      <c r="C1" s="38" t="s">
        <v>1</v>
      </c>
      <c r="D1" s="39"/>
      <c r="E1" s="40"/>
      <c r="F1" s="38" t="s">
        <v>2</v>
      </c>
      <c r="G1" s="39"/>
      <c r="H1" s="40"/>
    </row>
    <row r="2" spans="1:8" ht="29.25" x14ac:dyDescent="0.25">
      <c r="A2" s="37"/>
      <c r="B2" s="26"/>
      <c r="C2" s="27" t="s">
        <v>3</v>
      </c>
      <c r="D2" s="27" t="s">
        <v>4</v>
      </c>
      <c r="E2" s="27" t="s">
        <v>5</v>
      </c>
      <c r="F2" s="27" t="s">
        <v>3</v>
      </c>
      <c r="G2" s="27" t="s">
        <v>4</v>
      </c>
      <c r="H2" s="27" t="s">
        <v>5</v>
      </c>
    </row>
    <row r="3" spans="1:8" x14ac:dyDescent="0.25">
      <c r="A3" s="3" t="s">
        <v>6</v>
      </c>
      <c r="B3" s="3"/>
      <c r="C3" s="28">
        <v>68809810.599999994</v>
      </c>
      <c r="D3" s="28">
        <v>100.6</v>
      </c>
      <c r="E3" s="28">
        <v>100</v>
      </c>
      <c r="F3" s="28">
        <v>84658059.900000006</v>
      </c>
      <c r="G3" s="28">
        <v>102.5</v>
      </c>
      <c r="H3" s="28">
        <v>100</v>
      </c>
    </row>
    <row r="4" spans="1:8" x14ac:dyDescent="0.25">
      <c r="A4" s="3"/>
      <c r="B4" s="3"/>
      <c r="C4" s="28">
        <f>C5+C11+C21+C22+C32+C40+C52+C55+C59+C63+C67+C84+C89+C93+C94+C106+C109+C114+C118+C122+C123+C124</f>
        <v>68809810.299999982</v>
      </c>
      <c r="D4" s="28"/>
      <c r="E4" s="28"/>
      <c r="F4" s="28">
        <f>F5+F11+F21+F22+F32+F40+F52+F55+F59+F63+F67+F84+F89+F93+F94+F106+F109+F114+F118+F122+F123+F124</f>
        <v>84658059.899999991</v>
      </c>
      <c r="G4" s="28"/>
      <c r="H4" s="28"/>
    </row>
    <row r="5" spans="1:8" ht="14.45" customHeight="1" x14ac:dyDescent="0.25">
      <c r="A5" s="4" t="s">
        <v>7</v>
      </c>
      <c r="B5" s="4"/>
      <c r="C5" s="28">
        <v>961323.1</v>
      </c>
      <c r="D5" s="29">
        <v>102.6</v>
      </c>
      <c r="E5" s="29">
        <v>1.4</v>
      </c>
      <c r="F5" s="29">
        <v>1718371.2</v>
      </c>
      <c r="G5" s="29">
        <v>166</v>
      </c>
      <c r="H5" s="29">
        <v>2</v>
      </c>
    </row>
    <row r="6" spans="1:8" ht="14.45" customHeight="1" x14ac:dyDescent="0.25">
      <c r="A6" s="4" t="s">
        <v>8</v>
      </c>
      <c r="B6" s="4"/>
      <c r="C6" s="29">
        <v>7698</v>
      </c>
      <c r="D6" s="29">
        <v>78.2</v>
      </c>
      <c r="E6" s="29">
        <v>0</v>
      </c>
      <c r="F6" s="29">
        <v>96500.4</v>
      </c>
      <c r="G6" s="29">
        <v>126</v>
      </c>
      <c r="H6" s="29">
        <v>0.1</v>
      </c>
    </row>
    <row r="7" spans="1:8" ht="14.45" customHeight="1" x14ac:dyDescent="0.25">
      <c r="A7" s="4" t="s">
        <v>9</v>
      </c>
      <c r="B7" s="4"/>
      <c r="C7" s="29">
        <v>315886.90000000002</v>
      </c>
      <c r="D7" s="29">
        <v>159.6</v>
      </c>
      <c r="E7" s="29">
        <v>0.5</v>
      </c>
      <c r="F7" s="29">
        <v>722013.8</v>
      </c>
      <c r="G7" s="29">
        <v>247.1</v>
      </c>
      <c r="H7" s="29">
        <v>0.9</v>
      </c>
    </row>
    <row r="8" spans="1:8" ht="14.45" customHeight="1" x14ac:dyDescent="0.25">
      <c r="A8" s="4" t="s">
        <v>10</v>
      </c>
      <c r="B8" s="4"/>
      <c r="C8" s="29">
        <v>18793</v>
      </c>
      <c r="D8" s="29">
        <v>95.6</v>
      </c>
      <c r="E8" s="29">
        <v>0</v>
      </c>
      <c r="F8" s="29">
        <v>687662.2</v>
      </c>
      <c r="G8" s="29">
        <v>136</v>
      </c>
      <c r="H8" s="29">
        <v>0.8</v>
      </c>
    </row>
    <row r="9" spans="1:8" ht="14.45" customHeight="1" x14ac:dyDescent="0.25">
      <c r="A9" s="4" t="s">
        <v>11</v>
      </c>
      <c r="B9" s="4"/>
      <c r="C9" s="29">
        <v>612398</v>
      </c>
      <c r="D9" s="29">
        <v>87</v>
      </c>
      <c r="E9" s="29">
        <v>0.9</v>
      </c>
      <c r="F9" s="29">
        <v>196435.9</v>
      </c>
      <c r="G9" s="29">
        <v>130.6</v>
      </c>
      <c r="H9" s="29">
        <v>0.2</v>
      </c>
    </row>
    <row r="10" spans="1:8" ht="14.45" customHeight="1" x14ac:dyDescent="0.25">
      <c r="A10" s="4" t="s">
        <v>12</v>
      </c>
      <c r="B10" s="4"/>
      <c r="C10" s="29">
        <v>6547.2</v>
      </c>
      <c r="D10" s="29">
        <v>87</v>
      </c>
      <c r="E10" s="29">
        <v>0</v>
      </c>
      <c r="F10" s="29">
        <v>15758.9</v>
      </c>
      <c r="G10" s="29">
        <v>146.6</v>
      </c>
      <c r="H10" s="29">
        <v>0</v>
      </c>
    </row>
    <row r="11" spans="1:8" ht="14.45" customHeight="1" x14ac:dyDescent="0.25">
      <c r="A11" s="4" t="s">
        <v>13</v>
      </c>
      <c r="B11" s="4"/>
      <c r="C11" s="28">
        <v>9213900.1999999993</v>
      </c>
      <c r="D11" s="29">
        <v>166.6</v>
      </c>
      <c r="E11" s="29">
        <v>13.4</v>
      </c>
      <c r="F11" s="29">
        <v>2429664.6</v>
      </c>
      <c r="G11" s="29">
        <v>133.80000000000001</v>
      </c>
      <c r="H11" s="29">
        <v>2.9</v>
      </c>
    </row>
    <row r="12" spans="1:8" ht="14.45" customHeight="1" x14ac:dyDescent="0.25">
      <c r="A12" s="4" t="s">
        <v>14</v>
      </c>
      <c r="B12" s="4"/>
      <c r="C12" s="29">
        <v>1593.9</v>
      </c>
      <c r="D12" s="29">
        <v>85.8</v>
      </c>
      <c r="E12" s="29">
        <v>0</v>
      </c>
      <c r="F12" s="29">
        <v>153572.6</v>
      </c>
      <c r="G12" s="29">
        <v>154.1</v>
      </c>
      <c r="H12" s="29">
        <v>0.2</v>
      </c>
    </row>
    <row r="13" spans="1:8" ht="14.45" customHeight="1" x14ac:dyDescent="0.25">
      <c r="A13" s="4" t="s">
        <v>15</v>
      </c>
      <c r="B13" s="4"/>
      <c r="C13" s="29">
        <v>138537.9</v>
      </c>
      <c r="D13" s="29">
        <v>104.2</v>
      </c>
      <c r="E13" s="29">
        <v>0.2</v>
      </c>
      <c r="F13" s="29">
        <v>146654.70000000001</v>
      </c>
      <c r="G13" s="29">
        <v>110.1</v>
      </c>
      <c r="H13" s="29">
        <v>0.2</v>
      </c>
    </row>
    <row r="14" spans="1:8" ht="14.45" customHeight="1" x14ac:dyDescent="0.25">
      <c r="A14" s="4" t="s">
        <v>16</v>
      </c>
      <c r="B14" s="4"/>
      <c r="C14" s="29">
        <v>199849.60000000001</v>
      </c>
      <c r="D14" s="29">
        <v>92</v>
      </c>
      <c r="E14" s="29">
        <v>0.3</v>
      </c>
      <c r="F14" s="29">
        <v>1129996.8999999999</v>
      </c>
      <c r="G14" s="29">
        <v>165.3</v>
      </c>
      <c r="H14" s="29">
        <v>1.3</v>
      </c>
    </row>
    <row r="15" spans="1:8" ht="14.45" customHeight="1" x14ac:dyDescent="0.25">
      <c r="A15" s="4" t="s">
        <v>17</v>
      </c>
      <c r="B15" s="4"/>
      <c r="C15" s="29">
        <v>12903</v>
      </c>
      <c r="D15" s="29">
        <v>91.9</v>
      </c>
      <c r="E15" s="29">
        <v>0</v>
      </c>
      <c r="F15" s="29">
        <v>321843</v>
      </c>
      <c r="G15" s="29">
        <v>105</v>
      </c>
      <c r="H15" s="29">
        <v>0.4</v>
      </c>
    </row>
    <row r="16" spans="1:8" ht="14.45" customHeight="1" x14ac:dyDescent="0.25">
      <c r="A16" s="4" t="s">
        <v>18</v>
      </c>
      <c r="B16" s="4"/>
      <c r="C16" s="29">
        <v>6999871</v>
      </c>
      <c r="D16" s="29">
        <v>193.5</v>
      </c>
      <c r="E16" s="29">
        <v>10.199999999999999</v>
      </c>
      <c r="F16" s="29">
        <v>249132.5</v>
      </c>
      <c r="G16" s="29">
        <v>113.3</v>
      </c>
      <c r="H16" s="29">
        <v>0.3</v>
      </c>
    </row>
    <row r="17" spans="1:8" ht="14.45" customHeight="1" x14ac:dyDescent="0.25">
      <c r="A17" s="4" t="s">
        <v>19</v>
      </c>
      <c r="B17" s="4"/>
      <c r="C17" s="29">
        <v>105070.2</v>
      </c>
      <c r="D17" s="29">
        <v>94.5</v>
      </c>
      <c r="E17" s="29">
        <v>0.2</v>
      </c>
      <c r="F17" s="29">
        <v>28267.3</v>
      </c>
      <c r="G17" s="29">
        <v>57</v>
      </c>
      <c r="H17" s="29">
        <v>0</v>
      </c>
    </row>
    <row r="18" spans="1:8" ht="14.45" customHeight="1" x14ac:dyDescent="0.25">
      <c r="A18" s="4" t="s">
        <v>20</v>
      </c>
      <c r="B18" s="4"/>
      <c r="C18" s="29">
        <v>1753973.5</v>
      </c>
      <c r="D18" s="29">
        <v>122.2</v>
      </c>
      <c r="E18" s="29">
        <v>2.5</v>
      </c>
      <c r="F18" s="29">
        <v>359049.9</v>
      </c>
      <c r="G18" s="29">
        <v>125.7</v>
      </c>
      <c r="H18" s="29">
        <v>0.4</v>
      </c>
    </row>
    <row r="19" spans="1:8" ht="14.45" customHeight="1" x14ac:dyDescent="0.25">
      <c r="A19" s="4" t="s">
        <v>21</v>
      </c>
      <c r="B19" s="4"/>
      <c r="C19" s="29">
        <v>979.3</v>
      </c>
      <c r="D19" s="29">
        <v>104.4</v>
      </c>
      <c r="E19" s="29">
        <v>0</v>
      </c>
      <c r="F19" s="29">
        <v>39038.800000000003</v>
      </c>
      <c r="G19" s="29">
        <v>105.3</v>
      </c>
      <c r="H19" s="29">
        <v>0</v>
      </c>
    </row>
    <row r="20" spans="1:8" ht="14.45" customHeight="1" x14ac:dyDescent="0.25">
      <c r="A20" s="4" t="s">
        <v>22</v>
      </c>
      <c r="B20" s="4"/>
      <c r="C20" s="29">
        <v>1121.7</v>
      </c>
      <c r="D20" s="29">
        <v>64</v>
      </c>
      <c r="E20" s="29">
        <v>0</v>
      </c>
      <c r="F20" s="29">
        <v>2108.8000000000002</v>
      </c>
      <c r="G20" s="29">
        <v>186.8</v>
      </c>
      <c r="H20" s="29">
        <v>0</v>
      </c>
    </row>
    <row r="21" spans="1:8" ht="14.45" customHeight="1" x14ac:dyDescent="0.25">
      <c r="A21" s="4" t="s">
        <v>23</v>
      </c>
      <c r="B21" s="4"/>
      <c r="C21" s="28">
        <v>4211457.2</v>
      </c>
      <c r="D21" s="29">
        <v>124</v>
      </c>
      <c r="E21" s="29">
        <v>6.1</v>
      </c>
      <c r="F21" s="29">
        <v>406254.6</v>
      </c>
      <c r="G21" s="29">
        <v>86.7</v>
      </c>
      <c r="H21" s="29">
        <v>0.5</v>
      </c>
    </row>
    <row r="22" spans="1:8" ht="14.45" customHeight="1" x14ac:dyDescent="0.25">
      <c r="A22" s="4" t="s">
        <v>24</v>
      </c>
      <c r="B22" s="4"/>
      <c r="C22" s="28">
        <v>3493916.9</v>
      </c>
      <c r="D22" s="29">
        <v>118.9</v>
      </c>
      <c r="E22" s="29">
        <v>5.0999999999999996</v>
      </c>
      <c r="F22" s="29">
        <v>2965370.7</v>
      </c>
      <c r="G22" s="29">
        <v>98</v>
      </c>
      <c r="H22" s="29">
        <v>3.5</v>
      </c>
    </row>
    <row r="23" spans="1:8" ht="14.45" customHeight="1" x14ac:dyDescent="0.25">
      <c r="A23" s="4" t="s">
        <v>25</v>
      </c>
      <c r="B23" s="4"/>
      <c r="C23" s="29">
        <v>65028.1</v>
      </c>
      <c r="D23" s="29">
        <v>129.9</v>
      </c>
      <c r="E23" s="29">
        <v>0.1</v>
      </c>
      <c r="F23" s="29">
        <v>140804.9</v>
      </c>
      <c r="G23" s="29">
        <v>113.2</v>
      </c>
      <c r="H23" s="29">
        <v>0.2</v>
      </c>
    </row>
    <row r="24" spans="1:8" ht="14.45" customHeight="1" x14ac:dyDescent="0.25">
      <c r="A24" s="4" t="s">
        <v>26</v>
      </c>
      <c r="B24" s="4"/>
      <c r="C24" s="29">
        <v>341218.3</v>
      </c>
      <c r="D24" s="29">
        <v>141.1</v>
      </c>
      <c r="E24" s="29">
        <v>0.5</v>
      </c>
      <c r="F24" s="29">
        <v>83496.100000000006</v>
      </c>
      <c r="G24" s="29">
        <v>36.200000000000003</v>
      </c>
      <c r="H24" s="29">
        <v>0.1</v>
      </c>
    </row>
    <row r="25" spans="1:8" ht="14.45" customHeight="1" x14ac:dyDescent="0.25">
      <c r="A25" s="4" t="s">
        <v>27</v>
      </c>
      <c r="B25" s="4"/>
      <c r="C25" s="29">
        <v>662341.4</v>
      </c>
      <c r="D25" s="29">
        <v>98</v>
      </c>
      <c r="E25" s="29">
        <v>1</v>
      </c>
      <c r="F25" s="29">
        <v>449593.2</v>
      </c>
      <c r="G25" s="29">
        <v>91.4</v>
      </c>
      <c r="H25" s="29">
        <v>0.5</v>
      </c>
    </row>
    <row r="26" spans="1:8" ht="14.45" customHeight="1" x14ac:dyDescent="0.25">
      <c r="A26" s="4" t="s">
        <v>28</v>
      </c>
      <c r="B26" s="4"/>
      <c r="C26" s="29">
        <v>377482.5</v>
      </c>
      <c r="D26" s="29">
        <v>111.3</v>
      </c>
      <c r="E26" s="29">
        <v>0.5</v>
      </c>
      <c r="F26" s="29">
        <v>170859.1</v>
      </c>
      <c r="G26" s="29">
        <v>103.7</v>
      </c>
      <c r="H26" s="29">
        <v>0.2</v>
      </c>
    </row>
    <row r="27" spans="1:8" ht="14.45" customHeight="1" x14ac:dyDescent="0.25">
      <c r="A27" s="4" t="s">
        <v>29</v>
      </c>
      <c r="B27" s="4"/>
      <c r="C27" s="29">
        <v>323453.7</v>
      </c>
      <c r="D27" s="29">
        <v>141.69999999999999</v>
      </c>
      <c r="E27" s="29">
        <v>0.5</v>
      </c>
      <c r="F27" s="29">
        <v>267017.90000000002</v>
      </c>
      <c r="G27" s="29">
        <v>96.3</v>
      </c>
      <c r="H27" s="29">
        <v>0.3</v>
      </c>
    </row>
    <row r="28" spans="1:8" ht="14.45" customHeight="1" x14ac:dyDescent="0.25">
      <c r="A28" s="4" t="s">
        <v>30</v>
      </c>
      <c r="B28" s="4"/>
      <c r="C28" s="29">
        <v>195387.8</v>
      </c>
      <c r="D28" s="29">
        <v>120.3</v>
      </c>
      <c r="E28" s="29">
        <v>0.3</v>
      </c>
      <c r="F28" s="29">
        <v>593535.6</v>
      </c>
      <c r="G28" s="29">
        <v>100.2</v>
      </c>
      <c r="H28" s="29">
        <v>0.7</v>
      </c>
    </row>
    <row r="29" spans="1:8" ht="14.45" customHeight="1" x14ac:dyDescent="0.25">
      <c r="A29" s="4" t="s">
        <v>31</v>
      </c>
      <c r="B29" s="4"/>
      <c r="C29" s="29">
        <v>385003.9</v>
      </c>
      <c r="D29" s="29">
        <v>100.5</v>
      </c>
      <c r="E29" s="29">
        <v>0.6</v>
      </c>
      <c r="F29" s="29">
        <v>492814.1</v>
      </c>
      <c r="G29" s="29">
        <v>117.1</v>
      </c>
      <c r="H29" s="29">
        <v>0.6</v>
      </c>
    </row>
    <row r="30" spans="1:8" ht="14.45" customHeight="1" x14ac:dyDescent="0.25">
      <c r="A30" s="4" t="s">
        <v>32</v>
      </c>
      <c r="B30" s="4"/>
      <c r="C30" s="29">
        <v>877722.8</v>
      </c>
      <c r="D30" s="29">
        <v>140.1</v>
      </c>
      <c r="E30" s="29">
        <v>1.3</v>
      </c>
      <c r="F30" s="29">
        <v>259625.7</v>
      </c>
      <c r="G30" s="29">
        <v>105.1</v>
      </c>
      <c r="H30" s="29">
        <v>0.3</v>
      </c>
    </row>
    <row r="31" spans="1:8" ht="14.45" customHeight="1" x14ac:dyDescent="0.25">
      <c r="A31" s="4" t="s">
        <v>33</v>
      </c>
      <c r="B31" s="4"/>
      <c r="C31" s="29">
        <v>266278.40000000002</v>
      </c>
      <c r="D31" s="29">
        <v>114.8</v>
      </c>
      <c r="E31" s="29">
        <v>0.4</v>
      </c>
      <c r="F31" s="29">
        <v>507624</v>
      </c>
      <c r="G31" s="29">
        <v>106.3</v>
      </c>
      <c r="H31" s="29">
        <v>0.6</v>
      </c>
    </row>
    <row r="32" spans="1:8" ht="14.45" customHeight="1" x14ac:dyDescent="0.25">
      <c r="A32" s="4" t="s">
        <v>34</v>
      </c>
      <c r="B32" s="4"/>
      <c r="C32" s="28">
        <v>7650416.9000000004</v>
      </c>
      <c r="D32" s="29">
        <v>74.599999999999994</v>
      </c>
      <c r="E32" s="29">
        <v>11.1</v>
      </c>
      <c r="F32" s="29">
        <v>27542301.800000001</v>
      </c>
      <c r="G32" s="29">
        <v>91.7</v>
      </c>
      <c r="H32" s="29">
        <v>32.5</v>
      </c>
    </row>
    <row r="33" spans="1:8" ht="14.45" customHeight="1" x14ac:dyDescent="0.25">
      <c r="A33" s="4" t="s">
        <v>35</v>
      </c>
      <c r="B33" s="4"/>
      <c r="C33" s="29">
        <v>704527.6</v>
      </c>
      <c r="D33" s="29">
        <v>108.1</v>
      </c>
      <c r="E33" s="29">
        <v>1</v>
      </c>
      <c r="F33" s="29">
        <v>465152.9</v>
      </c>
      <c r="G33" s="29">
        <v>105.2</v>
      </c>
      <c r="H33" s="29">
        <v>0.5</v>
      </c>
    </row>
    <row r="34" spans="1:8" ht="14.45" customHeight="1" x14ac:dyDescent="0.25">
      <c r="A34" s="4" t="s">
        <v>36</v>
      </c>
      <c r="B34" s="4"/>
      <c r="C34" s="29">
        <v>3306148.2</v>
      </c>
      <c r="D34" s="29">
        <v>84.4</v>
      </c>
      <c r="E34" s="29">
        <v>4.8</v>
      </c>
      <c r="F34" s="29">
        <v>884336.3</v>
      </c>
      <c r="G34" s="29">
        <v>90</v>
      </c>
      <c r="H34" s="29">
        <v>1</v>
      </c>
    </row>
    <row r="35" spans="1:8" ht="14.45" customHeight="1" x14ac:dyDescent="0.25">
      <c r="A35" s="4" t="s">
        <v>37</v>
      </c>
      <c r="B35" s="4"/>
      <c r="C35" s="29">
        <v>3639741.1</v>
      </c>
      <c r="D35" s="29">
        <v>64</v>
      </c>
      <c r="E35" s="29">
        <v>5.3</v>
      </c>
      <c r="F35" s="29">
        <v>26192812.600000001</v>
      </c>
      <c r="G35" s="29">
        <v>91.6</v>
      </c>
      <c r="H35" s="29">
        <v>30.9</v>
      </c>
    </row>
    <row r="36" spans="1:8" ht="14.45" customHeight="1" x14ac:dyDescent="0.25">
      <c r="A36" s="5" t="s">
        <v>38</v>
      </c>
      <c r="B36" s="5"/>
      <c r="C36" s="29"/>
      <c r="D36" s="29"/>
      <c r="E36" s="29"/>
      <c r="F36" s="29"/>
      <c r="G36" s="29"/>
      <c r="H36" s="29"/>
    </row>
    <row r="37" spans="1:8" ht="14.45" customHeight="1" x14ac:dyDescent="0.25">
      <c r="A37" s="5" t="s">
        <v>39</v>
      </c>
      <c r="B37" s="5"/>
      <c r="C37" s="29">
        <v>609375.30000000005</v>
      </c>
      <c r="D37" s="29">
        <v>78.599999999999994</v>
      </c>
      <c r="E37" s="29">
        <v>0.9</v>
      </c>
      <c r="F37" s="29">
        <v>2637027.7999999998</v>
      </c>
      <c r="G37" s="29">
        <v>95.5</v>
      </c>
      <c r="H37" s="29">
        <v>3.1</v>
      </c>
    </row>
    <row r="38" spans="1:8" ht="14.45" customHeight="1" x14ac:dyDescent="0.25">
      <c r="A38" s="5" t="s">
        <v>40</v>
      </c>
      <c r="B38" s="5"/>
      <c r="C38" s="29" t="s">
        <v>41</v>
      </c>
      <c r="D38" s="29" t="s">
        <v>41</v>
      </c>
      <c r="E38" s="29" t="s">
        <v>41</v>
      </c>
      <c r="F38" s="29">
        <v>1235941.5</v>
      </c>
      <c r="G38" s="29">
        <v>28.9</v>
      </c>
      <c r="H38" s="29">
        <v>1.5</v>
      </c>
    </row>
    <row r="39" spans="1:8" ht="14.45" customHeight="1" x14ac:dyDescent="0.25">
      <c r="A39" s="5" t="s">
        <v>42</v>
      </c>
      <c r="B39" s="5"/>
      <c r="C39" s="29" t="s">
        <v>41</v>
      </c>
      <c r="D39" s="29" t="s">
        <v>41</v>
      </c>
      <c r="E39" s="29" t="s">
        <v>41</v>
      </c>
      <c r="F39" s="29">
        <v>14025134.4</v>
      </c>
      <c r="G39" s="29">
        <v>99.9</v>
      </c>
      <c r="H39" s="29">
        <v>16.600000000000001</v>
      </c>
    </row>
    <row r="40" spans="1:8" ht="14.45" customHeight="1" x14ac:dyDescent="0.25">
      <c r="A40" s="4" t="s">
        <v>43</v>
      </c>
      <c r="B40" s="4"/>
      <c r="C40" s="28">
        <v>5058919.5</v>
      </c>
      <c r="D40" s="29">
        <v>93.9</v>
      </c>
      <c r="E40" s="29">
        <v>7.4</v>
      </c>
      <c r="F40" s="29">
        <v>8586389.6999999993</v>
      </c>
      <c r="G40" s="29">
        <v>107.1</v>
      </c>
      <c r="H40" s="29">
        <v>10.1</v>
      </c>
    </row>
    <row r="41" spans="1:8" ht="14.45" customHeight="1" x14ac:dyDescent="0.25">
      <c r="A41" s="4" t="s">
        <v>44</v>
      </c>
      <c r="B41" s="4"/>
      <c r="C41" s="29">
        <v>1695716.4</v>
      </c>
      <c r="D41" s="29">
        <v>94.5</v>
      </c>
      <c r="E41" s="29">
        <v>2.5</v>
      </c>
      <c r="F41" s="29">
        <v>273417.8</v>
      </c>
      <c r="G41" s="29">
        <v>92.5</v>
      </c>
      <c r="H41" s="29">
        <v>0.3</v>
      </c>
    </row>
    <row r="42" spans="1:8" ht="14.45" customHeight="1" x14ac:dyDescent="0.25">
      <c r="A42" s="4" t="s">
        <v>45</v>
      </c>
      <c r="B42" s="4"/>
      <c r="C42" s="29">
        <v>398229.7</v>
      </c>
      <c r="D42" s="29">
        <v>60.9</v>
      </c>
      <c r="E42" s="29">
        <v>0.6</v>
      </c>
      <c r="F42" s="29">
        <v>920366.3</v>
      </c>
      <c r="G42" s="29">
        <v>97.8</v>
      </c>
      <c r="H42" s="29">
        <v>1.1000000000000001</v>
      </c>
    </row>
    <row r="43" spans="1:8" ht="14.45" customHeight="1" x14ac:dyDescent="0.25">
      <c r="A43" s="4" t="s">
        <v>46</v>
      </c>
      <c r="B43" s="4"/>
      <c r="C43" s="29">
        <v>243458.2</v>
      </c>
      <c r="D43" s="29">
        <v>124.8</v>
      </c>
      <c r="E43" s="29">
        <v>0.4</v>
      </c>
      <c r="F43" s="29">
        <v>3307942.1</v>
      </c>
      <c r="G43" s="29">
        <v>114.9</v>
      </c>
      <c r="H43" s="29">
        <v>3.9</v>
      </c>
    </row>
    <row r="44" spans="1:8" ht="14.45" customHeight="1" x14ac:dyDescent="0.25">
      <c r="A44" s="4" t="s">
        <v>47</v>
      </c>
      <c r="B44" s="4"/>
      <c r="C44" s="29">
        <v>1791291</v>
      </c>
      <c r="D44" s="29">
        <v>98.4</v>
      </c>
      <c r="E44" s="29">
        <v>2.6</v>
      </c>
      <c r="F44" s="29">
        <v>780413.3</v>
      </c>
      <c r="G44" s="29">
        <v>107.4</v>
      </c>
      <c r="H44" s="29">
        <v>0.9</v>
      </c>
    </row>
    <row r="45" spans="1:8" ht="14.45" customHeight="1" x14ac:dyDescent="0.25">
      <c r="A45" s="4" t="s">
        <v>48</v>
      </c>
      <c r="B45" s="4"/>
      <c r="C45" s="29">
        <v>363368.3</v>
      </c>
      <c r="D45" s="29">
        <v>99.6</v>
      </c>
      <c r="E45" s="29">
        <v>0.5</v>
      </c>
      <c r="F45" s="29">
        <v>502440.9</v>
      </c>
      <c r="G45" s="29">
        <v>104.3</v>
      </c>
      <c r="H45" s="29">
        <v>0.6</v>
      </c>
    </row>
    <row r="46" spans="1:8" ht="14.45" customHeight="1" x14ac:dyDescent="0.25">
      <c r="A46" s="4" t="s">
        <v>49</v>
      </c>
      <c r="B46" s="4"/>
      <c r="C46" s="29">
        <v>187240.1</v>
      </c>
      <c r="D46" s="29">
        <v>106</v>
      </c>
      <c r="E46" s="29">
        <v>0.3</v>
      </c>
      <c r="F46" s="29">
        <v>857504.1</v>
      </c>
      <c r="G46" s="29">
        <v>104.5</v>
      </c>
      <c r="H46" s="29">
        <v>1</v>
      </c>
    </row>
    <row r="47" spans="1:8" ht="14.45" customHeight="1" x14ac:dyDescent="0.25">
      <c r="A47" s="4" t="s">
        <v>50</v>
      </c>
      <c r="B47" s="4"/>
      <c r="C47" s="29">
        <v>131213.6</v>
      </c>
      <c r="D47" s="29">
        <v>115.8</v>
      </c>
      <c r="E47" s="29">
        <v>0.2</v>
      </c>
      <c r="F47" s="29">
        <v>434780.3</v>
      </c>
      <c r="G47" s="29">
        <v>98.9</v>
      </c>
      <c r="H47" s="29">
        <v>0.5</v>
      </c>
    </row>
    <row r="48" spans="1:8" ht="14.45" customHeight="1" x14ac:dyDescent="0.25">
      <c r="A48" s="4" t="s">
        <v>51</v>
      </c>
      <c r="B48" s="4"/>
      <c r="C48" s="29">
        <v>68899.100000000006</v>
      </c>
      <c r="D48" s="29">
        <v>102.2</v>
      </c>
      <c r="E48" s="29">
        <v>0.1</v>
      </c>
      <c r="F48" s="29">
        <v>145710</v>
      </c>
      <c r="G48" s="29">
        <v>92.2</v>
      </c>
      <c r="H48" s="29">
        <v>0.2</v>
      </c>
    </row>
    <row r="49" spans="1:8" ht="14.45" customHeight="1" x14ac:dyDescent="0.25">
      <c r="A49" s="4" t="s">
        <v>52</v>
      </c>
      <c r="B49" s="4"/>
      <c r="C49" s="29">
        <v>11636.3</v>
      </c>
      <c r="D49" s="29">
        <v>112.2</v>
      </c>
      <c r="E49" s="29">
        <v>0</v>
      </c>
      <c r="F49" s="29">
        <v>25862.9</v>
      </c>
      <c r="G49" s="29">
        <v>121.6</v>
      </c>
      <c r="H49" s="29">
        <v>0</v>
      </c>
    </row>
    <row r="50" spans="1:8" ht="14.45" customHeight="1" x14ac:dyDescent="0.25">
      <c r="A50" s="4" t="s">
        <v>53</v>
      </c>
      <c r="B50" s="4"/>
      <c r="C50" s="29">
        <v>747.3</v>
      </c>
      <c r="D50" s="29">
        <v>128.19999999999999</v>
      </c>
      <c r="E50" s="29">
        <v>0</v>
      </c>
      <c r="F50" s="29">
        <v>38521.9</v>
      </c>
      <c r="G50" s="29">
        <v>86.6</v>
      </c>
      <c r="H50" s="29">
        <v>0</v>
      </c>
    </row>
    <row r="51" spans="1:8" ht="14.45" customHeight="1" x14ac:dyDescent="0.25">
      <c r="A51" s="4" t="s">
        <v>54</v>
      </c>
      <c r="B51" s="4"/>
      <c r="C51" s="29">
        <v>167119.6</v>
      </c>
      <c r="D51" s="29">
        <v>85.8</v>
      </c>
      <c r="E51" s="29">
        <v>0.2</v>
      </c>
      <c r="F51" s="29">
        <v>1299430.2</v>
      </c>
      <c r="G51" s="29">
        <v>107.1</v>
      </c>
      <c r="H51" s="29">
        <v>1.5</v>
      </c>
    </row>
    <row r="52" spans="1:8" ht="14.45" customHeight="1" x14ac:dyDescent="0.25">
      <c r="A52" s="4" t="s">
        <v>55</v>
      </c>
      <c r="B52" s="4"/>
      <c r="C52" s="28">
        <v>999578.4</v>
      </c>
      <c r="D52" s="29">
        <v>106.6</v>
      </c>
      <c r="E52" s="29">
        <v>1.5</v>
      </c>
      <c r="F52" s="29">
        <v>4467130.5</v>
      </c>
      <c r="G52" s="29">
        <v>99.3</v>
      </c>
      <c r="H52" s="29">
        <v>5.3</v>
      </c>
    </row>
    <row r="53" spans="1:8" ht="14.45" customHeight="1" x14ac:dyDescent="0.25">
      <c r="A53" s="4" t="s">
        <v>56</v>
      </c>
      <c r="B53" s="4"/>
      <c r="C53" s="29">
        <v>780072.9</v>
      </c>
      <c r="D53" s="29">
        <v>102</v>
      </c>
      <c r="E53" s="29">
        <v>1.1000000000000001</v>
      </c>
      <c r="F53" s="29">
        <v>3413971</v>
      </c>
      <c r="G53" s="29">
        <v>100</v>
      </c>
      <c r="H53" s="29">
        <v>4</v>
      </c>
    </row>
    <row r="54" spans="1:8" ht="14.45" customHeight="1" x14ac:dyDescent="0.25">
      <c r="A54" s="4" t="s">
        <v>57</v>
      </c>
      <c r="B54" s="4"/>
      <c r="C54" s="29">
        <v>219505.5</v>
      </c>
      <c r="D54" s="29">
        <v>127</v>
      </c>
      <c r="E54" s="29">
        <v>0.3</v>
      </c>
      <c r="F54" s="29">
        <v>1053159.5</v>
      </c>
      <c r="G54" s="29">
        <v>97.1</v>
      </c>
      <c r="H54" s="29">
        <v>1.2</v>
      </c>
    </row>
    <row r="55" spans="1:8" ht="14.45" customHeight="1" x14ac:dyDescent="0.25">
      <c r="A55" s="4" t="s">
        <v>58</v>
      </c>
      <c r="B55" s="4"/>
      <c r="C55" s="28">
        <v>135628.1</v>
      </c>
      <c r="D55" s="29">
        <v>80.5</v>
      </c>
      <c r="E55" s="29">
        <v>0.2</v>
      </c>
      <c r="F55" s="29">
        <v>247208.1</v>
      </c>
      <c r="G55" s="29">
        <v>123.7</v>
      </c>
      <c r="H55" s="29">
        <v>0.3</v>
      </c>
    </row>
    <row r="56" spans="1:8" ht="14.45" customHeight="1" x14ac:dyDescent="0.25">
      <c r="A56" s="4" t="s">
        <v>59</v>
      </c>
      <c r="B56" s="4"/>
      <c r="C56" s="29">
        <v>88108.1</v>
      </c>
      <c r="D56" s="29">
        <v>77.8</v>
      </c>
      <c r="E56" s="29">
        <v>0.1</v>
      </c>
      <c r="F56" s="29">
        <v>100074.8</v>
      </c>
      <c r="G56" s="29">
        <v>98.8</v>
      </c>
      <c r="H56" s="29">
        <v>0.1</v>
      </c>
    </row>
    <row r="57" spans="1:8" ht="14.45" customHeight="1" x14ac:dyDescent="0.25">
      <c r="A57" s="4" t="s">
        <v>60</v>
      </c>
      <c r="B57" s="4"/>
      <c r="C57" s="29">
        <v>34745.699999999997</v>
      </c>
      <c r="D57" s="29">
        <v>79.5</v>
      </c>
      <c r="E57" s="29">
        <v>0.1</v>
      </c>
      <c r="F57" s="29">
        <v>136360.29999999999</v>
      </c>
      <c r="G57" s="29">
        <v>152.19999999999999</v>
      </c>
      <c r="H57" s="29">
        <v>0.2</v>
      </c>
    </row>
    <row r="58" spans="1:8" ht="14.45" customHeight="1" x14ac:dyDescent="0.25">
      <c r="A58" s="4" t="s">
        <v>61</v>
      </c>
      <c r="B58" s="4"/>
      <c r="C58" s="29">
        <v>12774.3</v>
      </c>
      <c r="D58" s="29">
        <v>111.7</v>
      </c>
      <c r="E58" s="29">
        <v>0</v>
      </c>
      <c r="F58" s="29">
        <v>10773.1</v>
      </c>
      <c r="G58" s="29">
        <v>121.6</v>
      </c>
      <c r="H58" s="29">
        <v>0</v>
      </c>
    </row>
    <row r="59" spans="1:8" ht="14.45" customHeight="1" x14ac:dyDescent="0.25">
      <c r="A59" s="4" t="s">
        <v>62</v>
      </c>
      <c r="B59" s="4"/>
      <c r="C59" s="28">
        <v>1060609.3</v>
      </c>
      <c r="D59" s="29">
        <v>98.4</v>
      </c>
      <c r="E59" s="29">
        <v>1.5</v>
      </c>
      <c r="F59" s="29">
        <v>369568.6</v>
      </c>
      <c r="G59" s="29">
        <v>94</v>
      </c>
      <c r="H59" s="29">
        <v>0.4</v>
      </c>
    </row>
    <row r="60" spans="1:8" ht="14.45" customHeight="1" x14ac:dyDescent="0.25">
      <c r="A60" s="4" t="s">
        <v>63</v>
      </c>
      <c r="B60" s="4"/>
      <c r="C60" s="29">
        <v>1059739.7</v>
      </c>
      <c r="D60" s="29">
        <v>98.3</v>
      </c>
      <c r="E60" s="29">
        <v>1.5</v>
      </c>
      <c r="F60" s="29">
        <v>349255</v>
      </c>
      <c r="G60" s="29">
        <v>93.2</v>
      </c>
      <c r="H60" s="29">
        <v>0.4</v>
      </c>
    </row>
    <row r="61" spans="1:8" ht="14.45" customHeight="1" x14ac:dyDescent="0.25">
      <c r="A61" s="4" t="s">
        <v>64</v>
      </c>
      <c r="B61" s="4"/>
      <c r="C61" s="29">
        <v>116.5</v>
      </c>
      <c r="D61" s="29">
        <v>57.2</v>
      </c>
      <c r="E61" s="29">
        <v>0</v>
      </c>
      <c r="F61" s="29">
        <v>14785.8</v>
      </c>
      <c r="G61" s="29">
        <v>110.2</v>
      </c>
      <c r="H61" s="29">
        <v>0</v>
      </c>
    </row>
    <row r="62" spans="1:8" ht="14.45" customHeight="1" x14ac:dyDescent="0.25">
      <c r="A62" s="4" t="s">
        <v>65</v>
      </c>
      <c r="B62" s="4"/>
      <c r="C62" s="29">
        <v>753.1</v>
      </c>
      <c r="D62" s="29">
        <v>259.10000000000002</v>
      </c>
      <c r="E62" s="29">
        <v>0</v>
      </c>
      <c r="F62" s="29">
        <v>5527.8</v>
      </c>
      <c r="G62" s="29">
        <v>109.4</v>
      </c>
      <c r="H62" s="29">
        <v>0</v>
      </c>
    </row>
    <row r="63" spans="1:8" ht="14.45" customHeight="1" x14ac:dyDescent="0.25">
      <c r="A63" s="4" t="s">
        <v>66</v>
      </c>
      <c r="B63" s="4"/>
      <c r="C63" s="28">
        <v>1132082.5</v>
      </c>
      <c r="D63" s="29">
        <v>102.4</v>
      </c>
      <c r="E63" s="29">
        <v>1.6</v>
      </c>
      <c r="F63" s="29">
        <v>1812615.9</v>
      </c>
      <c r="G63" s="29">
        <v>98.7</v>
      </c>
      <c r="H63" s="29">
        <v>2.1</v>
      </c>
    </row>
    <row r="64" spans="1:8" ht="14.45" customHeight="1" x14ac:dyDescent="0.25">
      <c r="A64" s="4" t="s">
        <v>67</v>
      </c>
      <c r="B64" s="4"/>
      <c r="C64" s="29">
        <v>568.29999999999995</v>
      </c>
      <c r="D64" s="29">
        <v>93.2</v>
      </c>
      <c r="E64" s="29">
        <v>0</v>
      </c>
      <c r="F64" s="29">
        <v>121007.6</v>
      </c>
      <c r="G64" s="29">
        <v>84.4</v>
      </c>
      <c r="H64" s="29">
        <v>0.1</v>
      </c>
    </row>
    <row r="65" spans="1:8" ht="14.45" customHeight="1" x14ac:dyDescent="0.25">
      <c r="A65" s="4" t="s">
        <v>68</v>
      </c>
      <c r="B65" s="4"/>
      <c r="C65" s="29">
        <v>1007673.8</v>
      </c>
      <c r="D65" s="29">
        <v>104.6</v>
      </c>
      <c r="E65" s="29">
        <v>1.5</v>
      </c>
      <c r="F65" s="29">
        <v>1575419.3</v>
      </c>
      <c r="G65" s="29">
        <v>99.5</v>
      </c>
      <c r="H65" s="29">
        <v>1.9</v>
      </c>
    </row>
    <row r="66" spans="1:8" ht="14.45" customHeight="1" x14ac:dyDescent="0.25">
      <c r="A66" s="4" t="s">
        <v>69</v>
      </c>
      <c r="B66" s="4"/>
      <c r="C66" s="29">
        <v>123840.4</v>
      </c>
      <c r="D66" s="29">
        <v>87.4</v>
      </c>
      <c r="E66" s="29">
        <v>0.2</v>
      </c>
      <c r="F66" s="29">
        <v>116189</v>
      </c>
      <c r="G66" s="29">
        <v>105</v>
      </c>
      <c r="H66" s="29">
        <v>0.1</v>
      </c>
    </row>
    <row r="67" spans="1:8" ht="14.45" customHeight="1" x14ac:dyDescent="0.25">
      <c r="A67" s="4" t="s">
        <v>70</v>
      </c>
      <c r="B67" s="4"/>
      <c r="C67" s="28">
        <v>783839</v>
      </c>
      <c r="D67" s="29">
        <v>90.7</v>
      </c>
      <c r="E67" s="29">
        <v>1.1000000000000001</v>
      </c>
      <c r="F67" s="29">
        <v>2563720.7999999998</v>
      </c>
      <c r="G67" s="29">
        <v>128.80000000000001</v>
      </c>
      <c r="H67" s="29">
        <v>3</v>
      </c>
    </row>
    <row r="68" spans="1:8" ht="14.45" customHeight="1" x14ac:dyDescent="0.25">
      <c r="A68" s="4" t="s">
        <v>71</v>
      </c>
      <c r="B68" s="4"/>
      <c r="C68" s="29">
        <v>29.1</v>
      </c>
      <c r="D68" s="29">
        <v>54.1</v>
      </c>
      <c r="E68" s="29">
        <v>0</v>
      </c>
      <c r="F68" s="29">
        <v>1870.9</v>
      </c>
      <c r="G68" s="29">
        <v>81.7</v>
      </c>
      <c r="H68" s="29">
        <v>0</v>
      </c>
    </row>
    <row r="69" spans="1:8" ht="14.45" customHeight="1" x14ac:dyDescent="0.25">
      <c r="A69" s="4" t="s">
        <v>72</v>
      </c>
      <c r="B69" s="4"/>
      <c r="C69" s="29">
        <v>5153.5</v>
      </c>
      <c r="D69" s="29">
        <v>101.2</v>
      </c>
      <c r="E69" s="29">
        <v>0</v>
      </c>
      <c r="F69" s="29">
        <v>52345</v>
      </c>
      <c r="G69" s="29">
        <v>83.5</v>
      </c>
      <c r="H69" s="29">
        <v>0.1</v>
      </c>
    </row>
    <row r="70" spans="1:8" ht="14.45" customHeight="1" x14ac:dyDescent="0.25">
      <c r="A70" s="4" t="s">
        <v>73</v>
      </c>
      <c r="B70" s="4"/>
      <c r="C70" s="29">
        <v>5093.8</v>
      </c>
      <c r="D70" s="29">
        <v>109.6</v>
      </c>
      <c r="E70" s="29">
        <v>0</v>
      </c>
      <c r="F70" s="29">
        <v>185900.7</v>
      </c>
      <c r="G70" s="29">
        <v>86.4</v>
      </c>
      <c r="H70" s="29">
        <v>0.2</v>
      </c>
    </row>
    <row r="71" spans="1:8" ht="14.45" customHeight="1" x14ac:dyDescent="0.25">
      <c r="A71" s="4" t="s">
        <v>74</v>
      </c>
      <c r="B71" s="4"/>
      <c r="C71" s="29">
        <v>1189.3</v>
      </c>
      <c r="D71" s="29">
        <v>139.4</v>
      </c>
      <c r="E71" s="29">
        <v>0</v>
      </c>
      <c r="F71" s="29">
        <v>14948.5</v>
      </c>
      <c r="G71" s="29">
        <v>75.5</v>
      </c>
      <c r="H71" s="29">
        <v>0</v>
      </c>
    </row>
    <row r="72" spans="1:8" ht="14.45" customHeight="1" x14ac:dyDescent="0.25">
      <c r="A72" s="4" t="s">
        <v>75</v>
      </c>
      <c r="B72" s="4"/>
      <c r="C72" s="29">
        <v>3977.7</v>
      </c>
      <c r="D72" s="29">
        <v>57.6</v>
      </c>
      <c r="E72" s="29">
        <v>0</v>
      </c>
      <c r="F72" s="29">
        <v>206748.6</v>
      </c>
      <c r="G72" s="29">
        <v>118.2</v>
      </c>
      <c r="H72" s="29">
        <v>0.2</v>
      </c>
    </row>
    <row r="73" spans="1:8" ht="14.45" customHeight="1" x14ac:dyDescent="0.25">
      <c r="A73" s="4" t="s">
        <v>76</v>
      </c>
      <c r="B73" s="4"/>
      <c r="C73" s="29">
        <v>11188.2</v>
      </c>
      <c r="D73" s="29">
        <v>111.2</v>
      </c>
      <c r="E73" s="29">
        <v>0</v>
      </c>
      <c r="F73" s="29">
        <v>255540.6</v>
      </c>
      <c r="G73" s="29">
        <v>89.6</v>
      </c>
      <c r="H73" s="29">
        <v>0.3</v>
      </c>
    </row>
    <row r="74" spans="1:8" ht="14.45" customHeight="1" x14ac:dyDescent="0.25">
      <c r="A74" s="4" t="s">
        <v>77</v>
      </c>
      <c r="B74" s="4"/>
      <c r="C74" s="29">
        <v>31852.799999999999</v>
      </c>
      <c r="D74" s="29">
        <v>103.5</v>
      </c>
      <c r="E74" s="29">
        <v>0</v>
      </c>
      <c r="F74" s="29">
        <v>153132.6</v>
      </c>
      <c r="G74" s="29">
        <v>94.2</v>
      </c>
      <c r="H74" s="29">
        <v>0.2</v>
      </c>
    </row>
    <row r="75" spans="1:8" ht="14.45" customHeight="1" x14ac:dyDescent="0.25">
      <c r="A75" s="4" t="s">
        <v>78</v>
      </c>
      <c r="B75" s="4"/>
      <c r="C75" s="29">
        <v>20327.400000000001</v>
      </c>
      <c r="D75" s="29">
        <v>120.6</v>
      </c>
      <c r="E75" s="29">
        <v>0</v>
      </c>
      <c r="F75" s="29">
        <v>45032.2</v>
      </c>
      <c r="G75" s="29">
        <v>104.3</v>
      </c>
      <c r="H75" s="29">
        <v>0.1</v>
      </c>
    </row>
    <row r="76" spans="1:8" ht="14.45" customHeight="1" x14ac:dyDescent="0.25">
      <c r="A76" s="6" t="s">
        <v>79</v>
      </c>
      <c r="B76" s="6"/>
      <c r="C76" s="41">
        <v>3616.3</v>
      </c>
      <c r="D76" s="41">
        <v>89.7</v>
      </c>
      <c r="E76" s="41">
        <v>0</v>
      </c>
      <c r="F76" s="41">
        <v>73067.8</v>
      </c>
      <c r="G76" s="41">
        <v>123.7</v>
      </c>
      <c r="H76" s="41">
        <v>0.1</v>
      </c>
    </row>
    <row r="77" spans="1:8" ht="14.45" customHeight="1" x14ac:dyDescent="0.25">
      <c r="A77" s="7"/>
      <c r="B77" s="7"/>
      <c r="C77" s="42"/>
      <c r="D77" s="42"/>
      <c r="E77" s="42"/>
      <c r="F77" s="42"/>
      <c r="G77" s="42"/>
      <c r="H77" s="42"/>
    </row>
    <row r="78" spans="1:8" ht="14.45" customHeight="1" x14ac:dyDescent="0.25">
      <c r="A78" s="8" t="s">
        <v>80</v>
      </c>
      <c r="B78" s="8"/>
      <c r="C78" s="43"/>
      <c r="D78" s="43"/>
      <c r="E78" s="43"/>
      <c r="F78" s="43"/>
      <c r="G78" s="43"/>
      <c r="H78" s="43"/>
    </row>
    <row r="79" spans="1:8" ht="14.45" customHeight="1" x14ac:dyDescent="0.25">
      <c r="A79" s="4" t="s">
        <v>81</v>
      </c>
      <c r="B79" s="4"/>
      <c r="C79" s="29">
        <v>29928.400000000001</v>
      </c>
      <c r="D79" s="29">
        <v>107.6</v>
      </c>
      <c r="E79" s="29">
        <v>0</v>
      </c>
      <c r="F79" s="29">
        <v>119967.1</v>
      </c>
      <c r="G79" s="29">
        <v>102.8</v>
      </c>
      <c r="H79" s="29">
        <v>0.1</v>
      </c>
    </row>
    <row r="80" spans="1:8" ht="14.45" customHeight="1" x14ac:dyDescent="0.25">
      <c r="A80" s="4" t="s">
        <v>82</v>
      </c>
      <c r="B80" s="4"/>
      <c r="C80" s="29">
        <v>10322.5</v>
      </c>
      <c r="D80" s="29">
        <v>108.7</v>
      </c>
      <c r="E80" s="29">
        <v>0</v>
      </c>
      <c r="F80" s="29">
        <v>129486.1</v>
      </c>
      <c r="G80" s="29">
        <v>143.69999999999999</v>
      </c>
      <c r="H80" s="29">
        <v>0.2</v>
      </c>
    </row>
    <row r="81" spans="1:8" ht="14.45" customHeight="1" x14ac:dyDescent="0.25">
      <c r="A81" s="4" t="s">
        <v>83</v>
      </c>
      <c r="B81" s="4"/>
      <c r="C81" s="29">
        <v>158841.29999999999</v>
      </c>
      <c r="D81" s="29">
        <v>96.8</v>
      </c>
      <c r="E81" s="29">
        <v>0.2</v>
      </c>
      <c r="F81" s="29">
        <v>454638.5</v>
      </c>
      <c r="G81" s="29">
        <v>166.2</v>
      </c>
      <c r="H81" s="29">
        <v>0.5</v>
      </c>
    </row>
    <row r="82" spans="1:8" ht="14.45" customHeight="1" x14ac:dyDescent="0.25">
      <c r="A82" s="4" t="s">
        <v>84</v>
      </c>
      <c r="B82" s="4"/>
      <c r="C82" s="29">
        <v>397391.2</v>
      </c>
      <c r="D82" s="29">
        <v>82.5</v>
      </c>
      <c r="E82" s="29">
        <v>0.6</v>
      </c>
      <c r="F82" s="29">
        <v>616429.4</v>
      </c>
      <c r="G82" s="29">
        <v>242.3</v>
      </c>
      <c r="H82" s="29">
        <v>0.7</v>
      </c>
    </row>
    <row r="83" spans="1:8" ht="14.45" customHeight="1" x14ac:dyDescent="0.25">
      <c r="A83" s="4" t="s">
        <v>85</v>
      </c>
      <c r="B83" s="4"/>
      <c r="C83" s="29">
        <v>104927.5</v>
      </c>
      <c r="D83" s="29">
        <v>103.5</v>
      </c>
      <c r="E83" s="29">
        <v>0.2</v>
      </c>
      <c r="F83" s="29">
        <v>254612.9</v>
      </c>
      <c r="G83" s="29">
        <v>110.6</v>
      </c>
      <c r="H83" s="29">
        <v>0.3</v>
      </c>
    </row>
    <row r="84" spans="1:8" ht="14.45" customHeight="1" x14ac:dyDescent="0.25">
      <c r="A84" s="4" t="s">
        <v>86</v>
      </c>
      <c r="B84" s="4"/>
      <c r="C84" s="28">
        <v>175905.8</v>
      </c>
      <c r="D84" s="29">
        <v>84.2</v>
      </c>
      <c r="E84" s="29">
        <v>0.3</v>
      </c>
      <c r="F84" s="29">
        <v>793677.9</v>
      </c>
      <c r="G84" s="29">
        <v>219.5</v>
      </c>
      <c r="H84" s="29">
        <v>0.9</v>
      </c>
    </row>
    <row r="85" spans="1:8" ht="14.45" customHeight="1" x14ac:dyDescent="0.25">
      <c r="A85" s="4" t="s">
        <v>87</v>
      </c>
      <c r="B85" s="4"/>
      <c r="C85" s="29">
        <v>170156</v>
      </c>
      <c r="D85" s="29">
        <v>84</v>
      </c>
      <c r="E85" s="29">
        <v>0.2</v>
      </c>
      <c r="F85" s="29">
        <v>757304.4</v>
      </c>
      <c r="G85" s="29">
        <v>225.7</v>
      </c>
      <c r="H85" s="29">
        <v>0.9</v>
      </c>
    </row>
    <row r="86" spans="1:8" ht="14.45" customHeight="1" x14ac:dyDescent="0.25">
      <c r="A86" s="4" t="s">
        <v>88</v>
      </c>
      <c r="B86" s="4"/>
      <c r="C86" s="29">
        <v>2643</v>
      </c>
      <c r="D86" s="29">
        <v>68.8</v>
      </c>
      <c r="E86" s="29">
        <v>0</v>
      </c>
      <c r="F86" s="29">
        <v>17972.900000000001</v>
      </c>
      <c r="G86" s="29">
        <v>167.9</v>
      </c>
      <c r="H86" s="29">
        <v>0</v>
      </c>
    </row>
    <row r="87" spans="1:8" ht="14.45" customHeight="1" x14ac:dyDescent="0.25">
      <c r="A87" s="4" t="s">
        <v>89</v>
      </c>
      <c r="B87" s="4"/>
      <c r="C87" s="29">
        <v>2798.3</v>
      </c>
      <c r="D87" s="29">
        <v>130.80000000000001</v>
      </c>
      <c r="E87" s="29">
        <v>0</v>
      </c>
      <c r="F87" s="29">
        <v>6295.7</v>
      </c>
      <c r="G87" s="29">
        <v>93.8</v>
      </c>
      <c r="H87" s="29">
        <v>0</v>
      </c>
    </row>
    <row r="88" spans="1:8" ht="14.45" customHeight="1" x14ac:dyDescent="0.25">
      <c r="A88" s="4" t="s">
        <v>90</v>
      </c>
      <c r="B88" s="4"/>
      <c r="C88" s="29">
        <v>308.60000000000002</v>
      </c>
      <c r="D88" s="29">
        <v>90.1</v>
      </c>
      <c r="E88" s="29">
        <v>0</v>
      </c>
      <c r="F88" s="29">
        <v>12105</v>
      </c>
      <c r="G88" s="29">
        <v>140.6</v>
      </c>
      <c r="H88" s="29">
        <v>0</v>
      </c>
    </row>
    <row r="89" spans="1:8" ht="14.45" customHeight="1" x14ac:dyDescent="0.25">
      <c r="A89" s="4" t="s">
        <v>91</v>
      </c>
      <c r="B89" s="4"/>
      <c r="C89" s="28">
        <v>582779</v>
      </c>
      <c r="D89" s="29">
        <v>106.1</v>
      </c>
      <c r="E89" s="29">
        <v>0.8</v>
      </c>
      <c r="F89" s="29">
        <v>1106945</v>
      </c>
      <c r="G89" s="29">
        <v>95.7</v>
      </c>
      <c r="H89" s="29">
        <v>1.3</v>
      </c>
    </row>
    <row r="90" spans="1:8" ht="14.45" customHeight="1" x14ac:dyDescent="0.25">
      <c r="A90" s="4" t="s">
        <v>92</v>
      </c>
      <c r="B90" s="4"/>
      <c r="C90" s="29">
        <v>135602.79999999999</v>
      </c>
      <c r="D90" s="29">
        <v>95.1</v>
      </c>
      <c r="E90" s="29">
        <v>0.2</v>
      </c>
      <c r="F90" s="29">
        <v>337858.1</v>
      </c>
      <c r="G90" s="29">
        <v>96.8</v>
      </c>
      <c r="H90" s="29">
        <v>0.4</v>
      </c>
    </row>
    <row r="91" spans="1:8" ht="14.45" customHeight="1" x14ac:dyDescent="0.25">
      <c r="A91" s="4" t="s">
        <v>93</v>
      </c>
      <c r="B91" s="4"/>
      <c r="C91" s="29">
        <v>304218.7</v>
      </c>
      <c r="D91" s="29">
        <v>123.3</v>
      </c>
      <c r="E91" s="29">
        <v>0.4</v>
      </c>
      <c r="F91" s="29">
        <v>370190.6</v>
      </c>
      <c r="G91" s="29">
        <v>93.6</v>
      </c>
      <c r="H91" s="29">
        <v>0.4</v>
      </c>
    </row>
    <row r="92" spans="1:8" ht="14.45" customHeight="1" x14ac:dyDescent="0.25">
      <c r="A92" s="4" t="s">
        <v>94</v>
      </c>
      <c r="B92" s="4"/>
      <c r="C92" s="29">
        <v>142957.6</v>
      </c>
      <c r="D92" s="29">
        <v>89.4</v>
      </c>
      <c r="E92" s="29">
        <v>0.2</v>
      </c>
      <c r="F92" s="29">
        <v>398896.3</v>
      </c>
      <c r="G92" s="29">
        <v>96.9</v>
      </c>
      <c r="H92" s="29">
        <v>0.5</v>
      </c>
    </row>
    <row r="93" spans="1:8" ht="14.45" customHeight="1" x14ac:dyDescent="0.25">
      <c r="A93" s="4" t="s">
        <v>95</v>
      </c>
      <c r="B93" s="4"/>
      <c r="C93" s="28">
        <v>139783.4</v>
      </c>
      <c r="D93" s="29">
        <v>138.69999999999999</v>
      </c>
      <c r="E93" s="29">
        <v>0.2</v>
      </c>
      <c r="F93" s="29">
        <v>493427.8</v>
      </c>
      <c r="G93" s="29">
        <v>66.400000000000006</v>
      </c>
      <c r="H93" s="29">
        <v>0.6</v>
      </c>
    </row>
    <row r="94" spans="1:8" ht="14.45" customHeight="1" x14ac:dyDescent="0.25">
      <c r="A94" s="4" t="s">
        <v>96</v>
      </c>
      <c r="B94" s="4"/>
      <c r="C94" s="28">
        <v>18889845.899999999</v>
      </c>
      <c r="D94" s="29">
        <v>85.5</v>
      </c>
      <c r="E94" s="29">
        <v>27.5</v>
      </c>
      <c r="F94" s="29">
        <v>5238913.5</v>
      </c>
      <c r="G94" s="29">
        <v>92</v>
      </c>
      <c r="H94" s="29">
        <v>6.2</v>
      </c>
    </row>
    <row r="95" spans="1:8" ht="14.45" customHeight="1" x14ac:dyDescent="0.25">
      <c r="A95" s="4" t="s">
        <v>97</v>
      </c>
      <c r="B95" s="4"/>
      <c r="C95" s="29">
        <v>15340427.300000001</v>
      </c>
      <c r="D95" s="29">
        <v>83.1</v>
      </c>
      <c r="E95" s="29">
        <v>22.3</v>
      </c>
      <c r="F95" s="29">
        <v>2299276.9</v>
      </c>
      <c r="G95" s="29">
        <v>82.8</v>
      </c>
      <c r="H95" s="29">
        <v>2.7</v>
      </c>
    </row>
    <row r="96" spans="1:8" ht="14.45" customHeight="1" x14ac:dyDescent="0.25">
      <c r="A96" s="4" t="s">
        <v>98</v>
      </c>
      <c r="B96" s="4"/>
      <c r="C96" s="29">
        <v>2837164</v>
      </c>
      <c r="D96" s="29">
        <v>99.7</v>
      </c>
      <c r="E96" s="29">
        <v>4.0999999999999996</v>
      </c>
      <c r="F96" s="29">
        <v>1283271.8</v>
      </c>
      <c r="G96" s="29">
        <v>108.3</v>
      </c>
      <c r="H96" s="29">
        <v>1.5</v>
      </c>
    </row>
    <row r="97" spans="1:8" ht="14.45" customHeight="1" x14ac:dyDescent="0.25">
      <c r="A97" s="4" t="s">
        <v>99</v>
      </c>
      <c r="B97" s="4"/>
      <c r="C97" s="29">
        <v>196351.2</v>
      </c>
      <c r="D97" s="29">
        <v>77.2</v>
      </c>
      <c r="E97" s="29">
        <v>0.3</v>
      </c>
      <c r="F97" s="29">
        <v>171249.1</v>
      </c>
      <c r="G97" s="29">
        <v>78</v>
      </c>
      <c r="H97" s="29">
        <v>0.2</v>
      </c>
    </row>
    <row r="98" spans="1:8" ht="14.45" customHeight="1" x14ac:dyDescent="0.25">
      <c r="A98" s="4" t="s">
        <v>100</v>
      </c>
      <c r="B98" s="4"/>
      <c r="C98" s="29">
        <v>14474.9</v>
      </c>
      <c r="D98" s="29">
        <v>76.2</v>
      </c>
      <c r="E98" s="29">
        <v>0</v>
      </c>
      <c r="F98" s="29">
        <v>215840</v>
      </c>
      <c r="G98" s="29">
        <v>86.7</v>
      </c>
      <c r="H98" s="29">
        <v>0.3</v>
      </c>
    </row>
    <row r="99" spans="1:8" ht="14.45" customHeight="1" x14ac:dyDescent="0.25">
      <c r="A99" s="4" t="s">
        <v>101</v>
      </c>
      <c r="B99" s="4"/>
      <c r="C99" s="29">
        <v>144683.5</v>
      </c>
      <c r="D99" s="29">
        <v>78.400000000000006</v>
      </c>
      <c r="E99" s="29">
        <v>0.2</v>
      </c>
      <c r="F99" s="29">
        <v>490674</v>
      </c>
      <c r="G99" s="29">
        <v>100.1</v>
      </c>
      <c r="H99" s="29">
        <v>0.6</v>
      </c>
    </row>
    <row r="100" spans="1:8" ht="14.45" customHeight="1" x14ac:dyDescent="0.25">
      <c r="A100" s="4" t="s">
        <v>102</v>
      </c>
      <c r="B100" s="4"/>
      <c r="C100" s="29">
        <v>17048.3</v>
      </c>
      <c r="D100" s="29">
        <v>111.5</v>
      </c>
      <c r="E100" s="29">
        <v>0</v>
      </c>
      <c r="F100" s="29">
        <v>56857.9</v>
      </c>
      <c r="G100" s="29">
        <v>75.8</v>
      </c>
      <c r="H100" s="29">
        <v>0.1</v>
      </c>
    </row>
    <row r="101" spans="1:8" ht="14.45" customHeight="1" x14ac:dyDescent="0.25">
      <c r="A101" s="4" t="s">
        <v>103</v>
      </c>
      <c r="B101" s="4"/>
      <c r="C101" s="29">
        <v>12909.2</v>
      </c>
      <c r="D101" s="29">
        <v>116.8</v>
      </c>
      <c r="E101" s="29">
        <v>0</v>
      </c>
      <c r="F101" s="29">
        <v>50672.4</v>
      </c>
      <c r="G101" s="29">
        <v>96.6</v>
      </c>
      <c r="H101" s="29">
        <v>0.1</v>
      </c>
    </row>
    <row r="102" spans="1:8" ht="14.45" customHeight="1" x14ac:dyDescent="0.25">
      <c r="A102" s="4" t="s">
        <v>104</v>
      </c>
      <c r="B102" s="4"/>
      <c r="C102" s="29">
        <v>120</v>
      </c>
      <c r="D102" s="29">
        <v>20.399999999999999</v>
      </c>
      <c r="E102" s="29">
        <v>0</v>
      </c>
      <c r="F102" s="29">
        <v>10221</v>
      </c>
      <c r="G102" s="29">
        <v>70.5</v>
      </c>
      <c r="H102" s="29">
        <v>0</v>
      </c>
    </row>
    <row r="103" spans="1:8" ht="14.45" customHeight="1" x14ac:dyDescent="0.25">
      <c r="A103" s="4" t="s">
        <v>105</v>
      </c>
      <c r="B103" s="4"/>
      <c r="C103" s="29">
        <v>157044.29999999999</v>
      </c>
      <c r="D103" s="29">
        <v>111.8</v>
      </c>
      <c r="E103" s="29">
        <v>0.2</v>
      </c>
      <c r="F103" s="29">
        <v>114874.3</v>
      </c>
      <c r="G103" s="29">
        <v>96.4</v>
      </c>
      <c r="H103" s="29">
        <v>0.1</v>
      </c>
    </row>
    <row r="104" spans="1:8" ht="14.45" customHeight="1" x14ac:dyDescent="0.25">
      <c r="A104" s="4" t="s">
        <v>106</v>
      </c>
      <c r="B104" s="4"/>
      <c r="C104" s="29">
        <v>34077.599999999999</v>
      </c>
      <c r="D104" s="29">
        <v>88.5</v>
      </c>
      <c r="E104" s="29">
        <v>0</v>
      </c>
      <c r="F104" s="29">
        <v>253217.1</v>
      </c>
      <c r="G104" s="29">
        <v>99.8</v>
      </c>
      <c r="H104" s="29">
        <v>0.3</v>
      </c>
    </row>
    <row r="105" spans="1:8" ht="14.45" customHeight="1" x14ac:dyDescent="0.25">
      <c r="A105" s="4" t="s">
        <v>107</v>
      </c>
      <c r="B105" s="4"/>
      <c r="C105" s="29">
        <v>135545.60000000001</v>
      </c>
      <c r="D105" s="29">
        <v>106.9</v>
      </c>
      <c r="E105" s="29">
        <v>0.2</v>
      </c>
      <c r="F105" s="29">
        <v>292759</v>
      </c>
      <c r="G105" s="29">
        <v>111.8</v>
      </c>
      <c r="H105" s="29">
        <v>0.3</v>
      </c>
    </row>
    <row r="106" spans="1:8" ht="14.45" customHeight="1" x14ac:dyDescent="0.25">
      <c r="A106" s="4" t="s">
        <v>108</v>
      </c>
      <c r="B106" s="4"/>
      <c r="C106" s="28">
        <v>7026670.7000000002</v>
      </c>
      <c r="D106" s="29">
        <v>104</v>
      </c>
      <c r="E106" s="29">
        <v>10.199999999999999</v>
      </c>
      <c r="F106" s="29">
        <v>13178672.5</v>
      </c>
      <c r="G106" s="29">
        <v>103</v>
      </c>
      <c r="H106" s="29">
        <v>15.5</v>
      </c>
    </row>
    <row r="107" spans="1:8" ht="14.45" customHeight="1" x14ac:dyDescent="0.25">
      <c r="A107" s="4" t="s">
        <v>109</v>
      </c>
      <c r="B107" s="4"/>
      <c r="C107" s="29">
        <v>3794820.7</v>
      </c>
      <c r="D107" s="29">
        <v>106.3</v>
      </c>
      <c r="E107" s="29">
        <v>5.5</v>
      </c>
      <c r="F107" s="29">
        <v>7226912</v>
      </c>
      <c r="G107" s="29">
        <v>101.6</v>
      </c>
      <c r="H107" s="29">
        <v>8.5</v>
      </c>
    </row>
    <row r="108" spans="1:8" ht="14.45" customHeight="1" x14ac:dyDescent="0.25">
      <c r="A108" s="4" t="s">
        <v>110</v>
      </c>
      <c r="B108" s="4"/>
      <c r="C108" s="29">
        <v>3231850</v>
      </c>
      <c r="D108" s="29">
        <v>101.3</v>
      </c>
      <c r="E108" s="29">
        <v>4.7</v>
      </c>
      <c r="F108" s="29">
        <v>5951760.5</v>
      </c>
      <c r="G108" s="29">
        <v>104.7</v>
      </c>
      <c r="H108" s="29">
        <v>7</v>
      </c>
    </row>
    <row r="109" spans="1:8" ht="14.45" customHeight="1" x14ac:dyDescent="0.25">
      <c r="A109" s="4" t="s">
        <v>111</v>
      </c>
      <c r="B109" s="4"/>
      <c r="C109" s="28">
        <v>5963468</v>
      </c>
      <c r="D109" s="29">
        <v>122.8</v>
      </c>
      <c r="E109" s="29">
        <v>8.6999999999999993</v>
      </c>
      <c r="F109" s="29">
        <v>8067049.4000000004</v>
      </c>
      <c r="G109" s="29">
        <v>130</v>
      </c>
      <c r="H109" s="29">
        <v>9.5</v>
      </c>
    </row>
    <row r="110" spans="1:8" ht="14.45" customHeight="1" x14ac:dyDescent="0.25">
      <c r="A110" s="4" t="s">
        <v>112</v>
      </c>
      <c r="B110" s="4"/>
      <c r="C110" s="29">
        <v>4107183</v>
      </c>
      <c r="D110" s="29">
        <v>107.9</v>
      </c>
      <c r="E110" s="29">
        <v>6</v>
      </c>
      <c r="F110" s="29">
        <v>998745.9</v>
      </c>
      <c r="G110" s="29">
        <v>201.6</v>
      </c>
      <c r="H110" s="29">
        <v>1.2</v>
      </c>
    </row>
    <row r="111" spans="1:8" ht="14.45" customHeight="1" x14ac:dyDescent="0.25">
      <c r="A111" s="4" t="s">
        <v>113</v>
      </c>
      <c r="B111" s="4"/>
      <c r="C111" s="29">
        <v>585450.4</v>
      </c>
      <c r="D111" s="29">
        <v>92.4</v>
      </c>
      <c r="E111" s="29">
        <v>0.9</v>
      </c>
      <c r="F111" s="29">
        <v>5948616.4000000004</v>
      </c>
      <c r="G111" s="29">
        <v>109.3</v>
      </c>
      <c r="H111" s="29">
        <v>7</v>
      </c>
    </row>
    <row r="112" spans="1:8" ht="14.45" customHeight="1" x14ac:dyDescent="0.25">
      <c r="A112" s="4" t="s">
        <v>114</v>
      </c>
      <c r="B112" s="4"/>
      <c r="C112" s="29">
        <v>925754.6</v>
      </c>
      <c r="D112" s="29">
        <v>287.7</v>
      </c>
      <c r="E112" s="29">
        <v>1.3</v>
      </c>
      <c r="F112" s="29">
        <v>107285</v>
      </c>
      <c r="G112" s="29">
        <v>154.69999999999999</v>
      </c>
      <c r="H112" s="29">
        <v>0.1</v>
      </c>
    </row>
    <row r="113" spans="1:11" ht="14.45" customHeight="1" x14ac:dyDescent="0.25">
      <c r="A113" s="4" t="s">
        <v>115</v>
      </c>
      <c r="B113" s="4"/>
      <c r="C113" s="29">
        <v>345080</v>
      </c>
      <c r="D113" s="29">
        <v>371.9</v>
      </c>
      <c r="E113" s="29">
        <v>0.5</v>
      </c>
      <c r="F113" s="29">
        <v>1012402.1</v>
      </c>
      <c r="G113" s="29">
        <v>516.4</v>
      </c>
      <c r="H113" s="29">
        <v>1.2</v>
      </c>
    </row>
    <row r="114" spans="1:11" ht="14.45" customHeight="1" x14ac:dyDescent="0.25">
      <c r="A114" s="4" t="s">
        <v>116</v>
      </c>
      <c r="B114" s="4"/>
      <c r="C114" s="28">
        <v>296459.3</v>
      </c>
      <c r="D114" s="29">
        <v>105.3</v>
      </c>
      <c r="E114" s="29">
        <v>0.4</v>
      </c>
      <c r="F114" s="29">
        <v>1218888</v>
      </c>
      <c r="G114" s="29">
        <v>116.4</v>
      </c>
      <c r="H114" s="29">
        <v>1.4</v>
      </c>
    </row>
    <row r="115" spans="1:11" ht="14.45" customHeight="1" x14ac:dyDescent="0.25">
      <c r="A115" s="4" t="s">
        <v>117</v>
      </c>
      <c r="B115" s="4"/>
      <c r="C115" s="29">
        <v>293862.40000000002</v>
      </c>
      <c r="D115" s="29">
        <v>105.6</v>
      </c>
      <c r="E115" s="29">
        <v>0.4</v>
      </c>
      <c r="F115" s="29">
        <v>1187031.1000000001</v>
      </c>
      <c r="G115" s="29">
        <v>116.5</v>
      </c>
      <c r="H115" s="29">
        <v>1.4</v>
      </c>
    </row>
    <row r="116" spans="1:11" ht="14.45" customHeight="1" x14ac:dyDescent="0.25">
      <c r="A116" s="4" t="s">
        <v>118</v>
      </c>
      <c r="B116" s="4"/>
      <c r="C116" s="29">
        <v>1915.8</v>
      </c>
      <c r="D116" s="29">
        <v>76.400000000000006</v>
      </c>
      <c r="E116" s="29">
        <v>0</v>
      </c>
      <c r="F116" s="29">
        <v>21193.5</v>
      </c>
      <c r="G116" s="29">
        <v>127.3</v>
      </c>
      <c r="H116" s="29">
        <v>0</v>
      </c>
    </row>
    <row r="117" spans="1:11" ht="14.45" customHeight="1" x14ac:dyDescent="0.25">
      <c r="A117" s="4" t="s">
        <v>119</v>
      </c>
      <c r="B117" s="4"/>
      <c r="C117" s="29">
        <v>681.1</v>
      </c>
      <c r="D117" s="29">
        <v>92</v>
      </c>
      <c r="E117" s="29">
        <v>0</v>
      </c>
      <c r="F117" s="29">
        <v>10663.4</v>
      </c>
      <c r="G117" s="29">
        <v>94.5</v>
      </c>
      <c r="H117" s="29">
        <v>0</v>
      </c>
    </row>
    <row r="118" spans="1:11" ht="14.45" customHeight="1" x14ac:dyDescent="0.25">
      <c r="A118" s="4" t="s">
        <v>120</v>
      </c>
      <c r="B118" s="4"/>
      <c r="C118" s="28">
        <v>609039</v>
      </c>
      <c r="D118" s="29">
        <v>109.5</v>
      </c>
      <c r="E118" s="29">
        <v>0.9</v>
      </c>
      <c r="F118" s="29">
        <v>1015028.3</v>
      </c>
      <c r="G118" s="29">
        <v>119.8</v>
      </c>
      <c r="H118" s="29">
        <v>1.2</v>
      </c>
    </row>
    <row r="119" spans="1:11" ht="14.45" customHeight="1" x14ac:dyDescent="0.25">
      <c r="A119" s="4" t="s">
        <v>121</v>
      </c>
      <c r="B119" s="4"/>
      <c r="C119" s="29">
        <v>508768.2</v>
      </c>
      <c r="D119" s="29">
        <v>114.1</v>
      </c>
      <c r="E119" s="29">
        <v>0.7</v>
      </c>
      <c r="F119" s="29">
        <v>550092.9</v>
      </c>
      <c r="G119" s="29">
        <v>113.6</v>
      </c>
      <c r="H119" s="29">
        <v>0.6</v>
      </c>
    </row>
    <row r="120" spans="1:11" ht="14.45" customHeight="1" x14ac:dyDescent="0.25">
      <c r="A120" s="4" t="s">
        <v>122</v>
      </c>
      <c r="B120" s="4"/>
      <c r="C120" s="29">
        <v>95396</v>
      </c>
      <c r="D120" s="29">
        <v>90.2</v>
      </c>
      <c r="E120" s="29">
        <v>0.1</v>
      </c>
      <c r="F120" s="29">
        <v>335306</v>
      </c>
      <c r="G120" s="29">
        <v>148.6</v>
      </c>
      <c r="H120" s="29">
        <v>0.4</v>
      </c>
    </row>
    <row r="121" spans="1:11" ht="14.45" customHeight="1" x14ac:dyDescent="0.25">
      <c r="A121" s="4" t="s">
        <v>123</v>
      </c>
      <c r="B121" s="4"/>
      <c r="C121" s="29">
        <v>4874.8999999999996</v>
      </c>
      <c r="D121" s="29">
        <v>103.1</v>
      </c>
      <c r="E121" s="29">
        <v>0</v>
      </c>
      <c r="F121" s="29">
        <v>129629.4</v>
      </c>
      <c r="G121" s="29">
        <v>94.4</v>
      </c>
      <c r="H121" s="29">
        <v>0.2</v>
      </c>
    </row>
    <row r="122" spans="1:11" ht="14.45" customHeight="1" x14ac:dyDescent="0.25">
      <c r="A122" s="4" t="s">
        <v>124</v>
      </c>
      <c r="B122" s="4"/>
      <c r="C122" s="28">
        <v>345.8</v>
      </c>
      <c r="D122" s="29">
        <v>30.3</v>
      </c>
      <c r="E122" s="29">
        <v>0</v>
      </c>
      <c r="F122" s="29">
        <v>8134.7</v>
      </c>
      <c r="G122" s="29">
        <v>33.5</v>
      </c>
      <c r="H122" s="29">
        <v>0</v>
      </c>
    </row>
    <row r="123" spans="1:11" ht="14.45" customHeight="1" x14ac:dyDescent="0.25">
      <c r="A123" s="4" t="s">
        <v>125</v>
      </c>
      <c r="B123" s="4"/>
      <c r="C123" s="28">
        <v>29886.3</v>
      </c>
      <c r="D123" s="29">
        <v>95</v>
      </c>
      <c r="E123" s="29">
        <v>0</v>
      </c>
      <c r="F123" s="29">
        <v>374410.6</v>
      </c>
      <c r="G123" s="29">
        <v>100.2</v>
      </c>
      <c r="H123" s="29">
        <v>0.4</v>
      </c>
    </row>
    <row r="124" spans="1:11" ht="14.45" customHeight="1" x14ac:dyDescent="0.25">
      <c r="A124" s="4" t="s">
        <v>126</v>
      </c>
      <c r="B124" s="4"/>
      <c r="C124" s="28">
        <v>393956</v>
      </c>
      <c r="D124" s="29">
        <v>115</v>
      </c>
      <c r="E124" s="29">
        <v>0.6</v>
      </c>
      <c r="F124" s="29">
        <v>54315.7</v>
      </c>
      <c r="G124" s="29">
        <v>125.2</v>
      </c>
      <c r="H124" s="29">
        <v>0.1</v>
      </c>
    </row>
    <row r="126" spans="1:11" x14ac:dyDescent="0.25">
      <c r="A126" s="29" t="s">
        <v>204</v>
      </c>
      <c r="B126" s="29" t="s">
        <v>1</v>
      </c>
      <c r="C126" s="29" t="s">
        <v>2</v>
      </c>
      <c r="D126" s="12"/>
      <c r="E126" s="12"/>
      <c r="F126" s="13"/>
      <c r="G126" s="11"/>
      <c r="H126" s="12"/>
      <c r="I126" s="12"/>
      <c r="J126" s="12"/>
      <c r="K126" s="13"/>
    </row>
    <row r="127" spans="1:11" x14ac:dyDescent="0.25">
      <c r="A127" s="29"/>
      <c r="B127" s="29">
        <v>2012</v>
      </c>
      <c r="C127" s="29">
        <v>2012</v>
      </c>
      <c r="D127"/>
      <c r="E127"/>
      <c r="F127"/>
      <c r="G127"/>
      <c r="H127"/>
    </row>
    <row r="128" spans="1:11" x14ac:dyDescent="0.25">
      <c r="A128" s="29" t="s">
        <v>205</v>
      </c>
      <c r="B128" s="29">
        <v>13599128</v>
      </c>
      <c r="C128" s="29">
        <v>6736071.5</v>
      </c>
      <c r="D128"/>
      <c r="E128"/>
      <c r="F128"/>
      <c r="G128"/>
      <c r="H128"/>
    </row>
    <row r="129" spans="1:8" x14ac:dyDescent="0.25">
      <c r="A129" s="29"/>
      <c r="B129" s="29">
        <f>SUM(B134,B130,B135,B146,B147,B148,B149,B150,B151,B156,B166,B167)</f>
        <v>13599128.099999998</v>
      </c>
      <c r="C129" s="29">
        <f>SUM(C134,C130,C135,C146,C147,C148,C149,C150,C151,C156,C166,C167)</f>
        <v>6736071.3999999994</v>
      </c>
      <c r="D129"/>
      <c r="E129"/>
      <c r="F129"/>
      <c r="G129"/>
      <c r="H129"/>
    </row>
    <row r="130" spans="1:8" x14ac:dyDescent="0.25">
      <c r="A130" s="29" t="s">
        <v>165</v>
      </c>
      <c r="B130" s="28">
        <v>601256.80000000005</v>
      </c>
      <c r="C130" s="28">
        <v>161367.5</v>
      </c>
      <c r="D130"/>
      <c r="E130"/>
      <c r="F130"/>
      <c r="G130"/>
      <c r="H130"/>
    </row>
    <row r="131" spans="1:8" x14ac:dyDescent="0.25">
      <c r="A131" s="29" t="s">
        <v>166</v>
      </c>
      <c r="B131" s="29"/>
      <c r="C131" s="29"/>
      <c r="D131"/>
      <c r="E131"/>
      <c r="F131"/>
      <c r="G131"/>
      <c r="H131"/>
    </row>
    <row r="132" spans="1:8" ht="19.5" x14ac:dyDescent="0.25">
      <c r="A132" s="29" t="s">
        <v>167</v>
      </c>
      <c r="B132" s="29">
        <v>601256.80000000005</v>
      </c>
      <c r="C132" s="29">
        <v>161367.5</v>
      </c>
      <c r="D132"/>
      <c r="E132"/>
      <c r="F132"/>
      <c r="G132"/>
      <c r="H132"/>
    </row>
    <row r="133" spans="1:8" x14ac:dyDescent="0.25">
      <c r="A133" s="29" t="s">
        <v>168</v>
      </c>
      <c r="B133" s="29" t="s">
        <v>177</v>
      </c>
      <c r="C133" s="29" t="s">
        <v>177</v>
      </c>
      <c r="D133"/>
      <c r="E133"/>
      <c r="F133"/>
      <c r="G133"/>
      <c r="H133"/>
    </row>
    <row r="134" spans="1:8" ht="19.5" x14ac:dyDescent="0.25">
      <c r="A134" s="29" t="s">
        <v>169</v>
      </c>
      <c r="B134" s="28">
        <v>614893.5</v>
      </c>
      <c r="C134" s="28">
        <v>48024.1</v>
      </c>
      <c r="D134"/>
      <c r="E134"/>
      <c r="F134"/>
      <c r="G134"/>
      <c r="H134"/>
    </row>
    <row r="135" spans="1:8" x14ac:dyDescent="0.25">
      <c r="A135" s="29" t="s">
        <v>170</v>
      </c>
      <c r="B135" s="28">
        <v>8531843</v>
      </c>
      <c r="C135" s="28">
        <v>1727384.9</v>
      </c>
      <c r="D135"/>
      <c r="E135"/>
      <c r="F135"/>
      <c r="G135"/>
      <c r="H135"/>
    </row>
    <row r="136" spans="1:8" x14ac:dyDescent="0.25">
      <c r="A136" s="29" t="s">
        <v>166</v>
      </c>
      <c r="B136" s="29"/>
      <c r="C136" s="29"/>
      <c r="D136"/>
      <c r="E136"/>
      <c r="F136"/>
      <c r="G136"/>
      <c r="H136"/>
    </row>
    <row r="137" spans="1:8" x14ac:dyDescent="0.25">
      <c r="A137" s="29" t="s">
        <v>171</v>
      </c>
      <c r="B137" s="29">
        <v>1241240.3</v>
      </c>
      <c r="C137" s="29">
        <v>202830.1</v>
      </c>
      <c r="D137"/>
      <c r="E137"/>
      <c r="F137"/>
      <c r="G137"/>
      <c r="H137"/>
    </row>
    <row r="138" spans="1:8" x14ac:dyDescent="0.25">
      <c r="A138" s="29" t="s">
        <v>172</v>
      </c>
      <c r="B138" s="29">
        <v>63091.199999999997</v>
      </c>
      <c r="C138" s="29">
        <v>372.6</v>
      </c>
      <c r="D138"/>
      <c r="E138"/>
      <c r="F138"/>
      <c r="G138"/>
      <c r="H138"/>
    </row>
    <row r="139" spans="1:8" x14ac:dyDescent="0.25">
      <c r="A139" s="29" t="s">
        <v>173</v>
      </c>
      <c r="B139" s="29">
        <v>1510704.9</v>
      </c>
      <c r="C139" s="29">
        <v>641287.69999999995</v>
      </c>
      <c r="D139"/>
      <c r="E139"/>
      <c r="F139"/>
      <c r="G139"/>
      <c r="H139"/>
    </row>
    <row r="140" spans="1:8" x14ac:dyDescent="0.25">
      <c r="A140" s="29" t="s">
        <v>174</v>
      </c>
      <c r="B140" s="29">
        <v>1586646.9</v>
      </c>
      <c r="C140" s="29">
        <v>643002.6</v>
      </c>
      <c r="D140"/>
      <c r="E140"/>
      <c r="F140"/>
      <c r="G140"/>
      <c r="H140"/>
    </row>
    <row r="141" spans="1:8" x14ac:dyDescent="0.25">
      <c r="A141" s="29" t="s">
        <v>175</v>
      </c>
      <c r="B141" s="29">
        <v>452364.2</v>
      </c>
      <c r="C141" s="29">
        <v>194594.4</v>
      </c>
      <c r="D141"/>
      <c r="E141"/>
      <c r="F141"/>
      <c r="G141"/>
      <c r="H141"/>
    </row>
    <row r="142" spans="1:8" x14ac:dyDescent="0.25">
      <c r="A142" s="29" t="s">
        <v>176</v>
      </c>
      <c r="B142" s="29">
        <v>3248222.6</v>
      </c>
      <c r="C142" s="29">
        <v>877.5</v>
      </c>
      <c r="D142"/>
      <c r="E142"/>
      <c r="F142"/>
      <c r="G142"/>
      <c r="H142"/>
    </row>
    <row r="143" spans="1:8" x14ac:dyDescent="0.25">
      <c r="A143" s="29" t="s">
        <v>206</v>
      </c>
      <c r="B143" s="29">
        <v>3177.4</v>
      </c>
      <c r="C143" s="29">
        <v>23053.5</v>
      </c>
      <c r="D143"/>
      <c r="E143"/>
      <c r="F143"/>
      <c r="G143"/>
      <c r="H143"/>
    </row>
    <row r="144" spans="1:8" x14ac:dyDescent="0.25">
      <c r="A144" s="29" t="s">
        <v>178</v>
      </c>
      <c r="B144" s="29">
        <v>396577.3</v>
      </c>
      <c r="C144" s="29">
        <v>17986</v>
      </c>
      <c r="D144"/>
      <c r="E144"/>
      <c r="F144"/>
      <c r="G144"/>
      <c r="H144"/>
    </row>
    <row r="145" spans="1:8" x14ac:dyDescent="0.25">
      <c r="A145" s="29" t="s">
        <v>179</v>
      </c>
      <c r="B145" s="29">
        <v>29818.1</v>
      </c>
      <c r="C145" s="29">
        <v>3380.6</v>
      </c>
      <c r="D145"/>
      <c r="E145"/>
      <c r="F145"/>
      <c r="G145"/>
      <c r="H145"/>
    </row>
    <row r="146" spans="1:8" x14ac:dyDescent="0.25">
      <c r="A146" s="29" t="s">
        <v>180</v>
      </c>
      <c r="B146" s="28">
        <v>555104.6</v>
      </c>
      <c r="C146" s="28">
        <v>572170</v>
      </c>
      <c r="D146"/>
      <c r="E146"/>
      <c r="F146"/>
      <c r="G146"/>
      <c r="H146"/>
    </row>
    <row r="147" spans="1:8" x14ac:dyDescent="0.25">
      <c r="A147" s="29" t="s">
        <v>181</v>
      </c>
      <c r="B147" s="28">
        <v>220956.7</v>
      </c>
      <c r="C147" s="28">
        <v>260027.3</v>
      </c>
      <c r="D147"/>
      <c r="E147"/>
      <c r="F147"/>
      <c r="G147"/>
      <c r="H147"/>
    </row>
    <row r="148" spans="1:8" x14ac:dyDescent="0.25">
      <c r="A148" s="29" t="s">
        <v>182</v>
      </c>
      <c r="B148" s="28">
        <v>114173.9</v>
      </c>
      <c r="C148" s="28">
        <v>158864.4</v>
      </c>
      <c r="D148"/>
      <c r="E148"/>
      <c r="F148"/>
      <c r="G148"/>
      <c r="H148"/>
    </row>
    <row r="149" spans="1:8" x14ac:dyDescent="0.25">
      <c r="A149" s="29" t="s">
        <v>183</v>
      </c>
      <c r="B149" s="28">
        <v>248311</v>
      </c>
      <c r="C149" s="28">
        <v>951719.2</v>
      </c>
      <c r="D149"/>
      <c r="E149"/>
      <c r="F149"/>
      <c r="G149"/>
      <c r="H149"/>
    </row>
    <row r="150" spans="1:8" ht="19.5" x14ac:dyDescent="0.25">
      <c r="A150" s="29" t="s">
        <v>184</v>
      </c>
      <c r="B150" s="28">
        <v>56416.2</v>
      </c>
      <c r="C150" s="28">
        <v>419815.5</v>
      </c>
      <c r="D150"/>
      <c r="E150"/>
      <c r="F150"/>
      <c r="G150"/>
      <c r="H150"/>
    </row>
    <row r="151" spans="1:8" ht="19.5" x14ac:dyDescent="0.25">
      <c r="A151" s="29" t="s">
        <v>185</v>
      </c>
      <c r="B151" s="28">
        <v>1130117.7</v>
      </c>
      <c r="C151" s="28">
        <v>456522.2</v>
      </c>
      <c r="D151"/>
      <c r="E151"/>
      <c r="F151"/>
      <c r="G151"/>
      <c r="H151"/>
    </row>
    <row r="152" spans="1:8" x14ac:dyDescent="0.25">
      <c r="A152" s="29" t="s">
        <v>166</v>
      </c>
      <c r="B152" s="29"/>
      <c r="C152" s="29"/>
      <c r="D152"/>
      <c r="E152"/>
      <c r="F152"/>
      <c r="G152"/>
      <c r="H152"/>
    </row>
    <row r="153" spans="1:8" x14ac:dyDescent="0.25">
      <c r="A153" s="29" t="s">
        <v>186</v>
      </c>
      <c r="B153" s="29">
        <v>326569.7</v>
      </c>
      <c r="C153" s="29">
        <v>147860.29999999999</v>
      </c>
      <c r="D153"/>
      <c r="E153"/>
      <c r="F153"/>
      <c r="G153"/>
      <c r="H153"/>
    </row>
    <row r="154" spans="1:8" x14ac:dyDescent="0.25">
      <c r="A154" s="29" t="s">
        <v>187</v>
      </c>
      <c r="B154" s="29">
        <v>661388</v>
      </c>
      <c r="C154" s="29">
        <v>196569.60000000001</v>
      </c>
      <c r="D154"/>
      <c r="E154"/>
      <c r="F154"/>
      <c r="G154"/>
      <c r="H154"/>
    </row>
    <row r="155" spans="1:8" x14ac:dyDescent="0.25">
      <c r="A155" s="29" t="s">
        <v>188</v>
      </c>
      <c r="B155" s="29">
        <v>142160</v>
      </c>
      <c r="C155" s="29">
        <v>112092.3</v>
      </c>
      <c r="D155"/>
      <c r="E155"/>
      <c r="F155"/>
      <c r="G155"/>
      <c r="H155"/>
    </row>
    <row r="156" spans="1:8" x14ac:dyDescent="0.25">
      <c r="A156" s="29" t="s">
        <v>189</v>
      </c>
      <c r="B156" s="28">
        <v>1457192.7</v>
      </c>
      <c r="C156" s="28">
        <v>1154087</v>
      </c>
      <c r="D156"/>
      <c r="E156"/>
      <c r="F156"/>
      <c r="G156"/>
      <c r="H156"/>
    </row>
    <row r="157" spans="1:8" x14ac:dyDescent="0.25">
      <c r="A157" s="29" t="s">
        <v>166</v>
      </c>
      <c r="B157" s="29"/>
      <c r="C157" s="29"/>
      <c r="D157"/>
      <c r="E157"/>
      <c r="F157"/>
      <c r="G157"/>
      <c r="H157"/>
    </row>
    <row r="158" spans="1:8" x14ac:dyDescent="0.25">
      <c r="A158" s="29" t="s">
        <v>190</v>
      </c>
      <c r="B158" s="29">
        <v>257797.6</v>
      </c>
      <c r="C158" s="29">
        <v>45157.1</v>
      </c>
      <c r="D158"/>
      <c r="E158"/>
      <c r="F158"/>
      <c r="G158"/>
      <c r="H158"/>
    </row>
    <row r="159" spans="1:8" x14ac:dyDescent="0.25">
      <c r="A159" s="29" t="s">
        <v>191</v>
      </c>
      <c r="B159" s="29">
        <v>504753.3</v>
      </c>
      <c r="C159" s="29">
        <v>438003.8</v>
      </c>
      <c r="D159"/>
      <c r="E159"/>
      <c r="F159"/>
      <c r="G159"/>
      <c r="H159"/>
    </row>
    <row r="160" spans="1:8" x14ac:dyDescent="0.25">
      <c r="A160" s="29" t="s">
        <v>192</v>
      </c>
      <c r="B160" s="29">
        <v>443231.2</v>
      </c>
      <c r="C160" s="29">
        <v>234865.1</v>
      </c>
      <c r="D160"/>
      <c r="E160"/>
      <c r="F160"/>
      <c r="G160"/>
      <c r="H160"/>
    </row>
    <row r="161" spans="1:8" ht="19.5" x14ac:dyDescent="0.25">
      <c r="A161" s="29" t="s">
        <v>193</v>
      </c>
      <c r="B161" s="29">
        <v>8850.7999999999993</v>
      </c>
      <c r="C161" s="29">
        <v>50309.8</v>
      </c>
      <c r="D161"/>
      <c r="E161"/>
      <c r="F161"/>
      <c r="G161"/>
      <c r="H161"/>
    </row>
    <row r="162" spans="1:8" ht="19.5" x14ac:dyDescent="0.25">
      <c r="A162" s="29" t="s">
        <v>194</v>
      </c>
      <c r="B162" s="29">
        <v>6502.7</v>
      </c>
      <c r="C162" s="29">
        <v>6760</v>
      </c>
      <c r="D162"/>
      <c r="E162"/>
      <c r="F162"/>
      <c r="G162"/>
      <c r="H162"/>
    </row>
    <row r="163" spans="1:8" x14ac:dyDescent="0.25">
      <c r="A163" s="29" t="s">
        <v>195</v>
      </c>
      <c r="B163" s="29">
        <v>75515</v>
      </c>
      <c r="C163" s="29">
        <v>144883.5</v>
      </c>
      <c r="D163"/>
      <c r="E163"/>
      <c r="F163"/>
      <c r="G163"/>
      <c r="H163"/>
    </row>
    <row r="164" spans="1:8" ht="19.5" x14ac:dyDescent="0.25">
      <c r="A164" s="29" t="s">
        <v>196</v>
      </c>
      <c r="B164" s="29">
        <v>27739.7</v>
      </c>
      <c r="C164" s="29">
        <v>115197.5</v>
      </c>
      <c r="D164"/>
      <c r="E164"/>
      <c r="F164"/>
      <c r="G164"/>
      <c r="H164"/>
    </row>
    <row r="165" spans="1:8" x14ac:dyDescent="0.25">
      <c r="A165" s="29" t="s">
        <v>197</v>
      </c>
      <c r="B165" s="29">
        <v>132802.4</v>
      </c>
      <c r="C165" s="29">
        <v>118910.39999999999</v>
      </c>
      <c r="D165"/>
      <c r="E165"/>
      <c r="F165"/>
      <c r="G165"/>
      <c r="H165"/>
    </row>
    <row r="166" spans="1:8" ht="19.5" x14ac:dyDescent="0.25">
      <c r="A166" s="29" t="s">
        <v>198</v>
      </c>
      <c r="B166" s="28">
        <v>63525.7</v>
      </c>
      <c r="C166" s="28">
        <v>223424.1</v>
      </c>
      <c r="D166"/>
      <c r="E166"/>
      <c r="F166"/>
      <c r="G166"/>
      <c r="H166"/>
    </row>
    <row r="167" spans="1:8" x14ac:dyDescent="0.25">
      <c r="A167" s="29" t="s">
        <v>199</v>
      </c>
      <c r="B167" s="28">
        <v>5336.3</v>
      </c>
      <c r="C167" s="28">
        <v>602665.19999999995</v>
      </c>
      <c r="D167" s="31"/>
      <c r="E167"/>
      <c r="F167"/>
      <c r="G167"/>
      <c r="H167"/>
    </row>
  </sheetData>
  <mergeCells count="9">
    <mergeCell ref="A1:A2"/>
    <mergeCell ref="C1:E1"/>
    <mergeCell ref="F1:H1"/>
    <mergeCell ref="C76:C78"/>
    <mergeCell ref="D76:D78"/>
    <mergeCell ref="E76:E78"/>
    <mergeCell ref="F76:F78"/>
    <mergeCell ref="G76:G78"/>
    <mergeCell ref="H76:H78"/>
  </mergeCells>
  <pageMargins left="0.70866141732283472" right="0.70866141732283472" top="0.74803149606299213" bottom="0.74803149606299213" header="0.31496062992125984" footer="0.31496062992125984"/>
  <pageSetup paperSize="9" scale="59" fitToHeight="2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cp:lastPrinted>2014-10-10T15:57:20Z</cp:lastPrinted>
  <dcterms:created xsi:type="dcterms:W3CDTF">2014-10-10T13:11:59Z</dcterms:created>
  <dcterms:modified xsi:type="dcterms:W3CDTF">2019-05-27T15:06:06Z</dcterms:modified>
</cp:coreProperties>
</file>