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Баланс_2015_2017" sheetId="12" r:id="rId1"/>
    <sheet name="Розподіл витрат" sheetId="5" r:id="rId2"/>
    <sheet name="Баланс_2014" sheetId="2" r:id="rId3"/>
    <sheet name=" План_факт_2013" sheetId="4" r:id="rId4"/>
    <sheet name="Розподіл_2013" sheetId="3" r:id="rId5"/>
    <sheet name="Звіт_пенсійний_фонд" sheetId="10" r:id="rId6"/>
    <sheet name="Звіт_ФСС2017" sheetId="11" r:id="rId7"/>
  </sheets>
  <definedNames>
    <definedName name="_xlnm._FilterDatabase" localSheetId="3">' План_факт_2013'!$A$2:$F$318</definedName>
    <definedName name="_xlnm.Print_Area" localSheetId="1">'Розподіл витрат'!$A$1:$G$19</definedName>
    <definedName name="вс" localSheetId="0">#REF!</definedName>
    <definedName name="вс">#REF!</definedName>
    <definedName name="запрос2013" localSheetId="0">#REF!</definedName>
    <definedName name="запрос2013" localSheetId="4">#REF!</definedName>
    <definedName name="запрос2013">#REF!</definedName>
    <definedName name="Копия_Запрос1" localSheetId="0">#REF!</definedName>
    <definedName name="Копия_Запрос1" localSheetId="4">#REF!</definedName>
    <definedName name="Копия_Запрос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2" l="1"/>
  <c r="J20" i="12"/>
  <c r="I20" i="12"/>
  <c r="I7" i="12"/>
  <c r="E7" i="12"/>
  <c r="D7" i="12"/>
  <c r="E12" i="12"/>
  <c r="D11" i="12"/>
  <c r="E11" i="12"/>
  <c r="C11" i="12"/>
  <c r="I8" i="12"/>
  <c r="K8" i="12"/>
  <c r="K7" i="12" s="1"/>
  <c r="I35" i="12"/>
  <c r="I34" i="12"/>
  <c r="C12" i="12" s="1"/>
  <c r="C8" i="12" s="1"/>
  <c r="C7" i="12" s="1"/>
  <c r="J35" i="12"/>
  <c r="J34" i="12" s="1"/>
  <c r="D12" i="12" s="1"/>
  <c r="J8" i="12"/>
  <c r="J7" i="12" l="1"/>
  <c r="C10" i="12"/>
  <c r="D13" i="12"/>
  <c r="E13" i="12"/>
  <c r="C13" i="12"/>
  <c r="E10" i="12"/>
  <c r="D10" i="12"/>
  <c r="C17" i="5" l="1"/>
  <c r="C19" i="5" s="1"/>
  <c r="D17" i="5"/>
  <c r="D19" i="5" s="1"/>
  <c r="E17" i="5"/>
  <c r="E19" i="5" s="1"/>
  <c r="F17" i="5"/>
  <c r="F19" i="5" s="1"/>
  <c r="G17" i="5"/>
  <c r="G19" i="5" s="1"/>
  <c r="B17" i="5"/>
  <c r="B19" i="5" s="1"/>
  <c r="D11" i="2" l="1"/>
  <c r="I24" i="2"/>
  <c r="D10" i="2"/>
  <c r="C10" i="2"/>
  <c r="C7" i="2"/>
  <c r="C8" i="2"/>
  <c r="I7" i="2"/>
  <c r="K39" i="2"/>
  <c r="J39" i="2"/>
  <c r="I39" i="2"/>
  <c r="I35" i="2"/>
  <c r="K30" i="2"/>
  <c r="J30" i="2"/>
  <c r="I30" i="2"/>
  <c r="K18" i="2"/>
  <c r="J18" i="2"/>
  <c r="D14" i="2" s="1"/>
  <c r="D7" i="2" s="1"/>
  <c r="I18" i="2"/>
  <c r="E14" i="2"/>
  <c r="E7" i="2" s="1"/>
  <c r="O7" i="2" s="1"/>
  <c r="C14" i="2"/>
  <c r="E13" i="2"/>
  <c r="D13" i="2"/>
  <c r="C13" i="2"/>
  <c r="E12" i="2"/>
  <c r="D12" i="2"/>
  <c r="E11" i="2"/>
  <c r="I10" i="2"/>
  <c r="I8" i="2" s="1"/>
  <c r="E10" i="2"/>
  <c r="K7" i="2"/>
  <c r="J7" i="2"/>
  <c r="I6" i="2"/>
  <c r="C6" i="2"/>
  <c r="N7" i="2" l="1"/>
  <c r="M7" i="2"/>
</calcChain>
</file>

<file path=xl/sharedStrings.xml><?xml version="1.0" encoding="utf-8"?>
<sst xmlns="http://schemas.openxmlformats.org/spreadsheetml/2006/main" count="2025" uniqueCount="684">
  <si>
    <t>Фінансові витрати для виконання зобов'язань  держави, органів місцевого самоврядування, фондів на виплати соц.допомоги, та надання інших послуг.</t>
  </si>
  <si>
    <t xml:space="preserve"> Надходження до  державного та місцевих бюджетів   і  соціальних фондів від  податків, зборів, інших платежів та запозичень</t>
  </si>
  <si>
    <t>Найменування згідно
 з класифікацією доходів бюджету</t>
  </si>
  <si>
    <t>2012 рік</t>
  </si>
  <si>
    <t>2013 рік</t>
  </si>
  <si>
    <t>2014 рік</t>
  </si>
  <si>
    <t>1</t>
  </si>
  <si>
    <t>Курс грн/ дол. США</t>
  </si>
  <si>
    <t xml:space="preserve">   8,5-12</t>
  </si>
  <si>
    <t>2</t>
  </si>
  <si>
    <t>Валовий внутрішній продукт</t>
  </si>
  <si>
    <t>3</t>
  </si>
  <si>
    <t>Напрямки перерозподілу всього</t>
  </si>
  <si>
    <t xml:space="preserve">Всього надходжень </t>
  </si>
  <si>
    <t>4</t>
  </si>
  <si>
    <t>Соціальна підтримка без місцевого бюджету всього</t>
  </si>
  <si>
    <t xml:space="preserve">Надходження Державного бюджету України </t>
  </si>
  <si>
    <t>4.1</t>
  </si>
  <si>
    <t xml:space="preserve"> у т.ч. соціальна підтримка через Мінсоцполитики</t>
  </si>
  <si>
    <t>Запозичення для фінансування дефіциту Державного бюджету України</t>
  </si>
  <si>
    <t>4.2</t>
  </si>
  <si>
    <t xml:space="preserve"> у т.ч. Пенсійний фонд України виплата пенсій</t>
  </si>
  <si>
    <t xml:space="preserve">Доходи Державного бюджету України </t>
  </si>
  <si>
    <t>4.3</t>
  </si>
  <si>
    <t xml:space="preserve">у т.ч Фонду страхування на випадок безробіття </t>
  </si>
  <si>
    <t>4.2.1</t>
  </si>
  <si>
    <t xml:space="preserve"> у т.ч.  податкові надходження Державного бюджету України</t>
  </si>
  <si>
    <t>4.4.</t>
  </si>
  <si>
    <t>у т.ч. Фонду страхування з тимчасової втрати працездатності соціальна підтримка</t>
  </si>
  <si>
    <t>4.2.2</t>
  </si>
  <si>
    <t xml:space="preserve"> у т.ч.  неподаткові надходження Державного бюджету України</t>
  </si>
  <si>
    <t>4.5</t>
  </si>
  <si>
    <t xml:space="preserve"> у  т.ч. Фонду страхування від нещасних випадків та професійних захворювань соціальна підтримка</t>
  </si>
  <si>
    <t>4.2.3</t>
  </si>
  <si>
    <t xml:space="preserve"> у т.ч. доходи від операцій з капіталом</t>
  </si>
  <si>
    <t>5</t>
  </si>
  <si>
    <t>Видатки місцевих бюджетів</t>
  </si>
  <si>
    <t>4.2.4</t>
  </si>
  <si>
    <t xml:space="preserve"> у т.ч.  офіційні трансферти, що передаються до державного бюджету з місцевих бюджетів</t>
  </si>
  <si>
    <t>6</t>
  </si>
  <si>
    <t>Безпека</t>
  </si>
  <si>
    <t>4.2.5</t>
  </si>
  <si>
    <t xml:space="preserve"> у т.ч. офіційні трансферти, від урядів зарубіжних країн та міжнародних організацій</t>
  </si>
  <si>
    <t>7</t>
  </si>
  <si>
    <t>Інфраструктура</t>
  </si>
  <si>
    <t>4.2.6</t>
  </si>
  <si>
    <t>у т.ч. цільові фонди ( Фонд соціального захисту інвалідів)</t>
  </si>
  <si>
    <t>8</t>
  </si>
  <si>
    <t>Освіта</t>
  </si>
  <si>
    <t>4.3.</t>
  </si>
  <si>
    <t>Сальдо кредитів Державного бюджету України</t>
  </si>
  <si>
    <t>9</t>
  </si>
  <si>
    <t>Відсотки по державному боргу</t>
  </si>
  <si>
    <t>Надходження до місцевих бюджетів України</t>
  </si>
  <si>
    <t>10</t>
  </si>
  <si>
    <t>Галузева підтримка</t>
  </si>
  <si>
    <t>5.1</t>
  </si>
  <si>
    <t xml:space="preserve"> у т.ч. розрахунковий обсяг доходів місцевих бюджетів,</t>
  </si>
  <si>
    <t>11</t>
  </si>
  <si>
    <t>Державне управління</t>
  </si>
  <si>
    <t>5.2</t>
  </si>
  <si>
    <t xml:space="preserve"> у т.ч.  кошти місцевих бюджетів, що передаються до державного бюджету</t>
  </si>
  <si>
    <t>12</t>
  </si>
  <si>
    <t>Фінанси</t>
  </si>
  <si>
    <t>5.3</t>
  </si>
  <si>
    <t xml:space="preserve"> у т.ч. дотації вирівнювання з державного бюджету місцевим бюджетам</t>
  </si>
  <si>
    <t>13</t>
  </si>
  <si>
    <t xml:space="preserve">Судова влада </t>
  </si>
  <si>
    <t>5.4</t>
  </si>
  <si>
    <t>у т.ч. додаткові дотації з державного бюджету місцевим бюджетам</t>
  </si>
  <si>
    <t>14</t>
  </si>
  <si>
    <t>Охорона здоров'я</t>
  </si>
  <si>
    <t>5.5</t>
  </si>
  <si>
    <t xml:space="preserve"> у т.ч. субвенції державного бюджету місцевим бюджетам</t>
  </si>
  <si>
    <t>15</t>
  </si>
  <si>
    <t>Культура</t>
  </si>
  <si>
    <t>Надходження  Пенсійного фонду України</t>
  </si>
  <si>
    <t>6.1</t>
  </si>
  <si>
    <t xml:space="preserve"> у т.ч. за рахунок власних надходжень Пенсійного фонду України</t>
  </si>
  <si>
    <t>6.2</t>
  </si>
  <si>
    <t xml:space="preserve"> у т.ч. за рахунок коштів Державного бюджету України виплату пенсій, надбавок та підвищень до пенсій, призначених за різними пенсійними програмами</t>
  </si>
  <si>
    <t>6.3</t>
  </si>
  <si>
    <t xml:space="preserve"> у т.ч.  за рахунок коштів Державного бюджету України  Покриття дефіциту коштів Пенсійного фонду України для виплати пенсій</t>
  </si>
  <si>
    <t>6.4</t>
  </si>
  <si>
    <t xml:space="preserve"> у т.ч.  за рахунок коштів Фонду загальнообов’язкового державного соціального страхування на випадок безробіття</t>
  </si>
  <si>
    <t>6.5</t>
  </si>
  <si>
    <t xml:space="preserve"> у т.ч. за рахунок коштів Фонду соціального страхування від нещасних випадків на виробництві та професійних захворювань</t>
  </si>
  <si>
    <t>Надходження Фонду загальнообов’язкового державного соціального страхування України на випадок безробіття</t>
  </si>
  <si>
    <t>7.1</t>
  </si>
  <si>
    <t xml:space="preserve"> у т.ч. страхові внески</t>
  </si>
  <si>
    <t>7.2</t>
  </si>
  <si>
    <t xml:space="preserve"> у т.ч. кошти Державного бюджету </t>
  </si>
  <si>
    <t>7.3</t>
  </si>
  <si>
    <t xml:space="preserve"> у т.ч.  інші</t>
  </si>
  <si>
    <t>7.4</t>
  </si>
  <si>
    <t>у т.ч. відшкодування Пенсійному фонду витрат, пов’язаних із достроковим виходом працівників на пенсію</t>
  </si>
  <si>
    <t>Надходження Фонду соціального страхування з тимчасової втрати працездатності</t>
  </si>
  <si>
    <t>8.1</t>
  </si>
  <si>
    <t xml:space="preserve"> у т.ч. частка єдиного внеску на загальнообов'язкове державне соціальне страхування, страхові внески</t>
  </si>
  <si>
    <t>8.2</t>
  </si>
  <si>
    <t xml:space="preserve"> у т.ч. надходження від часткової сплати за путівки</t>
  </si>
  <si>
    <t>8.3</t>
  </si>
  <si>
    <t xml:space="preserve"> у т.ч. інші надходження, у тому числі:</t>
  </si>
  <si>
    <t>Надходження   Фонду соціального страхування від нещасних випадків на виробництві та професійних захворювань</t>
  </si>
  <si>
    <t>9.1</t>
  </si>
  <si>
    <t xml:space="preserve"> у т.ч. внески роботодавців</t>
  </si>
  <si>
    <t>9.2</t>
  </si>
  <si>
    <t xml:space="preserve"> у т.ч.  кошти, що надійшли від стягнення пені та штрафів за адміністративні правопорушення з посадових осіб страхувальників</t>
  </si>
  <si>
    <t>9.3</t>
  </si>
  <si>
    <t xml:space="preserve"> у т.ч. добровільні внески та інші надходження, отримання яких не суперечить законодавству</t>
  </si>
  <si>
    <t>9.4</t>
  </si>
  <si>
    <t xml:space="preserve"> у т.ч.  прибуток, одержаний від розміщення тимчасово вільних коштів Фонду, у тому числі резерву коштів на вкладних (депозитних) рахунках </t>
  </si>
  <si>
    <t>9.5</t>
  </si>
  <si>
    <t>0900000</t>
  </si>
  <si>
    <t>Генеральна прокуратура України</t>
  </si>
  <si>
    <t xml:space="preserve">Безпека </t>
  </si>
  <si>
    <t>1000000</t>
  </si>
  <si>
    <t>Міністерство внутрішніх справ України</t>
  </si>
  <si>
    <t>2100000</t>
  </si>
  <si>
    <t>Міністерство оборони України</t>
  </si>
  <si>
    <t>3200000</t>
  </si>
  <si>
    <t>Міністерство надзвичайних ситуацій України</t>
  </si>
  <si>
    <t>3210000</t>
  </si>
  <si>
    <t>Міністерство надзвичайних ситуацій України (загальнодержавні витрати)</t>
  </si>
  <si>
    <t>5340000</t>
  </si>
  <si>
    <t>Адміністрація Державної прикордонної служби України</t>
  </si>
  <si>
    <t>5960000</t>
  </si>
  <si>
    <t>Головне управління розвідки Міністерства оборони України</t>
  </si>
  <si>
    <t>6500000</t>
  </si>
  <si>
    <t>Рада національної безпеки і оборони України</t>
  </si>
  <si>
    <t>6520000</t>
  </si>
  <si>
    <t>Служба безпеки України</t>
  </si>
  <si>
    <t>6600000</t>
  </si>
  <si>
    <t>Управління державної охорони України</t>
  </si>
  <si>
    <t>6620000</t>
  </si>
  <si>
    <t>Служба зовнішньої розвідки України</t>
  </si>
  <si>
    <t>6640000</t>
  </si>
  <si>
    <t>Адміністрація Державної служби спеціального зв'язку та захисту інформації України</t>
  </si>
  <si>
    <t>3700000</t>
  </si>
  <si>
    <t>Державна служба України з надзвичайних ситуацій</t>
  </si>
  <si>
    <t xml:space="preserve">Відсотки по державному боргу </t>
  </si>
  <si>
    <t>3501170</t>
  </si>
  <si>
    <t>0170</t>
  </si>
  <si>
    <t>Обслуговування державного боргу та заходи щодо поступової компенсації громадянам втрат від знецінення грошових заощаджень</t>
  </si>
  <si>
    <t>0300000</t>
  </si>
  <si>
    <t>Державне управління справами</t>
  </si>
  <si>
    <t>0410000</t>
  </si>
  <si>
    <t>Господарсько-фінансовий департамент Секретаріату Кабінету Міністрів України</t>
  </si>
  <si>
    <t>1200000</t>
  </si>
  <si>
    <t>Міністерство економічного розвитку і торгівлі України</t>
  </si>
  <si>
    <t>1210000</t>
  </si>
  <si>
    <t>Міністерство економічного розвитку і торгівлі України (загальнодержавні витрати)</t>
  </si>
  <si>
    <t>1400000</t>
  </si>
  <si>
    <t>Міністерство закордонних справ України</t>
  </si>
  <si>
    <t>1700000</t>
  </si>
  <si>
    <t>Державний комітет телебачення і радіомовлення України</t>
  </si>
  <si>
    <t>1900000</t>
  </si>
  <si>
    <t>Державне агентство лісових ресурсів України</t>
  </si>
  <si>
    <t>2400000</t>
  </si>
  <si>
    <t>Міністерство екології та природних ресурсів України</t>
  </si>
  <si>
    <t>2600000</t>
  </si>
  <si>
    <t>Державне агентство України з управління державними корпоративними правами та майном</t>
  </si>
  <si>
    <t>3300000</t>
  </si>
  <si>
    <t>Міністерство доходів і зборів України</t>
  </si>
  <si>
    <t>5270000</t>
  </si>
  <si>
    <t>Державна інспекція ядерного регулювання України</t>
  </si>
  <si>
    <t>5490000</t>
  </si>
  <si>
    <t>Державна служба гірничого нагляду та промислової безпеки України</t>
  </si>
  <si>
    <t>5500000</t>
  </si>
  <si>
    <t>Національна комісія, що здійснює державне регулювання у сфері ринків фінансових послуг</t>
  </si>
  <si>
    <t>5550000</t>
  </si>
  <si>
    <t>Державна служба України з контролю за наркотиками</t>
  </si>
  <si>
    <t>5560000</t>
  </si>
  <si>
    <t>Національна комісія, що здійснює державне регулювання у сфері зв'язку та інформатизації</t>
  </si>
  <si>
    <t>5990000</t>
  </si>
  <si>
    <t>Секретаріат Уповноваженого Верховної Ради України з прав людини</t>
  </si>
  <si>
    <t>6010000</t>
  </si>
  <si>
    <t>Антимонопольний комітет України</t>
  </si>
  <si>
    <t>6120000</t>
  </si>
  <si>
    <t>Національне агентство України з питань державної служби</t>
  </si>
  <si>
    <t>6150000</t>
  </si>
  <si>
    <t>Національна комісія з цінних паперів та фондового ринку</t>
  </si>
  <si>
    <t>6370000</t>
  </si>
  <si>
    <t>Національна комісія, що здійснює державне регулювання у сфері енергетики</t>
  </si>
  <si>
    <t>6440000</t>
  </si>
  <si>
    <t>Національна рада України з питань телебачення і радіомовлення</t>
  </si>
  <si>
    <t>6450000</t>
  </si>
  <si>
    <t>Національна комісія, що здійснює державне регулювання у сфері комунальних послуг</t>
  </si>
  <si>
    <t>6510000</t>
  </si>
  <si>
    <t>Рахункова палата</t>
  </si>
  <si>
    <t>6610000</t>
  </si>
  <si>
    <t>Фонд державного майна України</t>
  </si>
  <si>
    <t>6730000</t>
  </si>
  <si>
    <t>Центральна виборча комісія</t>
  </si>
  <si>
    <t>6740000</t>
  </si>
  <si>
    <t>Центральна виборча комісія (загальнодержавні витрати)</t>
  </si>
  <si>
    <t>7710000</t>
  </si>
  <si>
    <t>Рада міністрів Автономної Республіки Крим</t>
  </si>
  <si>
    <t>7720000</t>
  </si>
  <si>
    <t>Вінницька обласна державна адміністрація</t>
  </si>
  <si>
    <t>7730000</t>
  </si>
  <si>
    <t>Волинська обласна державна адміністрація</t>
  </si>
  <si>
    <t>7740000</t>
  </si>
  <si>
    <t>Дніпропетровська обласна державна адміністрація</t>
  </si>
  <si>
    <t>7750000</t>
  </si>
  <si>
    <t>Донецька обласна державна адміністрація</t>
  </si>
  <si>
    <t>7760000</t>
  </si>
  <si>
    <t>Житомирська обласна державна адміністрація</t>
  </si>
  <si>
    <t>7770000</t>
  </si>
  <si>
    <t>Закарпатська обласна державна адміністрація</t>
  </si>
  <si>
    <t>7780000</t>
  </si>
  <si>
    <t>Запорізька обласна державна адміністрація</t>
  </si>
  <si>
    <t>7790000</t>
  </si>
  <si>
    <t>Івано-Франківська обласна державна адміністрація</t>
  </si>
  <si>
    <t>7800000</t>
  </si>
  <si>
    <t>Київська обласна державна адміністрація</t>
  </si>
  <si>
    <t>7810000</t>
  </si>
  <si>
    <t>Кіровоградська обласна державна адміністрація</t>
  </si>
  <si>
    <t>7820000</t>
  </si>
  <si>
    <t>Луганська обласна державна адміністрація</t>
  </si>
  <si>
    <t>7830000</t>
  </si>
  <si>
    <t>Львівська обласна державна адміністрація</t>
  </si>
  <si>
    <t>7840000</t>
  </si>
  <si>
    <t>Миколаївська обласна державна адміністрація</t>
  </si>
  <si>
    <t>7850000</t>
  </si>
  <si>
    <t>Одеська обласна державна адміністрація</t>
  </si>
  <si>
    <t>7860000</t>
  </si>
  <si>
    <t>Полтавська обласна державна адміністрація</t>
  </si>
  <si>
    <t>7870000</t>
  </si>
  <si>
    <t>Рівненська обласна державна адміністрація</t>
  </si>
  <si>
    <t>7880000</t>
  </si>
  <si>
    <t>Сумська обласна державна адміністрація</t>
  </si>
  <si>
    <t>7890000</t>
  </si>
  <si>
    <t>Тернопільська обласна державна адміністрація</t>
  </si>
  <si>
    <t>7900000</t>
  </si>
  <si>
    <t>Харківська обласна державна адміністрація</t>
  </si>
  <si>
    <t>7910000</t>
  </si>
  <si>
    <t>Херсонська обласна державна адміністрація</t>
  </si>
  <si>
    <t>7920000</t>
  </si>
  <si>
    <t>Хмельницька обласна державна адміністрація</t>
  </si>
  <si>
    <t>7930000</t>
  </si>
  <si>
    <t>Черкаська обласна державна адміністрація</t>
  </si>
  <si>
    <t>7940000</t>
  </si>
  <si>
    <t>Чернівецька обласна державна адміністрація</t>
  </si>
  <si>
    <t>7950000</t>
  </si>
  <si>
    <t>Чернігівська обласна державна адміністрація</t>
  </si>
  <si>
    <t>Київська міська державна адміністрація</t>
  </si>
  <si>
    <t>7970000</t>
  </si>
  <si>
    <t>Севастопольська міська державна адміністрація</t>
  </si>
  <si>
    <t>8680000</t>
  </si>
  <si>
    <t>Державна служба України з питань регуляторної політики та розвитку підприємництва</t>
  </si>
  <si>
    <t>0110000</t>
  </si>
  <si>
    <t>Апарат Верховної Ради України</t>
  </si>
  <si>
    <t>2750000</t>
  </si>
  <si>
    <t>Міністерство регіонального розвитку, будівництва та житлово-комунального господарства України</t>
  </si>
  <si>
    <t>2760000</t>
  </si>
  <si>
    <t>Міністерство регіонального розвитку, будівництва та житлово-комунального господарства України (загальнодержавні витрати)</t>
  </si>
  <si>
    <t>3100000</t>
  </si>
  <si>
    <t>Міністерство інфраструктури України</t>
  </si>
  <si>
    <t>3110000</t>
  </si>
  <si>
    <t>Державне агентство автомобільних доріг України</t>
  </si>
  <si>
    <t>3130000</t>
  </si>
  <si>
    <t>Державне агентство автомобільних доріг України (загальнодержавні витрати)</t>
  </si>
  <si>
    <t>6300000</t>
  </si>
  <si>
    <t>Державне агентство з інвестицій та управління національними проектами України</t>
  </si>
  <si>
    <t>6350000</t>
  </si>
  <si>
    <t>Державне агентство екологічних інвестицій України</t>
  </si>
  <si>
    <t>6650000</t>
  </si>
  <si>
    <t>Національне агентство з питань підготовки та проведення в Україні фінальної частини чемпіонату Європи 2012 року з футболу та реалізації інфраструктурних проектів</t>
  </si>
  <si>
    <t>3501230</t>
  </si>
  <si>
    <t>0470</t>
  </si>
  <si>
    <t>Здійснення м. Києвом функцій столиці, у тому числі будівництво метрополітену до житлових масивів Троєщина, Теремки</t>
  </si>
  <si>
    <t>1800000</t>
  </si>
  <si>
    <t>Міністерство культури України</t>
  </si>
  <si>
    <t>1810000</t>
  </si>
  <si>
    <t>Міністерство культури України (загальнодержавні витрати)</t>
  </si>
  <si>
    <t>Образование</t>
  </si>
  <si>
    <t>2200000</t>
  </si>
  <si>
    <t>Міністерство освіти і науки України</t>
  </si>
  <si>
    <t>2210000</t>
  </si>
  <si>
    <t>Міністерство освіти і науки, молоді та спорту України (загальнодержавні витрати)</t>
  </si>
  <si>
    <t>6540000</t>
  </si>
  <si>
    <t>Національна академія наук України</t>
  </si>
  <si>
    <t>6550000</t>
  </si>
  <si>
    <t>Національна академія педагогічних наук України</t>
  </si>
  <si>
    <t>6560000</t>
  </si>
  <si>
    <t>Національна академія медичних наук України</t>
  </si>
  <si>
    <t>6570000</t>
  </si>
  <si>
    <t>Національна академія мистецтв України</t>
  </si>
  <si>
    <t>6580000</t>
  </si>
  <si>
    <t>Національна академія правових наук України</t>
  </si>
  <si>
    <t>6590000</t>
  </si>
  <si>
    <t>Національна академія аграрних наук України</t>
  </si>
  <si>
    <t>3400000</t>
  </si>
  <si>
    <t>Міністерство молоді та спорту України</t>
  </si>
  <si>
    <t>3410000</t>
  </si>
  <si>
    <t>Міністерство молоді та спорту України (загальнодержавні витрати)</t>
  </si>
  <si>
    <t>Отраслева підтримка</t>
  </si>
  <si>
    <t>1100000</t>
  </si>
  <si>
    <t>Міністерство енергетики та вугільної промисловості України</t>
  </si>
  <si>
    <t>2800000</t>
  </si>
  <si>
    <t>Міністерство аграрної політики та продовольства України</t>
  </si>
  <si>
    <t>6380000</t>
  </si>
  <si>
    <t>Державне космічне агентство України</t>
  </si>
  <si>
    <t>6800000</t>
  </si>
  <si>
    <t>Національна акціонерна компанія "Украгролізинг"</t>
  </si>
  <si>
    <t>2300000</t>
  </si>
  <si>
    <t>Міністерство охорони здоров'я України</t>
  </si>
  <si>
    <t>2310000</t>
  </si>
  <si>
    <t>Міністерство охорони здоров'я України (загальнодержавні витрати)</t>
  </si>
  <si>
    <t>0500000</t>
  </si>
  <si>
    <t>Державна судова адміністрація України</t>
  </si>
  <si>
    <t>0600000</t>
  </si>
  <si>
    <t>Верховний Суд України</t>
  </si>
  <si>
    <t>0650000</t>
  </si>
  <si>
    <t>Вищий спеціалізований суд України з розгляду цивільних і кримінальних справ</t>
  </si>
  <si>
    <t>0700000</t>
  </si>
  <si>
    <t>Вищий господарський суд України</t>
  </si>
  <si>
    <t>0750000</t>
  </si>
  <si>
    <t>Вищий адміністративний суд України</t>
  </si>
  <si>
    <t>0800000</t>
  </si>
  <si>
    <t>Конституційний Суд України</t>
  </si>
  <si>
    <t>3600000</t>
  </si>
  <si>
    <t>Міністерство юстиції України</t>
  </si>
  <si>
    <t>5980000</t>
  </si>
  <si>
    <t>Вища рада юстиції</t>
  </si>
  <si>
    <t>Фінансі</t>
  </si>
  <si>
    <t>3500000</t>
  </si>
  <si>
    <t>Міністерство фінансів України</t>
  </si>
  <si>
    <t>3510000</t>
  </si>
  <si>
    <t>Міністерство фінансів України (загальнодержавні витрати)</t>
  </si>
  <si>
    <t>3501160</t>
  </si>
  <si>
    <t>1070</t>
  </si>
  <si>
    <t>Заходи щодо поступової компенсації громадянам втрат від знецінення грошових заощаджень</t>
  </si>
  <si>
    <t>Обслуговування державного боргу</t>
  </si>
  <si>
    <t>3511050</t>
  </si>
  <si>
    <t>0180</t>
  </si>
  <si>
    <t>Дотації вирівнювання з державного бюджету місцевим бюджетам</t>
  </si>
  <si>
    <t>3511060</t>
  </si>
  <si>
    <t>Додаткові дотації з державного бюджету місцевим бюджетам</t>
  </si>
  <si>
    <t>3511070</t>
  </si>
  <si>
    <t>Субвенція з державного бюджету місцевим бюджетам на придбання медичного автотранспорту та обладнання для закладів охорони здоров'я</t>
  </si>
  <si>
    <t>3511140</t>
  </si>
  <si>
    <t>Субвенція з державного бюджету районному бюджету Шацького району Волинської області на будівництво та капітальний ремонт доріг Шацьк - Світязь - Залісся - Пульмо - Шацьк</t>
  </si>
  <si>
    <t>3511150</t>
  </si>
  <si>
    <t>Субвенція з державного бюджету місцевим бюджетам на надання пільг та житлових субсидій населенню на оплату електроенергії, природного газу, послуг тепло-, водопостачання і водовідведення, квартирної плати (утримання будинків і споруд та прибудинкових територій), вивезення побутового сміття та рідких нечистот</t>
  </si>
  <si>
    <t>3511160</t>
  </si>
  <si>
    <t>Субвенція з державного бюджету місцевим бюджетам на розвиток соціально-економічної сфери міста Севастополя та інших населених пунктів, в яких дислокуються військові формування Чорноморського флоту Російської Федерації на території України</t>
  </si>
  <si>
    <t>3511210</t>
  </si>
  <si>
    <t>Субвенція з державного бюджету місцевим бюджетам на здійснення заходів щодо соціально-економічного розвитку окремих територій</t>
  </si>
  <si>
    <t>3511230</t>
  </si>
  <si>
    <t>Субвенція з державного бюджету місцевим бюджетам на надання пільг та житлових субсидій населенню на придбання твердого та рідкого пічного побутового палива і скрапленого газу</t>
  </si>
  <si>
    <t>3511250</t>
  </si>
  <si>
    <t>Субвенція з  державного  бюджету місцевим бюджетам на надання пільг з послуг зв'язку,  інших передбачених законодавством пільг (крім  пільг  на одержання    ліків,   зубопротезування,   оплату   електроенергії, природного і скрапленого газу на  побутові  потреби,  твердого  та рідкого пічного побутового палива, послуг тепло-, водопостачання і водовідведення,  квартирної плати (утримання будинків і споруд  та прибудинкових  територій),  вивезення  побутового сміття та рідких нечистот),  на компенсацію втрати  частини  доходів  у  зв'язку  з відміною   податку  з  власників  транспортних  засобів  та  інших самохідних машин і механізмів та  відповідним  збільшенням  ставок акцизного  податку з пального і на компенсацію за пільговий проїзд окремих категорій громадян</t>
  </si>
  <si>
    <t>3511340</t>
  </si>
  <si>
    <t>Субвенція з державного бюджету місцевим бюджетам на виплату допомоги сім'ям з дітьми, малозабезпеченим сім'ям, інвалідам з дитинства, дітям-інвалідам та тимчасової державної допомоги дітям</t>
  </si>
  <si>
    <t>3511420</t>
  </si>
  <si>
    <t>Субвенція з державного бюджету бюджету міста Дніпропетровська на продовження будівництва автомобільної дороги в м. Дніпропетровськ на ділянці від вул. Кайдацький шлях до автомобільної дороги Київ-Луганськ-Ізварине</t>
  </si>
  <si>
    <t>3511440</t>
  </si>
  <si>
    <t>Субвенція з державного бюджету місцевим бюджетам на відшкодування частини відсоткових ставок по залучених кредитах на оновлення парку автобусів та тролейбусів приймаючих міст по підготовці до проведення в Україні фінальної частини чемпіонату Європи 2012 року з футболу</t>
  </si>
  <si>
    <t>Пенсійний фонд України</t>
  </si>
  <si>
    <t>2506020</t>
  </si>
  <si>
    <t>1020</t>
  </si>
  <si>
    <t>Дотація на виплату пенсій, надбавок та підвищень до пенсій, призначених за різними пенсійними програмами</t>
  </si>
  <si>
    <t>2506050</t>
  </si>
  <si>
    <t>Покриття дефіциту коштів Пенсійного фонду України для виплати пенсій</t>
  </si>
  <si>
    <t>Социальна підтримка через Мінсоцполитики</t>
  </si>
  <si>
    <t>2500000</t>
  </si>
  <si>
    <t>Міністерство соціальної політики України</t>
  </si>
  <si>
    <t>2510000</t>
  </si>
  <si>
    <t>Міністерство соціальної політики України (загальнодержавні витрати)</t>
  </si>
  <si>
    <t>Фонд соціального захисту інвалідів</t>
  </si>
  <si>
    <t>2507000</t>
  </si>
  <si>
    <t>Субвенції місцевим бюджетам</t>
  </si>
  <si>
    <t>Дотації  місцевим бюджетам</t>
  </si>
  <si>
    <t>https://www.treasury.gov.ua/ua/file-storage/vikonannya-derzhavnogo-byudzhetu</t>
  </si>
  <si>
    <t> Розділ ІІ.1. Видатки за програмною класифікацією видатків та кредитування державного бюджету</t>
  </si>
  <si>
    <t>Розподіл 2013 року</t>
  </si>
  <si>
    <t>Розподіл видатків Державного бюджету України</t>
  </si>
  <si>
    <t>Код програмної класифікації видатків та кредитування державного бюджету</t>
  </si>
  <si>
    <t>Код функціональної класифікації видатків та кредитування бюджету</t>
  </si>
  <si>
    <t>Найменування</t>
  </si>
  <si>
    <t>План\факт</t>
  </si>
  <si>
    <t>План</t>
  </si>
  <si>
    <t>Факт</t>
  </si>
  <si>
    <t>Всього</t>
  </si>
  <si>
    <t>2013</t>
  </si>
  <si>
    <t>2014</t>
  </si>
  <si>
    <t>2015</t>
  </si>
  <si>
    <t>2016</t>
  </si>
  <si>
    <t>2017</t>
  </si>
  <si>
    <t>2018</t>
  </si>
  <si>
    <t>"мінус"</t>
  </si>
  <si>
    <t>Група</t>
  </si>
  <si>
    <t>Усього</t>
  </si>
  <si>
    <t>Усього з документу на сайті</t>
  </si>
  <si>
    <t>Різниця</t>
  </si>
  <si>
    <t>%</t>
  </si>
  <si>
    <t>№ з/п</t>
  </si>
  <si>
    <t>Відхилення</t>
  </si>
  <si>
    <t>Про затвердження Звіту про виконання бюджету Фонду соціального страхування України за 2017 рік</t>
  </si>
  <si>
    <t>https://zakon.rada.gov.ua/rada/show/v0007890-18</t>
  </si>
  <si>
    <t>(тис.грн.)</t>
  </si>
  <si>
    <t>Затверджено бюджетом</t>
  </si>
  <si>
    <t>Фактично виконано</t>
  </si>
  <si>
    <t> +,-</t>
  </si>
  <si>
    <t>Залишок коштів на початок року</t>
  </si>
  <si>
    <t>Д О Х О Д И :</t>
  </si>
  <si>
    <t>власні надходження, усього </t>
  </si>
  <si>
    <t>у тому числі:</t>
  </si>
  <si>
    <t>сума єдиного внеску, розподілена на загальнообов’язкове державне пенсійне страхування</t>
  </si>
  <si>
    <t>кошти, сплачені банками за користування тимчасово вільними коштами Пенсійного фонду України</t>
  </si>
  <si>
    <t>кошти на виплату різниці у пенсійному забезпеченні наукових працівників, що відшкодовується за рахунок коштів державних небюджетних і недержавних підприємств та установ</t>
  </si>
  <si>
    <t>кошти від підприємств на покриття фактичних витрат на виплату та доставку пенсій працівникам, зайнятим на роботах з особливо шкідливими і особливо важкими умовами праці за списком № 1</t>
  </si>
  <si>
    <t>кошти від підприємств на покриття фактичних витрат на виплату та доставку пенсій працівникам, зайнятим повний робочий день на інших роботах із шкідливими і важкими умовами праці за списком №2 </t>
  </si>
  <si>
    <t>кошти на виплату пенсій іноземним пенсіонерам, які проживають на території України</t>
  </si>
  <si>
    <t>кошти фондів соціального страхування (стаття 27 Закону України “ПроДержавний бюджет України на 2014 рік”)</t>
  </si>
  <si>
    <t>інші надходження</t>
  </si>
  <si>
    <t>Усього власних доходів з урахуванням залишку</t>
  </si>
  <si>
    <t>кошти Державного бюджету України, усього</t>
  </si>
  <si>
    <t>–</t>
  </si>
  <si>
    <t>дотація на виплату пенсій, надбавок та підвищень до пенсій, призначених за різними пенсійними програмами</t>
  </si>
  <si>
    <t>покриття дефіциту коштів Пенсійного фонду України для виплати пенсій, у тому числі покриття витрат, пов’язаних з обслуговуванням боргових зобов’язань</t>
  </si>
  <si>
    <t>кошти Фонду загальнообов’язкового державного соціального страхування на випадок безробіття</t>
  </si>
  <si>
    <t>кошти Фонду соціального страхування від нещасних випадків на виробництві та професійних захворювань</t>
  </si>
  <si>
    <t>У С Ь О Г О    Д О Х О Д І В    з урахуванням залишку</t>
  </si>
  <si>
    <t>надана позика</t>
  </si>
  <si>
    <t>У С Ь О Г О    Д О Х О Д І В з урахуванням позики</t>
  </si>
  <si>
    <t>В И Д А Т К И:</t>
  </si>
  <si>
    <t>за рахунок власних надходжень, усього </t>
  </si>
  <si>
    <t>у тому числі на:</t>
  </si>
  <si>
    <t>пенсійне забезпечення осіб, пенсія яким призначена згідно із Законом України “Про загальнообов’язкове державне пенсійне страхування”</t>
  </si>
  <si>
    <t>пенсійне забезпечення осіб, пенсія яким призначена згідно з іншими законодавчими актами в частині, що не перевищує розміру трудової пенсії за віком, на яку особа має право відповідно до Закону України “Про загальнообов’язкове державне пенсійне страхування”</t>
  </si>
  <si>
    <t>виплату різниці у пенсійному забезпеченні наукових працівників, що відшкодовується за рахунок коштів державних небюджетних і недержавних підприємств та установ</t>
  </si>
  <si>
    <t>виплату доплати відповідно до Закону України “Про поліпшення матеріального становища учасників бойових дій та інвалідів війни”</t>
  </si>
  <si>
    <t>пенсійне забезпечення військовослужбовців, осіб начальницького і рядового складу в частині, що не перевищує розмір трудової пенсії</t>
  </si>
  <si>
    <t>пенсійне забезпечення осіб, які проживають за кордоном, та іноземних пенсіонерів</t>
  </si>
  <si>
    <t>розрахунково-касове обслуговування та плату за підкріплення готівкою виплати пенсії і грошової допомоги</t>
  </si>
  <si>
    <t>керівництво та управління у сфері пенсійного забезпечення</t>
  </si>
  <si>
    <t>виготовлення пенсійних посвідчень та документів, що підтверджують статус застрахованої особи</t>
  </si>
  <si>
    <t>виготовлення бланків, виплатних відомостей для виконання функцій з призначення та виплати пенсій</t>
  </si>
  <si>
    <t>створення програмно-технічного забезпечення системи інформаційно-аналітичної підтримки органів Пенсійного фонду України</t>
  </si>
  <si>
    <t>за рахунок коштів Державного бюджету України, усього</t>
  </si>
  <si>
    <t>у тому числі на: </t>
  </si>
  <si>
    <t>виплату пенсій, надбавок та підвищень до пенсій, призначених за різними пенсійними програмами</t>
  </si>
  <si>
    <t>за рахунок коштів  Фонду загальнообов’язкового державного соціального страхування на випадок безробіття</t>
  </si>
  <si>
    <t>за рахунок коштів Фонду соціального страхування від нещасних випадків на виробництві  та професійних захворювань</t>
  </si>
  <si>
    <t>У С Ь О Г О   В И Д А Т К І В</t>
  </si>
  <si>
    <t>Залишок коштів на кінець року</t>
  </si>
  <si>
    <t>про виконання бюджету Пенсійного фонду України</t>
  </si>
  <si>
    <t>Звіт про виконання бюджету Пенсійного фонду України за 2014 рік</t>
  </si>
  <si>
    <t>ЗВІТ</t>
  </si>
  <si>
    <t>про виконання показників бюджету </t>
  </si>
  <si>
    <t>Пенсійного фонду України</t>
  </si>
  <si>
    <t>за 2015 рік</t>
  </si>
  <si>
    <t>(тис.грн.)  </t>
  </si>
  <si>
    <t>Затверджено</t>
  </si>
  <si>
    <t>бюджетом</t>
  </si>
  <si>
    <t>Фактично</t>
  </si>
  <si>
    <t>виконано</t>
  </si>
  <si>
    <t>1 767 765,1</t>
  </si>
  <si>
    <t>264 767 813,6</t>
  </si>
  <si>
    <t>169 873 912,9</t>
  </si>
  <si>
    <t>       </t>
  </si>
  <si>
    <t>кошти від підприємств на покриття фактичних витрат на виплату та доставку пенсій працівникам, зайнятим повний робочий день на роботах із шкідливими і важкими умовами праці за списком №2 </t>
  </si>
  <si>
    <t>–   дотація на виплату пенсій, надбавок та підвищень до пенсій, призначених за різними пенсійними програмами</t>
  </si>
  <si>
    <t>–   покриття дефіциту коштів Пенсійного фонду України для виплати пенсій</t>
  </si>
  <si>
    <t>    надана позика</t>
  </si>
  <si>
    <t>–    пенсійне забезпечення осіб, пенсія яким призначена відповідно до Закону України “Про загальнообов’язкове державне пенсійне страхування”</t>
  </si>
  <si>
    <t>–   виплату пенсій, призначених згідно з іншими законодавчими актами в частині розміру пенсії, на яку  особа має право відповідно до Закону України “Про загальнообов’язкове державне пенсійне страхування”</t>
  </si>
  <si>
    <t>–      виплату різниці у пенсійному забезпеченні наукових працівників, що відшкодовується за рахунок коштів державних небюджетних і недержавних підприємств та установ</t>
  </si>
  <si>
    <t>–  виплату щомісячної цільової грошової допомоги на прожиття згідно із Законом України “Про поліпшення матеріального становища учасників бойових дій та інвалідів війни”</t>
  </si>
  <si>
    <t>–   пенсійне забезпечення військовослужбовців, осіб начальницького і рядового складу в частині розміру пенсії із солідарної системи відповідно до Закону України “Про загальнообов’язкове державне пенсійне страхування”</t>
  </si>
  <si>
    <t>–    пенсійне забезпечення осіб, які проживають за кордоном, та іноземних пенсіонерів</t>
  </si>
  <si>
    <t>–   розрахунково-касове обслуговування та плату за підкріплення готівкою виплати пенсії і грошової допомоги</t>
  </si>
  <si>
    <t>–   керівництво та управління у сфері пенсійного забезпечення</t>
  </si>
  <si>
    <t>–    виготовлення пенсійних посвідчень та документів, що підтверджують статус застрахованої особи</t>
  </si>
  <si>
    <t>–   виготовлення бланків, виплатних відомостей для виконання функцій з призначення та виплати пенсій</t>
  </si>
  <si>
    <t>–  створення програмно-технічного забезпечення системи інформаційно-аналітичної підтримки органів Пенсійного фонду України</t>
  </si>
  <si>
    <t>–  виплату пенсій, надбавок та підвищень до пенсій, призначених за різними пенсійними програмами</t>
  </si>
  <si>
    <t>за 2016 рік</t>
  </si>
  <si>
    <t>                          (тис.грн.)</t>
  </si>
  <si>
    <t>(зі змінами)</t>
  </si>
  <si>
    <t>власні надходження, усього</t>
  </si>
  <si>
    <t>кошти від підприємств на покриття фактичних витрат на виплату та доставку пенсій, призначених відповідно до до пункту “а” частини першої статті 13 Закону України “Про пенсійне забезпечення”</t>
  </si>
  <si>
    <t>кошти від підприємств на покриття фактичних витрат на виплату та доставку пенсій,   призначених відповідно до до пунктів “б-з” частини першої статті 13 Закону України “Про пенсійне забезпечення”</t>
  </si>
  <si>
    <t>Усього власних надходжень з урахуванням залишку</t>
  </si>
  <si>
    <t>Кошти Державного бюджету України на фінансове забезпечення виплати пеннсій, надбавок та підвищень до пенсій, призначених за різними пенсійними програмами, та дефіциту коштів Пенсійного фонду України</t>
  </si>
  <si>
    <t>Кошти Державного бюджету України на компенсацію роботодавцю частини фактичних витрат, пов’язаних із сплатою єдиного внеску на загальнообов’язкове державне соціальне страхування</t>
  </si>
  <si>
    <t>Кошти Фонду соціального страхування з тимчасової втрати працездатності (стаття 25 Закону України “Про Державний бюджет України на 2016 рік”)</t>
  </si>
  <si>
    <t>Кошти Фонду загальнообов’язкового державного соціального страхування на випадок безробіття</t>
  </si>
  <si>
    <t>Кошти Фонду соціального страхування від нещасних випадків на виробництві та професійних захворювань</t>
  </si>
  <si>
    <t>х</t>
  </si>
  <si>
    <t>У С Ь О Г О    Д О Х О Д І В   з урахуванням залишку</t>
  </si>
  <si>
    <t>позика для покриття тимчасових касових розривів, пов’язаних з виплатою пенсій</t>
  </si>
  <si>
    <t>пенсійне забезпечення осіб, пенсія яким призначена відповідно до Закону України “Про загальнообов’язкове державне пенсійне страхування”</t>
  </si>
  <si>
    <t>виплату пенсій, призначених згідно з іншими законодавчими актами в частині розміру пенсії, на яку  особа має право відповідно до Закону України “Про загальнообов’язкове державне пенсійне страхування”</t>
  </si>
  <si>
    <t>виплату щомісячної цільової грошової допомоги на прожиття згідно із Законом України “Про поліпшення матеріального становища учасників бойових дій та інвалідів війни”</t>
  </si>
  <si>
    <t>пенсійне забезпечення військовослужбовців, осіб начальницького і рядового складу в частині розміру пенсії із солідарної системи відповідно до Закону України “Про загальнообов’язкове державне пенсійне страхування”</t>
  </si>
  <si>
    <t>розрахунково-касове обслуговування та оплату за підкріплення готівкою виплати пенсії і грошової допомоги</t>
  </si>
  <si>
    <t>фінансування адміністративних виплат, пов’язаних з виконанням функцій, покладених на органи Пенсійного фонду України</t>
  </si>
  <si>
    <t>за рахунок коштів Державного бюджету України на фінансове забезпечення виплати пенсій, надбавок та підвищень до пенсій, призначених за різними пенсійними програмами </t>
  </si>
  <si>
    <t>за рахунок коштів Державного бюджету України на компенсацію роботодавцю частини фактичних витрат, пов’язаних із сплатою єдиного внеску на загальнообов’язкове державне соціальне страхування</t>
  </si>
  <si>
    <t>за 2017 рік</t>
  </si>
  <si>
    <t>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(тис. грн.)</t>
  </si>
  <si>
    <t>Затверджено бюджетом (зі змінами)</t>
  </si>
  <si>
    <t>кошти на виплату різниці у пенсійному забезпеченні наукових (науково-педагогічних) працівників інших наукових установ, організацій, підприємств та вищих навчальних закладів</t>
  </si>
  <si>
    <t>кошти від підприємств на покриття фактичних витрат на виплату та доставку пенсій, призначених відповідно до пунктів “б”-“з” частини першої статті 13 Закону України “Про пенсійне забезпечення”</t>
  </si>
  <si>
    <t>кошти Державного бюджету України на фінансове забезпечення виплати пенсій, надбавок та підвищень до пенсій, призначених за пенсійними програмами, та дефіциту коштів Пенсійного фонду України</t>
  </si>
  <si>
    <t>кошти Державного бюджету України на компенсацію роботодавцю частини фактичних витрат, пов’язаних із сплатою єдиного внеску на загальнообов’язкове державне соціальне страхування</t>
  </si>
  <si>
    <t>У С Ь О Г О    Д О Х О Д І В </t>
  </si>
  <si>
    <t>виплату пенсій, призначених згідно з іншими законодавчими актами в частині розміру пенсії, на яку особа має право відповідно до Закону України “Про загальнообов’язкове державне пенсійне страхування”</t>
  </si>
  <si>
    <t>виплату різниці у пенсійному забезпеченні наукових (науково-педагогічних) працівників інших наукових установ, організацій, підприємств та вищих навчальних закладів</t>
  </si>
  <si>
    <t>за рахунок коштів Державного бюджету України на фінансове забезпечення виплати пенсій, надбавок та підвищень до пенсій, призначених за пенсійними програмами</t>
  </si>
  <si>
    <t>за 2018 рік</t>
  </si>
  <si>
    <t>Залишок власних коштів на початок року</t>
  </si>
  <si>
    <t>власні доходи, усього </t>
  </si>
  <si>
    <t>сума єдиного внеску, розподілена на загальнообов’язкове державне пенсійне страхування </t>
  </si>
  <si>
    <t>кошти від підприємств на покриття фактичних витрат на виплату та доставку пенсій, призначених особам, які працювали на роботах за списком № 1 виробництв, робіт, професій, посад і показників, затвердженим Кабінетом Міністрів України</t>
  </si>
  <si>
    <t>кошти від підприємств на покриття фактичних витрат на виплату та доставку пенсій, призначених особам, які працювали на роботах за списком № 2 виробництв, робіт, професій, посад і показників, затвердженим Кабінетом Міністрів України, а також працівникам, зайнятим на інших посадах, що дають право на призначення пенсії за віком на пільгових умовах</t>
  </si>
  <si>
    <t>кошти, сплачені банками за користування тимчасово вільними коштами Пенсійного фонду України, та інші власні доходи</t>
  </si>
  <si>
    <t>кошти Державного бюджету України на фінансове забезпечення виплати пенсій, надбавок та підвищень до пенсій, призначених за пенсійними програмами, та дефіциту коштів Пенсійного фонду України, у тому числі:</t>
  </si>
  <si>
    <t>на пенсійне забезпечення військовослужбовців, виплату пенсій, надбавок і підвищень, призначених за різними пенсійними програмами, покриття дефіциту коштів Пенсійного фонду України</t>
  </si>
  <si>
    <t>сплата єдиного внеску на загальнообов’язкове державне соціальне страхування за деякі категорії застрахованих осіб та покриття недоотриманої суми коштів від застосування розміру єдиного внеску, передбаченого частинами тринадцятою і чотирнадцятою статті 8 Закону України “Про збір та облік єдиного внеску на загальнообов’язкове державне соціальне страхування”</t>
  </si>
  <si>
    <t>погашення заборгованості з пенсійних виплат за рішеннями суду</t>
  </si>
  <si>
    <t>за рахунок власних доходів, усього</t>
  </si>
  <si>
    <t>пенсійне забезпечення осіб, пенсію яким призначено відповідно до Закону України “Про загальнообов’язкове державне пенсійне страхування”</t>
  </si>
  <si>
    <t>розрахунково-касове обслуговування і плату за підкріплення готівкою виплати пенсії та грошової допомоги</t>
  </si>
  <si>
    <t>фінансування адміністративних витрат, пов’язаних із виконанням функцій, покладених на органи Пенсійного фонду України, в тому числі:</t>
  </si>
  <si>
    <t>на оплату послуг з виплати та доставки пенсій, призначених відповідно до Закону України “Про загальнообов’язкове державне пенсійне страхування”</t>
  </si>
  <si>
    <t>за рахунок коштів Державного бюджету України на фінансове забезпечення виплати пенсій, надбавок та підвищень до пенсій, призначених за пенсійними програмами з урахуванням витрат, пов’язаних з виплатою та доставкою пенсійних виплат</t>
  </si>
  <si>
    <t>у тому числі погашення заборгованості з пенсійних виплат за рішеннями суду</t>
  </si>
  <si>
    <t>Залишок власних коштів на кінець року</t>
  </si>
  <si>
    <t>ЗВІТ </t>
  </si>
  <si>
    <t>про виконання бюджету Фонду соціального страхування України за 2017 рік</t>
  </si>
  <si>
    <t>(тис. гривень)</t>
  </si>
  <si>
    <t>Статті бюджету</t>
  </si>
  <si>
    <t>Бюджет (план), затверджено постановою КМУ від 01.03.2017 № 104 (із змінами)</t>
  </si>
  <si>
    <t>Виконання</t>
  </si>
  <si>
    <t>А</t>
  </si>
  <si>
    <t>Б</t>
  </si>
  <si>
    <t>3 = 2/1</t>
  </si>
  <si>
    <t>Доходи</t>
  </si>
  <si>
    <t>Страхові внески страхувальників та застрахованих осіб</t>
  </si>
  <si>
    <t>Суми фінансових санкцій, застосованих відповідно до закону до підприємств, установ, організацій та фізичних осіб - підприємців за порушення встановленого порядку сплати страхових внесків та використання коштів Фонду, штрафів за недотримання законодавства про соціальне страхування, а також суми адміністративних штрафів, накладених відповідно до закону на посадових осіб та громадян за такі порушення</t>
  </si>
  <si>
    <t>Суми не прийнятих до зарахування витрат страхувальника за соціальним страхуванням</t>
  </si>
  <si>
    <t>Доходи від розміщення тимчасово вільних коштів, у тому числі резерву коштів Фонду</t>
  </si>
  <si>
    <t>Капіталізовані платежі, що надійшли у випадках ліквідації страхувальників</t>
  </si>
  <si>
    <t>Доходи від реалізації майна, придбаного за рахунок коштів Фонду</t>
  </si>
  <si>
    <t>Добровільні внески та інші надходження відповідно до закону, в тому числі</t>
  </si>
  <si>
    <t>надходження з державного бюджету на виплату допомоги в пільгових розмірах громадянам, які постраждали внаслідок Чорнобильської катастрофи</t>
  </si>
  <si>
    <t>Усього доходів</t>
  </si>
  <si>
    <t>Разом коштів з урахуванням залишку коштів на початок року</t>
  </si>
  <si>
    <t>Видатки</t>
  </si>
  <si>
    <t>Матеріальне забезпечення та соціальні послуги:</t>
  </si>
  <si>
    <t>1.1</t>
  </si>
  <si>
    <t>допомога по тимчасовій непрацездатності</t>
  </si>
  <si>
    <t>1.2</t>
  </si>
  <si>
    <t>допомога по вагітності та пологах</t>
  </si>
  <si>
    <t>1.3</t>
  </si>
  <si>
    <t>допомога громадянам, які постраждали внаслідок Чорнобильської катастрофи</t>
  </si>
  <si>
    <t>1.4</t>
  </si>
  <si>
    <t>допомога на поховання</t>
  </si>
  <si>
    <t>1.5</t>
  </si>
  <si>
    <t>оплата лікування в реабілітаційному відділенні санаторно-курортного закладу після перенесених захворювань</t>
  </si>
  <si>
    <t>Страхові виплати:</t>
  </si>
  <si>
    <t>2.1</t>
  </si>
  <si>
    <t>щомісячні страхові виплати потерпілим на виробництві та членам їх сімей</t>
  </si>
  <si>
    <t>2.2</t>
  </si>
  <si>
    <t>страхові виплати одноразової допомоги потерпілому в разі стійкої втрати працездатності та членам його сім'ї (в разі смерті потерпілого внаслідок нещасного випадку на виробництві)</t>
  </si>
  <si>
    <t>2.3</t>
  </si>
  <si>
    <t>страхові виплати дитині, яка народилася інвалідом внаслідок травмування на виробництві або професійного захворювання її матері під час вагітності</t>
  </si>
  <si>
    <t>2.4</t>
  </si>
  <si>
    <t>інші страхові виплати</t>
  </si>
  <si>
    <t>2.5</t>
  </si>
  <si>
    <t>страхові витрати на медичну та соціальну допомогу, в тому числі</t>
  </si>
  <si>
    <t>2.5.1</t>
  </si>
  <si>
    <t>допомога у зв'язку з тимчасовою непрацездатністю до відновлення працездатності або встановлення інвалідності</t>
  </si>
  <si>
    <t>Профілактика страхових випадків</t>
  </si>
  <si>
    <t>Видатки, пов'язані з виконанням обов'язків страховика:</t>
  </si>
  <si>
    <t>витрати на розвиток та функціонування інформаційно-аналітичних систем Фонду</t>
  </si>
  <si>
    <t>витрати, пов'язані з координацією роботи із страхувальниками та застрахованими особами</t>
  </si>
  <si>
    <t>витрати, пов'язані з обслуговуванням потерпілих та інвалідів</t>
  </si>
  <si>
    <t>4.4</t>
  </si>
  <si>
    <t>витрати, пов'язані з наданням банківськими установами та Українським державним підприємством поштового зв'язку "Укрпошта" послуг з перерахування страхових виплат</t>
  </si>
  <si>
    <t>витрати на виконання інших робіт, пов'язаних з координацією страхової діяльності та висвітлення роботи Фонду у засобах масової інформації</t>
  </si>
  <si>
    <t>4.6</t>
  </si>
  <si>
    <t>витрати на сплату авансового внеску за виконавчим провадженням</t>
  </si>
  <si>
    <t>4.7</t>
  </si>
  <si>
    <t>інші витрати, пов'язані з виконанням обов'язків страховика</t>
  </si>
  <si>
    <t>Адміністративно-господарські витрати</t>
  </si>
  <si>
    <t>поточні видатки, в тому числі</t>
  </si>
  <si>
    <t>5.1.1</t>
  </si>
  <si>
    <t>оплата праці (без нарахувань)</t>
  </si>
  <si>
    <t>капітальні видатки</t>
  </si>
  <si>
    <t>Усього видатків</t>
  </si>
  <si>
    <t>Залишок коштів на кінець року, в тому числі</t>
  </si>
  <si>
    <t>резерв коштів Фонду</t>
  </si>
  <si>
    <t>Доходи Фонду у 2017 році</t>
  </si>
  <si>
    <t>Показники</t>
  </si>
  <si>
    <t>№ рядка</t>
  </si>
  <si>
    <t>Заплановано доходів на 2017 рік (тис. грн)</t>
  </si>
  <si>
    <t>Надходження коштів у 2017 році (тис. грн)</t>
  </si>
  <si>
    <t>ДОХОДИ (всього), з урахуванням залишку коштів на початок року, у тому числі:</t>
  </si>
  <si>
    <t>Видатки Фонду у 2017 році</t>
  </si>
  <si>
    <t>Заплановано видатків на 2017 рік (тис. грн)</t>
  </si>
  <si>
    <t>Витрачено коштів у 2017 році (тис. грн)</t>
  </si>
  <si>
    <t>ВИДАТКИ (всього), у тому числі:</t>
  </si>
  <si>
    <t>Матеріальне забезпечення та соціальні послуги</t>
  </si>
  <si>
    <t>Страхові виплати</t>
  </si>
  <si>
    <t>Видатки по виконанню обов'язків страховика</t>
  </si>
  <si>
    <t>Кількість: оплачених днів/страхових випадків/путівок у 2017 році</t>
  </si>
  <si>
    <t>*</t>
  </si>
  <si>
    <t>__________ </t>
  </si>
  <si>
    <t>*- касові витрати за статтею "Допомога громадянам, які постраждали внаслідок Чорнобильської катастрофи" включені в тому числі в статті "Допомога по тимчасовій непрацездатності" та "Допомога по вагітності та пологах"</t>
  </si>
  <si>
    <t>Витрачено коштів за 2017 рік (тис. грн)</t>
  </si>
  <si>
    <t>Кількість потерпілих, які отримали страхові виплати у 2017 році</t>
  </si>
  <si>
    <t>Щомісячні страхові виплати потерпілим на виробництві та членам їх сімей</t>
  </si>
  <si>
    <t>Щомісячна страхова виплата в разі часткової чи повної втрати працездатності, що компенсує відповідну частину втраченого заробітку потерпілого</t>
  </si>
  <si>
    <t>2.1.1</t>
  </si>
  <si>
    <t>Щомісячні страхові виплати особам, які мають на це право в разі втрати годувальника</t>
  </si>
  <si>
    <t>2.1.2</t>
  </si>
  <si>
    <t>Страхові виплати одноразової допомоги потерпілому в разі стійкої втрати працездатності та членам його сім'ї (в разі смерті потерпілого внаслідок нещасного випадку на виробництві)</t>
  </si>
  <si>
    <t>Страхові виплати одноразової допомоги потерпілому в разі стійкої втрати професійної працездатності</t>
  </si>
  <si>
    <t>2.2.1</t>
  </si>
  <si>
    <t>Страхові виплати одноразової допомоги членам сім'ї потерпілого (в разі смерті потерпілого внаслідок нещасного випадку на виробництві)</t>
  </si>
  <si>
    <t>2.2.2</t>
  </si>
  <si>
    <t>300 - утр., </t>
  </si>
  <si>
    <t>303 - сім'ї</t>
  </si>
  <si>
    <t>Страхові виплати дитині, яка народилася інвалідом внаслідок травмування на виробництві або професійного захворювання її матері під час вагітності</t>
  </si>
  <si>
    <t>Інші страхові виплати</t>
  </si>
  <si>
    <t>Відшкодування вартості поховання потерпілого та пов'язаних з цим ритуальних послуг</t>
  </si>
  <si>
    <t>2.4.1</t>
  </si>
  <si>
    <t>Страхова виплата у разі переведення потерпілого на легшу, нижчеоплачувану роботу</t>
  </si>
  <si>
    <t>2.4.2</t>
  </si>
  <si>
    <t>Страхові витрати на медичну та соціальну допомогу</t>
  </si>
  <si>
    <t>Допомога у зв'язку з тимчасовою непрацездатністю до відновлення працездатності або встановлення інвалідності</t>
  </si>
  <si>
    <t>Витрати на лікування потерпілих на виробництві та їх медичну реабілітацію</t>
  </si>
  <si>
    <t>2.5.2</t>
  </si>
  <si>
    <t>Витрати на санаторно-курортне лікування</t>
  </si>
  <si>
    <t>2.5.3</t>
  </si>
  <si>
    <t>Витрати на технічні та інші засоби реабілітації</t>
  </si>
  <si>
    <t>2.5.4</t>
  </si>
  <si>
    <t>Витрати на зубопротезування</t>
  </si>
  <si>
    <t>2.5.5</t>
  </si>
  <si>
    <t>Витрати на очне протезування, придбання окулярів і контактних лінз</t>
  </si>
  <si>
    <t>2.5.6</t>
  </si>
  <si>
    <t>Витрати на слухові апарати</t>
  </si>
  <si>
    <t>2.5.7</t>
  </si>
  <si>
    <t>Витрати на лікарські засоби та вироби медичного призначення</t>
  </si>
  <si>
    <t>2.5.8</t>
  </si>
  <si>
    <t>Витрати на додаткове харчування</t>
  </si>
  <si>
    <t>2.5.9</t>
  </si>
  <si>
    <t>Витрати на професійне навчання або перекваліфікацію за індивідуальними програмами реабілітації потерпілих та інші витрати</t>
  </si>
  <si>
    <t>2.5.10</t>
  </si>
  <si>
    <t>Витрати на спеціальний медичний догляд</t>
  </si>
  <si>
    <t>2.5.11</t>
  </si>
  <si>
    <t>Витрати на постійний сторонній догляд</t>
  </si>
  <si>
    <t>2.5.12</t>
  </si>
  <si>
    <t>Витрати на побутове обслуговування</t>
  </si>
  <si>
    <t>2.5.13</t>
  </si>
  <si>
    <t>Витрати на придбання спеціальних засобів пересування (коляски)</t>
  </si>
  <si>
    <t>2.5.14</t>
  </si>
  <si>
    <t>Компенсація витрат на бензин, ремонт і технічне обслуговування автомобілів та на транспортне обслуговування інвалідів</t>
  </si>
  <si>
    <t>2.5.15</t>
  </si>
  <si>
    <t>Витрати, пов'язані з забезпеченням інвалідів автомобілями</t>
  </si>
  <si>
    <t>2.5.16</t>
  </si>
  <si>
    <t>1 - навчання водінню авт-ля; 35 - утримання</t>
  </si>
  <si>
    <t>Страхові випадки, що зареєстровані робочими органами виконавчої дирекції Фонду у 2017 році (у порівнянні з 2016 роком)</t>
  </si>
  <si>
    <t>випадки травматизму на виробництві (згідно з складеними актами за формою Н-1)</t>
  </si>
  <si>
    <t>випадки профзахворювань на виробництві</t>
  </si>
  <si>
    <t>травмовано осіб (всього)</t>
  </si>
  <si>
    <t>в т.ч. смертельно</t>
  </si>
  <si>
    <t>2017 рік (травмовано осіб)</t>
  </si>
  <si>
    <t>2016 рік (травмовано осіб)</t>
  </si>
  <si>
    <t>2017 рік</t>
  </si>
  <si>
    <t>2016 рік</t>
  </si>
  <si>
    <t>Видатки на організацію роботи Фонду</t>
  </si>
  <si>
    <t>2015 рік</t>
  </si>
  <si>
    <t>Надходження Фонду соціального страхування*</t>
  </si>
  <si>
    <t xml:space="preserve"> у т.ч. Страхові внески страхувальників та застрахованих осіб**</t>
  </si>
  <si>
    <t>*) значення за 2015,2016 рік розрахункові</t>
  </si>
  <si>
    <t>**) значення за 2015,2016 рік розрахункові згідно з розподілу єдиного соціального внеску до фондів: у 2015р. Соцфонд на випадок безробіття складав 3,1997%, у 2016 - 7,1767%</t>
  </si>
  <si>
    <t>у т.ч. Фонду соціального страхування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</si>
</sst>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₴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0"/>
      <color rgb="FF00B05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family val="3"/>
      <charset val="204"/>
    </font>
    <font>
      <sz val="10"/>
      <color indexed="8"/>
      <name val="MS Sans Serif"/>
      <charset val="204"/>
    </font>
    <font>
      <sz val="12"/>
      <color rgb="FF191919"/>
      <name val="Roboto"/>
    </font>
    <font>
      <sz val="12"/>
      <color rgb="FF191919"/>
      <name val="Arial"/>
      <family val="2"/>
      <charset val="204"/>
    </font>
    <font>
      <b/>
      <sz val="12"/>
      <color rgb="FF191919"/>
      <name val="Arial"/>
      <family val="2"/>
      <charset val="204"/>
    </font>
    <font>
      <sz val="8"/>
      <color rgb="FF191919"/>
      <name val="Arial"/>
      <family val="2"/>
      <charset val="204"/>
    </font>
    <font>
      <sz val="8"/>
      <color theme="1"/>
      <name val="Calibri"/>
      <family val="2"/>
      <scheme val="minor"/>
    </font>
    <font>
      <b/>
      <sz val="8"/>
      <color rgb="FF191919"/>
      <name val="Arial"/>
      <family val="2"/>
      <charset val="204"/>
    </font>
    <font>
      <sz val="8"/>
      <color rgb="FF191919"/>
      <name val="Roboto"/>
    </font>
    <font>
      <sz val="8"/>
      <color rgb="FF191919"/>
      <name val="Roboto"/>
      <family val="2"/>
    </font>
    <font>
      <b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u/>
      <sz val="8"/>
      <color theme="10"/>
      <name val="Calibri"/>
      <family val="2"/>
      <scheme val="minor"/>
    </font>
    <font>
      <sz val="8"/>
      <color theme="1"/>
      <name val="Times New Roman"/>
      <family val="1"/>
      <charset val="204"/>
    </font>
    <font>
      <i/>
      <sz val="8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13" fillId="0" borderId="0"/>
    <xf numFmtId="0" fontId="14" fillId="0" borderId="0"/>
    <xf numFmtId="0" fontId="13" fillId="0" borderId="0"/>
    <xf numFmtId="0" fontId="15" fillId="0" borderId="0"/>
    <xf numFmtId="0" fontId="29" fillId="0" borderId="0"/>
  </cellStyleXfs>
  <cellXfs count="190">
    <xf numFmtId="0" fontId="0" fillId="0" borderId="0" xfId="0"/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right" vertical="center" wrapText="1"/>
    </xf>
    <xf numFmtId="0" fontId="0" fillId="0" borderId="0" xfId="0" applyBorder="1"/>
    <xf numFmtId="49" fontId="3" fillId="2" borderId="2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left" wrapText="1"/>
    </xf>
    <xf numFmtId="49" fontId="3" fillId="3" borderId="1" xfId="0" applyNumberFormat="1" applyFont="1" applyFill="1" applyBorder="1" applyAlignment="1" applyProtection="1">
      <alignment horizontal="center" vertical="center"/>
    </xf>
    <xf numFmtId="49" fontId="3" fillId="4" borderId="2" xfId="0" applyNumberFormat="1" applyFont="1" applyFill="1" applyBorder="1" applyAlignment="1" applyProtection="1">
      <alignment horizontal="center" vertical="center" wrapText="1"/>
    </xf>
    <xf numFmtId="0" fontId="4" fillId="4" borderId="1" xfId="0" applyNumberFormat="1" applyFont="1" applyFill="1" applyBorder="1" applyAlignment="1" applyProtection="1">
      <alignment horizontal="left" wrapText="1"/>
    </xf>
    <xf numFmtId="164" fontId="3" fillId="4" borderId="1" xfId="0" applyNumberFormat="1" applyFont="1" applyFill="1" applyBorder="1" applyAlignment="1" applyProtection="1">
      <alignment horizontal="right"/>
    </xf>
    <xf numFmtId="49" fontId="3" fillId="4" borderId="1" xfId="0" applyNumberFormat="1" applyFont="1" applyFill="1" applyBorder="1" applyAlignment="1" applyProtection="1">
      <alignment horizontal="center" vertical="center" wrapText="1"/>
    </xf>
    <xf numFmtId="164" fontId="0" fillId="0" borderId="0" xfId="0" applyNumberFormat="1"/>
    <xf numFmtId="0" fontId="4" fillId="3" borderId="1" xfId="0" applyNumberFormat="1" applyFont="1" applyFill="1" applyBorder="1" applyAlignment="1" applyProtection="1">
      <alignment horizontal="left" wrapText="1"/>
    </xf>
    <xf numFmtId="164" fontId="3" fillId="3" borderId="1" xfId="0" applyNumberFormat="1" applyFont="1" applyFill="1" applyBorder="1" applyAlignment="1" applyProtection="1">
      <alignment horizontal="right"/>
    </xf>
    <xf numFmtId="0" fontId="3" fillId="3" borderId="1" xfId="0" applyNumberFormat="1" applyFont="1" applyFill="1" applyBorder="1" applyAlignment="1" applyProtection="1">
      <alignment wrapText="1"/>
    </xf>
    <xf numFmtId="3" fontId="3" fillId="3" borderId="1" xfId="0" applyNumberFormat="1" applyFont="1" applyFill="1" applyBorder="1" applyAlignment="1" applyProtection="1">
      <alignment wrapText="1"/>
    </xf>
    <xf numFmtId="3" fontId="3" fillId="3" borderId="1" xfId="0" applyNumberFormat="1" applyFont="1" applyFill="1" applyBorder="1" applyAlignment="1" applyProtection="1">
      <alignment horizontal="right"/>
    </xf>
    <xf numFmtId="0" fontId="0" fillId="0" borderId="0" xfId="0" applyAlignment="1">
      <alignment horizontal="right"/>
    </xf>
    <xf numFmtId="3" fontId="3" fillId="3" borderId="0" xfId="0" applyNumberFormat="1" applyFont="1" applyFill="1" applyBorder="1" applyAlignment="1" applyProtection="1">
      <alignment horizontal="right"/>
    </xf>
    <xf numFmtId="0" fontId="6" fillId="0" borderId="0" xfId="1"/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5" fillId="0" borderId="1" xfId="0" applyFont="1" applyBorder="1"/>
    <xf numFmtId="4" fontId="5" fillId="0" borderId="1" xfId="0" applyNumberFormat="1" applyFont="1" applyBorder="1"/>
    <xf numFmtId="0" fontId="5" fillId="5" borderId="1" xfId="0" applyFont="1" applyFill="1" applyBorder="1"/>
    <xf numFmtId="4" fontId="5" fillId="5" borderId="1" xfId="0" applyNumberFormat="1" applyFont="1" applyFill="1" applyBorder="1"/>
    <xf numFmtId="0" fontId="0" fillId="0" borderId="1" xfId="0" applyBorder="1"/>
    <xf numFmtId="4" fontId="0" fillId="0" borderId="1" xfId="0" applyNumberFormat="1" applyBorder="1"/>
    <xf numFmtId="0" fontId="0" fillId="5" borderId="1" xfId="0" applyFill="1" applyBorder="1"/>
    <xf numFmtId="4" fontId="0" fillId="5" borderId="1" xfId="0" applyNumberFormat="1" applyFill="1" applyBorder="1"/>
    <xf numFmtId="0" fontId="9" fillId="0" borderId="1" xfId="0" applyFont="1" applyBorder="1"/>
    <xf numFmtId="4" fontId="9" fillId="0" borderId="1" xfId="0" applyNumberFormat="1" applyFont="1" applyBorder="1"/>
    <xf numFmtId="0" fontId="9" fillId="5" borderId="1" xfId="0" applyFont="1" applyFill="1" applyBorder="1"/>
    <xf numFmtId="4" fontId="9" fillId="5" borderId="1" xfId="0" applyNumberFormat="1" applyFont="1" applyFill="1" applyBorder="1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5" fillId="0" borderId="0" xfId="0" applyFont="1" applyBorder="1" applyAlignment="1">
      <alignment horizontal="left" vertical="center" wrapText="1"/>
    </xf>
    <xf numFmtId="164" fontId="10" fillId="3" borderId="1" xfId="0" applyNumberFormat="1" applyFont="1" applyFill="1" applyBorder="1" applyAlignment="1" applyProtection="1">
      <alignment horizontal="right"/>
    </xf>
    <xf numFmtId="3" fontId="10" fillId="3" borderId="1" xfId="0" applyNumberFormat="1" applyFont="1" applyFill="1" applyBorder="1" applyAlignment="1" applyProtection="1">
      <alignment wrapText="1"/>
    </xf>
    <xf numFmtId="164" fontId="10" fillId="4" borderId="1" xfId="0" applyNumberFormat="1" applyFont="1" applyFill="1" applyBorder="1" applyAlignment="1" applyProtection="1">
      <alignment horizontal="right"/>
    </xf>
    <xf numFmtId="3" fontId="11" fillId="3" borderId="1" xfId="0" applyNumberFormat="1" applyFont="1" applyFill="1" applyBorder="1" applyAlignment="1" applyProtection="1">
      <alignment wrapText="1"/>
    </xf>
    <xf numFmtId="3" fontId="11" fillId="3" borderId="1" xfId="0" applyNumberFormat="1" applyFont="1" applyFill="1" applyBorder="1" applyAlignment="1" applyProtection="1">
      <alignment horizontal="right"/>
    </xf>
    <xf numFmtId="3" fontId="11" fillId="3" borderId="1" xfId="0" applyNumberFormat="1" applyFont="1" applyFill="1" applyBorder="1" applyAlignment="1" applyProtection="1">
      <alignment horizontal="right" wrapText="1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3" fontId="0" fillId="0" borderId="1" xfId="0" applyNumberFormat="1" applyBorder="1"/>
    <xf numFmtId="3" fontId="10" fillId="3" borderId="1" xfId="0" applyNumberFormat="1" applyFont="1" applyFill="1" applyBorder="1" applyAlignment="1" applyProtection="1">
      <alignment horizontal="right"/>
    </xf>
    <xf numFmtId="0" fontId="16" fillId="0" borderId="0" xfId="0" applyFont="1" applyAlignment="1">
      <alignment vertical="center" wrapText="1"/>
    </xf>
    <xf numFmtId="0" fontId="17" fillId="6" borderId="6" xfId="0" applyFont="1" applyFill="1" applyBorder="1" applyAlignment="1">
      <alignment horizontal="center" vertical="center" wrapText="1"/>
    </xf>
    <xf numFmtId="4" fontId="19" fillId="6" borderId="6" xfId="0" applyNumberFormat="1" applyFont="1" applyFill="1" applyBorder="1" applyAlignment="1">
      <alignment horizontal="center" vertical="center" wrapText="1"/>
    </xf>
    <xf numFmtId="10" fontId="19" fillId="6" borderId="6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19" fillId="6" borderId="6" xfId="0" applyFont="1" applyFill="1" applyBorder="1" applyAlignment="1">
      <alignment horizontal="center" vertical="center" wrapText="1"/>
    </xf>
    <xf numFmtId="4" fontId="21" fillId="6" borderId="6" xfId="0" applyNumberFormat="1" applyFont="1" applyFill="1" applyBorder="1" applyAlignment="1">
      <alignment horizontal="center" vertical="center" wrapText="1"/>
    </xf>
    <xf numFmtId="10" fontId="21" fillId="6" borderId="6" xfId="0" applyNumberFormat="1" applyFont="1" applyFill="1" applyBorder="1" applyAlignment="1">
      <alignment horizontal="center" vertical="center" wrapText="1"/>
    </xf>
    <xf numFmtId="0" fontId="19" fillId="6" borderId="6" xfId="0" applyFont="1" applyFill="1" applyBorder="1" applyAlignment="1">
      <alignment horizontal="left" vertical="center" wrapText="1" indent="2"/>
    </xf>
    <xf numFmtId="0" fontId="18" fillId="0" borderId="0" xfId="0" applyFont="1"/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right" vertical="center" wrapText="1"/>
    </xf>
    <xf numFmtId="0" fontId="22" fillId="6" borderId="14" xfId="0" applyFont="1" applyFill="1" applyBorder="1" applyAlignment="1">
      <alignment horizontal="right" vertical="center" wrapText="1" indent="2"/>
    </xf>
    <xf numFmtId="0" fontId="22" fillId="6" borderId="15" xfId="0" applyFont="1" applyFill="1" applyBorder="1" applyAlignment="1">
      <alignment horizontal="right" vertical="center" wrapText="1" indent="2"/>
    </xf>
    <xf numFmtId="0" fontId="19" fillId="6" borderId="6" xfId="0" applyFont="1" applyFill="1" applyBorder="1" applyAlignment="1">
      <alignment horizontal="right" vertical="center" wrapText="1" indent="2"/>
    </xf>
    <xf numFmtId="4" fontId="19" fillId="6" borderId="6" xfId="0" applyNumberFormat="1" applyFont="1" applyFill="1" applyBorder="1" applyAlignment="1">
      <alignment horizontal="right" vertical="center" wrapText="1" indent="2"/>
    </xf>
    <xf numFmtId="10" fontId="19" fillId="6" borderId="6" xfId="0" applyNumberFormat="1" applyFont="1" applyFill="1" applyBorder="1" applyAlignment="1">
      <alignment horizontal="right" vertical="center" wrapText="1" indent="2"/>
    </xf>
    <xf numFmtId="0" fontId="21" fillId="6" borderId="6" xfId="0" applyFont="1" applyFill="1" applyBorder="1" applyAlignment="1">
      <alignment horizontal="right" vertical="center" wrapText="1" indent="2"/>
    </xf>
    <xf numFmtId="4" fontId="21" fillId="6" borderId="6" xfId="0" applyNumberFormat="1" applyFont="1" applyFill="1" applyBorder="1" applyAlignment="1">
      <alignment horizontal="right" vertical="center" wrapText="1" indent="2"/>
    </xf>
    <xf numFmtId="10" fontId="21" fillId="6" borderId="6" xfId="0" applyNumberFormat="1" applyFont="1" applyFill="1" applyBorder="1" applyAlignment="1">
      <alignment horizontal="right" vertical="center" wrapText="1" indent="2"/>
    </xf>
    <xf numFmtId="0" fontId="19" fillId="6" borderId="6" xfId="0" applyFont="1" applyFill="1" applyBorder="1" applyAlignment="1">
      <alignment horizontal="justify" vertical="center" wrapText="1"/>
    </xf>
    <xf numFmtId="0" fontId="22" fillId="0" borderId="0" xfId="0" applyFont="1" applyAlignment="1">
      <alignment vertical="center" wrapText="1"/>
    </xf>
    <xf numFmtId="0" fontId="22" fillId="6" borderId="14" xfId="0" applyFont="1" applyFill="1" applyBorder="1" applyAlignment="1">
      <alignment horizontal="center" vertical="center" wrapText="1"/>
    </xf>
    <xf numFmtId="0" fontId="22" fillId="6" borderId="15" xfId="0" applyFont="1" applyFill="1" applyBorder="1" applyAlignment="1">
      <alignment horizontal="center" vertical="center" wrapText="1"/>
    </xf>
    <xf numFmtId="0" fontId="21" fillId="6" borderId="6" xfId="0" applyFont="1" applyFill="1" applyBorder="1" applyAlignment="1">
      <alignment horizontal="left" vertical="center" wrapText="1" indent="2"/>
    </xf>
    <xf numFmtId="0" fontId="22" fillId="6" borderId="14" xfId="0" applyFont="1" applyFill="1" applyBorder="1" applyAlignment="1">
      <alignment horizontal="right" vertical="center" wrapText="1"/>
    </xf>
    <xf numFmtId="0" fontId="22" fillId="6" borderId="15" xfId="0" applyFont="1" applyFill="1" applyBorder="1" applyAlignment="1">
      <alignment horizontal="right" vertical="center" wrapText="1"/>
    </xf>
    <xf numFmtId="0" fontId="19" fillId="6" borderId="6" xfId="0" applyFont="1" applyFill="1" applyBorder="1" applyAlignment="1">
      <alignment horizontal="right" vertical="center" wrapText="1"/>
    </xf>
    <xf numFmtId="4" fontId="19" fillId="6" borderId="6" xfId="0" applyNumberFormat="1" applyFont="1" applyFill="1" applyBorder="1" applyAlignment="1">
      <alignment horizontal="right" vertical="center" wrapText="1"/>
    </xf>
    <xf numFmtId="10" fontId="19" fillId="6" borderId="6" xfId="0" applyNumberFormat="1" applyFont="1" applyFill="1" applyBorder="1" applyAlignment="1">
      <alignment horizontal="right" vertical="center" wrapText="1"/>
    </xf>
    <xf numFmtId="4" fontId="21" fillId="6" borderId="6" xfId="0" applyNumberFormat="1" applyFont="1" applyFill="1" applyBorder="1" applyAlignment="1">
      <alignment horizontal="right" vertical="center" wrapText="1"/>
    </xf>
    <xf numFmtId="10" fontId="21" fillId="6" borderId="6" xfId="0" applyNumberFormat="1" applyFont="1" applyFill="1" applyBorder="1" applyAlignment="1">
      <alignment horizontal="right" vertical="center" wrapText="1"/>
    </xf>
    <xf numFmtId="0" fontId="19" fillId="6" borderId="6" xfId="0" applyFont="1" applyFill="1" applyBorder="1" applyAlignment="1">
      <alignment vertical="center" wrapText="1"/>
    </xf>
    <xf numFmtId="0" fontId="21" fillId="6" borderId="6" xfId="0" applyFont="1" applyFill="1" applyBorder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23" fillId="6" borderId="14" xfId="0" applyFont="1" applyFill="1" applyBorder="1" applyAlignment="1">
      <alignment horizontal="center" vertical="center" wrapText="1"/>
    </xf>
    <xf numFmtId="0" fontId="23" fillId="6" borderId="1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right" vertical="center" wrapText="1"/>
    </xf>
    <xf numFmtId="0" fontId="24" fillId="0" borderId="17" xfId="0" applyFont="1" applyBorder="1" applyAlignment="1">
      <alignment horizontal="center" vertical="center" wrapText="1"/>
    </xf>
    <xf numFmtId="0" fontId="26" fillId="0" borderId="17" xfId="1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17" xfId="0" applyFont="1" applyBorder="1" applyAlignment="1">
      <alignment vertical="top" wrapText="1"/>
    </xf>
    <xf numFmtId="0" fontId="24" fillId="0" borderId="17" xfId="0" applyFont="1" applyBorder="1" applyAlignment="1">
      <alignment horizontal="left" vertical="center" wrapText="1"/>
    </xf>
    <xf numFmtId="10" fontId="24" fillId="0" borderId="17" xfId="0" applyNumberFormat="1" applyFont="1" applyBorder="1" applyAlignment="1">
      <alignment horizontal="center" vertical="center" wrapText="1"/>
    </xf>
    <xf numFmtId="0" fontId="24" fillId="0" borderId="17" xfId="0" applyFont="1" applyBorder="1" applyAlignment="1">
      <alignment vertical="top" wrapText="1"/>
    </xf>
    <xf numFmtId="0" fontId="27" fillId="0" borderId="17" xfId="0" applyFont="1" applyBorder="1" applyAlignment="1">
      <alignment horizontal="left" vertical="center" wrapText="1"/>
    </xf>
    <xf numFmtId="10" fontId="27" fillId="0" borderId="17" xfId="0" applyNumberFormat="1" applyFont="1" applyBorder="1" applyAlignment="1">
      <alignment horizontal="center" vertical="center" wrapText="1"/>
    </xf>
    <xf numFmtId="0" fontId="28" fillId="0" borderId="17" xfId="0" applyFont="1" applyBorder="1" applyAlignment="1">
      <alignment horizontal="left" vertical="center" wrapText="1"/>
    </xf>
    <xf numFmtId="0" fontId="28" fillId="0" borderId="1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3" fontId="3" fillId="3" borderId="1" xfId="0" applyNumberFormat="1" applyFont="1" applyFill="1" applyBorder="1" applyAlignment="1" applyProtection="1">
      <alignment horizontal="right" wrapText="1"/>
    </xf>
    <xf numFmtId="0" fontId="21" fillId="7" borderId="6" xfId="0" applyFont="1" applyFill="1" applyBorder="1" applyAlignment="1">
      <alignment horizontal="right" vertical="center" wrapText="1" indent="2"/>
    </xf>
    <xf numFmtId="4" fontId="19" fillId="7" borderId="6" xfId="0" applyNumberFormat="1" applyFont="1" applyFill="1" applyBorder="1" applyAlignment="1">
      <alignment horizontal="right" vertical="center" wrapText="1" indent="2"/>
    </xf>
    <xf numFmtId="4" fontId="21" fillId="7" borderId="6" xfId="0" applyNumberFormat="1" applyFont="1" applyFill="1" applyBorder="1" applyAlignment="1">
      <alignment horizontal="right" vertical="center" wrapText="1" indent="2"/>
    </xf>
    <xf numFmtId="0" fontId="21" fillId="7" borderId="0" xfId="0" applyFont="1" applyFill="1" applyAlignment="1">
      <alignment horizontal="center" vertical="center" wrapText="1"/>
    </xf>
    <xf numFmtId="4" fontId="21" fillId="7" borderId="6" xfId="0" applyNumberFormat="1" applyFont="1" applyFill="1" applyBorder="1" applyAlignment="1">
      <alignment horizontal="right" vertical="center" wrapText="1"/>
    </xf>
    <xf numFmtId="0" fontId="21" fillId="7" borderId="6" xfId="0" applyFont="1" applyFill="1" applyBorder="1" applyAlignment="1">
      <alignment horizontal="right" vertical="center" wrapText="1"/>
    </xf>
    <xf numFmtId="0" fontId="30" fillId="0" borderId="1" xfId="0" applyFont="1" applyBorder="1" applyAlignment="1">
      <alignment horizontal="center" vertical="top"/>
    </xf>
    <xf numFmtId="0" fontId="30" fillId="0" borderId="4" xfId="0" applyFont="1" applyBorder="1" applyAlignment="1">
      <alignment horizontal="center" vertical="top"/>
    </xf>
    <xf numFmtId="0" fontId="2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19" fillId="6" borderId="7" xfId="0" applyFont="1" applyFill="1" applyBorder="1" applyAlignment="1">
      <alignment vertical="center" wrapText="1"/>
    </xf>
    <xf numFmtId="0" fontId="19" fillId="6" borderId="9" xfId="0" applyFont="1" applyFill="1" applyBorder="1" applyAlignment="1">
      <alignment vertical="center" wrapText="1"/>
    </xf>
    <xf numFmtId="0" fontId="21" fillId="6" borderId="0" xfId="0" applyFont="1" applyFill="1" applyAlignment="1">
      <alignment horizontal="center" vertical="center" wrapText="1"/>
    </xf>
    <xf numFmtId="0" fontId="19" fillId="6" borderId="7" xfId="0" applyFont="1" applyFill="1" applyBorder="1" applyAlignment="1">
      <alignment horizontal="right" vertical="center" wrapText="1"/>
    </xf>
    <xf numFmtId="0" fontId="19" fillId="6" borderId="8" xfId="0" applyFont="1" applyFill="1" applyBorder="1" applyAlignment="1">
      <alignment horizontal="right" vertical="center" wrapText="1"/>
    </xf>
    <xf numFmtId="0" fontId="19" fillId="6" borderId="9" xfId="0" applyFont="1" applyFill="1" applyBorder="1" applyAlignment="1">
      <alignment horizontal="right" vertical="center" wrapText="1"/>
    </xf>
    <xf numFmtId="0" fontId="19" fillId="6" borderId="10" xfId="0" applyFont="1" applyFill="1" applyBorder="1" applyAlignment="1">
      <alignment vertical="center" wrapText="1"/>
    </xf>
    <xf numFmtId="0" fontId="19" fillId="6" borderId="11" xfId="0" applyFont="1" applyFill="1" applyBorder="1" applyAlignment="1">
      <alignment vertical="center" wrapText="1"/>
    </xf>
    <xf numFmtId="0" fontId="19" fillId="6" borderId="12" xfId="0" applyFont="1" applyFill="1" applyBorder="1" applyAlignment="1">
      <alignment vertical="center" wrapText="1"/>
    </xf>
    <xf numFmtId="0" fontId="19" fillId="6" borderId="13" xfId="0" applyFont="1" applyFill="1" applyBorder="1" applyAlignment="1">
      <alignment vertical="center" wrapText="1"/>
    </xf>
    <xf numFmtId="0" fontId="19" fillId="6" borderId="14" xfId="0" applyFont="1" applyFill="1" applyBorder="1" applyAlignment="1">
      <alignment horizontal="center" vertical="center" wrapText="1"/>
    </xf>
    <xf numFmtId="0" fontId="19" fillId="6" borderId="15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21" fillId="6" borderId="7" xfId="0" applyFont="1" applyFill="1" applyBorder="1" applyAlignment="1">
      <alignment vertical="center" wrapText="1"/>
    </xf>
    <xf numFmtId="0" fontId="21" fillId="6" borderId="9" xfId="0" applyFont="1" applyFill="1" applyBorder="1" applyAlignment="1">
      <alignment vertical="center" wrapText="1"/>
    </xf>
    <xf numFmtId="0" fontId="21" fillId="6" borderId="7" xfId="0" applyFont="1" applyFill="1" applyBorder="1" applyAlignment="1">
      <alignment horizontal="left" vertical="center" wrapText="1" indent="2"/>
    </xf>
    <xf numFmtId="0" fontId="21" fillId="6" borderId="9" xfId="0" applyFont="1" applyFill="1" applyBorder="1" applyAlignment="1">
      <alignment horizontal="left" vertical="center" wrapText="1" indent="2"/>
    </xf>
    <xf numFmtId="0" fontId="22" fillId="6" borderId="14" xfId="0" applyFont="1" applyFill="1" applyBorder="1" applyAlignment="1">
      <alignment horizontal="right" vertical="center" wrapText="1"/>
    </xf>
    <xf numFmtId="0" fontId="22" fillId="6" borderId="15" xfId="0" applyFont="1" applyFill="1" applyBorder="1" applyAlignment="1">
      <alignment horizontal="right" vertical="center" wrapText="1"/>
    </xf>
    <xf numFmtId="0" fontId="19" fillId="6" borderId="7" xfId="0" applyFont="1" applyFill="1" applyBorder="1" applyAlignment="1">
      <alignment horizontal="left" vertical="center" wrapText="1" indent="2"/>
    </xf>
    <xf numFmtId="0" fontId="19" fillId="6" borderId="9" xfId="0" applyFont="1" applyFill="1" applyBorder="1" applyAlignment="1">
      <alignment horizontal="left" vertical="center" wrapText="1" indent="2"/>
    </xf>
    <xf numFmtId="0" fontId="19" fillId="6" borderId="14" xfId="0" applyFont="1" applyFill="1" applyBorder="1" applyAlignment="1">
      <alignment horizontal="left" vertical="center" wrapText="1" indent="2"/>
    </xf>
    <xf numFmtId="0" fontId="19" fillId="6" borderId="16" xfId="0" applyFont="1" applyFill="1" applyBorder="1" applyAlignment="1">
      <alignment horizontal="left" vertical="center" wrapText="1" indent="2"/>
    </xf>
    <xf numFmtId="0" fontId="19" fillId="6" borderId="15" xfId="0" applyFont="1" applyFill="1" applyBorder="1" applyAlignment="1">
      <alignment horizontal="left" vertical="center" wrapText="1" indent="2"/>
    </xf>
    <xf numFmtId="0" fontId="21" fillId="6" borderId="7" xfId="0" applyFont="1" applyFill="1" applyBorder="1" applyAlignment="1">
      <alignment horizontal="justify" vertical="center" wrapText="1"/>
    </xf>
    <xf numFmtId="0" fontId="21" fillId="6" borderId="9" xfId="0" applyFont="1" applyFill="1" applyBorder="1" applyAlignment="1">
      <alignment horizontal="justify" vertical="center" wrapText="1"/>
    </xf>
    <xf numFmtId="0" fontId="19" fillId="6" borderId="10" xfId="0" applyFont="1" applyFill="1" applyBorder="1" applyAlignment="1">
      <alignment horizontal="left" vertical="center" wrapText="1" indent="2"/>
    </xf>
    <xf numFmtId="0" fontId="19" fillId="6" borderId="11" xfId="0" applyFont="1" applyFill="1" applyBorder="1" applyAlignment="1">
      <alignment horizontal="left" vertical="center" wrapText="1" indent="2"/>
    </xf>
    <xf numFmtId="0" fontId="19" fillId="6" borderId="12" xfId="0" applyFont="1" applyFill="1" applyBorder="1" applyAlignment="1">
      <alignment horizontal="left" vertical="center" wrapText="1" indent="2"/>
    </xf>
    <xf numFmtId="0" fontId="19" fillId="6" borderId="13" xfId="0" applyFont="1" applyFill="1" applyBorder="1" applyAlignment="1">
      <alignment horizontal="left" vertical="center" wrapText="1" indent="2"/>
    </xf>
    <xf numFmtId="0" fontId="19" fillId="6" borderId="7" xfId="0" applyFont="1" applyFill="1" applyBorder="1" applyAlignment="1">
      <alignment horizontal="justify" vertical="center" wrapText="1"/>
    </xf>
    <xf numFmtId="0" fontId="19" fillId="6" borderId="9" xfId="0" applyFont="1" applyFill="1" applyBorder="1" applyAlignment="1">
      <alignment horizontal="justify" vertical="center" wrapText="1"/>
    </xf>
    <xf numFmtId="0" fontId="19" fillId="6" borderId="14" xfId="0" applyFont="1" applyFill="1" applyBorder="1" applyAlignment="1">
      <alignment horizontal="justify" vertical="center" wrapText="1"/>
    </xf>
    <xf numFmtId="0" fontId="19" fillId="6" borderId="16" xfId="0" applyFont="1" applyFill="1" applyBorder="1" applyAlignment="1">
      <alignment horizontal="justify" vertical="center" wrapText="1"/>
    </xf>
    <xf numFmtId="0" fontId="19" fillId="6" borderId="15" xfId="0" applyFont="1" applyFill="1" applyBorder="1" applyAlignment="1">
      <alignment horizontal="justify" vertical="center" wrapText="1"/>
    </xf>
    <xf numFmtId="0" fontId="19" fillId="6" borderId="7" xfId="0" applyFont="1" applyFill="1" applyBorder="1" applyAlignment="1">
      <alignment horizontal="right" vertical="center" wrapText="1" indent="2"/>
    </xf>
    <xf numFmtId="0" fontId="19" fillId="6" borderId="9" xfId="0" applyFont="1" applyFill="1" applyBorder="1" applyAlignment="1">
      <alignment horizontal="right" vertical="center" wrapText="1" indent="2"/>
    </xf>
    <xf numFmtId="0" fontId="17" fillId="6" borderId="7" xfId="0" applyFont="1" applyFill="1" applyBorder="1" applyAlignment="1">
      <alignment horizontal="right" vertical="center" wrapText="1" indent="2"/>
    </xf>
    <xf numFmtId="0" fontId="17" fillId="6" borderId="8" xfId="0" applyFont="1" applyFill="1" applyBorder="1" applyAlignment="1">
      <alignment horizontal="right" vertical="center" wrapText="1" indent="2"/>
    </xf>
    <xf numFmtId="0" fontId="17" fillId="6" borderId="9" xfId="0" applyFont="1" applyFill="1" applyBorder="1" applyAlignment="1">
      <alignment horizontal="right" vertical="center" wrapText="1" indent="2"/>
    </xf>
    <xf numFmtId="0" fontId="17" fillId="6" borderId="10" xfId="0" applyFont="1" applyFill="1" applyBorder="1" applyAlignment="1">
      <alignment horizontal="left" vertical="center" wrapText="1" indent="2"/>
    </xf>
    <xf numFmtId="0" fontId="17" fillId="6" borderId="11" xfId="0" applyFont="1" applyFill="1" applyBorder="1" applyAlignment="1">
      <alignment horizontal="left" vertical="center" wrapText="1" indent="2"/>
    </xf>
    <xf numFmtId="0" fontId="17" fillId="6" borderId="12" xfId="0" applyFont="1" applyFill="1" applyBorder="1" applyAlignment="1">
      <alignment horizontal="left" vertical="center" wrapText="1" indent="2"/>
    </xf>
    <xf numFmtId="0" fontId="17" fillId="6" borderId="13" xfId="0" applyFont="1" applyFill="1" applyBorder="1" applyAlignment="1">
      <alignment horizontal="left" vertical="center" wrapText="1" indent="2"/>
    </xf>
    <xf numFmtId="0" fontId="17" fillId="6" borderId="14" xfId="0" applyFont="1" applyFill="1" applyBorder="1" applyAlignment="1">
      <alignment horizontal="center" vertical="center" wrapText="1"/>
    </xf>
    <xf numFmtId="0" fontId="17" fillId="6" borderId="15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left" vertical="center" wrapText="1"/>
    </xf>
    <xf numFmtId="0" fontId="25" fillId="0" borderId="22" xfId="0" applyFont="1" applyBorder="1" applyAlignment="1">
      <alignment horizontal="left" vertical="center" wrapText="1"/>
    </xf>
    <xf numFmtId="0" fontId="25" fillId="0" borderId="23" xfId="0" applyFont="1" applyBorder="1" applyAlignment="1">
      <alignment horizontal="left" vertical="center" wrapText="1"/>
    </xf>
    <xf numFmtId="0" fontId="25" fillId="0" borderId="24" xfId="0" applyFont="1" applyBorder="1" applyAlignment="1">
      <alignment horizontal="left" vertical="center" wrapText="1"/>
    </xf>
    <xf numFmtId="0" fontId="25" fillId="0" borderId="25" xfId="0" applyFont="1" applyBorder="1" applyAlignment="1">
      <alignment horizontal="left" vertical="center" wrapText="1"/>
    </xf>
    <xf numFmtId="0" fontId="25" fillId="0" borderId="26" xfId="0" applyFont="1" applyBorder="1" applyAlignment="1">
      <alignment horizontal="left" vertical="center" wrapText="1"/>
    </xf>
    <xf numFmtId="0" fontId="28" fillId="0" borderId="27" xfId="0" applyFont="1" applyBorder="1" applyAlignment="1">
      <alignment horizontal="left" vertical="center" wrapText="1"/>
    </xf>
    <xf numFmtId="0" fontId="28" fillId="0" borderId="28" xfId="0" applyFont="1" applyBorder="1" applyAlignment="1">
      <alignment horizontal="left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3" fillId="3" borderId="29" xfId="0" applyNumberFormat="1" applyFont="1" applyFill="1" applyBorder="1" applyAlignment="1" applyProtection="1">
      <alignment wrapText="1"/>
    </xf>
    <xf numFmtId="3" fontId="3" fillId="3" borderId="1" xfId="0" applyNumberFormat="1" applyFont="1" applyFill="1" applyBorder="1" applyAlignment="1" applyProtection="1"/>
    <xf numFmtId="3" fontId="10" fillId="3" borderId="0" xfId="0" applyNumberFormat="1" applyFont="1" applyFill="1" applyBorder="1" applyAlignment="1" applyProtection="1">
      <alignment wrapText="1"/>
    </xf>
    <xf numFmtId="164" fontId="10" fillId="3" borderId="0" xfId="0" applyNumberFormat="1" applyFont="1" applyFill="1" applyBorder="1" applyAlignment="1" applyProtection="1">
      <alignment horizontal="right"/>
    </xf>
    <xf numFmtId="0" fontId="0" fillId="0" borderId="0" xfId="0" applyBorder="1" applyAlignment="1">
      <alignment horizontal="right"/>
    </xf>
  </cellXfs>
  <cellStyles count="7">
    <cellStyle name="Hyperlink" xfId="1" builtinId="8"/>
    <cellStyle name="Normal" xfId="0" builtinId="0"/>
    <cellStyle name="normal 2" xfId="2"/>
    <cellStyle name="Normal 3" xfId="4"/>
    <cellStyle name="Normal 4" xfId="5"/>
    <cellStyle name="Обычный 2" xfId="3"/>
    <cellStyle name="Обычный_Dod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47</xdr:row>
      <xdr:rowOff>0</xdr:rowOff>
    </xdr:from>
    <xdr:to>
      <xdr:col>11</xdr:col>
      <xdr:colOff>37124</xdr:colOff>
      <xdr:row>66</xdr:row>
      <xdr:rowOff>9071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2582525"/>
          <a:ext cx="7809524" cy="3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zakon.rada.gov.ua/rada/show/v0007890-1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treasury.gov.ua/ua/file-storage/vikonannya-derzhavnogo-byudzhet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zakon.rada.gov.ua/rada/show/104-2017-%D0%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abSelected="1" topLeftCell="A5" workbookViewId="0">
      <selection activeCell="B34" sqref="B34"/>
    </sheetView>
  </sheetViews>
  <sheetFormatPr defaultRowHeight="15" outlineLevelRow="1"/>
  <cols>
    <col min="1" max="1" width="3.85546875" bestFit="1" customWidth="1"/>
    <col min="2" max="2" width="60.42578125" customWidth="1"/>
    <col min="3" max="3" width="19.42578125" style="17" customWidth="1"/>
    <col min="4" max="5" width="15" customWidth="1"/>
    <col min="7" max="7" width="6.7109375" bestFit="1" customWidth="1"/>
    <col min="8" max="8" width="68.42578125" customWidth="1"/>
    <col min="9" max="10" width="13.42578125" style="17" bestFit="1" customWidth="1"/>
    <col min="11" max="11" width="14.5703125" style="17" customWidth="1"/>
  </cols>
  <sheetData>
    <row r="1" spans="1:11" ht="15" customHeight="1">
      <c r="A1" s="110" t="s">
        <v>0</v>
      </c>
      <c r="B1" s="110"/>
      <c r="C1" s="110"/>
      <c r="D1" s="110"/>
      <c r="E1" s="110"/>
      <c r="G1" s="110" t="s">
        <v>1</v>
      </c>
      <c r="H1" s="110"/>
      <c r="I1" s="110"/>
      <c r="J1" s="110"/>
      <c r="K1" s="110"/>
    </row>
    <row r="2" spans="1:11" ht="24.75" customHeight="1">
      <c r="A2" s="110"/>
      <c r="B2" s="110"/>
      <c r="C2" s="110"/>
      <c r="D2" s="110"/>
      <c r="E2" s="110"/>
      <c r="G2" s="110"/>
      <c r="H2" s="110"/>
      <c r="I2" s="110"/>
      <c r="J2" s="110"/>
      <c r="K2" s="110"/>
    </row>
    <row r="4" spans="1:11" ht="25.5">
      <c r="A4" s="1"/>
      <c r="B4" s="1" t="s">
        <v>2</v>
      </c>
      <c r="C4" s="2" t="s">
        <v>678</v>
      </c>
      <c r="D4" s="2" t="s">
        <v>676</v>
      </c>
      <c r="E4" s="2" t="s">
        <v>675</v>
      </c>
      <c r="G4" s="1"/>
      <c r="H4" s="1" t="s">
        <v>2</v>
      </c>
      <c r="I4" s="2" t="s">
        <v>678</v>
      </c>
      <c r="J4" s="2" t="s">
        <v>676</v>
      </c>
      <c r="K4" s="2" t="s">
        <v>675</v>
      </c>
    </row>
    <row r="5" spans="1:11" ht="15.75">
      <c r="A5" s="4" t="s">
        <v>6</v>
      </c>
      <c r="B5" s="5" t="s">
        <v>7</v>
      </c>
      <c r="C5" s="2">
        <v>21.8447</v>
      </c>
      <c r="D5" s="2">
        <v>25.551300000000001</v>
      </c>
      <c r="E5" s="2">
        <v>26.596599999999999</v>
      </c>
      <c r="F5">
        <v>0</v>
      </c>
      <c r="G5" s="6" t="s">
        <v>6</v>
      </c>
      <c r="H5" s="5" t="s">
        <v>7</v>
      </c>
      <c r="I5" s="2">
        <v>21.8447</v>
      </c>
      <c r="J5" s="2">
        <v>25.551300000000001</v>
      </c>
      <c r="K5" s="2">
        <v>26.596599999999999</v>
      </c>
    </row>
    <row r="6" spans="1:11" ht="15.75">
      <c r="A6" s="7" t="s">
        <v>9</v>
      </c>
      <c r="B6" s="8" t="s">
        <v>10</v>
      </c>
      <c r="C6" s="9">
        <v>1988544000</v>
      </c>
      <c r="D6" s="9">
        <v>2385367000</v>
      </c>
      <c r="E6" s="9">
        <v>2983882000</v>
      </c>
      <c r="F6">
        <v>1</v>
      </c>
      <c r="G6" s="10" t="s">
        <v>9</v>
      </c>
      <c r="H6" s="8" t="s">
        <v>10</v>
      </c>
      <c r="I6" s="9">
        <v>1988544000</v>
      </c>
      <c r="J6" s="9">
        <v>2385367000</v>
      </c>
      <c r="K6" s="9">
        <v>2983882000</v>
      </c>
    </row>
    <row r="7" spans="1:11" ht="15.75">
      <c r="A7" s="7" t="s">
        <v>11</v>
      </c>
      <c r="B7" s="8" t="s">
        <v>12</v>
      </c>
      <c r="C7" s="9">
        <f>SUM(C13:C23)+C8</f>
        <v>992407534.2995441</v>
      </c>
      <c r="D7" s="9">
        <f>SUM(D13:D23)+D8</f>
        <v>1079783737.6833799</v>
      </c>
      <c r="E7" s="9">
        <f>SUM(E13:E23)+E8</f>
        <v>1331877832.1008899</v>
      </c>
      <c r="F7">
        <v>2</v>
      </c>
      <c r="G7" s="10" t="s">
        <v>11</v>
      </c>
      <c r="H7" s="8" t="s">
        <v>13</v>
      </c>
      <c r="I7" s="9">
        <f>I8+I18+I19+I23+I29+I32+I34+I38+I33</f>
        <v>1283596082.5820739</v>
      </c>
      <c r="J7" s="9">
        <f>J8+J18+J19+J23+J29+J32+J34+J38+J33</f>
        <v>1506037150.4017887</v>
      </c>
      <c r="K7" s="9">
        <f>K8+K18+K19+K23+K30+K32+K34+K38+K33</f>
        <v>1893824038.4000006</v>
      </c>
    </row>
    <row r="8" spans="1:11" ht="15.75">
      <c r="A8" s="6" t="s">
        <v>14</v>
      </c>
      <c r="B8" s="12" t="s">
        <v>15</v>
      </c>
      <c r="C8" s="13">
        <f>SUM(C9:C12)</f>
        <v>295498705.665914</v>
      </c>
      <c r="D8" s="13">
        <v>282133880.39999998</v>
      </c>
      <c r="E8" s="13">
        <v>286921318.89999998</v>
      </c>
      <c r="F8">
        <v>3</v>
      </c>
      <c r="G8" s="6" t="s">
        <v>14</v>
      </c>
      <c r="H8" s="12" t="s">
        <v>16</v>
      </c>
      <c r="I8" s="101">
        <f>I10+I9+I17</f>
        <v>582813235.9000001</v>
      </c>
      <c r="J8" s="101">
        <f t="shared" ref="J8" si="0">J10+J9+J17</f>
        <v>688206869.89999998</v>
      </c>
      <c r="K8" s="101">
        <f>K10+K9+K17</f>
        <v>843194855.10000002</v>
      </c>
    </row>
    <row r="9" spans="1:11" ht="31.5">
      <c r="A9" s="6" t="s">
        <v>17</v>
      </c>
      <c r="B9" s="14" t="s">
        <v>18</v>
      </c>
      <c r="C9" s="15">
        <v>9663617.2838400118</v>
      </c>
      <c r="D9" s="15">
        <v>8150432.2478699954</v>
      </c>
      <c r="E9" s="15">
        <v>10033588.88741</v>
      </c>
      <c r="F9">
        <v>4</v>
      </c>
      <c r="G9" s="6" t="s">
        <v>17</v>
      </c>
      <c r="H9" s="12" t="s">
        <v>19</v>
      </c>
      <c r="I9" s="16">
        <v>45167500</v>
      </c>
      <c r="J9" s="16">
        <v>70262100</v>
      </c>
      <c r="K9" s="16">
        <v>47882100</v>
      </c>
    </row>
    <row r="10" spans="1:11" ht="15.75">
      <c r="A10" s="6" t="s">
        <v>20</v>
      </c>
      <c r="B10" s="14" t="s">
        <v>21</v>
      </c>
      <c r="C10" s="15">
        <f>I23</f>
        <v>264767813.59999999</v>
      </c>
      <c r="D10" s="15">
        <f>J23</f>
        <v>255801103</v>
      </c>
      <c r="E10" s="15">
        <f t="shared" ref="E10" si="1">K23</f>
        <v>292369838.39999998</v>
      </c>
      <c r="F10">
        <v>5</v>
      </c>
      <c r="G10" s="6" t="s">
        <v>20</v>
      </c>
      <c r="H10" s="12" t="s">
        <v>22</v>
      </c>
      <c r="I10" s="101">
        <v>534694812.19999999</v>
      </c>
      <c r="J10" s="101">
        <v>616283219.60000002</v>
      </c>
      <c r="K10" s="101">
        <v>793441850.5</v>
      </c>
    </row>
    <row r="11" spans="1:11">
      <c r="A11" s="6" t="s">
        <v>23</v>
      </c>
      <c r="B11" s="14" t="s">
        <v>24</v>
      </c>
      <c r="C11" s="15">
        <f>I29</f>
        <v>5743000</v>
      </c>
      <c r="D11" s="15">
        <f t="shared" ref="D11:E11" si="2">J29</f>
        <v>8374803.2000000002</v>
      </c>
      <c r="E11" s="15">
        <f t="shared" si="2"/>
        <v>9912370.6999999993</v>
      </c>
      <c r="F11">
        <v>6</v>
      </c>
      <c r="G11" s="6" t="s">
        <v>25</v>
      </c>
      <c r="H11" s="14" t="s">
        <v>26</v>
      </c>
      <c r="I11" s="16">
        <v>409417539.19999999</v>
      </c>
      <c r="J11" s="16">
        <v>503879432.80000001</v>
      </c>
      <c r="K11" s="16">
        <v>627153686.20000005</v>
      </c>
    </row>
    <row r="12" spans="1:11">
      <c r="A12" s="6" t="s">
        <v>27</v>
      </c>
      <c r="B12" s="14" t="s">
        <v>683</v>
      </c>
      <c r="C12" s="15">
        <f>I34</f>
        <v>15324274.782073952</v>
      </c>
      <c r="D12" s="15">
        <f t="shared" ref="D12:E12" si="3">J34</f>
        <v>16733134.60178864</v>
      </c>
      <c r="E12" s="15">
        <f t="shared" si="3"/>
        <v>16753084.4</v>
      </c>
      <c r="F12">
        <v>7</v>
      </c>
      <c r="G12" s="6" t="s">
        <v>29</v>
      </c>
      <c r="H12" s="14" t="s">
        <v>30</v>
      </c>
      <c r="I12" s="16">
        <v>120006485.40000001</v>
      </c>
      <c r="J12" s="16">
        <v>103643682.40000001</v>
      </c>
      <c r="K12" s="16">
        <v>128579090.5</v>
      </c>
    </row>
    <row r="13" spans="1:11" ht="15.75">
      <c r="A13" s="6" t="s">
        <v>31</v>
      </c>
      <c r="B13" s="12" t="s">
        <v>36</v>
      </c>
      <c r="C13" s="13">
        <f>I18</f>
        <v>294460228</v>
      </c>
      <c r="D13" s="15">
        <f>J18</f>
        <v>366143119.5</v>
      </c>
      <c r="E13" s="15">
        <f>K18</f>
        <v>502098306.89999998</v>
      </c>
      <c r="F13">
        <v>8</v>
      </c>
      <c r="G13" s="6" t="s">
        <v>33</v>
      </c>
      <c r="H13" s="14" t="s">
        <v>34</v>
      </c>
      <c r="I13" s="16">
        <v>171402.9</v>
      </c>
      <c r="J13" s="16">
        <v>191464</v>
      </c>
      <c r="K13" s="16">
        <v>286899</v>
      </c>
    </row>
    <row r="14" spans="1:11" ht="26.25">
      <c r="A14" s="6" t="s">
        <v>35</v>
      </c>
      <c r="B14" s="12" t="s">
        <v>40</v>
      </c>
      <c r="C14" s="13">
        <v>96369654.193750024</v>
      </c>
      <c r="D14" s="13">
        <v>122111394.69769999</v>
      </c>
      <c r="E14" s="13">
        <v>147753606.25195998</v>
      </c>
      <c r="F14">
        <v>9</v>
      </c>
      <c r="G14" s="6" t="s">
        <v>37</v>
      </c>
      <c r="H14" s="14" t="s">
        <v>38</v>
      </c>
      <c r="I14" s="16">
        <v>3144048.1</v>
      </c>
      <c r="J14" s="16">
        <v>4171580.5</v>
      </c>
      <c r="K14" s="16">
        <v>5967702.7999999998</v>
      </c>
    </row>
    <row r="15" spans="1:11" ht="26.25">
      <c r="A15" s="6" t="s">
        <v>39</v>
      </c>
      <c r="B15" s="12" t="s">
        <v>44</v>
      </c>
      <c r="C15" s="13">
        <v>32832724.656319998</v>
      </c>
      <c r="D15" s="13">
        <v>21407188.850669999</v>
      </c>
      <c r="E15" s="13">
        <v>35170328.144850001</v>
      </c>
      <c r="F15">
        <v>10</v>
      </c>
      <c r="G15" s="6" t="s">
        <v>41</v>
      </c>
      <c r="H15" s="14" t="s">
        <v>42</v>
      </c>
      <c r="I15" s="16">
        <v>1800319.7</v>
      </c>
      <c r="J15" s="16">
        <v>4109357.8</v>
      </c>
      <c r="K15" s="16">
        <v>1607365</v>
      </c>
    </row>
    <row r="16" spans="1:11" ht="15.75">
      <c r="A16" s="6" t="s">
        <v>43</v>
      </c>
      <c r="B16" s="12" t="s">
        <v>48</v>
      </c>
      <c r="C16" s="13">
        <v>80945853.062359989</v>
      </c>
      <c r="D16" s="13">
        <v>79634967.757339984</v>
      </c>
      <c r="E16" s="13">
        <v>93779849.32870999</v>
      </c>
      <c r="F16">
        <v>11</v>
      </c>
      <c r="G16" s="6" t="s">
        <v>45</v>
      </c>
      <c r="H16" s="14" t="s">
        <v>46</v>
      </c>
      <c r="I16" s="16">
        <v>155017</v>
      </c>
      <c r="J16" s="16">
        <v>287702.09999999998</v>
      </c>
      <c r="K16" s="16">
        <v>29847107</v>
      </c>
    </row>
    <row r="17" spans="1:11" ht="15.75">
      <c r="A17" s="6" t="s">
        <v>47</v>
      </c>
      <c r="B17" s="12" t="s">
        <v>52</v>
      </c>
      <c r="C17" s="13">
        <v>84505352.121130005</v>
      </c>
      <c r="D17" s="13">
        <v>95794185.601339996</v>
      </c>
      <c r="E17" s="13">
        <v>110456101.10225999</v>
      </c>
      <c r="F17">
        <v>12</v>
      </c>
      <c r="G17" s="6" t="s">
        <v>49</v>
      </c>
      <c r="H17" s="12" t="s">
        <v>50</v>
      </c>
      <c r="I17" s="16">
        <v>2950923.7</v>
      </c>
      <c r="J17" s="16">
        <v>1661550.3</v>
      </c>
      <c r="K17" s="16">
        <v>1870904.6</v>
      </c>
    </row>
    <row r="18" spans="1:11" ht="15.75">
      <c r="A18" s="6" t="s">
        <v>51</v>
      </c>
      <c r="B18" s="12" t="s">
        <v>55</v>
      </c>
      <c r="C18" s="13">
        <v>7260586.5795700001</v>
      </c>
      <c r="D18" s="13">
        <v>7384852.9231900005</v>
      </c>
      <c r="E18" s="13">
        <v>15221033.124159999</v>
      </c>
      <c r="F18">
        <v>13</v>
      </c>
      <c r="G18" s="6" t="s">
        <v>35</v>
      </c>
      <c r="H18" s="12" t="s">
        <v>53</v>
      </c>
      <c r="I18" s="16">
        <v>294460228</v>
      </c>
      <c r="J18" s="16">
        <v>366143119.5</v>
      </c>
      <c r="K18" s="16">
        <v>502098306.89999998</v>
      </c>
    </row>
    <row r="19" spans="1:11" ht="15.75">
      <c r="A19" s="6" t="s">
        <v>54</v>
      </c>
      <c r="B19" s="12" t="s">
        <v>59</v>
      </c>
      <c r="C19" s="13">
        <v>22432760.112849999</v>
      </c>
      <c r="D19" s="13">
        <v>19841473.35861</v>
      </c>
      <c r="E19" s="13">
        <v>28856743.413180001</v>
      </c>
      <c r="F19">
        <v>14</v>
      </c>
      <c r="G19" s="6" t="s">
        <v>56</v>
      </c>
      <c r="H19" s="14" t="s">
        <v>57</v>
      </c>
      <c r="I19" s="16">
        <v>120480230.3</v>
      </c>
      <c r="J19" s="16">
        <v>170747845.80000001</v>
      </c>
      <c r="K19" s="16">
        <v>229495360.40000001</v>
      </c>
    </row>
    <row r="20" spans="1:11" ht="15.75">
      <c r="A20" s="6" t="s">
        <v>58</v>
      </c>
      <c r="B20" s="12" t="s">
        <v>63</v>
      </c>
      <c r="C20" s="13">
        <v>6297372.5389499972</v>
      </c>
      <c r="D20" s="13">
        <v>11468040.566610001</v>
      </c>
      <c r="E20" s="13">
        <v>13067891.10615004</v>
      </c>
      <c r="F20">
        <v>15</v>
      </c>
      <c r="G20" s="6" t="s">
        <v>60</v>
      </c>
      <c r="H20" s="14" t="s">
        <v>61</v>
      </c>
      <c r="I20" s="16">
        <f>3144048.1*(-1)</f>
        <v>-3144048.1</v>
      </c>
      <c r="J20" s="16">
        <f>4171580.5*(-1)</f>
        <v>-4171580.5</v>
      </c>
      <c r="K20" s="16">
        <f>5967702.8*(-1)</f>
        <v>-5967702.7999999998</v>
      </c>
    </row>
    <row r="21" spans="1:11" ht="15.75">
      <c r="A21" s="6" t="s">
        <v>62</v>
      </c>
      <c r="B21" s="12" t="s">
        <v>67</v>
      </c>
      <c r="C21" s="13">
        <v>11826896.330670001</v>
      </c>
      <c r="D21" s="13">
        <v>14079737.952500001</v>
      </c>
      <c r="E21" s="13">
        <v>19301234.522229999</v>
      </c>
      <c r="F21">
        <v>16</v>
      </c>
      <c r="G21" s="6" t="s">
        <v>64</v>
      </c>
      <c r="H21" s="14" t="s">
        <v>69</v>
      </c>
      <c r="I21" s="16">
        <v>7276877.9000000004</v>
      </c>
      <c r="J21" s="16">
        <v>6836579.9000000004</v>
      </c>
      <c r="K21" s="16">
        <v>21998513</v>
      </c>
    </row>
    <row r="22" spans="1:11" ht="15.75">
      <c r="A22" s="6" t="s">
        <v>66</v>
      </c>
      <c r="B22" s="12" t="s">
        <v>71</v>
      </c>
      <c r="C22" s="13">
        <v>57317158.814449996</v>
      </c>
      <c r="D22" s="13">
        <v>57017048.83953999</v>
      </c>
      <c r="E22" s="13">
        <v>74793026.607269987</v>
      </c>
      <c r="F22">
        <v>17</v>
      </c>
      <c r="G22" s="6" t="s">
        <v>68</v>
      </c>
      <c r="H22" s="14" t="s">
        <v>73</v>
      </c>
      <c r="I22" s="16">
        <v>166703119.80000001</v>
      </c>
      <c r="J22" s="16">
        <v>188558693.69999999</v>
      </c>
      <c r="K22" s="16">
        <v>250604433.5</v>
      </c>
    </row>
    <row r="23" spans="1:11" ht="15.75">
      <c r="A23" s="6" t="s">
        <v>70</v>
      </c>
      <c r="B23" s="12" t="s">
        <v>75</v>
      </c>
      <c r="C23" s="13">
        <v>2660242.22358</v>
      </c>
      <c r="D23" s="13">
        <v>2767847.235880001</v>
      </c>
      <c r="E23" s="13">
        <v>4458392.7001200011</v>
      </c>
      <c r="F23">
        <v>18</v>
      </c>
      <c r="G23" s="6" t="s">
        <v>39</v>
      </c>
      <c r="H23" s="12" t="s">
        <v>76</v>
      </c>
      <c r="I23" s="16">
        <v>264767813.59999999</v>
      </c>
      <c r="J23" s="16">
        <v>255801103</v>
      </c>
      <c r="K23" s="16">
        <v>292369838.39999998</v>
      </c>
    </row>
    <row r="24" spans="1:11">
      <c r="A24" s="6" t="s">
        <v>74</v>
      </c>
      <c r="F24">
        <v>19</v>
      </c>
      <c r="G24" s="6" t="s">
        <v>77</v>
      </c>
      <c r="H24" s="14" t="s">
        <v>78</v>
      </c>
      <c r="I24" s="16">
        <v>169873912.90000001</v>
      </c>
      <c r="J24" s="16">
        <v>111706564.7</v>
      </c>
      <c r="K24" s="16">
        <v>158910141.90000001</v>
      </c>
    </row>
    <row r="25" spans="1:11" ht="26.25">
      <c r="B25" s="3"/>
      <c r="C25" s="3"/>
      <c r="D25" s="3"/>
      <c r="E25" s="3"/>
      <c r="F25">
        <v>20</v>
      </c>
      <c r="G25" s="6" t="s">
        <v>79</v>
      </c>
      <c r="H25" s="14" t="s">
        <v>80</v>
      </c>
      <c r="I25" s="16">
        <v>63052284.5</v>
      </c>
      <c r="J25" s="16">
        <v>142586226.59999999</v>
      </c>
      <c r="K25" s="16">
        <v>133458626.3</v>
      </c>
    </row>
    <row r="26" spans="1:11" ht="26.25">
      <c r="B26" s="3"/>
      <c r="C26" s="187"/>
      <c r="D26" s="187"/>
      <c r="E26" s="187"/>
      <c r="F26">
        <v>21</v>
      </c>
      <c r="G26" s="6" t="s">
        <v>81</v>
      </c>
      <c r="H26" s="14" t="s">
        <v>82</v>
      </c>
      <c r="I26" s="16">
        <v>31759267</v>
      </c>
      <c r="J26" s="16">
        <v>0</v>
      </c>
      <c r="K26" s="16">
        <v>0</v>
      </c>
    </row>
    <row r="27" spans="1:11" ht="26.25">
      <c r="B27" s="3"/>
      <c r="C27" s="188"/>
      <c r="D27" s="188"/>
      <c r="E27" s="188"/>
      <c r="F27">
        <v>22</v>
      </c>
      <c r="G27" s="6" t="s">
        <v>83</v>
      </c>
      <c r="H27" s="14" t="s">
        <v>84</v>
      </c>
      <c r="I27" s="16">
        <v>75050.7</v>
      </c>
      <c r="J27" s="16">
        <v>1506693</v>
      </c>
      <c r="K27" s="16">
        <v>13.4</v>
      </c>
    </row>
    <row r="28" spans="1:11" ht="26.25">
      <c r="B28" s="3"/>
      <c r="C28" s="188"/>
      <c r="D28" s="188"/>
      <c r="E28" s="188"/>
      <c r="F28">
        <v>23</v>
      </c>
      <c r="G28" s="6" t="s">
        <v>85</v>
      </c>
      <c r="H28" s="14" t="s">
        <v>86</v>
      </c>
      <c r="I28" s="16">
        <v>7298.5</v>
      </c>
      <c r="J28" s="16">
        <v>1618.5</v>
      </c>
      <c r="K28" s="16">
        <v>1050.8</v>
      </c>
    </row>
    <row r="29" spans="1:11" ht="31.5" outlineLevel="1">
      <c r="B29" s="3"/>
      <c r="C29" s="188"/>
      <c r="D29" s="188"/>
      <c r="E29" s="188"/>
      <c r="F29">
        <v>24</v>
      </c>
      <c r="G29" s="6" t="s">
        <v>43</v>
      </c>
      <c r="H29" s="12" t="s">
        <v>87</v>
      </c>
      <c r="I29" s="16">
        <v>5743000</v>
      </c>
      <c r="J29" s="16">
        <v>8374803.2000000002</v>
      </c>
      <c r="K29" s="16">
        <v>9912370.6999999993</v>
      </c>
    </row>
    <row r="30" spans="1:11" outlineLevel="1">
      <c r="B30" s="3"/>
      <c r="C30" s="188"/>
      <c r="D30" s="188"/>
      <c r="E30" s="188"/>
      <c r="F30">
        <v>25</v>
      </c>
      <c r="G30" s="6" t="s">
        <v>88</v>
      </c>
      <c r="H30" s="14" t="s">
        <v>89</v>
      </c>
      <c r="I30" s="16">
        <v>5704000</v>
      </c>
      <c r="J30" s="16">
        <v>8333821.7000000002</v>
      </c>
      <c r="K30" s="16">
        <v>9849575.9000000004</v>
      </c>
    </row>
    <row r="31" spans="1:11" outlineLevel="1">
      <c r="B31" s="3"/>
      <c r="C31" s="188"/>
      <c r="D31" s="188"/>
      <c r="E31" s="188"/>
      <c r="F31">
        <v>26</v>
      </c>
      <c r="G31" s="6" t="s">
        <v>90</v>
      </c>
      <c r="H31" s="14" t="s">
        <v>91</v>
      </c>
      <c r="I31" s="16">
        <v>10</v>
      </c>
      <c r="J31" s="16">
        <v>258.5</v>
      </c>
      <c r="K31" s="16">
        <v>182.4</v>
      </c>
    </row>
    <row r="32" spans="1:11" outlineLevel="1">
      <c r="B32" s="3"/>
      <c r="C32" s="188"/>
      <c r="D32" s="188"/>
      <c r="E32" s="188"/>
      <c r="F32">
        <v>27</v>
      </c>
      <c r="G32" s="6" t="s">
        <v>92</v>
      </c>
      <c r="H32" s="14" t="s">
        <v>93</v>
      </c>
      <c r="I32" s="16">
        <v>62700</v>
      </c>
      <c r="J32" s="16">
        <v>40723</v>
      </c>
      <c r="K32" s="16">
        <v>62612.4</v>
      </c>
    </row>
    <row r="33" spans="2:11" ht="26.25" outlineLevel="1">
      <c r="B33" s="3"/>
      <c r="C33" s="188"/>
      <c r="D33" s="188"/>
      <c r="E33" s="188"/>
      <c r="F33">
        <v>28</v>
      </c>
      <c r="G33" s="6" t="s">
        <v>94</v>
      </c>
      <c r="H33" s="14" t="s">
        <v>95</v>
      </c>
      <c r="I33" s="16">
        <v>-55400</v>
      </c>
      <c r="J33" s="16">
        <v>-10448.6</v>
      </c>
      <c r="K33" s="16">
        <v>-19.5</v>
      </c>
    </row>
    <row r="34" spans="2:11" ht="15.75">
      <c r="B34" s="3"/>
      <c r="C34" s="188"/>
      <c r="D34" s="188"/>
      <c r="E34" s="188"/>
      <c r="F34">
        <v>29</v>
      </c>
      <c r="G34" s="6" t="s">
        <v>47</v>
      </c>
      <c r="H34" s="12" t="s">
        <v>679</v>
      </c>
      <c r="I34" s="16">
        <f>I35/0.99</f>
        <v>15324274.782073952</v>
      </c>
      <c r="J34" s="16">
        <f>J35/0.99</f>
        <v>16733134.60178864</v>
      </c>
      <c r="K34" s="16">
        <v>16753084.4</v>
      </c>
    </row>
    <row r="35" spans="2:11" ht="27" customHeight="1" outlineLevel="1">
      <c r="B35" s="3"/>
      <c r="C35" s="188"/>
      <c r="D35" s="188"/>
      <c r="E35" s="188"/>
      <c r="F35">
        <v>30</v>
      </c>
      <c r="G35" s="6" t="s">
        <v>97</v>
      </c>
      <c r="H35" s="14" t="s">
        <v>680</v>
      </c>
      <c r="I35" s="186">
        <f>((I30*100)/3.1997)*(0.046243+0.03886)</f>
        <v>15171032.034253212</v>
      </c>
      <c r="J35" s="186">
        <f>((J30*100)/7.1767)*(0.07726+0.065397)</f>
        <v>16565803.255770754</v>
      </c>
      <c r="K35" s="16">
        <v>16658933.800000001</v>
      </c>
    </row>
    <row r="36" spans="2:11" ht="18.75" customHeight="1" outlineLevel="1">
      <c r="B36" s="3"/>
      <c r="C36" s="188"/>
      <c r="D36" s="188"/>
      <c r="E36" s="188"/>
      <c r="F36">
        <v>31</v>
      </c>
      <c r="G36" s="6" t="s">
        <v>99</v>
      </c>
      <c r="H36" s="14" t="s">
        <v>544</v>
      </c>
      <c r="I36" s="16"/>
      <c r="J36" s="16"/>
      <c r="K36" s="16">
        <v>11135.7</v>
      </c>
    </row>
    <row r="37" spans="2:11" ht="15" customHeight="1">
      <c r="B37" s="3"/>
      <c r="C37" s="189"/>
      <c r="D37" s="3"/>
      <c r="E37" s="3"/>
      <c r="F37">
        <v>32</v>
      </c>
      <c r="G37" s="6" t="s">
        <v>101</v>
      </c>
      <c r="H37" s="14" t="s">
        <v>545</v>
      </c>
      <c r="I37" s="16"/>
      <c r="J37" s="16"/>
      <c r="K37" s="16">
        <v>26362.799999999999</v>
      </c>
    </row>
    <row r="38" spans="2:11" ht="28.5" customHeight="1" outlineLevel="1">
      <c r="B38" s="3"/>
      <c r="C38" s="189"/>
      <c r="D38" s="3"/>
      <c r="E38" s="3"/>
      <c r="F38">
        <v>33</v>
      </c>
      <c r="G38" s="6" t="s">
        <v>101</v>
      </c>
      <c r="H38" s="14" t="s">
        <v>546</v>
      </c>
      <c r="I38" s="16"/>
      <c r="J38" s="16"/>
      <c r="K38" s="16">
        <v>424.4</v>
      </c>
    </row>
    <row r="39" spans="2:11" ht="27" customHeight="1" outlineLevel="1">
      <c r="B39" s="3"/>
      <c r="C39" s="189"/>
      <c r="D39" s="3"/>
      <c r="E39" s="3"/>
      <c r="F39">
        <v>34</v>
      </c>
      <c r="G39" s="6" t="s">
        <v>101</v>
      </c>
      <c r="H39" s="14" t="s">
        <v>547</v>
      </c>
      <c r="I39" s="16"/>
      <c r="J39" s="16"/>
      <c r="K39" s="16">
        <v>14989.1</v>
      </c>
    </row>
    <row r="40" spans="2:11" ht="18" customHeight="1" outlineLevel="1">
      <c r="B40" s="3"/>
      <c r="C40" s="189"/>
      <c r="D40" s="3"/>
      <c r="E40" s="3"/>
      <c r="F40">
        <v>35</v>
      </c>
      <c r="G40" s="6" t="s">
        <v>101</v>
      </c>
      <c r="H40" s="14" t="s">
        <v>548</v>
      </c>
      <c r="I40" s="16"/>
      <c r="J40" s="16"/>
      <c r="K40" s="16"/>
    </row>
    <row r="41" spans="2:11" ht="21.75" customHeight="1" outlineLevel="1">
      <c r="F41">
        <v>36</v>
      </c>
      <c r="G41" s="6" t="s">
        <v>101</v>
      </c>
      <c r="H41" s="14" t="s">
        <v>549</v>
      </c>
      <c r="I41" s="16"/>
      <c r="J41" s="16"/>
      <c r="K41" s="16">
        <v>41238.6</v>
      </c>
    </row>
    <row r="42" spans="2:11" ht="33.75" customHeight="1" outlineLevel="1">
      <c r="F42">
        <v>37</v>
      </c>
      <c r="G42" s="6" t="s">
        <v>101</v>
      </c>
      <c r="H42" s="14" t="s">
        <v>550</v>
      </c>
      <c r="I42" s="16"/>
      <c r="J42" s="16"/>
      <c r="K42" s="16">
        <v>32776</v>
      </c>
    </row>
    <row r="43" spans="2:11">
      <c r="F43">
        <v>38</v>
      </c>
      <c r="H43" s="185" t="s">
        <v>681</v>
      </c>
    </row>
    <row r="44" spans="2:11" ht="39">
      <c r="H44" s="185" t="s">
        <v>682</v>
      </c>
    </row>
  </sheetData>
  <mergeCells count="2">
    <mergeCell ref="A1:E2"/>
    <mergeCell ref="G1:K2"/>
  </mergeCells>
  <pageMargins left="0.70866141732283472" right="0.70866141732283472" top="0.74803149606299213" bottom="0.74803149606299213" header="0.31496062992125984" footer="0.31496062992125984"/>
  <pageSetup paperSize="9" scale="55" orientation="landscape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9"/>
  <sheetViews>
    <sheetView workbookViewId="0">
      <selection activeCell="D13" sqref="D13"/>
    </sheetView>
  </sheetViews>
  <sheetFormatPr defaultRowHeight="15"/>
  <cols>
    <col min="1" max="1" width="46.140625" customWidth="1"/>
    <col min="2" max="2" width="25.7109375" customWidth="1"/>
    <col min="3" max="3" width="20" customWidth="1"/>
    <col min="4" max="4" width="16.85546875" customWidth="1"/>
    <col min="5" max="5" width="17.85546875" customWidth="1"/>
    <col min="6" max="6" width="18.140625" customWidth="1"/>
    <col min="7" max="7" width="17.85546875" customWidth="1"/>
  </cols>
  <sheetData>
    <row r="1" spans="1:7">
      <c r="A1" s="44" t="s">
        <v>393</v>
      </c>
      <c r="B1" s="34" t="s">
        <v>386</v>
      </c>
      <c r="C1" s="34" t="s">
        <v>387</v>
      </c>
      <c r="D1" s="34" t="s">
        <v>388</v>
      </c>
      <c r="E1" s="34" t="s">
        <v>389</v>
      </c>
      <c r="F1" s="34" t="s">
        <v>390</v>
      </c>
      <c r="G1" s="34" t="s">
        <v>391</v>
      </c>
    </row>
    <row r="2" spans="1:7">
      <c r="A2" s="108" t="s">
        <v>115</v>
      </c>
      <c r="B2" s="35">
        <v>46250212069.160004</v>
      </c>
      <c r="C2" s="35">
        <v>63657335233.160004</v>
      </c>
      <c r="D2" s="35">
        <v>96369654193.750031</v>
      </c>
      <c r="E2" s="35">
        <v>122111394697.7</v>
      </c>
      <c r="F2" s="35">
        <v>147753606251.95999</v>
      </c>
      <c r="G2" s="35">
        <v>192557578687.92999</v>
      </c>
    </row>
    <row r="3" spans="1:7">
      <c r="A3" s="108" t="s">
        <v>140</v>
      </c>
      <c r="B3" s="35">
        <v>31677093342.98</v>
      </c>
      <c r="C3" s="35">
        <v>47976720149.010002</v>
      </c>
      <c r="D3" s="35">
        <v>84505352121.130005</v>
      </c>
      <c r="E3" s="35">
        <v>95794185601.339996</v>
      </c>
      <c r="F3" s="35">
        <v>110456101102.25999</v>
      </c>
      <c r="G3" s="35">
        <v>115431183957.16</v>
      </c>
    </row>
    <row r="4" spans="1:7">
      <c r="A4" s="108" t="s">
        <v>59</v>
      </c>
      <c r="B4" s="35">
        <v>21362484078.700001</v>
      </c>
      <c r="C4" s="35">
        <v>19938764158.880001</v>
      </c>
      <c r="D4" s="35">
        <v>22432760112.849998</v>
      </c>
      <c r="E4" s="35">
        <v>19841473358.610001</v>
      </c>
      <c r="F4" s="35">
        <v>28856743413.18</v>
      </c>
      <c r="G4" s="35">
        <v>43895399978.330002</v>
      </c>
    </row>
    <row r="5" spans="1:7">
      <c r="A5" s="108" t="s">
        <v>44</v>
      </c>
      <c r="B5" s="35">
        <v>24270859874.889999</v>
      </c>
      <c r="C5" s="35">
        <v>32153912772.02</v>
      </c>
      <c r="D5" s="35">
        <v>32832724656.32</v>
      </c>
      <c r="E5" s="35">
        <v>21407188850.669998</v>
      </c>
      <c r="F5" s="35">
        <v>35170328144.849998</v>
      </c>
      <c r="G5" s="35">
        <v>50949672477.679993</v>
      </c>
    </row>
    <row r="6" spans="1:7">
      <c r="A6" s="108" t="s">
        <v>75</v>
      </c>
      <c r="B6" s="35">
        <v>2547969780.9699998</v>
      </c>
      <c r="C6" s="35">
        <v>2215014980.1199999</v>
      </c>
      <c r="D6" s="35">
        <v>2660242223.5799999</v>
      </c>
      <c r="E6" s="35">
        <v>2767847235.8800011</v>
      </c>
      <c r="F6" s="35">
        <v>4458392700.1200008</v>
      </c>
      <c r="G6" s="35">
        <v>7193884223.7599983</v>
      </c>
    </row>
    <row r="7" spans="1:7">
      <c r="A7" s="108" t="s">
        <v>276</v>
      </c>
      <c r="B7" s="35">
        <v>31259309395.82</v>
      </c>
      <c r="C7" s="35">
        <v>28343885638.810001</v>
      </c>
      <c r="D7" s="35">
        <v>80945853062.359985</v>
      </c>
      <c r="E7" s="35">
        <v>79634967757.339981</v>
      </c>
      <c r="F7" s="35">
        <v>93779849328.709991</v>
      </c>
      <c r="G7" s="35">
        <v>107775954128.25</v>
      </c>
    </row>
    <row r="8" spans="1:7">
      <c r="A8" s="108" t="s">
        <v>297</v>
      </c>
      <c r="B8" s="35">
        <v>23635273078.48</v>
      </c>
      <c r="C8" s="35">
        <v>18451897330.459999</v>
      </c>
      <c r="D8" s="35">
        <v>7260586579.5699997</v>
      </c>
      <c r="E8" s="35">
        <v>7384852923.1900005</v>
      </c>
      <c r="F8" s="35">
        <v>15221033124.16</v>
      </c>
      <c r="G8" s="35">
        <v>18230509487.34</v>
      </c>
    </row>
    <row r="9" spans="1:7">
      <c r="A9" s="108" t="s">
        <v>71</v>
      </c>
      <c r="B9" s="35">
        <v>10508695603.84</v>
      </c>
      <c r="C9" s="35">
        <v>8906336748.5299988</v>
      </c>
      <c r="D9" s="35">
        <v>57317158814.449997</v>
      </c>
      <c r="E9" s="35">
        <v>57017048839.539993</v>
      </c>
      <c r="F9" s="35">
        <v>74793026607.269989</v>
      </c>
      <c r="G9" s="35">
        <v>87444995290.880005</v>
      </c>
    </row>
    <row r="10" spans="1:7">
      <c r="A10" s="108" t="s">
        <v>67</v>
      </c>
      <c r="B10" s="35">
        <v>10132363152.49</v>
      </c>
      <c r="C10" s="35">
        <v>10072740279.290001</v>
      </c>
      <c r="D10" s="35">
        <v>11826896330.67</v>
      </c>
      <c r="E10" s="35">
        <v>14079737952.5</v>
      </c>
      <c r="F10" s="35">
        <v>19301234522.23</v>
      </c>
      <c r="G10" s="35">
        <v>27889390137.959999</v>
      </c>
    </row>
    <row r="11" spans="1:7">
      <c r="A11" s="108" t="s">
        <v>360</v>
      </c>
      <c r="B11" s="35">
        <v>83233566000</v>
      </c>
      <c r="C11" s="35">
        <v>75813859733</v>
      </c>
      <c r="D11" s="35">
        <v>94811551500</v>
      </c>
      <c r="E11" s="35">
        <v>142586226600</v>
      </c>
      <c r="F11" s="35">
        <v>133458626300</v>
      </c>
      <c r="G11" s="35">
        <v>150090990100</v>
      </c>
    </row>
    <row r="12" spans="1:7">
      <c r="A12" s="108" t="s">
        <v>371</v>
      </c>
      <c r="B12" s="35">
        <v>862032319.62</v>
      </c>
      <c r="C12" s="35">
        <v>815086193.8900001</v>
      </c>
      <c r="D12" s="35">
        <v>1241392675.28</v>
      </c>
      <c r="E12" s="35">
        <v>1459045286.0999999</v>
      </c>
      <c r="F12" s="35">
        <v>2042633180.01</v>
      </c>
      <c r="G12" s="35">
        <v>1703750407.21</v>
      </c>
    </row>
    <row r="13" spans="1:7">
      <c r="A13" s="108" t="s">
        <v>373</v>
      </c>
      <c r="B13" s="35">
        <v>49165561097.719994</v>
      </c>
      <c r="C13" s="35">
        <v>49748850883.730003</v>
      </c>
      <c r="D13" s="35">
        <v>63469370259.32</v>
      </c>
      <c r="E13" s="35">
        <v>96344703656.300003</v>
      </c>
      <c r="F13" s="35">
        <v>130199284073.94</v>
      </c>
      <c r="G13" s="35">
        <v>129422793108.89999</v>
      </c>
    </row>
    <row r="14" spans="1:7">
      <c r="A14" s="108" t="s">
        <v>374</v>
      </c>
      <c r="B14" s="35">
        <v>60979000800</v>
      </c>
      <c r="C14" s="35">
        <v>64434379009.260002</v>
      </c>
      <c r="D14" s="35">
        <v>5276877900</v>
      </c>
      <c r="E14" s="35">
        <v>4836579900</v>
      </c>
      <c r="F14" s="35">
        <v>20860694000</v>
      </c>
      <c r="G14" s="35">
        <v>24966047100</v>
      </c>
    </row>
    <row r="15" spans="1:7">
      <c r="A15" s="108" t="s">
        <v>366</v>
      </c>
      <c r="B15" s="35">
        <v>4737632475.0200043</v>
      </c>
      <c r="C15" s="35">
        <v>4540680136.5999908</v>
      </c>
      <c r="D15" s="35">
        <v>9663617283.8400116</v>
      </c>
      <c r="E15" s="35">
        <v>8150432247.8699951</v>
      </c>
      <c r="F15" s="35">
        <v>10033588887.41</v>
      </c>
      <c r="G15" s="35">
        <v>11675599939.129999</v>
      </c>
    </row>
    <row r="16" spans="1:7">
      <c r="A16" s="109" t="s">
        <v>63</v>
      </c>
      <c r="B16" s="35">
        <v>2834020320.9299932</v>
      </c>
      <c r="C16" s="35">
        <v>3148321279.1699748</v>
      </c>
      <c r="D16" s="35">
        <v>6297372538.9499969</v>
      </c>
      <c r="E16" s="35">
        <v>11468040566.610001</v>
      </c>
      <c r="F16" s="35">
        <v>13067891106.15004</v>
      </c>
      <c r="G16" s="35">
        <v>16624073040.77997</v>
      </c>
    </row>
    <row r="17" spans="1:7">
      <c r="A17" s="45" t="s">
        <v>394</v>
      </c>
      <c r="B17" s="46">
        <f>SUM(B2:B16)</f>
        <v>403456073390.61993</v>
      </c>
      <c r="C17" s="46">
        <f t="shared" ref="C17:G17" si="0">SUM(C2:C16)</f>
        <v>430217784525.92999</v>
      </c>
      <c r="D17" s="46">
        <f t="shared" si="0"/>
        <v>576911410252.06995</v>
      </c>
      <c r="E17" s="46">
        <f t="shared" si="0"/>
        <v>684883725473.6499</v>
      </c>
      <c r="F17" s="46">
        <f t="shared" si="0"/>
        <v>839453032742.25</v>
      </c>
      <c r="G17" s="46">
        <f t="shared" si="0"/>
        <v>985851822065.31006</v>
      </c>
    </row>
    <row r="18" spans="1:7">
      <c r="A18" s="45" t="s">
        <v>395</v>
      </c>
      <c r="B18" s="46">
        <v>403456073390.61902</v>
      </c>
      <c r="C18" s="46">
        <v>430217784525.92902</v>
      </c>
      <c r="D18" s="46">
        <v>576911410252.06897</v>
      </c>
      <c r="E18" s="46">
        <v>684883725473.65002</v>
      </c>
      <c r="F18" s="46">
        <v>839453032742.25</v>
      </c>
      <c r="G18" s="46">
        <v>985851822065.31006</v>
      </c>
    </row>
    <row r="19" spans="1:7">
      <c r="A19" s="45" t="s">
        <v>396</v>
      </c>
      <c r="B19" s="46">
        <f>B18-B17</f>
        <v>-9.1552734375E-4</v>
      </c>
      <c r="C19" s="46">
        <f t="shared" ref="C19:G19" si="1">C18-C17</f>
        <v>-9.765625E-4</v>
      </c>
      <c r="D19" s="46">
        <f t="shared" si="1"/>
        <v>-9.765625E-4</v>
      </c>
      <c r="E19" s="46">
        <f t="shared" si="1"/>
        <v>0</v>
      </c>
      <c r="F19" s="46">
        <f t="shared" si="1"/>
        <v>0</v>
      </c>
      <c r="G19" s="46">
        <f t="shared" si="1"/>
        <v>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80" fitToHeight="0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workbookViewId="0">
      <selection activeCell="I8" sqref="I8:K29"/>
    </sheetView>
  </sheetViews>
  <sheetFormatPr defaultRowHeight="15" outlineLevelRow="1"/>
  <cols>
    <col min="1" max="1" width="3.85546875" bestFit="1" customWidth="1"/>
    <col min="2" max="2" width="60.42578125" customWidth="1"/>
    <col min="3" max="3" width="14.7109375" style="17" customWidth="1"/>
    <col min="4" max="5" width="15" customWidth="1"/>
    <col min="7" max="7" width="6.7109375" bestFit="1" customWidth="1"/>
    <col min="8" max="8" width="68.42578125" customWidth="1"/>
    <col min="9" max="10" width="13.42578125" style="17" bestFit="1" customWidth="1"/>
    <col min="11" max="11" width="14.5703125" style="17" customWidth="1"/>
    <col min="13" max="13" width="10.7109375" customWidth="1"/>
    <col min="14" max="14" width="14.7109375" customWidth="1"/>
    <col min="15" max="15" width="13.85546875" customWidth="1"/>
  </cols>
  <sheetData>
    <row r="1" spans="1:15" ht="15" customHeight="1">
      <c r="A1" s="110" t="s">
        <v>0</v>
      </c>
      <c r="B1" s="110"/>
      <c r="C1" s="110"/>
      <c r="D1" s="110"/>
      <c r="E1" s="110"/>
      <c r="G1" s="110" t="s">
        <v>1</v>
      </c>
      <c r="H1" s="110"/>
      <c r="I1" s="110"/>
      <c r="J1" s="110"/>
      <c r="K1" s="110"/>
    </row>
    <row r="2" spans="1:15" ht="24.75" customHeight="1">
      <c r="A2" s="110"/>
      <c r="B2" s="110"/>
      <c r="C2" s="110"/>
      <c r="D2" s="110"/>
      <c r="E2" s="110"/>
      <c r="G2" s="110"/>
      <c r="H2" s="110"/>
      <c r="I2" s="110"/>
      <c r="J2" s="110"/>
      <c r="K2" s="110"/>
    </row>
    <row r="4" spans="1:15" ht="25.5">
      <c r="A4" s="1"/>
      <c r="B4" s="1" t="s">
        <v>2</v>
      </c>
      <c r="C4" s="2" t="s">
        <v>3</v>
      </c>
      <c r="D4" s="2" t="s">
        <v>4</v>
      </c>
      <c r="E4" s="2" t="s">
        <v>5</v>
      </c>
      <c r="G4" s="1"/>
      <c r="H4" s="1" t="s">
        <v>2</v>
      </c>
      <c r="I4" s="2" t="s">
        <v>3</v>
      </c>
      <c r="J4" s="2" t="s">
        <v>4</v>
      </c>
      <c r="K4" s="2" t="s">
        <v>5</v>
      </c>
      <c r="L4" s="3"/>
    </row>
    <row r="5" spans="1:15" ht="15.75">
      <c r="A5" s="4" t="s">
        <v>6</v>
      </c>
      <c r="B5" s="5" t="s">
        <v>7</v>
      </c>
      <c r="C5" s="2">
        <v>7.99</v>
      </c>
      <c r="D5" s="2">
        <v>8.5</v>
      </c>
      <c r="E5" s="2" t="s">
        <v>8</v>
      </c>
      <c r="G5" s="6" t="s">
        <v>6</v>
      </c>
      <c r="H5" s="5" t="s">
        <v>7</v>
      </c>
      <c r="I5" s="2">
        <v>7.99</v>
      </c>
      <c r="J5" s="2">
        <v>8.5</v>
      </c>
      <c r="K5" s="2" t="s">
        <v>8</v>
      </c>
      <c r="L5" s="3"/>
    </row>
    <row r="6" spans="1:15" ht="15.75">
      <c r="A6" s="7" t="s">
        <v>9</v>
      </c>
      <c r="B6" s="8" t="s">
        <v>10</v>
      </c>
      <c r="C6" s="39">
        <f>176.33*7.99*1000000</f>
        <v>1408876700</v>
      </c>
      <c r="D6" s="39">
        <v>1576000000</v>
      </c>
      <c r="E6" s="39">
        <v>1694800000</v>
      </c>
      <c r="G6" s="10" t="s">
        <v>9</v>
      </c>
      <c r="H6" s="8" t="s">
        <v>10</v>
      </c>
      <c r="I6" s="39">
        <f>176.33*7.99*1000000</f>
        <v>1408876700</v>
      </c>
      <c r="J6" s="39">
        <v>1576000000</v>
      </c>
      <c r="K6" s="39">
        <v>1694800000</v>
      </c>
      <c r="L6" s="3"/>
    </row>
    <row r="7" spans="1:15" ht="15.75">
      <c r="A7" s="7" t="s">
        <v>11</v>
      </c>
      <c r="B7" s="8" t="s">
        <v>12</v>
      </c>
      <c r="C7" s="9">
        <f>SUM(C14:C24)+C8</f>
        <v>688174665.53999996</v>
      </c>
      <c r="D7" s="9">
        <f>SUM(D14:D24)+D8</f>
        <v>683907237.29999995</v>
      </c>
      <c r="E7" s="9">
        <f t="shared" ref="E7" si="0">SUM(E14:E24)+E8</f>
        <v>697126633.5</v>
      </c>
      <c r="G7" s="10" t="s">
        <v>11</v>
      </c>
      <c r="H7" s="8" t="s">
        <v>13</v>
      </c>
      <c r="I7" s="9">
        <f>I8+I19+I20+I25+I31+I33+I35+I39+I34</f>
        <v>688174665.50000012</v>
      </c>
      <c r="J7" s="9">
        <f t="shared" ref="J7:K7" si="1">J8+J19+J20+J25+J31+J33+J35+J39+J34</f>
        <v>718955176.10000002</v>
      </c>
      <c r="K7" s="9">
        <f t="shared" si="1"/>
        <v>730286922.0999999</v>
      </c>
      <c r="L7" s="3"/>
      <c r="M7" s="11">
        <f>I7-C7</f>
        <v>-3.9999842643737793E-2</v>
      </c>
      <c r="N7" s="11">
        <f t="shared" ref="N7:O7" si="2">J7-D7</f>
        <v>35047938.800000072</v>
      </c>
      <c r="O7" s="11">
        <f t="shared" si="2"/>
        <v>33160288.599999905</v>
      </c>
    </row>
    <row r="8" spans="1:15" ht="15.75">
      <c r="A8" s="6" t="s">
        <v>14</v>
      </c>
      <c r="B8" s="12" t="s">
        <v>15</v>
      </c>
      <c r="C8" s="13">
        <f>SUM(C9:C13)</f>
        <v>286701008.5</v>
      </c>
      <c r="D8" s="13">
        <v>282133880.39999998</v>
      </c>
      <c r="E8" s="13">
        <v>286921318.89999998</v>
      </c>
      <c r="G8" s="6" t="s">
        <v>14</v>
      </c>
      <c r="H8" s="12" t="s">
        <v>16</v>
      </c>
      <c r="I8" s="42">
        <f>I10+I9+I17</f>
        <v>413605316.00000006</v>
      </c>
      <c r="J8" s="42">
        <v>422447001.69999999</v>
      </c>
      <c r="K8" s="42">
        <v>446228291.80000001</v>
      </c>
      <c r="L8" s="3"/>
    </row>
    <row r="9" spans="1:15" ht="31.5">
      <c r="A9" s="6" t="s">
        <v>17</v>
      </c>
      <c r="B9" s="14" t="s">
        <v>18</v>
      </c>
      <c r="C9" s="40">
        <v>12133771.399999987</v>
      </c>
      <c r="D9" s="40">
        <v>5892443.3999999976</v>
      </c>
      <c r="E9" s="40">
        <v>5440806.799999997</v>
      </c>
      <c r="G9" s="6" t="s">
        <v>17</v>
      </c>
      <c r="H9" s="12" t="s">
        <v>19</v>
      </c>
      <c r="I9" s="41">
        <v>38807222.099999994</v>
      </c>
      <c r="J9" s="41">
        <v>69980783</v>
      </c>
      <c r="K9" s="41">
        <v>68562475.400000006</v>
      </c>
      <c r="L9" s="3"/>
    </row>
    <row r="10" spans="1:15" ht="15.75">
      <c r="A10" s="6" t="s">
        <v>20</v>
      </c>
      <c r="B10" s="14" t="s">
        <v>21</v>
      </c>
      <c r="C10" s="15">
        <f>I24</f>
        <v>249479222.59999999</v>
      </c>
      <c r="D10" s="15">
        <f>J24</f>
        <v>252755016.90000001</v>
      </c>
      <c r="E10" s="15">
        <f t="shared" ref="E10" si="3">K24</f>
        <v>255483512.09999999</v>
      </c>
      <c r="G10" s="6" t="s">
        <v>20</v>
      </c>
      <c r="H10" s="12" t="s">
        <v>22</v>
      </c>
      <c r="I10" s="42">
        <f>I11+I12+I13+I14+I15+I16</f>
        <v>373960236.20000005</v>
      </c>
      <c r="J10" s="42">
        <v>351164635.30000001</v>
      </c>
      <c r="K10" s="42">
        <v>372931772.10000002</v>
      </c>
      <c r="L10" s="3"/>
    </row>
    <row r="11" spans="1:15">
      <c r="A11" s="6" t="s">
        <v>23</v>
      </c>
      <c r="B11" s="14" t="s">
        <v>24</v>
      </c>
      <c r="C11" s="15">
        <v>8899821.1999999993</v>
      </c>
      <c r="D11" s="15">
        <f>J31+J33</f>
        <v>9797871.9000000004</v>
      </c>
      <c r="E11" s="15">
        <f>K31+K33</f>
        <v>6439421.0999999996</v>
      </c>
      <c r="G11" s="6" t="s">
        <v>25</v>
      </c>
      <c r="H11" s="14" t="s">
        <v>26</v>
      </c>
      <c r="I11" s="41">
        <v>311111027.10000002</v>
      </c>
      <c r="J11" s="41">
        <v>282461930.80000001</v>
      </c>
      <c r="K11" s="41">
        <v>299196044.80000001</v>
      </c>
      <c r="L11" s="3"/>
    </row>
    <row r="12" spans="1:15" ht="26.25">
      <c r="A12" s="6" t="s">
        <v>27</v>
      </c>
      <c r="B12" s="14" t="s">
        <v>28</v>
      </c>
      <c r="C12" s="15">
        <v>10023688</v>
      </c>
      <c r="D12" s="15">
        <f>J35</f>
        <v>11407499</v>
      </c>
      <c r="E12" s="15">
        <f>K35</f>
        <v>10780781</v>
      </c>
      <c r="G12" s="6" t="s">
        <v>29</v>
      </c>
      <c r="H12" s="14" t="s">
        <v>30</v>
      </c>
      <c r="I12" s="41">
        <v>58708255.600000001</v>
      </c>
      <c r="J12" s="41">
        <v>64881085.100000001</v>
      </c>
      <c r="K12" s="41">
        <v>68873338.099999994</v>
      </c>
      <c r="L12" s="3"/>
    </row>
    <row r="13" spans="1:15" ht="26.25">
      <c r="A13" s="6" t="s">
        <v>31</v>
      </c>
      <c r="B13" s="14" t="s">
        <v>32</v>
      </c>
      <c r="C13" s="15">
        <f>I39-I44</f>
        <v>6164505.2999999989</v>
      </c>
      <c r="D13" s="15">
        <f t="shared" ref="D13:E13" si="4">J39-J44</f>
        <v>6675991</v>
      </c>
      <c r="E13" s="15">
        <f t="shared" si="4"/>
        <v>6576288.5</v>
      </c>
      <c r="G13" s="6" t="s">
        <v>33</v>
      </c>
      <c r="H13" s="14" t="s">
        <v>34</v>
      </c>
      <c r="I13" s="41">
        <v>2064017.3</v>
      </c>
      <c r="J13" s="41">
        <v>1006946.9</v>
      </c>
      <c r="K13" s="41">
        <v>1456271.2</v>
      </c>
      <c r="L13" s="3"/>
    </row>
    <row r="14" spans="1:15" ht="26.25">
      <c r="A14" s="6" t="s">
        <v>35</v>
      </c>
      <c r="B14" s="12" t="s">
        <v>36</v>
      </c>
      <c r="C14" s="13">
        <f>I18</f>
        <v>167145606.50000006</v>
      </c>
      <c r="D14" s="15">
        <f>J18</f>
        <v>179888152.80000001</v>
      </c>
      <c r="E14" s="15">
        <f>K18</f>
        <v>179821958.39999998</v>
      </c>
      <c r="G14" s="6" t="s">
        <v>37</v>
      </c>
      <c r="H14" s="14" t="s">
        <v>38</v>
      </c>
      <c r="I14" s="47">
        <v>1137227.2</v>
      </c>
      <c r="J14" s="41">
        <v>1589152</v>
      </c>
      <c r="K14" s="41">
        <v>2003162</v>
      </c>
      <c r="L14" s="3"/>
    </row>
    <row r="15" spans="1:15" ht="26.25">
      <c r="A15" s="6" t="s">
        <v>39</v>
      </c>
      <c r="B15" s="12" t="s">
        <v>40</v>
      </c>
      <c r="C15" s="37">
        <v>47335346.100000009</v>
      </c>
      <c r="D15" s="38">
        <v>48384666.000000007</v>
      </c>
      <c r="E15" s="38">
        <v>45484922.000000007</v>
      </c>
      <c r="G15" s="6" t="s">
        <v>41</v>
      </c>
      <c r="H15" s="14" t="s">
        <v>42</v>
      </c>
      <c r="I15" s="41">
        <v>762379</v>
      </c>
      <c r="J15" s="41">
        <v>1047650.7</v>
      </c>
      <c r="K15" s="41">
        <v>1225481.6000000001</v>
      </c>
      <c r="L15" s="3"/>
    </row>
    <row r="16" spans="1:15" ht="15.75">
      <c r="A16" s="6" t="s">
        <v>43</v>
      </c>
      <c r="B16" s="12" t="s">
        <v>44</v>
      </c>
      <c r="C16" s="37">
        <v>42182089.140000001</v>
      </c>
      <c r="D16" s="38">
        <v>25758685.700000003</v>
      </c>
      <c r="E16" s="38">
        <v>23484516.099999998</v>
      </c>
      <c r="G16" s="6" t="s">
        <v>45</v>
      </c>
      <c r="H16" s="14" t="s">
        <v>46</v>
      </c>
      <c r="I16" s="41">
        <v>177330</v>
      </c>
      <c r="J16" s="41">
        <v>177869.8</v>
      </c>
      <c r="K16" s="41">
        <v>177474.2</v>
      </c>
      <c r="L16" s="3"/>
    </row>
    <row r="17" spans="1:13" ht="15.75">
      <c r="A17" s="6" t="s">
        <v>47</v>
      </c>
      <c r="B17" s="12" t="s">
        <v>48</v>
      </c>
      <c r="C17" s="37">
        <v>33702668.599999994</v>
      </c>
      <c r="D17" s="38">
        <v>31993040.200000003</v>
      </c>
      <c r="E17" s="38">
        <v>31009875.900000002</v>
      </c>
      <c r="G17" s="6" t="s">
        <v>49</v>
      </c>
      <c r="H17" s="12" t="s">
        <v>50</v>
      </c>
      <c r="I17" s="41">
        <v>837857.69999999902</v>
      </c>
      <c r="J17" s="41">
        <v>1301583.3999999999</v>
      </c>
      <c r="K17" s="41">
        <v>4734044.3</v>
      </c>
      <c r="L17" s="3"/>
    </row>
    <row r="18" spans="1:13" ht="15.75">
      <c r="A18" s="6" t="s">
        <v>51</v>
      </c>
      <c r="B18" s="12" t="s">
        <v>52</v>
      </c>
      <c r="C18" s="37">
        <v>29582930.800000001</v>
      </c>
      <c r="D18" s="38">
        <v>34966548</v>
      </c>
      <c r="E18" s="38">
        <v>46014804.299999997</v>
      </c>
      <c r="G18" s="6" t="s">
        <v>35</v>
      </c>
      <c r="H18" s="12" t="s">
        <v>53</v>
      </c>
      <c r="I18" s="16">
        <f>I19+I20+I21+I22+I23</f>
        <v>167145606.50000006</v>
      </c>
      <c r="J18" s="16">
        <f t="shared" ref="J18:K18" si="5">J19+J20+J21+J22+J23</f>
        <v>179888152.80000001</v>
      </c>
      <c r="K18" s="16">
        <f t="shared" si="5"/>
        <v>179821958.39999998</v>
      </c>
      <c r="L18" s="3"/>
    </row>
    <row r="19" spans="1:13" ht="15.75">
      <c r="A19" s="6" t="s">
        <v>54</v>
      </c>
      <c r="B19" s="12" t="s">
        <v>55</v>
      </c>
      <c r="C19" s="37">
        <v>28424632.500000004</v>
      </c>
      <c r="D19" s="38">
        <v>25763357.499999996</v>
      </c>
      <c r="E19" s="38">
        <v>23454989.100000001</v>
      </c>
      <c r="G19" s="6" t="s">
        <v>56</v>
      </c>
      <c r="H19" s="14" t="s">
        <v>57</v>
      </c>
      <c r="I19" s="47">
        <v>65633486.600000076</v>
      </c>
      <c r="J19" s="41">
        <v>72644683.400000006</v>
      </c>
      <c r="K19" s="41">
        <v>65105067.700000003</v>
      </c>
      <c r="L19" s="3"/>
    </row>
    <row r="20" spans="1:13" ht="15.75">
      <c r="A20" s="6" t="s">
        <v>58</v>
      </c>
      <c r="B20" s="12" t="s">
        <v>59</v>
      </c>
      <c r="C20" s="37">
        <v>18617034.899999991</v>
      </c>
      <c r="D20" s="38">
        <v>21188591.699999999</v>
      </c>
      <c r="E20" s="38">
        <v>23361982.100000005</v>
      </c>
      <c r="G20" s="6" t="s">
        <v>60</v>
      </c>
      <c r="H20" s="14" t="s">
        <v>61</v>
      </c>
      <c r="I20" s="41">
        <v>-1137227.2</v>
      </c>
      <c r="J20" s="41">
        <v>-1589152</v>
      </c>
      <c r="K20" s="41">
        <v>-2003162.2</v>
      </c>
      <c r="L20" s="3"/>
    </row>
    <row r="21" spans="1:13" ht="15.75">
      <c r="A21" s="6" t="s">
        <v>62</v>
      </c>
      <c r="B21" s="12" t="s">
        <v>63</v>
      </c>
      <c r="C21" s="37">
        <v>14186113.40000001</v>
      </c>
      <c r="D21" s="38">
        <v>10001840.29999999</v>
      </c>
      <c r="E21" s="38">
        <v>15629072.799999997</v>
      </c>
      <c r="G21" s="6" t="s">
        <v>64</v>
      </c>
      <c r="H21" s="14" t="s">
        <v>65</v>
      </c>
      <c r="I21" s="47">
        <v>51649947.29999999</v>
      </c>
      <c r="J21" s="41">
        <v>55695424.600000001</v>
      </c>
      <c r="K21" s="41">
        <v>60500938.799999997</v>
      </c>
      <c r="L21" s="3"/>
    </row>
    <row r="22" spans="1:13" ht="15.75">
      <c r="A22" s="6" t="s">
        <v>66</v>
      </c>
      <c r="B22" s="12" t="s">
        <v>67</v>
      </c>
      <c r="C22" s="37">
        <v>9588813.5000000019</v>
      </c>
      <c r="D22" s="38">
        <v>10479739.300000001</v>
      </c>
      <c r="E22" s="38">
        <v>10497199.699999999</v>
      </c>
      <c r="G22" s="6" t="s">
        <v>68</v>
      </c>
      <c r="H22" s="14" t="s">
        <v>69</v>
      </c>
      <c r="I22" s="41">
        <v>5904434.7000000002</v>
      </c>
      <c r="J22" s="41">
        <v>1312123</v>
      </c>
      <c r="K22" s="41">
        <v>1374194.5</v>
      </c>
      <c r="L22" s="3"/>
    </row>
    <row r="23" spans="1:13" ht="15.75">
      <c r="A23" s="6" t="s">
        <v>70</v>
      </c>
      <c r="B23" s="12" t="s">
        <v>71</v>
      </c>
      <c r="C23" s="37">
        <v>8268698.2000000002</v>
      </c>
      <c r="D23" s="38">
        <v>10823594.800000001</v>
      </c>
      <c r="E23" s="38">
        <v>8953625.3000000007</v>
      </c>
      <c r="G23" s="6" t="s">
        <v>72</v>
      </c>
      <c r="H23" s="14" t="s">
        <v>73</v>
      </c>
      <c r="I23" s="41">
        <v>45094965.100000001</v>
      </c>
      <c r="J23" s="41">
        <v>51825073.799999997</v>
      </c>
      <c r="K23" s="41">
        <v>54844919.599999994</v>
      </c>
      <c r="L23" s="3"/>
    </row>
    <row r="24" spans="1:13" ht="15.75">
      <c r="A24" s="6" t="s">
        <v>74</v>
      </c>
      <c r="B24" s="12" t="s">
        <v>75</v>
      </c>
      <c r="C24" s="37">
        <v>2439723.4000000004</v>
      </c>
      <c r="D24" s="38">
        <v>2525140.6</v>
      </c>
      <c r="E24" s="38">
        <v>2492368.9</v>
      </c>
      <c r="G24" s="6" t="s">
        <v>39</v>
      </c>
      <c r="H24" s="12" t="s">
        <v>76</v>
      </c>
      <c r="I24" s="41">
        <f>I25+I26+I28+I29+I27</f>
        <v>249479222.59999999</v>
      </c>
      <c r="J24" s="41">
        <v>252755016.90000001</v>
      </c>
      <c r="K24" s="41">
        <v>255483512.09999999</v>
      </c>
      <c r="L24" s="3"/>
    </row>
    <row r="25" spans="1:13">
      <c r="G25" s="6" t="s">
        <v>77</v>
      </c>
      <c r="H25" s="14" t="s">
        <v>78</v>
      </c>
      <c r="I25" s="41">
        <v>184350393.19999999</v>
      </c>
      <c r="J25" s="41">
        <v>197400595.09999999</v>
      </c>
      <c r="K25" s="41">
        <v>196974862.30000001</v>
      </c>
      <c r="L25" s="3"/>
      <c r="M25" t="s">
        <v>400</v>
      </c>
    </row>
    <row r="26" spans="1:13" ht="26.25">
      <c r="C26"/>
      <c r="G26" s="6" t="s">
        <v>79</v>
      </c>
      <c r="H26" s="14" t="s">
        <v>80</v>
      </c>
      <c r="I26" s="41">
        <v>49170216.700000003</v>
      </c>
      <c r="J26" s="41">
        <v>61469768.299999997</v>
      </c>
      <c r="K26" s="41">
        <v>65693707.799999997</v>
      </c>
      <c r="L26" s="3"/>
      <c r="M26" s="19" t="s">
        <v>401</v>
      </c>
    </row>
    <row r="27" spans="1:13" ht="26.25">
      <c r="G27" s="6" t="s">
        <v>81</v>
      </c>
      <c r="H27" s="14" t="s">
        <v>82</v>
      </c>
      <c r="I27" s="41">
        <v>15323930.300000001</v>
      </c>
      <c r="J27" s="41">
        <v>21763797.699999999</v>
      </c>
      <c r="K27" s="41">
        <v>18102584</v>
      </c>
      <c r="L27" s="18"/>
    </row>
    <row r="28" spans="1:13" ht="26.25">
      <c r="G28" s="6" t="s">
        <v>83</v>
      </c>
      <c r="H28" s="14" t="s">
        <v>84</v>
      </c>
      <c r="I28" s="41">
        <v>154842.9</v>
      </c>
      <c r="J28" s="41">
        <v>83347.600000000006</v>
      </c>
      <c r="K28" s="41">
        <v>105870.9</v>
      </c>
      <c r="L28" s="3"/>
    </row>
    <row r="29" spans="1:13" ht="26.25" outlineLevel="1">
      <c r="G29" s="6" t="s">
        <v>85</v>
      </c>
      <c r="H29" s="14" t="s">
        <v>86</v>
      </c>
      <c r="I29" s="41">
        <v>479839.5</v>
      </c>
      <c r="J29" s="41">
        <v>109569.60000000001</v>
      </c>
      <c r="K29" s="41">
        <v>79978.7</v>
      </c>
      <c r="L29" s="3"/>
    </row>
    <row r="30" spans="1:13" ht="31.5" outlineLevel="1">
      <c r="G30" s="6" t="s">
        <v>43</v>
      </c>
      <c r="H30" s="12" t="s">
        <v>87</v>
      </c>
      <c r="I30" s="16">
        <f>I31+I32+I33+I34</f>
        <v>9082459.5</v>
      </c>
      <c r="J30" s="16">
        <f t="shared" ref="J30:K30" si="6">J31+J32+J33+J34</f>
        <v>9906622.5999999996</v>
      </c>
      <c r="K30" s="16">
        <f t="shared" si="6"/>
        <v>6554645.0999999996</v>
      </c>
      <c r="L30" s="3"/>
    </row>
    <row r="31" spans="1:13" outlineLevel="1">
      <c r="G31" s="6" t="s">
        <v>88</v>
      </c>
      <c r="H31" s="14" t="s">
        <v>89</v>
      </c>
      <c r="I31" s="41">
        <v>8822140</v>
      </c>
      <c r="J31" s="41">
        <v>9714845.9000000004</v>
      </c>
      <c r="K31" s="41">
        <v>6403039.7999999998</v>
      </c>
      <c r="L31" s="3"/>
    </row>
    <row r="32" spans="1:13" outlineLevel="1">
      <c r="G32" s="6" t="s">
        <v>90</v>
      </c>
      <c r="H32" s="14" t="s">
        <v>91</v>
      </c>
      <c r="I32" s="41">
        <v>27795.4</v>
      </c>
      <c r="J32" s="41">
        <v>25403.1</v>
      </c>
      <c r="K32" s="41">
        <v>9353.1</v>
      </c>
      <c r="L32" s="3"/>
    </row>
    <row r="33" spans="7:13" outlineLevel="1">
      <c r="G33" s="6" t="s">
        <v>92</v>
      </c>
      <c r="H33" s="14" t="s">
        <v>93</v>
      </c>
      <c r="I33" s="41">
        <v>77681.2</v>
      </c>
      <c r="J33" s="41">
        <v>83026</v>
      </c>
      <c r="K33" s="41">
        <v>36381.300000000003</v>
      </c>
      <c r="L33" s="3"/>
      <c r="M33" s="17"/>
    </row>
    <row r="34" spans="7:13" ht="26.25">
      <c r="G34" s="6" t="s">
        <v>94</v>
      </c>
      <c r="H34" s="14" t="s">
        <v>95</v>
      </c>
      <c r="I34" s="41">
        <v>154842.9</v>
      </c>
      <c r="J34" s="41">
        <v>83347.600000000006</v>
      </c>
      <c r="K34" s="41">
        <v>105870.9</v>
      </c>
      <c r="L34" s="3"/>
    </row>
    <row r="35" spans="7:13" ht="31.5" outlineLevel="1">
      <c r="G35" s="6" t="s">
        <v>47</v>
      </c>
      <c r="H35" s="12" t="s">
        <v>96</v>
      </c>
      <c r="I35" s="41">
        <f>I36+I37+I38</f>
        <v>10023688</v>
      </c>
      <c r="J35" s="41">
        <v>11407499</v>
      </c>
      <c r="K35" s="41">
        <v>10780781</v>
      </c>
      <c r="L35" s="3"/>
    </row>
    <row r="36" spans="7:13" ht="26.25" outlineLevel="1">
      <c r="G36" s="6" t="s">
        <v>97</v>
      </c>
      <c r="H36" s="14" t="s">
        <v>98</v>
      </c>
      <c r="I36" s="41">
        <v>9709319</v>
      </c>
      <c r="J36" s="41">
        <v>11063372</v>
      </c>
      <c r="K36" s="41">
        <v>9520745</v>
      </c>
      <c r="L36" s="3"/>
    </row>
    <row r="37" spans="7:13">
      <c r="G37" s="6" t="s">
        <v>99</v>
      </c>
      <c r="H37" s="14" t="s">
        <v>100</v>
      </c>
      <c r="I37" s="41">
        <v>245168</v>
      </c>
      <c r="J37" s="41">
        <v>259633</v>
      </c>
      <c r="K37" s="41">
        <v>222486</v>
      </c>
      <c r="L37" s="3"/>
    </row>
    <row r="38" spans="7:13" outlineLevel="1">
      <c r="G38" s="6" t="s">
        <v>101</v>
      </c>
      <c r="H38" s="14" t="s">
        <v>102</v>
      </c>
      <c r="I38" s="41">
        <v>69201</v>
      </c>
      <c r="J38" s="41">
        <v>84494</v>
      </c>
      <c r="K38" s="41">
        <v>82932</v>
      </c>
      <c r="L38" s="3"/>
    </row>
    <row r="39" spans="7:13" ht="31.5" outlineLevel="1">
      <c r="G39" s="6" t="s">
        <v>51</v>
      </c>
      <c r="H39" s="12" t="s">
        <v>103</v>
      </c>
      <c r="I39" s="16">
        <f>I40+I41+I42+I43+I44</f>
        <v>6644344.7999999989</v>
      </c>
      <c r="J39" s="16">
        <f t="shared" ref="J39:K39" si="7">J40+J41+J42+J43+J44</f>
        <v>6763329.4000000004</v>
      </c>
      <c r="K39" s="16">
        <f t="shared" si="7"/>
        <v>6655789.5</v>
      </c>
      <c r="L39" s="3"/>
    </row>
    <row r="40" spans="7:13" outlineLevel="1">
      <c r="G40" s="6" t="s">
        <v>104</v>
      </c>
      <c r="H40" s="14" t="s">
        <v>105</v>
      </c>
      <c r="I40" s="41">
        <v>6117121.5999999996</v>
      </c>
      <c r="J40" s="41">
        <v>6615266</v>
      </c>
      <c r="K40" s="41">
        <v>6541578</v>
      </c>
      <c r="L40" s="3"/>
    </row>
    <row r="41" spans="7:13" ht="26.25" outlineLevel="1">
      <c r="G41" s="6" t="s">
        <v>106</v>
      </c>
      <c r="H41" s="14" t="s">
        <v>107</v>
      </c>
      <c r="I41" s="41">
        <v>9004.1</v>
      </c>
      <c r="J41" s="41">
        <v>4330.3999999999996</v>
      </c>
      <c r="K41" s="41">
        <v>6455.8</v>
      </c>
      <c r="L41" s="3"/>
    </row>
    <row r="42" spans="7:13" ht="26.25" outlineLevel="1">
      <c r="G42" s="6" t="s">
        <v>108</v>
      </c>
      <c r="H42" s="14" t="s">
        <v>109</v>
      </c>
      <c r="I42" s="41">
        <v>10940.6</v>
      </c>
      <c r="J42" s="41">
        <v>16704.599999999999</v>
      </c>
      <c r="K42" s="41">
        <v>23680.400000000001</v>
      </c>
      <c r="L42" s="3"/>
    </row>
    <row r="43" spans="7:13" ht="26.25">
      <c r="G43" s="6" t="s">
        <v>110</v>
      </c>
      <c r="H43" s="14" t="s">
        <v>111</v>
      </c>
      <c r="I43" s="41">
        <v>27439</v>
      </c>
      <c r="J43" s="41">
        <v>39690</v>
      </c>
      <c r="K43" s="41">
        <v>4574.3</v>
      </c>
      <c r="L43" s="3"/>
    </row>
    <row r="44" spans="7:13" ht="26.25">
      <c r="G44" s="6" t="s">
        <v>112</v>
      </c>
      <c r="H44" s="14" t="s">
        <v>95</v>
      </c>
      <c r="I44" s="41">
        <v>479839.5</v>
      </c>
      <c r="J44" s="41">
        <v>87338.4</v>
      </c>
      <c r="K44" s="41">
        <v>79501</v>
      </c>
      <c r="L44" s="3"/>
    </row>
  </sheetData>
  <mergeCells count="2">
    <mergeCell ref="A1:E2"/>
    <mergeCell ref="G1:K2"/>
  </mergeCells>
  <hyperlinks>
    <hyperlink ref="M26" r:id="rId1"/>
  </hyperlinks>
  <pageMargins left="0.70866141732283472" right="0.70866141732283472" top="0.74803149606299213" bottom="0.74803149606299213" header="0.31496062992125984" footer="0.31496062992125984"/>
  <pageSetup paperSize="9" scale="46" orientation="landscape" horizontalDpi="4294967294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18"/>
  <sheetViews>
    <sheetView topLeftCell="A147" zoomScale="85" zoomScaleNormal="85" workbookViewId="0">
      <selection activeCell="C277" sqref="C277:C278"/>
    </sheetView>
  </sheetViews>
  <sheetFormatPr defaultRowHeight="15" outlineLevelRow="2"/>
  <cols>
    <col min="3" max="3" width="28.85546875" customWidth="1"/>
    <col min="4" max="4" width="6" customWidth="1"/>
    <col min="5" max="5" width="15.85546875" customWidth="1"/>
    <col min="6" max="6" width="14.42578125" customWidth="1"/>
  </cols>
  <sheetData>
    <row r="1" spans="1:6">
      <c r="A1" s="117" t="s">
        <v>378</v>
      </c>
      <c r="B1" s="117"/>
      <c r="C1" s="117"/>
      <c r="D1" s="117"/>
      <c r="E1" s="117"/>
      <c r="F1" s="117"/>
    </row>
    <row r="2" spans="1:6" s="21" customFormat="1" ht="132.75" customHeight="1">
      <c r="A2" s="20" t="s">
        <v>379</v>
      </c>
      <c r="B2" s="20" t="s">
        <v>380</v>
      </c>
      <c r="C2" s="20" t="s">
        <v>381</v>
      </c>
      <c r="D2" s="20" t="s">
        <v>382</v>
      </c>
      <c r="E2" s="20">
        <v>2012</v>
      </c>
      <c r="F2" s="20">
        <v>2013</v>
      </c>
    </row>
    <row r="3" spans="1:6">
      <c r="A3" s="112" t="s">
        <v>115</v>
      </c>
      <c r="B3" s="112"/>
      <c r="C3" s="112"/>
      <c r="D3" s="22" t="s">
        <v>383</v>
      </c>
      <c r="E3" s="23">
        <v>48589253.025540002</v>
      </c>
      <c r="F3" s="23">
        <v>49526422.459270008</v>
      </c>
    </row>
    <row r="4" spans="1:6">
      <c r="A4" s="112"/>
      <c r="B4" s="112"/>
      <c r="C4" s="112"/>
      <c r="D4" s="24" t="s">
        <v>384</v>
      </c>
      <c r="E4" s="25">
        <v>46250212.069159992</v>
      </c>
      <c r="F4" s="25">
        <v>48384666.000000007</v>
      </c>
    </row>
    <row r="5" spans="1:6" outlineLevel="1">
      <c r="A5" s="113" t="s">
        <v>113</v>
      </c>
      <c r="B5" s="113"/>
      <c r="C5" s="113" t="s">
        <v>114</v>
      </c>
      <c r="D5" s="26" t="s">
        <v>383</v>
      </c>
      <c r="E5" s="27">
        <v>3556845.8785600001</v>
      </c>
      <c r="F5" s="27">
        <v>2930806.78143</v>
      </c>
    </row>
    <row r="6" spans="1:6" outlineLevel="1">
      <c r="A6" s="113"/>
      <c r="B6" s="113"/>
      <c r="C6" s="113"/>
      <c r="D6" s="28" t="s">
        <v>384</v>
      </c>
      <c r="E6" s="29">
        <v>3556551.8871999998</v>
      </c>
      <c r="F6" s="29">
        <v>3201659.2</v>
      </c>
    </row>
    <row r="7" spans="1:6" outlineLevel="1">
      <c r="A7" s="113" t="s">
        <v>116</v>
      </c>
      <c r="B7" s="113"/>
      <c r="C7" s="113" t="s">
        <v>117</v>
      </c>
      <c r="D7" s="26" t="s">
        <v>383</v>
      </c>
      <c r="E7" s="27">
        <v>16426090.078</v>
      </c>
      <c r="F7" s="27">
        <v>15598919.78717</v>
      </c>
    </row>
    <row r="8" spans="1:6" outlineLevel="1">
      <c r="A8" s="113"/>
      <c r="B8" s="113"/>
      <c r="C8" s="113"/>
      <c r="D8" s="28" t="s">
        <v>384</v>
      </c>
      <c r="E8" s="29">
        <v>15837157.426290002</v>
      </c>
      <c r="F8" s="29">
        <v>16059713.5</v>
      </c>
    </row>
    <row r="9" spans="1:6" outlineLevel="1">
      <c r="A9" s="113" t="s">
        <v>118</v>
      </c>
      <c r="B9" s="113"/>
      <c r="C9" s="113" t="s">
        <v>119</v>
      </c>
      <c r="D9" s="26" t="s">
        <v>383</v>
      </c>
      <c r="E9" s="27">
        <v>15227991.120959999</v>
      </c>
      <c r="F9" s="27">
        <v>16511817.46239</v>
      </c>
    </row>
    <row r="10" spans="1:6" outlineLevel="1">
      <c r="A10" s="113"/>
      <c r="B10" s="113"/>
      <c r="C10" s="113"/>
      <c r="D10" s="28" t="s">
        <v>384</v>
      </c>
      <c r="E10" s="29">
        <v>13935432.058110001</v>
      </c>
      <c r="F10" s="29">
        <v>15315079.5</v>
      </c>
    </row>
    <row r="11" spans="1:6" outlineLevel="1">
      <c r="A11" s="113" t="s">
        <v>120</v>
      </c>
      <c r="B11" s="113"/>
      <c r="C11" s="113" t="s">
        <v>121</v>
      </c>
      <c r="D11" s="26" t="s">
        <v>383</v>
      </c>
      <c r="E11" s="27">
        <v>564978.74404999998</v>
      </c>
      <c r="F11" s="27">
        <v>5868093.8542799996</v>
      </c>
    </row>
    <row r="12" spans="1:6" outlineLevel="1">
      <c r="A12" s="113"/>
      <c r="B12" s="113"/>
      <c r="C12" s="113"/>
      <c r="D12" s="28" t="s">
        <v>384</v>
      </c>
      <c r="E12" s="29">
        <v>432144.35107999999</v>
      </c>
      <c r="F12" s="29">
        <v>1722674.7</v>
      </c>
    </row>
    <row r="13" spans="1:6" outlineLevel="1">
      <c r="A13" s="113" t="s">
        <v>122</v>
      </c>
      <c r="B13" s="113"/>
      <c r="C13" s="113" t="s">
        <v>123</v>
      </c>
      <c r="D13" s="26" t="s">
        <v>383</v>
      </c>
      <c r="E13" s="27">
        <v>0</v>
      </c>
      <c r="F13" s="27">
        <v>13500</v>
      </c>
    </row>
    <row r="14" spans="1:6" outlineLevel="1">
      <c r="A14" s="113"/>
      <c r="B14" s="113"/>
      <c r="C14" s="113"/>
      <c r="D14" s="28" t="s">
        <v>384</v>
      </c>
      <c r="E14" s="29">
        <v>0</v>
      </c>
      <c r="F14" s="29">
        <v>0</v>
      </c>
    </row>
    <row r="15" spans="1:6" outlineLevel="1">
      <c r="A15" s="113" t="s">
        <v>124</v>
      </c>
      <c r="B15" s="113"/>
      <c r="C15" s="113" t="s">
        <v>125</v>
      </c>
      <c r="D15" s="26" t="s">
        <v>383</v>
      </c>
      <c r="E15" s="27">
        <v>2739744.1140000001</v>
      </c>
      <c r="F15" s="27">
        <v>2821822.9029999999</v>
      </c>
    </row>
    <row r="16" spans="1:6" outlineLevel="1">
      <c r="A16" s="113"/>
      <c r="B16" s="113"/>
      <c r="C16" s="113"/>
      <c r="D16" s="28" t="s">
        <v>384</v>
      </c>
      <c r="E16" s="29">
        <v>2556162.8961199997</v>
      </c>
      <c r="F16" s="29">
        <v>2605952.5</v>
      </c>
    </row>
    <row r="17" spans="1:6" outlineLevel="1">
      <c r="A17" s="113" t="s">
        <v>126</v>
      </c>
      <c r="B17" s="113"/>
      <c r="C17" s="113" t="s">
        <v>127</v>
      </c>
      <c r="D17" s="26" t="s">
        <v>383</v>
      </c>
      <c r="E17" s="27">
        <v>499954.19500000001</v>
      </c>
      <c r="F17" s="27">
        <v>458907.59</v>
      </c>
    </row>
    <row r="18" spans="1:6" outlineLevel="1">
      <c r="A18" s="113"/>
      <c r="B18" s="113"/>
      <c r="C18" s="113"/>
      <c r="D18" s="28" t="s">
        <v>384</v>
      </c>
      <c r="E18" s="29">
        <v>497424.82785</v>
      </c>
      <c r="F18" s="29">
        <v>464840.6</v>
      </c>
    </row>
    <row r="19" spans="1:6" outlineLevel="1">
      <c r="A19" s="113" t="s">
        <v>128</v>
      </c>
      <c r="B19" s="113"/>
      <c r="C19" s="113" t="s">
        <v>129</v>
      </c>
      <c r="D19" s="26" t="s">
        <v>383</v>
      </c>
      <c r="E19" s="27">
        <v>124000</v>
      </c>
      <c r="F19" s="27">
        <v>99385.2</v>
      </c>
    </row>
    <row r="20" spans="1:6" outlineLevel="1">
      <c r="A20" s="113"/>
      <c r="B20" s="113"/>
      <c r="C20" s="113"/>
      <c r="D20" s="28" t="s">
        <v>384</v>
      </c>
      <c r="E20" s="29">
        <v>117643.65031999999</v>
      </c>
      <c r="F20" s="29">
        <v>124000</v>
      </c>
    </row>
    <row r="21" spans="1:6" outlineLevel="1">
      <c r="A21" s="113" t="s">
        <v>130</v>
      </c>
      <c r="B21" s="113"/>
      <c r="C21" s="113" t="s">
        <v>131</v>
      </c>
      <c r="D21" s="26" t="s">
        <v>383</v>
      </c>
      <c r="E21" s="27">
        <v>3661319.4309999999</v>
      </c>
      <c r="F21" s="27">
        <v>3478768.4810000001</v>
      </c>
    </row>
    <row r="22" spans="1:6" outlineLevel="1">
      <c r="A22" s="113"/>
      <c r="B22" s="113"/>
      <c r="C22" s="113"/>
      <c r="D22" s="28" t="s">
        <v>384</v>
      </c>
      <c r="E22" s="29">
        <v>3648116.8703999999</v>
      </c>
      <c r="F22" s="29">
        <v>3452528.3</v>
      </c>
    </row>
    <row r="23" spans="1:6" outlineLevel="1">
      <c r="A23" s="113" t="s">
        <v>132</v>
      </c>
      <c r="B23" s="113"/>
      <c r="C23" s="113" t="s">
        <v>133</v>
      </c>
      <c r="D23" s="26" t="s">
        <v>383</v>
      </c>
      <c r="E23" s="27">
        <v>359903.93830000004</v>
      </c>
      <c r="F23" s="27">
        <v>334152.7</v>
      </c>
    </row>
    <row r="24" spans="1:6" outlineLevel="1">
      <c r="A24" s="113"/>
      <c r="B24" s="113"/>
      <c r="C24" s="113"/>
      <c r="D24" s="28" t="s">
        <v>384</v>
      </c>
      <c r="E24" s="29">
        <v>358793.57530000003</v>
      </c>
      <c r="F24" s="29">
        <v>315175.09999999998</v>
      </c>
    </row>
    <row r="25" spans="1:6" outlineLevel="1">
      <c r="A25" s="113" t="s">
        <v>134</v>
      </c>
      <c r="B25" s="113"/>
      <c r="C25" s="113" t="s">
        <v>135</v>
      </c>
      <c r="D25" s="26" t="s">
        <v>383</v>
      </c>
      <c r="E25" s="27">
        <v>571963.29524000001</v>
      </c>
      <c r="F25" s="27">
        <v>533770.55299999996</v>
      </c>
    </row>
    <row r="26" spans="1:6" outlineLevel="1">
      <c r="A26" s="113"/>
      <c r="B26" s="113"/>
      <c r="C26" s="113"/>
      <c r="D26" s="28" t="s">
        <v>384</v>
      </c>
      <c r="E26" s="29">
        <v>569456.18637000001</v>
      </c>
      <c r="F26" s="29">
        <v>569885.4</v>
      </c>
    </row>
    <row r="27" spans="1:6" outlineLevel="1">
      <c r="A27" s="113" t="s">
        <v>136</v>
      </c>
      <c r="B27" s="113"/>
      <c r="C27" s="113" t="s">
        <v>137</v>
      </c>
      <c r="D27" s="26" t="s">
        <v>383</v>
      </c>
      <c r="E27" s="27">
        <v>748942.49300000002</v>
      </c>
      <c r="F27" s="27">
        <v>876477.147</v>
      </c>
    </row>
    <row r="28" spans="1:6" outlineLevel="1">
      <c r="A28" s="113"/>
      <c r="B28" s="113"/>
      <c r="C28" s="113"/>
      <c r="D28" s="28" t="s">
        <v>384</v>
      </c>
      <c r="E28" s="29">
        <v>733052.66564000002</v>
      </c>
      <c r="F28" s="29">
        <v>603792</v>
      </c>
    </row>
    <row r="29" spans="1:6" outlineLevel="1">
      <c r="A29" s="113" t="s">
        <v>138</v>
      </c>
      <c r="B29" s="113"/>
      <c r="C29" s="113" t="s">
        <v>139</v>
      </c>
      <c r="D29" s="26" t="s">
        <v>383</v>
      </c>
      <c r="E29" s="27">
        <v>4107519.7374299997</v>
      </c>
      <c r="F29" s="27">
        <v>0</v>
      </c>
    </row>
    <row r="30" spans="1:6" outlineLevel="1">
      <c r="A30" s="113"/>
      <c r="B30" s="113"/>
      <c r="C30" s="113"/>
      <c r="D30" s="28" t="s">
        <v>384</v>
      </c>
      <c r="E30" s="29">
        <v>4008275.67448</v>
      </c>
      <c r="F30" s="29">
        <v>3949365.2</v>
      </c>
    </row>
    <row r="31" spans="1:6" ht="15" customHeight="1">
      <c r="A31" s="112" t="s">
        <v>140</v>
      </c>
      <c r="B31" s="112"/>
      <c r="C31" s="112"/>
      <c r="D31" s="22" t="s">
        <v>383</v>
      </c>
      <c r="E31" s="23">
        <v>32558000.623</v>
      </c>
      <c r="F31" s="23">
        <v>24492102.5</v>
      </c>
    </row>
    <row r="32" spans="1:6">
      <c r="A32" s="112"/>
      <c r="B32" s="112"/>
      <c r="C32" s="112"/>
      <c r="D32" s="24" t="s">
        <v>384</v>
      </c>
      <c r="E32" s="25">
        <v>31677093.342980001</v>
      </c>
      <c r="F32" s="25">
        <v>34966548</v>
      </c>
    </row>
    <row r="33" spans="1:6" outlineLevel="1">
      <c r="A33" s="116" t="s">
        <v>141</v>
      </c>
      <c r="B33" s="113" t="s">
        <v>142</v>
      </c>
      <c r="C33" s="113" t="s">
        <v>143</v>
      </c>
      <c r="D33" s="26" t="s">
        <v>383</v>
      </c>
      <c r="E33" s="27">
        <v>32558000.623</v>
      </c>
      <c r="F33" s="27">
        <v>24492102.5</v>
      </c>
    </row>
    <row r="34" spans="1:6" ht="15" customHeight="1" outlineLevel="1">
      <c r="A34" s="116"/>
      <c r="B34" s="113" t="s">
        <v>142</v>
      </c>
      <c r="C34" s="113" t="s">
        <v>143</v>
      </c>
      <c r="D34" s="28" t="s">
        <v>384</v>
      </c>
      <c r="E34" s="29">
        <v>31677093.342980001</v>
      </c>
      <c r="F34" s="29">
        <v>34966548</v>
      </c>
    </row>
    <row r="35" spans="1:6" ht="15" customHeight="1">
      <c r="A35" s="112" t="s">
        <v>59</v>
      </c>
      <c r="B35" s="112"/>
      <c r="C35" s="112"/>
      <c r="D35" s="22" t="s">
        <v>383</v>
      </c>
      <c r="E35" s="23">
        <v>25298820.704730004</v>
      </c>
      <c r="F35" s="23">
        <v>22268888.474660002</v>
      </c>
    </row>
    <row r="36" spans="1:6">
      <c r="A36" s="112"/>
      <c r="B36" s="112"/>
      <c r="C36" s="112"/>
      <c r="D36" s="24" t="s">
        <v>384</v>
      </c>
      <c r="E36" s="25">
        <v>21362484.078699995</v>
      </c>
      <c r="F36" s="25">
        <v>21188591.699999988</v>
      </c>
    </row>
    <row r="37" spans="1:6" outlineLevel="1">
      <c r="A37" s="113" t="s">
        <v>144</v>
      </c>
      <c r="B37" s="113"/>
      <c r="C37" s="113" t="s">
        <v>145</v>
      </c>
      <c r="D37" s="26" t="s">
        <v>383</v>
      </c>
      <c r="E37" s="27">
        <v>1346512.55201</v>
      </c>
      <c r="F37" s="27">
        <v>1464954.5693099999</v>
      </c>
    </row>
    <row r="38" spans="1:6" outlineLevel="1">
      <c r="A38" s="113"/>
      <c r="B38" s="113"/>
      <c r="C38" s="113"/>
      <c r="D38" s="28" t="s">
        <v>384</v>
      </c>
      <c r="E38" s="29">
        <v>1278321.7299800001</v>
      </c>
      <c r="F38" s="29">
        <v>1301748.3999999999</v>
      </c>
    </row>
    <row r="39" spans="1:6" outlineLevel="1">
      <c r="A39" s="113" t="s">
        <v>146</v>
      </c>
      <c r="B39" s="113"/>
      <c r="C39" s="113" t="s">
        <v>147</v>
      </c>
      <c r="D39" s="26" t="s">
        <v>383</v>
      </c>
      <c r="E39" s="27">
        <v>337783.28907999996</v>
      </c>
      <c r="F39" s="27">
        <v>294492.82699999999</v>
      </c>
    </row>
    <row r="40" spans="1:6" outlineLevel="1">
      <c r="A40" s="113"/>
      <c r="B40" s="113"/>
      <c r="C40" s="113"/>
      <c r="D40" s="28" t="s">
        <v>384</v>
      </c>
      <c r="E40" s="29">
        <v>282572.23531000002</v>
      </c>
      <c r="F40" s="29">
        <v>334520</v>
      </c>
    </row>
    <row r="41" spans="1:6" outlineLevel="1">
      <c r="A41" s="113" t="s">
        <v>148</v>
      </c>
      <c r="B41" s="113"/>
      <c r="C41" s="113" t="s">
        <v>149</v>
      </c>
      <c r="D41" s="26" t="s">
        <v>383</v>
      </c>
      <c r="E41" s="27">
        <v>1976997.3233</v>
      </c>
      <c r="F41" s="27">
        <v>2997268.97859</v>
      </c>
    </row>
    <row r="42" spans="1:6" outlineLevel="1">
      <c r="A42" s="113"/>
      <c r="B42" s="113"/>
      <c r="C42" s="113"/>
      <c r="D42" s="28" t="s">
        <v>384</v>
      </c>
      <c r="E42" s="29">
        <v>1315303.0115499999</v>
      </c>
      <c r="F42" s="29">
        <v>2011122.8</v>
      </c>
    </row>
    <row r="43" spans="1:6" outlineLevel="1">
      <c r="A43" s="113" t="s">
        <v>150</v>
      </c>
      <c r="B43" s="113"/>
      <c r="C43" s="113" t="s">
        <v>151</v>
      </c>
      <c r="D43" s="26" t="s">
        <v>383</v>
      </c>
      <c r="E43" s="27">
        <v>196010.2</v>
      </c>
      <c r="F43" s="27">
        <v>45251.3</v>
      </c>
    </row>
    <row r="44" spans="1:6" outlineLevel="1">
      <c r="A44" s="113"/>
      <c r="B44" s="113"/>
      <c r="C44" s="113"/>
      <c r="D44" s="28" t="s">
        <v>384</v>
      </c>
      <c r="E44" s="29">
        <v>30916.59131</v>
      </c>
      <c r="F44" s="29">
        <v>46010.2</v>
      </c>
    </row>
    <row r="45" spans="1:6" outlineLevel="1">
      <c r="A45" s="113" t="s">
        <v>152</v>
      </c>
      <c r="B45" s="113"/>
      <c r="C45" s="113" t="s">
        <v>153</v>
      </c>
      <c r="D45" s="26" t="s">
        <v>383</v>
      </c>
      <c r="E45" s="27">
        <v>1191569.38032</v>
      </c>
      <c r="F45" s="27">
        <v>1366555.0688099999</v>
      </c>
    </row>
    <row r="46" spans="1:6" outlineLevel="1">
      <c r="A46" s="113"/>
      <c r="B46" s="113"/>
      <c r="C46" s="113"/>
      <c r="D46" s="28" t="s">
        <v>384</v>
      </c>
      <c r="E46" s="29">
        <v>1103824.5990200001</v>
      </c>
      <c r="F46" s="29">
        <v>1116412.1000000001</v>
      </c>
    </row>
    <row r="47" spans="1:6" outlineLevel="1">
      <c r="A47" s="113" t="s">
        <v>154</v>
      </c>
      <c r="B47" s="113"/>
      <c r="C47" s="113" t="s">
        <v>155</v>
      </c>
      <c r="D47" s="26" t="s">
        <v>383</v>
      </c>
      <c r="E47" s="27">
        <v>1106965.53379</v>
      </c>
      <c r="F47" s="27">
        <v>1499393.4677500001</v>
      </c>
    </row>
    <row r="48" spans="1:6" outlineLevel="1">
      <c r="A48" s="113"/>
      <c r="B48" s="113"/>
      <c r="C48" s="113"/>
      <c r="D48" s="28" t="s">
        <v>384</v>
      </c>
      <c r="E48" s="29">
        <v>1001108.96205</v>
      </c>
      <c r="F48" s="29">
        <v>857610.7</v>
      </c>
    </row>
    <row r="49" spans="1:6" outlineLevel="1">
      <c r="A49" s="113" t="s">
        <v>156</v>
      </c>
      <c r="B49" s="113"/>
      <c r="C49" s="113" t="s">
        <v>157</v>
      </c>
      <c r="D49" s="26" t="s">
        <v>383</v>
      </c>
      <c r="E49" s="27">
        <v>719172.01914999995</v>
      </c>
      <c r="F49" s="27">
        <v>668520.51665000001</v>
      </c>
    </row>
    <row r="50" spans="1:6" outlineLevel="1">
      <c r="A50" s="113"/>
      <c r="B50" s="113"/>
      <c r="C50" s="113"/>
      <c r="D50" s="28" t="s">
        <v>384</v>
      </c>
      <c r="E50" s="29">
        <v>644483.74011999997</v>
      </c>
      <c r="F50" s="29">
        <v>695585.3</v>
      </c>
    </row>
    <row r="51" spans="1:6" outlineLevel="1">
      <c r="A51" s="113" t="s">
        <v>158</v>
      </c>
      <c r="B51" s="113"/>
      <c r="C51" s="113" t="s">
        <v>159</v>
      </c>
      <c r="D51" s="26" t="s">
        <v>383</v>
      </c>
      <c r="E51" s="27">
        <v>6018882.4418400005</v>
      </c>
      <c r="F51" s="27">
        <v>4992284.6164100002</v>
      </c>
    </row>
    <row r="52" spans="1:6" outlineLevel="1">
      <c r="A52" s="113"/>
      <c r="B52" s="113"/>
      <c r="C52" s="113"/>
      <c r="D52" s="28" t="s">
        <v>384</v>
      </c>
      <c r="E52" s="29">
        <v>4326766.5425299993</v>
      </c>
      <c r="F52" s="29">
        <v>4130251.3</v>
      </c>
    </row>
    <row r="53" spans="1:6" outlineLevel="1">
      <c r="A53" s="113" t="s">
        <v>160</v>
      </c>
      <c r="B53" s="113"/>
      <c r="C53" s="113" t="s">
        <v>161</v>
      </c>
      <c r="D53" s="26" t="s">
        <v>383</v>
      </c>
      <c r="E53" s="27">
        <v>118903.39675</v>
      </c>
      <c r="F53" s="27">
        <v>416217.70776999998</v>
      </c>
    </row>
    <row r="54" spans="1:6" outlineLevel="1">
      <c r="A54" s="113"/>
      <c r="B54" s="113"/>
      <c r="C54" s="113"/>
      <c r="D54" s="28" t="s">
        <v>384</v>
      </c>
      <c r="E54" s="29">
        <v>87577.11473999999</v>
      </c>
      <c r="F54" s="29">
        <v>118869.3</v>
      </c>
    </row>
    <row r="55" spans="1:6" outlineLevel="1">
      <c r="A55" s="113" t="s">
        <v>162</v>
      </c>
      <c r="B55" s="113"/>
      <c r="C55" s="113" t="s">
        <v>163</v>
      </c>
      <c r="D55" s="26" t="s">
        <v>383</v>
      </c>
      <c r="E55" s="27">
        <v>6100954.4014300006</v>
      </c>
      <c r="F55" s="27">
        <v>0</v>
      </c>
    </row>
    <row r="56" spans="1:6" outlineLevel="1">
      <c r="A56" s="113"/>
      <c r="B56" s="113"/>
      <c r="C56" s="113"/>
      <c r="D56" s="28" t="s">
        <v>384</v>
      </c>
      <c r="E56" s="29">
        <v>5976144.6206200002</v>
      </c>
      <c r="F56" s="29">
        <v>5888288.7999999998</v>
      </c>
    </row>
    <row r="57" spans="1:6" outlineLevel="1">
      <c r="A57" s="113" t="s">
        <v>164</v>
      </c>
      <c r="B57" s="113"/>
      <c r="C57" s="113" t="s">
        <v>165</v>
      </c>
      <c r="D57" s="26" t="s">
        <v>383</v>
      </c>
      <c r="E57" s="27">
        <v>24255</v>
      </c>
      <c r="F57" s="27">
        <v>23688.5</v>
      </c>
    </row>
    <row r="58" spans="1:6" outlineLevel="1">
      <c r="A58" s="113"/>
      <c r="B58" s="113"/>
      <c r="C58" s="113"/>
      <c r="D58" s="28" t="s">
        <v>384</v>
      </c>
      <c r="E58" s="29">
        <v>24085.296019999998</v>
      </c>
      <c r="F58" s="29">
        <v>24255</v>
      </c>
    </row>
    <row r="59" spans="1:6" outlineLevel="1">
      <c r="A59" s="113" t="s">
        <v>166</v>
      </c>
      <c r="B59" s="113"/>
      <c r="C59" s="113" t="s">
        <v>167</v>
      </c>
      <c r="D59" s="26" t="s">
        <v>383</v>
      </c>
      <c r="E59" s="27">
        <v>0</v>
      </c>
      <c r="F59" s="27">
        <v>0</v>
      </c>
    </row>
    <row r="60" spans="1:6" outlineLevel="1">
      <c r="A60" s="113"/>
      <c r="B60" s="113"/>
      <c r="C60" s="113"/>
      <c r="D60" s="28" t="s">
        <v>384</v>
      </c>
      <c r="E60" s="29">
        <v>0</v>
      </c>
      <c r="F60" s="29">
        <v>0</v>
      </c>
    </row>
    <row r="61" spans="1:6" outlineLevel="1">
      <c r="A61" s="113" t="s">
        <v>168</v>
      </c>
      <c r="B61" s="113"/>
      <c r="C61" s="113" t="s">
        <v>169</v>
      </c>
      <c r="D61" s="26" t="s">
        <v>383</v>
      </c>
      <c r="E61" s="27">
        <v>28559.599999999999</v>
      </c>
      <c r="F61" s="27">
        <v>33518</v>
      </c>
    </row>
    <row r="62" spans="1:6" outlineLevel="1">
      <c r="A62" s="113"/>
      <c r="B62" s="113"/>
      <c r="C62" s="113"/>
      <c r="D62" s="28" t="s">
        <v>384</v>
      </c>
      <c r="E62" s="29">
        <v>28102.48172</v>
      </c>
      <c r="F62" s="29">
        <v>28559.599999999999</v>
      </c>
    </row>
    <row r="63" spans="1:6" outlineLevel="1">
      <c r="A63" s="113" t="s">
        <v>170</v>
      </c>
      <c r="B63" s="113"/>
      <c r="C63" s="113" t="s">
        <v>171</v>
      </c>
      <c r="D63" s="26" t="s">
        <v>383</v>
      </c>
      <c r="E63" s="27">
        <v>11740</v>
      </c>
      <c r="F63" s="27">
        <v>12884.3</v>
      </c>
    </row>
    <row r="64" spans="1:6" outlineLevel="1">
      <c r="A64" s="113"/>
      <c r="B64" s="113"/>
      <c r="C64" s="113"/>
      <c r="D64" s="28" t="s">
        <v>384</v>
      </c>
      <c r="E64" s="29">
        <v>8825.2567799999997</v>
      </c>
      <c r="F64" s="29">
        <v>11740</v>
      </c>
    </row>
    <row r="65" spans="1:6" outlineLevel="1">
      <c r="A65" s="113" t="s">
        <v>172</v>
      </c>
      <c r="B65" s="113"/>
      <c r="C65" s="113" t="s">
        <v>173</v>
      </c>
      <c r="D65" s="26" t="s">
        <v>383</v>
      </c>
      <c r="E65" s="27">
        <v>35574.1</v>
      </c>
      <c r="F65" s="27">
        <v>35177.9</v>
      </c>
    </row>
    <row r="66" spans="1:6" outlineLevel="1">
      <c r="A66" s="113"/>
      <c r="B66" s="113"/>
      <c r="C66" s="113"/>
      <c r="D66" s="28" t="s">
        <v>384</v>
      </c>
      <c r="E66" s="29">
        <v>34400.323779999999</v>
      </c>
      <c r="F66" s="29">
        <v>35574.1</v>
      </c>
    </row>
    <row r="67" spans="1:6" outlineLevel="1">
      <c r="A67" s="113" t="s">
        <v>174</v>
      </c>
      <c r="B67" s="113"/>
      <c r="C67" s="113" t="s">
        <v>175</v>
      </c>
      <c r="D67" s="26" t="s">
        <v>383</v>
      </c>
      <c r="E67" s="27">
        <v>20172.059539999998</v>
      </c>
      <c r="F67" s="27">
        <v>19430.191719999999</v>
      </c>
    </row>
    <row r="68" spans="1:6" outlineLevel="1">
      <c r="A68" s="113"/>
      <c r="B68" s="113"/>
      <c r="C68" s="113"/>
      <c r="D68" s="28" t="s">
        <v>384</v>
      </c>
      <c r="E68" s="29">
        <v>19942.56739</v>
      </c>
      <c r="F68" s="29">
        <v>20155.3</v>
      </c>
    </row>
    <row r="69" spans="1:6" outlineLevel="1">
      <c r="A69" s="113" t="s">
        <v>176</v>
      </c>
      <c r="B69" s="113"/>
      <c r="C69" s="113" t="s">
        <v>177</v>
      </c>
      <c r="D69" s="26" t="s">
        <v>383</v>
      </c>
      <c r="E69" s="27">
        <v>75506.358999999997</v>
      </c>
      <c r="F69" s="27">
        <v>65856.274999999994</v>
      </c>
    </row>
    <row r="70" spans="1:6" outlineLevel="1">
      <c r="A70" s="113"/>
      <c r="B70" s="113"/>
      <c r="C70" s="113"/>
      <c r="D70" s="28" t="s">
        <v>384</v>
      </c>
      <c r="E70" s="29">
        <v>73476.868870000006</v>
      </c>
      <c r="F70" s="29">
        <v>73190.399999999994</v>
      </c>
    </row>
    <row r="71" spans="1:6" outlineLevel="1">
      <c r="A71" s="113" t="s">
        <v>178</v>
      </c>
      <c r="B71" s="113"/>
      <c r="C71" s="113" t="s">
        <v>179</v>
      </c>
      <c r="D71" s="26" t="s">
        <v>383</v>
      </c>
      <c r="E71" s="27">
        <v>73364.371750000006</v>
      </c>
      <c r="F71" s="27">
        <v>71453.741709999988</v>
      </c>
    </row>
    <row r="72" spans="1:6" outlineLevel="1">
      <c r="A72" s="113"/>
      <c r="B72" s="113"/>
      <c r="C72" s="113"/>
      <c r="D72" s="28" t="s">
        <v>384</v>
      </c>
      <c r="E72" s="29">
        <v>63293.719090000006</v>
      </c>
      <c r="F72" s="29">
        <v>73353.100000000006</v>
      </c>
    </row>
    <row r="73" spans="1:6" outlineLevel="1">
      <c r="A73" s="113" t="s">
        <v>180</v>
      </c>
      <c r="B73" s="113"/>
      <c r="C73" s="113" t="s">
        <v>181</v>
      </c>
      <c r="D73" s="26" t="s">
        <v>383</v>
      </c>
      <c r="E73" s="27">
        <v>48714.731310000003</v>
      </c>
      <c r="F73" s="27">
        <v>43972.032340000005</v>
      </c>
    </row>
    <row r="74" spans="1:6" outlineLevel="1">
      <c r="A74" s="113"/>
      <c r="B74" s="113"/>
      <c r="C74" s="113"/>
      <c r="D74" s="28" t="s">
        <v>384</v>
      </c>
      <c r="E74" s="29">
        <v>44033.721259999998</v>
      </c>
      <c r="F74" s="29">
        <v>44701.1</v>
      </c>
    </row>
    <row r="75" spans="1:6" outlineLevel="1">
      <c r="A75" s="113" t="s">
        <v>182</v>
      </c>
      <c r="B75" s="113"/>
      <c r="C75" s="113" t="s">
        <v>183</v>
      </c>
      <c r="D75" s="26" t="s">
        <v>383</v>
      </c>
      <c r="E75" s="27">
        <v>36894.190999999999</v>
      </c>
      <c r="F75" s="27">
        <v>35535.190430000002</v>
      </c>
    </row>
    <row r="76" spans="1:6" outlineLevel="1">
      <c r="A76" s="113"/>
      <c r="B76" s="113"/>
      <c r="C76" s="113"/>
      <c r="D76" s="28" t="s">
        <v>384</v>
      </c>
      <c r="E76" s="29">
        <v>36618.739809999999</v>
      </c>
      <c r="F76" s="29">
        <v>36716.5</v>
      </c>
    </row>
    <row r="77" spans="1:6" outlineLevel="1">
      <c r="A77" s="113" t="s">
        <v>184</v>
      </c>
      <c r="B77" s="113"/>
      <c r="C77" s="113" t="s">
        <v>185</v>
      </c>
      <c r="D77" s="26" t="s">
        <v>383</v>
      </c>
      <c r="E77" s="27">
        <v>23012.714</v>
      </c>
      <c r="F77" s="27">
        <v>21937.514729999999</v>
      </c>
    </row>
    <row r="78" spans="1:6" outlineLevel="1">
      <c r="A78" s="113"/>
      <c r="B78" s="113"/>
      <c r="C78" s="113"/>
      <c r="D78" s="28" t="s">
        <v>384</v>
      </c>
      <c r="E78" s="29">
        <v>22981.555660000002</v>
      </c>
      <c r="F78" s="29">
        <v>22985.7</v>
      </c>
    </row>
    <row r="79" spans="1:6" outlineLevel="1">
      <c r="A79" s="113" t="s">
        <v>186</v>
      </c>
      <c r="B79" s="113"/>
      <c r="C79" s="113" t="s">
        <v>187</v>
      </c>
      <c r="D79" s="26" t="s">
        <v>383</v>
      </c>
      <c r="E79" s="27">
        <v>41170.34678</v>
      </c>
      <c r="F79" s="27">
        <v>44277.788500000002</v>
      </c>
    </row>
    <row r="80" spans="1:6" outlineLevel="1">
      <c r="A80" s="113"/>
      <c r="B80" s="113"/>
      <c r="C80" s="113"/>
      <c r="D80" s="28" t="s">
        <v>384</v>
      </c>
      <c r="E80" s="29">
        <v>39661.000270000004</v>
      </c>
      <c r="F80" s="29">
        <v>40351</v>
      </c>
    </row>
    <row r="81" spans="1:6" outlineLevel="1">
      <c r="A81" s="113" t="s">
        <v>188</v>
      </c>
      <c r="B81" s="113"/>
      <c r="C81" s="113" t="s">
        <v>189</v>
      </c>
      <c r="D81" s="26" t="s">
        <v>383</v>
      </c>
      <c r="E81" s="27">
        <v>98911.912389999998</v>
      </c>
      <c r="F81" s="27">
        <v>85762.041549999994</v>
      </c>
    </row>
    <row r="82" spans="1:6" outlineLevel="1">
      <c r="A82" s="113"/>
      <c r="B82" s="113"/>
      <c r="C82" s="113"/>
      <c r="D82" s="28" t="s">
        <v>384</v>
      </c>
      <c r="E82" s="29">
        <v>97904.69359000001</v>
      </c>
      <c r="F82" s="29">
        <v>98898.6</v>
      </c>
    </row>
    <row r="83" spans="1:6" outlineLevel="1">
      <c r="A83" s="113" t="s">
        <v>190</v>
      </c>
      <c r="B83" s="113"/>
      <c r="C83" s="113" t="s">
        <v>191</v>
      </c>
      <c r="D83" s="26" t="s">
        <v>383</v>
      </c>
      <c r="E83" s="27">
        <v>173218.3316</v>
      </c>
      <c r="F83" s="27">
        <v>172833.72321</v>
      </c>
    </row>
    <row r="84" spans="1:6" outlineLevel="1">
      <c r="A84" s="113"/>
      <c r="B84" s="113"/>
      <c r="C84" s="113"/>
      <c r="D84" s="28" t="s">
        <v>384</v>
      </c>
      <c r="E84" s="29">
        <v>163877.61605000001</v>
      </c>
      <c r="F84" s="29">
        <v>172911.3</v>
      </c>
    </row>
    <row r="85" spans="1:6" outlineLevel="1">
      <c r="A85" s="113" t="s">
        <v>192</v>
      </c>
      <c r="B85" s="113"/>
      <c r="C85" s="113" t="s">
        <v>193</v>
      </c>
      <c r="D85" s="26" t="s">
        <v>383</v>
      </c>
      <c r="E85" s="27">
        <v>126289.17200000001</v>
      </c>
      <c r="F85" s="27">
        <v>2102617.90441</v>
      </c>
    </row>
    <row r="86" spans="1:6" outlineLevel="1">
      <c r="A86" s="113"/>
      <c r="B86" s="113"/>
      <c r="C86" s="113"/>
      <c r="D86" s="28" t="s">
        <v>384</v>
      </c>
      <c r="E86" s="29">
        <v>110875.89272</v>
      </c>
      <c r="F86" s="29">
        <v>126276.7</v>
      </c>
    </row>
    <row r="87" spans="1:6" outlineLevel="1">
      <c r="A87" s="113" t="s">
        <v>194</v>
      </c>
      <c r="B87" s="113"/>
      <c r="C87" s="113" t="s">
        <v>195</v>
      </c>
      <c r="D87" s="26" t="s">
        <v>383</v>
      </c>
      <c r="E87" s="27">
        <v>19000</v>
      </c>
      <c r="F87" s="27">
        <v>19000</v>
      </c>
    </row>
    <row r="88" spans="1:6" outlineLevel="1">
      <c r="A88" s="113"/>
      <c r="B88" s="113"/>
      <c r="C88" s="113"/>
      <c r="D88" s="28" t="s">
        <v>384</v>
      </c>
      <c r="E88" s="29">
        <v>13837.49577</v>
      </c>
      <c r="F88" s="29">
        <v>19000</v>
      </c>
    </row>
    <row r="89" spans="1:6" outlineLevel="1">
      <c r="A89" s="113" t="s">
        <v>196</v>
      </c>
      <c r="B89" s="113"/>
      <c r="C89" s="113" t="s">
        <v>197</v>
      </c>
      <c r="D89" s="26" t="s">
        <v>383</v>
      </c>
      <c r="E89" s="27">
        <v>193671.32506999999</v>
      </c>
      <c r="F89" s="27">
        <v>412551.04463999998</v>
      </c>
    </row>
    <row r="90" spans="1:6" outlineLevel="1">
      <c r="A90" s="113"/>
      <c r="B90" s="113"/>
      <c r="C90" s="113"/>
      <c r="D90" s="28" t="s">
        <v>384</v>
      </c>
      <c r="E90" s="29">
        <v>101750.21881000001</v>
      </c>
      <c r="F90" s="29">
        <v>68510.899999999994</v>
      </c>
    </row>
    <row r="91" spans="1:6" outlineLevel="1">
      <c r="A91" s="113" t="s">
        <v>198</v>
      </c>
      <c r="B91" s="113"/>
      <c r="C91" s="113" t="s">
        <v>199</v>
      </c>
      <c r="D91" s="26" t="s">
        <v>383</v>
      </c>
      <c r="E91" s="27">
        <v>175977.82842999999</v>
      </c>
      <c r="F91" s="27">
        <v>137483.09363999998</v>
      </c>
    </row>
    <row r="92" spans="1:6" outlineLevel="1">
      <c r="A92" s="113"/>
      <c r="B92" s="113"/>
      <c r="C92" s="113"/>
      <c r="D92" s="28" t="s">
        <v>384</v>
      </c>
      <c r="E92" s="29">
        <v>166949.30850000001</v>
      </c>
      <c r="F92" s="29">
        <v>153266.20000000001</v>
      </c>
    </row>
    <row r="93" spans="1:6" outlineLevel="1">
      <c r="A93" s="113" t="s">
        <v>200</v>
      </c>
      <c r="B93" s="113"/>
      <c r="C93" s="113" t="s">
        <v>201</v>
      </c>
      <c r="D93" s="26" t="s">
        <v>383</v>
      </c>
      <c r="E93" s="27">
        <v>163964.60827</v>
      </c>
      <c r="F93" s="27">
        <v>172833.88880000002</v>
      </c>
    </row>
    <row r="94" spans="1:6" outlineLevel="1">
      <c r="A94" s="113"/>
      <c r="B94" s="113"/>
      <c r="C94" s="113"/>
      <c r="D94" s="28" t="s">
        <v>384</v>
      </c>
      <c r="E94" s="29">
        <v>153100.11130000002</v>
      </c>
      <c r="F94" s="29">
        <v>96402</v>
      </c>
    </row>
    <row r="95" spans="1:6" outlineLevel="1">
      <c r="A95" s="113" t="s">
        <v>202</v>
      </c>
      <c r="B95" s="113"/>
      <c r="C95" s="113" t="s">
        <v>203</v>
      </c>
      <c r="D95" s="26" t="s">
        <v>383</v>
      </c>
      <c r="E95" s="27">
        <v>203092.41513000001</v>
      </c>
      <c r="F95" s="27">
        <v>230186.55469999998</v>
      </c>
    </row>
    <row r="96" spans="1:6" outlineLevel="1">
      <c r="A96" s="113"/>
      <c r="B96" s="113"/>
      <c r="C96" s="113"/>
      <c r="D96" s="28" t="s">
        <v>384</v>
      </c>
      <c r="E96" s="29">
        <v>176572.10511</v>
      </c>
      <c r="F96" s="29">
        <v>137279.4</v>
      </c>
    </row>
    <row r="97" spans="1:6" outlineLevel="1">
      <c r="A97" s="113" t="s">
        <v>204</v>
      </c>
      <c r="B97" s="113"/>
      <c r="C97" s="113" t="s">
        <v>205</v>
      </c>
      <c r="D97" s="26" t="s">
        <v>383</v>
      </c>
      <c r="E97" s="27">
        <v>383418.71529000002</v>
      </c>
      <c r="F97" s="27">
        <v>255015.80781999999</v>
      </c>
    </row>
    <row r="98" spans="1:6" outlineLevel="1">
      <c r="A98" s="113"/>
      <c r="B98" s="113"/>
      <c r="C98" s="113"/>
      <c r="D98" s="28" t="s">
        <v>384</v>
      </c>
      <c r="E98" s="29">
        <v>334248.09726999997</v>
      </c>
      <c r="F98" s="29">
        <v>121211.7</v>
      </c>
    </row>
    <row r="99" spans="1:6" outlineLevel="1">
      <c r="A99" s="113" t="s">
        <v>206</v>
      </c>
      <c r="B99" s="113"/>
      <c r="C99" s="113" t="s">
        <v>207</v>
      </c>
      <c r="D99" s="26" t="s">
        <v>383</v>
      </c>
      <c r="E99" s="27">
        <v>138898.81531999999</v>
      </c>
      <c r="F99" s="27">
        <v>125418.97785</v>
      </c>
    </row>
    <row r="100" spans="1:6" outlineLevel="1">
      <c r="A100" s="113"/>
      <c r="B100" s="113"/>
      <c r="C100" s="113"/>
      <c r="D100" s="28" t="s">
        <v>384</v>
      </c>
      <c r="E100" s="29">
        <v>135782.58068000001</v>
      </c>
      <c r="F100" s="29">
        <v>125098.4</v>
      </c>
    </row>
    <row r="101" spans="1:6" outlineLevel="1">
      <c r="A101" s="113" t="s">
        <v>208</v>
      </c>
      <c r="B101" s="113"/>
      <c r="C101" s="113" t="s">
        <v>209</v>
      </c>
      <c r="D101" s="26" t="s">
        <v>383</v>
      </c>
      <c r="E101" s="27">
        <v>119977.40183</v>
      </c>
      <c r="F101" s="27">
        <v>97031.077999999994</v>
      </c>
    </row>
    <row r="102" spans="1:6" outlineLevel="1">
      <c r="A102" s="113"/>
      <c r="B102" s="113"/>
      <c r="C102" s="113"/>
      <c r="D102" s="28" t="s">
        <v>384</v>
      </c>
      <c r="E102" s="29">
        <v>110365.51845</v>
      </c>
      <c r="F102" s="29">
        <v>98013.2</v>
      </c>
    </row>
    <row r="103" spans="1:6" outlineLevel="1">
      <c r="A103" s="113" t="s">
        <v>210</v>
      </c>
      <c r="B103" s="113"/>
      <c r="C103" s="113" t="s">
        <v>211</v>
      </c>
      <c r="D103" s="26" t="s">
        <v>383</v>
      </c>
      <c r="E103" s="27">
        <v>135347.47452000002</v>
      </c>
      <c r="F103" s="27">
        <v>171862.49875999999</v>
      </c>
    </row>
    <row r="104" spans="1:6" outlineLevel="1">
      <c r="A104" s="113"/>
      <c r="B104" s="113"/>
      <c r="C104" s="113"/>
      <c r="D104" s="28" t="s">
        <v>384</v>
      </c>
      <c r="E104" s="29">
        <v>133138.11004</v>
      </c>
      <c r="F104" s="29">
        <v>109952.5</v>
      </c>
    </row>
    <row r="105" spans="1:6" outlineLevel="1">
      <c r="A105" s="113" t="s">
        <v>212</v>
      </c>
      <c r="B105" s="113"/>
      <c r="C105" s="113" t="s">
        <v>213</v>
      </c>
      <c r="D105" s="26" t="s">
        <v>383</v>
      </c>
      <c r="E105" s="27">
        <v>276943.22366000002</v>
      </c>
      <c r="F105" s="27">
        <v>215119.79149</v>
      </c>
    </row>
    <row r="106" spans="1:6" outlineLevel="1">
      <c r="A106" s="113"/>
      <c r="B106" s="113"/>
      <c r="C106" s="113"/>
      <c r="D106" s="28" t="s">
        <v>384</v>
      </c>
      <c r="E106" s="29">
        <v>184753.87221</v>
      </c>
      <c r="F106" s="29">
        <v>106108.4</v>
      </c>
    </row>
    <row r="107" spans="1:6" outlineLevel="1">
      <c r="A107" s="113" t="s">
        <v>214</v>
      </c>
      <c r="B107" s="113"/>
      <c r="C107" s="113" t="s">
        <v>215</v>
      </c>
      <c r="D107" s="26" t="s">
        <v>383</v>
      </c>
      <c r="E107" s="27">
        <v>185260.65489999999</v>
      </c>
      <c r="F107" s="27">
        <v>160721.02086000002</v>
      </c>
    </row>
    <row r="108" spans="1:6" outlineLevel="1">
      <c r="A108" s="113"/>
      <c r="B108" s="113"/>
      <c r="C108" s="113"/>
      <c r="D108" s="28" t="s">
        <v>384</v>
      </c>
      <c r="E108" s="29">
        <v>173973.36262</v>
      </c>
      <c r="F108" s="29">
        <v>148807.6</v>
      </c>
    </row>
    <row r="109" spans="1:6" outlineLevel="1">
      <c r="A109" s="113" t="s">
        <v>216</v>
      </c>
      <c r="B109" s="113"/>
      <c r="C109" s="113" t="s">
        <v>217</v>
      </c>
      <c r="D109" s="26" t="s">
        <v>383</v>
      </c>
      <c r="E109" s="27">
        <v>123368.93783</v>
      </c>
      <c r="F109" s="27">
        <v>145085.37428999998</v>
      </c>
    </row>
    <row r="110" spans="1:6" outlineLevel="1">
      <c r="A110" s="113"/>
      <c r="B110" s="113"/>
      <c r="C110" s="113"/>
      <c r="D110" s="28" t="s">
        <v>384</v>
      </c>
      <c r="E110" s="29">
        <v>111137.96026000001</v>
      </c>
      <c r="F110" s="29">
        <v>108707.3</v>
      </c>
    </row>
    <row r="111" spans="1:6" outlineLevel="1">
      <c r="A111" s="113" t="s">
        <v>218</v>
      </c>
      <c r="B111" s="113"/>
      <c r="C111" s="113" t="s">
        <v>219</v>
      </c>
      <c r="D111" s="26" t="s">
        <v>383</v>
      </c>
      <c r="E111" s="27">
        <v>169099.00534999999</v>
      </c>
      <c r="F111" s="27">
        <v>224041.9</v>
      </c>
    </row>
    <row r="112" spans="1:6" outlineLevel="1">
      <c r="A112" s="113"/>
      <c r="B112" s="113"/>
      <c r="C112" s="113"/>
      <c r="D112" s="28" t="s">
        <v>384</v>
      </c>
      <c r="E112" s="29">
        <v>146310.03100999998</v>
      </c>
      <c r="F112" s="29">
        <v>109044.7</v>
      </c>
    </row>
    <row r="113" spans="1:6" outlineLevel="1">
      <c r="A113" s="113" t="s">
        <v>220</v>
      </c>
      <c r="B113" s="113"/>
      <c r="C113" s="113" t="s">
        <v>221</v>
      </c>
      <c r="D113" s="26" t="s">
        <v>383</v>
      </c>
      <c r="E113" s="27">
        <v>157018.08230000001</v>
      </c>
      <c r="F113" s="27">
        <v>139793.446</v>
      </c>
    </row>
    <row r="114" spans="1:6" outlineLevel="1">
      <c r="A114" s="113"/>
      <c r="B114" s="113"/>
      <c r="C114" s="113"/>
      <c r="D114" s="28" t="s">
        <v>384</v>
      </c>
      <c r="E114" s="29">
        <v>141707.86731</v>
      </c>
      <c r="F114" s="29">
        <v>129548.5</v>
      </c>
    </row>
    <row r="115" spans="1:6" outlineLevel="1">
      <c r="A115" s="113" t="s">
        <v>222</v>
      </c>
      <c r="B115" s="113"/>
      <c r="C115" s="113" t="s">
        <v>223</v>
      </c>
      <c r="D115" s="26" t="s">
        <v>383</v>
      </c>
      <c r="E115" s="27">
        <v>157468.2616</v>
      </c>
      <c r="F115" s="27">
        <v>130232.35699</v>
      </c>
    </row>
    <row r="116" spans="1:6" outlineLevel="1">
      <c r="A116" s="113"/>
      <c r="B116" s="113"/>
      <c r="C116" s="113"/>
      <c r="D116" s="28" t="s">
        <v>384</v>
      </c>
      <c r="E116" s="29">
        <v>123178.09479</v>
      </c>
      <c r="F116" s="29">
        <v>100730.1</v>
      </c>
    </row>
    <row r="117" spans="1:6" outlineLevel="1">
      <c r="A117" s="113" t="s">
        <v>224</v>
      </c>
      <c r="B117" s="113"/>
      <c r="C117" s="113" t="s">
        <v>225</v>
      </c>
      <c r="D117" s="26" t="s">
        <v>383</v>
      </c>
      <c r="E117" s="27">
        <v>399077.41486000002</v>
      </c>
      <c r="F117" s="27">
        <v>166979.68828</v>
      </c>
    </row>
    <row r="118" spans="1:6" outlineLevel="1">
      <c r="A118" s="113"/>
      <c r="B118" s="113"/>
      <c r="C118" s="113"/>
      <c r="D118" s="28" t="s">
        <v>384</v>
      </c>
      <c r="E118" s="29">
        <v>180337.62231000001</v>
      </c>
      <c r="F118" s="29">
        <v>150568.70000000001</v>
      </c>
    </row>
    <row r="119" spans="1:6" outlineLevel="1">
      <c r="A119" s="113" t="s">
        <v>226</v>
      </c>
      <c r="B119" s="113"/>
      <c r="C119" s="113" t="s">
        <v>227</v>
      </c>
      <c r="D119" s="26" t="s">
        <v>383</v>
      </c>
      <c r="E119" s="27">
        <v>136700.21865999998</v>
      </c>
      <c r="F119" s="27">
        <v>105261.30159999999</v>
      </c>
    </row>
    <row r="120" spans="1:6" outlineLevel="1">
      <c r="A120" s="113"/>
      <c r="B120" s="113"/>
      <c r="C120" s="113"/>
      <c r="D120" s="28" t="s">
        <v>384</v>
      </c>
      <c r="E120" s="29">
        <v>120979.89515000001</v>
      </c>
      <c r="F120" s="29">
        <v>121050.5</v>
      </c>
    </row>
    <row r="121" spans="1:6" outlineLevel="1">
      <c r="A121" s="113" t="s">
        <v>228</v>
      </c>
      <c r="B121" s="113"/>
      <c r="C121" s="113" t="s">
        <v>229</v>
      </c>
      <c r="D121" s="26" t="s">
        <v>383</v>
      </c>
      <c r="E121" s="27">
        <v>153511.74906999999</v>
      </c>
      <c r="F121" s="27">
        <v>105079.13706000001</v>
      </c>
    </row>
    <row r="122" spans="1:6" outlineLevel="1">
      <c r="A122" s="113"/>
      <c r="B122" s="113"/>
      <c r="C122" s="113"/>
      <c r="D122" s="28" t="s">
        <v>384</v>
      </c>
      <c r="E122" s="29">
        <v>148474.26572999998</v>
      </c>
      <c r="F122" s="29">
        <v>98838.399999999994</v>
      </c>
    </row>
    <row r="123" spans="1:6" outlineLevel="1">
      <c r="A123" s="113" t="s">
        <v>230</v>
      </c>
      <c r="B123" s="113"/>
      <c r="C123" s="113" t="s">
        <v>231</v>
      </c>
      <c r="D123" s="26" t="s">
        <v>383</v>
      </c>
      <c r="E123" s="27">
        <v>124431.76678000001</v>
      </c>
      <c r="F123" s="27">
        <v>149129.58549</v>
      </c>
    </row>
    <row r="124" spans="1:6" outlineLevel="1">
      <c r="A124" s="113"/>
      <c r="B124" s="113"/>
      <c r="C124" s="113"/>
      <c r="D124" s="28" t="s">
        <v>384</v>
      </c>
      <c r="E124" s="29">
        <v>111506.87324</v>
      </c>
      <c r="F124" s="29">
        <v>102882.1</v>
      </c>
    </row>
    <row r="125" spans="1:6" outlineLevel="1">
      <c r="A125" s="113" t="s">
        <v>232</v>
      </c>
      <c r="B125" s="113"/>
      <c r="C125" s="113" t="s">
        <v>233</v>
      </c>
      <c r="D125" s="26" t="s">
        <v>383</v>
      </c>
      <c r="E125" s="27">
        <v>113461.50981999999</v>
      </c>
      <c r="F125" s="27">
        <v>131051.27931999999</v>
      </c>
    </row>
    <row r="126" spans="1:6" outlineLevel="1">
      <c r="A126" s="113"/>
      <c r="B126" s="113"/>
      <c r="C126" s="113"/>
      <c r="D126" s="28" t="s">
        <v>384</v>
      </c>
      <c r="E126" s="29">
        <v>109478.33229999999</v>
      </c>
      <c r="F126" s="29">
        <v>105369.5</v>
      </c>
    </row>
    <row r="127" spans="1:6" outlineLevel="1">
      <c r="A127" s="113" t="s">
        <v>234</v>
      </c>
      <c r="B127" s="113"/>
      <c r="C127" s="113" t="s">
        <v>235</v>
      </c>
      <c r="D127" s="26" t="s">
        <v>383</v>
      </c>
      <c r="E127" s="27">
        <v>191647.00659</v>
      </c>
      <c r="F127" s="27">
        <v>170605.49569000001</v>
      </c>
    </row>
    <row r="128" spans="1:6" outlineLevel="1">
      <c r="A128" s="113"/>
      <c r="B128" s="113"/>
      <c r="C128" s="113"/>
      <c r="D128" s="28" t="s">
        <v>384</v>
      </c>
      <c r="E128" s="29">
        <v>169877.29165999999</v>
      </c>
      <c r="F128" s="29">
        <v>155960.9</v>
      </c>
    </row>
    <row r="129" spans="1:6" outlineLevel="1">
      <c r="A129" s="113" t="s">
        <v>236</v>
      </c>
      <c r="B129" s="113"/>
      <c r="C129" s="113" t="s">
        <v>237</v>
      </c>
      <c r="D129" s="26" t="s">
        <v>383</v>
      </c>
      <c r="E129" s="27">
        <v>132399.05600000001</v>
      </c>
      <c r="F129" s="27">
        <v>106022.36006000001</v>
      </c>
    </row>
    <row r="130" spans="1:6" outlineLevel="1">
      <c r="A130" s="113"/>
      <c r="B130" s="113"/>
      <c r="C130" s="113"/>
      <c r="D130" s="28" t="s">
        <v>384</v>
      </c>
      <c r="E130" s="29">
        <v>92580.907560000007</v>
      </c>
      <c r="F130" s="29">
        <v>93717.9</v>
      </c>
    </row>
    <row r="131" spans="1:6" outlineLevel="1">
      <c r="A131" s="113" t="s">
        <v>238</v>
      </c>
      <c r="B131" s="113"/>
      <c r="C131" s="113" t="s">
        <v>239</v>
      </c>
      <c r="D131" s="26" t="s">
        <v>383</v>
      </c>
      <c r="E131" s="27">
        <v>128663.39068000001</v>
      </c>
      <c r="F131" s="27">
        <v>120424.98913</v>
      </c>
    </row>
    <row r="132" spans="1:6" outlineLevel="1">
      <c r="A132" s="113"/>
      <c r="B132" s="113"/>
      <c r="C132" s="113"/>
      <c r="D132" s="28" t="s">
        <v>384</v>
      </c>
      <c r="E132" s="29">
        <v>114665.68028</v>
      </c>
      <c r="F132" s="29">
        <v>112062.2</v>
      </c>
    </row>
    <row r="133" spans="1:6" outlineLevel="1">
      <c r="A133" s="113" t="s">
        <v>240</v>
      </c>
      <c r="B133" s="113"/>
      <c r="C133" s="113" t="s">
        <v>241</v>
      </c>
      <c r="D133" s="26" t="s">
        <v>383</v>
      </c>
      <c r="E133" s="27">
        <v>119719.18579</v>
      </c>
      <c r="F133" s="27">
        <v>132480.33249</v>
      </c>
    </row>
    <row r="134" spans="1:6" outlineLevel="1">
      <c r="A134" s="113"/>
      <c r="B134" s="113"/>
      <c r="C134" s="113"/>
      <c r="D134" s="28" t="s">
        <v>384</v>
      </c>
      <c r="E134" s="29">
        <v>112412.45903</v>
      </c>
      <c r="F134" s="29">
        <v>106842.4</v>
      </c>
    </row>
    <row r="135" spans="1:6" outlineLevel="1">
      <c r="A135" s="113" t="s">
        <v>242</v>
      </c>
      <c r="B135" s="113"/>
      <c r="C135" s="113" t="s">
        <v>243</v>
      </c>
      <c r="D135" s="26" t="s">
        <v>383</v>
      </c>
      <c r="E135" s="27">
        <v>100102.24693000001</v>
      </c>
      <c r="F135" s="27">
        <v>62149.7</v>
      </c>
    </row>
    <row r="136" spans="1:6" outlineLevel="1">
      <c r="A136" s="113"/>
      <c r="B136" s="113"/>
      <c r="C136" s="113"/>
      <c r="D136" s="28" t="s">
        <v>384</v>
      </c>
      <c r="E136" s="29">
        <v>84794.138599999991</v>
      </c>
      <c r="F136" s="29">
        <v>70888.899999999994</v>
      </c>
    </row>
    <row r="137" spans="1:6" outlineLevel="1">
      <c r="A137" s="113" t="s">
        <v>244</v>
      </c>
      <c r="B137" s="113"/>
      <c r="C137" s="113" t="s">
        <v>245</v>
      </c>
      <c r="D137" s="26" t="s">
        <v>383</v>
      </c>
      <c r="E137" s="27">
        <v>135007.95882</v>
      </c>
      <c r="F137" s="27">
        <v>157040.43103000001</v>
      </c>
    </row>
    <row r="138" spans="1:6" outlineLevel="1">
      <c r="A138" s="113"/>
      <c r="B138" s="113"/>
      <c r="C138" s="113"/>
      <c r="D138" s="28" t="s">
        <v>384</v>
      </c>
      <c r="E138" s="29">
        <v>116356.91721</v>
      </c>
      <c r="F138" s="29">
        <v>110760.4</v>
      </c>
    </row>
    <row r="139" spans="1:6" outlineLevel="1">
      <c r="A139" s="113">
        <v>7960000</v>
      </c>
      <c r="B139" s="113"/>
      <c r="C139" s="113" t="s">
        <v>246</v>
      </c>
      <c r="D139" s="26" t="s">
        <v>383</v>
      </c>
      <c r="E139" s="27">
        <v>0</v>
      </c>
      <c r="F139" s="27">
        <v>729200</v>
      </c>
    </row>
    <row r="140" spans="1:6" outlineLevel="1">
      <c r="A140" s="113"/>
      <c r="B140" s="113"/>
      <c r="C140" s="113"/>
      <c r="D140" s="28" t="s">
        <v>384</v>
      </c>
      <c r="E140" s="29">
        <v>0</v>
      </c>
      <c r="F140" s="29">
        <v>0</v>
      </c>
    </row>
    <row r="141" spans="1:6" outlineLevel="1">
      <c r="A141" s="113" t="s">
        <v>247</v>
      </c>
      <c r="B141" s="113"/>
      <c r="C141" s="113" t="s">
        <v>248</v>
      </c>
      <c r="D141" s="26" t="s">
        <v>383</v>
      </c>
      <c r="E141" s="27">
        <v>86494.941489999997</v>
      </c>
      <c r="F141" s="27">
        <v>97955.9</v>
      </c>
    </row>
    <row r="142" spans="1:6" outlineLevel="1">
      <c r="A142" s="113"/>
      <c r="B142" s="113"/>
      <c r="C142" s="113"/>
      <c r="D142" s="28" t="s">
        <v>384</v>
      </c>
      <c r="E142" s="29">
        <v>58262.894650000002</v>
      </c>
      <c r="F142" s="29">
        <v>51472.4</v>
      </c>
    </row>
    <row r="143" spans="1:6" outlineLevel="1">
      <c r="A143" s="113" t="s">
        <v>249</v>
      </c>
      <c r="B143" s="113"/>
      <c r="C143" s="113" t="s">
        <v>250</v>
      </c>
      <c r="D143" s="26" t="s">
        <v>383</v>
      </c>
      <c r="E143" s="27">
        <v>30178</v>
      </c>
      <c r="F143" s="27">
        <v>13537.76635</v>
      </c>
    </row>
    <row r="144" spans="1:6" outlineLevel="1">
      <c r="A144" s="113"/>
      <c r="B144" s="113"/>
      <c r="C144" s="113"/>
      <c r="D144" s="28" t="s">
        <v>384</v>
      </c>
      <c r="E144" s="29">
        <v>26471.554350000002</v>
      </c>
      <c r="F144" s="29">
        <v>30438.2</v>
      </c>
    </row>
    <row r="145" spans="1:6" outlineLevel="1">
      <c r="A145" s="113" t="s">
        <v>251</v>
      </c>
      <c r="B145" s="113"/>
      <c r="C145" s="113" t="s">
        <v>252</v>
      </c>
      <c r="D145" s="26" t="s">
        <v>383</v>
      </c>
      <c r="E145" s="27">
        <v>913786.08270000003</v>
      </c>
      <c r="F145" s="27">
        <v>871709.51842999994</v>
      </c>
    </row>
    <row r="146" spans="1:6" outlineLevel="1">
      <c r="A146" s="113"/>
      <c r="B146" s="113"/>
      <c r="C146" s="113"/>
      <c r="D146" s="28" t="s">
        <v>384</v>
      </c>
      <c r="E146" s="29">
        <v>894381.63225999998</v>
      </c>
      <c r="F146" s="29">
        <v>935971</v>
      </c>
    </row>
    <row r="147" spans="1:6" ht="15" customHeight="1">
      <c r="A147" s="112" t="s">
        <v>44</v>
      </c>
      <c r="B147" s="112"/>
      <c r="C147" s="112"/>
      <c r="D147" s="22" t="s">
        <v>383</v>
      </c>
      <c r="E147" s="23">
        <v>34710750.714170001</v>
      </c>
      <c r="F147" s="23">
        <v>47569173.099750005</v>
      </c>
    </row>
    <row r="148" spans="1:6">
      <c r="A148" s="112"/>
      <c r="B148" s="112"/>
      <c r="C148" s="112"/>
      <c r="D148" s="24" t="s">
        <v>384</v>
      </c>
      <c r="E148" s="25">
        <v>24270859.87489</v>
      </c>
      <c r="F148" s="25">
        <v>25758685.700000003</v>
      </c>
    </row>
    <row r="149" spans="1:6" outlineLevel="1">
      <c r="A149" s="113" t="s">
        <v>253</v>
      </c>
      <c r="B149" s="113"/>
      <c r="C149" s="113" t="s">
        <v>254</v>
      </c>
      <c r="D149" s="26" t="s">
        <v>383</v>
      </c>
      <c r="E149" s="27">
        <v>1788387.44319</v>
      </c>
      <c r="F149" s="27">
        <v>2920362.69398</v>
      </c>
    </row>
    <row r="150" spans="1:6" outlineLevel="1">
      <c r="A150" s="113"/>
      <c r="B150" s="113"/>
      <c r="C150" s="113"/>
      <c r="D150" s="28" t="s">
        <v>384</v>
      </c>
      <c r="E150" s="29">
        <v>1341721.94658</v>
      </c>
      <c r="F150" s="29">
        <v>758767.9</v>
      </c>
    </row>
    <row r="151" spans="1:6" outlineLevel="1">
      <c r="A151" s="113" t="s">
        <v>255</v>
      </c>
      <c r="B151" s="113"/>
      <c r="C151" s="113" t="s">
        <v>256</v>
      </c>
      <c r="D151" s="26" t="s">
        <v>383</v>
      </c>
      <c r="E151" s="27">
        <v>5829406.6339999996</v>
      </c>
      <c r="F151" s="27">
        <v>16284324.5</v>
      </c>
    </row>
    <row r="152" spans="1:6" outlineLevel="1">
      <c r="A152" s="113"/>
      <c r="B152" s="113"/>
      <c r="C152" s="113"/>
      <c r="D152" s="28" t="s">
        <v>384</v>
      </c>
      <c r="E152" s="29">
        <v>2351893.87035</v>
      </c>
      <c r="F152" s="29">
        <v>5780025.5</v>
      </c>
    </row>
    <row r="153" spans="1:6" outlineLevel="1">
      <c r="A153" s="113" t="s">
        <v>257</v>
      </c>
      <c r="B153" s="113"/>
      <c r="C153" s="113" t="s">
        <v>258</v>
      </c>
      <c r="D153" s="26" t="s">
        <v>383</v>
      </c>
      <c r="E153" s="27">
        <v>1676102.0871300001</v>
      </c>
      <c r="F153" s="27">
        <v>1722358.4298099999</v>
      </c>
    </row>
    <row r="154" spans="1:6" outlineLevel="1">
      <c r="A154" s="113"/>
      <c r="B154" s="113"/>
      <c r="C154" s="113"/>
      <c r="D154" s="28" t="s">
        <v>384</v>
      </c>
      <c r="E154" s="29">
        <v>1597141.3050499998</v>
      </c>
      <c r="F154" s="29">
        <v>1502749.1</v>
      </c>
    </row>
    <row r="155" spans="1:6" outlineLevel="1">
      <c r="A155" s="113" t="s">
        <v>259</v>
      </c>
      <c r="B155" s="113"/>
      <c r="C155" s="113" t="s">
        <v>260</v>
      </c>
      <c r="D155" s="26" t="s">
        <v>383</v>
      </c>
      <c r="E155" s="27">
        <v>17432208.338669997</v>
      </c>
      <c r="F155" s="27">
        <v>10850395.291690001</v>
      </c>
    </row>
    <row r="156" spans="1:6" outlineLevel="1">
      <c r="A156" s="113"/>
      <c r="B156" s="113"/>
      <c r="C156" s="113"/>
      <c r="D156" s="28" t="s">
        <v>384</v>
      </c>
      <c r="E156" s="29">
        <v>13705017.7761</v>
      </c>
      <c r="F156" s="29">
        <v>13559189</v>
      </c>
    </row>
    <row r="157" spans="1:6" outlineLevel="1">
      <c r="A157" s="113" t="s">
        <v>261</v>
      </c>
      <c r="B157" s="113"/>
      <c r="C157" s="113" t="s">
        <v>262</v>
      </c>
      <c r="D157" s="26" t="s">
        <v>383</v>
      </c>
      <c r="E157" s="27">
        <v>2390850</v>
      </c>
      <c r="F157" s="27">
        <v>2216250</v>
      </c>
    </row>
    <row r="158" spans="1:6" outlineLevel="1">
      <c r="A158" s="113"/>
      <c r="B158" s="113"/>
      <c r="C158" s="113"/>
      <c r="D158" s="28" t="s">
        <v>384</v>
      </c>
      <c r="E158" s="29">
        <v>1766431.3369400001</v>
      </c>
      <c r="F158" s="29">
        <v>2390850</v>
      </c>
    </row>
    <row r="159" spans="1:6" outlineLevel="1">
      <c r="A159" s="113" t="s">
        <v>263</v>
      </c>
      <c r="B159" s="113"/>
      <c r="C159" s="113" t="s">
        <v>264</v>
      </c>
      <c r="D159" s="26" t="s">
        <v>383</v>
      </c>
      <c r="E159" s="27">
        <v>671456.48084000009</v>
      </c>
      <c r="F159" s="27">
        <v>498875.81058999995</v>
      </c>
    </row>
    <row r="160" spans="1:6" outlineLevel="1">
      <c r="A160" s="113"/>
      <c r="B160" s="113"/>
      <c r="C160" s="113"/>
      <c r="D160" s="28" t="s">
        <v>384</v>
      </c>
      <c r="E160" s="29">
        <v>558971.42441999994</v>
      </c>
      <c r="F160" s="29">
        <v>621094.1</v>
      </c>
    </row>
    <row r="161" spans="1:6" outlineLevel="1">
      <c r="A161" s="113" t="s">
        <v>265</v>
      </c>
      <c r="B161" s="113"/>
      <c r="C161" s="113" t="s">
        <v>266</v>
      </c>
      <c r="D161" s="26" t="s">
        <v>383</v>
      </c>
      <c r="E161" s="27">
        <v>3638667.8303400003</v>
      </c>
      <c r="F161" s="27">
        <v>3539704.45</v>
      </c>
    </row>
    <row r="162" spans="1:6" outlineLevel="1">
      <c r="A162" s="113"/>
      <c r="B162" s="113"/>
      <c r="C162" s="113"/>
      <c r="D162" s="28" t="s">
        <v>384</v>
      </c>
      <c r="E162" s="29">
        <v>1843136.02404</v>
      </c>
      <c r="F162" s="29">
        <v>109743</v>
      </c>
    </row>
    <row r="163" spans="1:6" outlineLevel="1">
      <c r="A163" s="113" t="s">
        <v>267</v>
      </c>
      <c r="B163" s="113"/>
      <c r="C163" s="113" t="s">
        <v>268</v>
      </c>
      <c r="D163" s="26" t="s">
        <v>383</v>
      </c>
      <c r="E163" s="27">
        <v>1283671.8999999999</v>
      </c>
      <c r="F163" s="27">
        <v>7506901.92368</v>
      </c>
    </row>
    <row r="164" spans="1:6" outlineLevel="1">
      <c r="A164" s="113"/>
      <c r="B164" s="113"/>
      <c r="C164" s="113"/>
      <c r="D164" s="28" t="s">
        <v>384</v>
      </c>
      <c r="E164" s="29">
        <v>1106546.19141</v>
      </c>
      <c r="F164" s="29">
        <v>1036267.1</v>
      </c>
    </row>
    <row r="165" spans="1:6" ht="15" customHeight="1" outlineLevel="1">
      <c r="A165" s="113" t="s">
        <v>269</v>
      </c>
      <c r="B165" s="113" t="s">
        <v>270</v>
      </c>
      <c r="C165" s="113" t="s">
        <v>271</v>
      </c>
      <c r="D165" s="26" t="s">
        <v>383</v>
      </c>
      <c r="E165" s="27">
        <v>0</v>
      </c>
      <c r="F165" s="27">
        <v>2030000</v>
      </c>
    </row>
    <row r="166" spans="1:6" outlineLevel="1">
      <c r="A166" s="113"/>
      <c r="B166" s="113" t="s">
        <v>270</v>
      </c>
      <c r="C166" s="113"/>
      <c r="D166" s="28" t="s">
        <v>384</v>
      </c>
      <c r="E166" s="29">
        <v>0</v>
      </c>
      <c r="F166" s="29">
        <v>0</v>
      </c>
    </row>
    <row r="167" spans="1:6" ht="15" customHeight="1">
      <c r="A167" s="112" t="s">
        <v>75</v>
      </c>
      <c r="B167" s="112"/>
      <c r="C167" s="112"/>
      <c r="D167" s="22" t="s">
        <v>383</v>
      </c>
      <c r="E167" s="23">
        <v>2799917.7828299999</v>
      </c>
      <c r="F167" s="23">
        <v>2568134.3216200001</v>
      </c>
    </row>
    <row r="168" spans="1:6" collapsed="1">
      <c r="A168" s="112"/>
      <c r="B168" s="112"/>
      <c r="C168" s="112"/>
      <c r="D168" s="24" t="s">
        <v>384</v>
      </c>
      <c r="E168" s="25">
        <v>2547969.7809699997</v>
      </c>
      <c r="F168" s="25">
        <v>2525140.6</v>
      </c>
    </row>
    <row r="169" spans="1:6" hidden="1" outlineLevel="2">
      <c r="A169" s="113" t="s">
        <v>272</v>
      </c>
      <c r="B169" s="113"/>
      <c r="C169" s="113" t="s">
        <v>273</v>
      </c>
      <c r="D169" s="26" t="s">
        <v>383</v>
      </c>
      <c r="E169" s="27">
        <v>2665417.7828299999</v>
      </c>
      <c r="F169" s="27">
        <v>2543134.3216200001</v>
      </c>
    </row>
    <row r="170" spans="1:6" hidden="1" outlineLevel="2">
      <c r="A170" s="113"/>
      <c r="B170" s="113"/>
      <c r="C170" s="113"/>
      <c r="D170" s="28" t="s">
        <v>384</v>
      </c>
      <c r="E170" s="29">
        <v>2472937.5855799997</v>
      </c>
      <c r="F170" s="29">
        <v>2460140.6</v>
      </c>
    </row>
    <row r="171" spans="1:6" hidden="1" outlineLevel="2">
      <c r="A171" s="113" t="s">
        <v>274</v>
      </c>
      <c r="B171" s="113"/>
      <c r="C171" s="113" t="s">
        <v>275</v>
      </c>
      <c r="D171" s="26" t="s">
        <v>383</v>
      </c>
      <c r="E171" s="27">
        <v>134500</v>
      </c>
      <c r="F171" s="27">
        <v>25000</v>
      </c>
    </row>
    <row r="172" spans="1:6" outlineLevel="1">
      <c r="A172" s="113"/>
      <c r="B172" s="113"/>
      <c r="C172" s="113"/>
      <c r="D172" s="28" t="s">
        <v>384</v>
      </c>
      <c r="E172" s="29">
        <v>75032.195389999993</v>
      </c>
      <c r="F172" s="29">
        <v>65000</v>
      </c>
    </row>
    <row r="173" spans="1:6" ht="15" customHeight="1">
      <c r="A173" s="112" t="s">
        <v>276</v>
      </c>
      <c r="B173" s="112"/>
      <c r="C173" s="112"/>
      <c r="D173" s="22" t="s">
        <v>383</v>
      </c>
      <c r="E173" s="23">
        <v>33979449.803520001</v>
      </c>
      <c r="F173" s="23">
        <v>32359644.263</v>
      </c>
    </row>
    <row r="174" spans="1:6">
      <c r="A174" s="112"/>
      <c r="B174" s="112"/>
      <c r="C174" s="112"/>
      <c r="D174" s="24" t="s">
        <v>384</v>
      </c>
      <c r="E174" s="25">
        <v>31259309.395819999</v>
      </c>
      <c r="F174" s="25">
        <v>31993040.200000003</v>
      </c>
    </row>
    <row r="175" spans="1:6" outlineLevel="1">
      <c r="A175" s="113" t="s">
        <v>277</v>
      </c>
      <c r="B175" s="113"/>
      <c r="C175" s="113" t="s">
        <v>278</v>
      </c>
      <c r="D175" s="26" t="s">
        <v>383</v>
      </c>
      <c r="E175" s="27">
        <v>25823248.98361</v>
      </c>
      <c r="F175" s="27">
        <v>25403398.971349999</v>
      </c>
    </row>
    <row r="176" spans="1:6" outlineLevel="1">
      <c r="A176" s="113"/>
      <c r="B176" s="113"/>
      <c r="C176" s="113"/>
      <c r="D176" s="28" t="s">
        <v>384</v>
      </c>
      <c r="E176" s="29">
        <v>23847231.245029997</v>
      </c>
      <c r="F176" s="29">
        <v>24304439.899999999</v>
      </c>
    </row>
    <row r="177" spans="1:6" outlineLevel="1">
      <c r="A177" s="113" t="s">
        <v>279</v>
      </c>
      <c r="B177" s="113"/>
      <c r="C177" s="113" t="s">
        <v>280</v>
      </c>
      <c r="D177" s="26" t="s">
        <v>383</v>
      </c>
      <c r="E177" s="27">
        <v>0</v>
      </c>
      <c r="F177" s="27">
        <v>33500</v>
      </c>
    </row>
    <row r="178" spans="1:6" outlineLevel="1">
      <c r="A178" s="113"/>
      <c r="B178" s="113"/>
      <c r="C178" s="113"/>
      <c r="D178" s="28" t="s">
        <v>384</v>
      </c>
      <c r="E178" s="29">
        <v>0</v>
      </c>
      <c r="F178" s="29">
        <v>0</v>
      </c>
    </row>
    <row r="179" spans="1:6" outlineLevel="1">
      <c r="A179" s="113" t="s">
        <v>281</v>
      </c>
      <c r="B179" s="113"/>
      <c r="C179" s="113" t="s">
        <v>282</v>
      </c>
      <c r="D179" s="26" t="s">
        <v>383</v>
      </c>
      <c r="E179" s="27">
        <v>3462945.0788200004</v>
      </c>
      <c r="F179" s="27">
        <v>3375062.5400900003</v>
      </c>
    </row>
    <row r="180" spans="1:6" outlineLevel="1">
      <c r="A180" s="113"/>
      <c r="B180" s="113"/>
      <c r="C180" s="113"/>
      <c r="D180" s="28" t="s">
        <v>384</v>
      </c>
      <c r="E180" s="29">
        <v>3311753.9108699998</v>
      </c>
      <c r="F180" s="29">
        <v>3250511.9</v>
      </c>
    </row>
    <row r="181" spans="1:6" outlineLevel="1">
      <c r="A181" s="113" t="s">
        <v>283</v>
      </c>
      <c r="B181" s="113"/>
      <c r="C181" s="113" t="s">
        <v>284</v>
      </c>
      <c r="D181" s="26" t="s">
        <v>383</v>
      </c>
      <c r="E181" s="27">
        <v>185651.26564</v>
      </c>
      <c r="F181" s="27">
        <v>193858.70619999999</v>
      </c>
    </row>
    <row r="182" spans="1:6" outlineLevel="1">
      <c r="A182" s="113"/>
      <c r="B182" s="113"/>
      <c r="C182" s="113"/>
      <c r="D182" s="28" t="s">
        <v>384</v>
      </c>
      <c r="E182" s="29">
        <v>182517.48730000001</v>
      </c>
      <c r="F182" s="29">
        <v>191780.3</v>
      </c>
    </row>
    <row r="183" spans="1:6" outlineLevel="1">
      <c r="A183" s="113" t="s">
        <v>285</v>
      </c>
      <c r="B183" s="113"/>
      <c r="C183" s="113" t="s">
        <v>286</v>
      </c>
      <c r="D183" s="26" t="s">
        <v>383</v>
      </c>
      <c r="E183" s="27">
        <v>2695915.8467399999</v>
      </c>
      <c r="F183" s="27">
        <v>2517833.8819899997</v>
      </c>
    </row>
    <row r="184" spans="1:6" outlineLevel="1">
      <c r="A184" s="113"/>
      <c r="B184" s="113"/>
      <c r="C184" s="113"/>
      <c r="D184" s="28" t="s">
        <v>384</v>
      </c>
      <c r="E184" s="29">
        <v>2168438.1248000003</v>
      </c>
      <c r="F184" s="29">
        <v>2496785.1</v>
      </c>
    </row>
    <row r="185" spans="1:6" outlineLevel="1">
      <c r="A185" s="113" t="s">
        <v>287</v>
      </c>
      <c r="B185" s="113"/>
      <c r="C185" s="113" t="s">
        <v>288</v>
      </c>
      <c r="D185" s="26" t="s">
        <v>383</v>
      </c>
      <c r="E185" s="27">
        <v>20143.099999999999</v>
      </c>
      <c r="F185" s="27">
        <v>20125.900000000001</v>
      </c>
    </row>
    <row r="186" spans="1:6" outlineLevel="1">
      <c r="A186" s="113"/>
      <c r="B186" s="113"/>
      <c r="C186" s="113"/>
      <c r="D186" s="28" t="s">
        <v>384</v>
      </c>
      <c r="E186" s="29">
        <v>19884.44096</v>
      </c>
      <c r="F186" s="29">
        <v>20068.099999999999</v>
      </c>
    </row>
    <row r="187" spans="1:6" outlineLevel="1">
      <c r="A187" s="113" t="s">
        <v>289</v>
      </c>
      <c r="B187" s="113"/>
      <c r="C187" s="113" t="s">
        <v>290</v>
      </c>
      <c r="D187" s="26" t="s">
        <v>383</v>
      </c>
      <c r="E187" s="27">
        <v>46000.156149999995</v>
      </c>
      <c r="F187" s="27">
        <v>43059.247670000004</v>
      </c>
    </row>
    <row r="188" spans="1:6" outlineLevel="1">
      <c r="A188" s="113"/>
      <c r="B188" s="113"/>
      <c r="C188" s="113"/>
      <c r="D188" s="28" t="s">
        <v>384</v>
      </c>
      <c r="E188" s="29">
        <v>43800.760299999994</v>
      </c>
      <c r="F188" s="29">
        <v>45219</v>
      </c>
    </row>
    <row r="189" spans="1:6" outlineLevel="1">
      <c r="A189" s="113" t="s">
        <v>291</v>
      </c>
      <c r="B189" s="113"/>
      <c r="C189" s="113" t="s">
        <v>292</v>
      </c>
      <c r="D189" s="26" t="s">
        <v>383</v>
      </c>
      <c r="E189" s="27">
        <v>738456.45727000001</v>
      </c>
      <c r="F189" s="27">
        <v>772805.01570000011</v>
      </c>
    </row>
    <row r="190" spans="1:6" outlineLevel="1">
      <c r="A190" s="113"/>
      <c r="B190" s="113"/>
      <c r="C190" s="113"/>
      <c r="D190" s="28" t="s">
        <v>384</v>
      </c>
      <c r="E190" s="29">
        <v>704389.45939999993</v>
      </c>
      <c r="F190" s="29">
        <v>707360</v>
      </c>
    </row>
    <row r="191" spans="1:6" outlineLevel="1">
      <c r="A191" s="113" t="s">
        <v>293</v>
      </c>
      <c r="B191" s="113"/>
      <c r="C191" s="113" t="s">
        <v>294</v>
      </c>
      <c r="D191" s="26" t="s">
        <v>383</v>
      </c>
      <c r="E191" s="27">
        <v>971308.81528999994</v>
      </c>
      <c r="F191" s="27">
        <v>0</v>
      </c>
    </row>
    <row r="192" spans="1:6" outlineLevel="1">
      <c r="A192" s="113"/>
      <c r="B192" s="113"/>
      <c r="C192" s="113"/>
      <c r="D192" s="28" t="s">
        <v>384</v>
      </c>
      <c r="E192" s="29">
        <v>945529.93012999999</v>
      </c>
      <c r="F192" s="29">
        <v>941095.8</v>
      </c>
    </row>
    <row r="193" spans="1:6" outlineLevel="1">
      <c r="A193" s="113" t="s">
        <v>295</v>
      </c>
      <c r="B193" s="113"/>
      <c r="C193" s="113" t="s">
        <v>296</v>
      </c>
      <c r="D193" s="26" t="s">
        <v>383</v>
      </c>
      <c r="E193" s="27">
        <v>35780.1</v>
      </c>
      <c r="F193" s="27">
        <v>0</v>
      </c>
    </row>
    <row r="194" spans="1:6" outlineLevel="1">
      <c r="A194" s="113"/>
      <c r="B194" s="113"/>
      <c r="C194" s="113"/>
      <c r="D194" s="28" t="s">
        <v>384</v>
      </c>
      <c r="E194" s="29">
        <v>35764.03703</v>
      </c>
      <c r="F194" s="29">
        <v>35780.1</v>
      </c>
    </row>
    <row r="195" spans="1:6" ht="15" customHeight="1">
      <c r="A195" s="112" t="s">
        <v>297</v>
      </c>
      <c r="B195" s="112"/>
      <c r="C195" s="112"/>
      <c r="D195" s="22" t="s">
        <v>383</v>
      </c>
      <c r="E195" s="23">
        <v>26609343.629529998</v>
      </c>
      <c r="F195" s="23">
        <v>31547306.857680004</v>
      </c>
    </row>
    <row r="196" spans="1:6">
      <c r="A196" s="112"/>
      <c r="B196" s="112"/>
      <c r="C196" s="112"/>
      <c r="D196" s="24" t="s">
        <v>384</v>
      </c>
      <c r="E196" s="25">
        <v>23635273.078479998</v>
      </c>
      <c r="F196" s="25">
        <v>25763357.499999996</v>
      </c>
    </row>
    <row r="197" spans="1:6" outlineLevel="1">
      <c r="A197" s="113" t="s">
        <v>298</v>
      </c>
      <c r="B197" s="113"/>
      <c r="C197" s="113" t="s">
        <v>299</v>
      </c>
      <c r="D197" s="26" t="s">
        <v>383</v>
      </c>
      <c r="E197" s="27">
        <v>16113581.679</v>
      </c>
      <c r="F197" s="27">
        <v>19212574.250990003</v>
      </c>
    </row>
    <row r="198" spans="1:6" outlineLevel="1">
      <c r="A198" s="113"/>
      <c r="B198" s="113"/>
      <c r="C198" s="113"/>
      <c r="D198" s="28" t="s">
        <v>384</v>
      </c>
      <c r="E198" s="29">
        <v>15741259.624399999</v>
      </c>
      <c r="F198" s="29">
        <v>15651299.1</v>
      </c>
    </row>
    <row r="199" spans="1:6" outlineLevel="1">
      <c r="A199" s="113" t="s">
        <v>300</v>
      </c>
      <c r="B199" s="113"/>
      <c r="C199" s="113" t="s">
        <v>301</v>
      </c>
      <c r="D199" s="26" t="s">
        <v>383</v>
      </c>
      <c r="E199" s="27">
        <v>9062965.9612399992</v>
      </c>
      <c r="F199" s="27">
        <v>11356473.51949</v>
      </c>
    </row>
    <row r="200" spans="1:6" outlineLevel="1">
      <c r="A200" s="113"/>
      <c r="B200" s="113"/>
      <c r="C200" s="113"/>
      <c r="D200" s="28" t="s">
        <v>384</v>
      </c>
      <c r="E200" s="29">
        <v>7193516.0943900002</v>
      </c>
      <c r="F200" s="29">
        <v>8721178.6999999993</v>
      </c>
    </row>
    <row r="201" spans="1:6" outlineLevel="1">
      <c r="A201" s="113" t="s">
        <v>302</v>
      </c>
      <c r="B201" s="113"/>
      <c r="C201" s="113" t="s">
        <v>303</v>
      </c>
      <c r="D201" s="26" t="s">
        <v>383</v>
      </c>
      <c r="E201" s="27">
        <v>1274795.9892899999</v>
      </c>
      <c r="F201" s="27">
        <v>898259.08720000007</v>
      </c>
    </row>
    <row r="202" spans="1:6" outlineLevel="1">
      <c r="A202" s="113"/>
      <c r="B202" s="113"/>
      <c r="C202" s="113"/>
      <c r="D202" s="28" t="s">
        <v>384</v>
      </c>
      <c r="E202" s="29">
        <v>624318.55888999999</v>
      </c>
      <c r="F202" s="29">
        <v>1232879.7</v>
      </c>
    </row>
    <row r="203" spans="1:6" outlineLevel="1">
      <c r="A203" s="113" t="s">
        <v>304</v>
      </c>
      <c r="B203" s="113"/>
      <c r="C203" s="113" t="s">
        <v>305</v>
      </c>
      <c r="D203" s="26" t="s">
        <v>383</v>
      </c>
      <c r="E203" s="27">
        <v>158000</v>
      </c>
      <c r="F203" s="27">
        <v>80000</v>
      </c>
    </row>
    <row r="204" spans="1:6" outlineLevel="1">
      <c r="A204" s="113"/>
      <c r="B204" s="113"/>
      <c r="C204" s="113"/>
      <c r="D204" s="28" t="s">
        <v>384</v>
      </c>
      <c r="E204" s="29">
        <v>76178.800799999997</v>
      </c>
      <c r="F204" s="29">
        <v>158000</v>
      </c>
    </row>
    <row r="205" spans="1:6" ht="15" customHeight="1">
      <c r="A205" s="112" t="s">
        <v>71</v>
      </c>
      <c r="B205" s="112"/>
      <c r="C205" s="112"/>
      <c r="D205" s="22" t="s">
        <v>383</v>
      </c>
      <c r="E205" s="23">
        <v>11585697.339330001</v>
      </c>
      <c r="F205" s="23">
        <v>10663996.692229999</v>
      </c>
    </row>
    <row r="206" spans="1:6">
      <c r="A206" s="112"/>
      <c r="B206" s="112"/>
      <c r="C206" s="112"/>
      <c r="D206" s="24" t="s">
        <v>384</v>
      </c>
      <c r="E206" s="25">
        <v>10508695.603840001</v>
      </c>
      <c r="F206" s="25">
        <v>10823594.800000001</v>
      </c>
    </row>
    <row r="207" spans="1:6" outlineLevel="1">
      <c r="A207" s="113" t="s">
        <v>306</v>
      </c>
      <c r="B207" s="113"/>
      <c r="C207" s="113" t="s">
        <v>307</v>
      </c>
      <c r="D207" s="26" t="s">
        <v>383</v>
      </c>
      <c r="E207" s="27">
        <v>10733945.93933</v>
      </c>
      <c r="F207" s="27">
        <v>9432104.99223</v>
      </c>
    </row>
    <row r="208" spans="1:6" outlineLevel="1">
      <c r="A208" s="113"/>
      <c r="B208" s="113"/>
      <c r="C208" s="113"/>
      <c r="D208" s="28" t="s">
        <v>384</v>
      </c>
      <c r="E208" s="29">
        <v>9774465.6403999999</v>
      </c>
      <c r="F208" s="29">
        <v>10001843.4</v>
      </c>
    </row>
    <row r="209" spans="1:6" outlineLevel="1">
      <c r="A209" s="113" t="s">
        <v>308</v>
      </c>
      <c r="B209" s="113"/>
      <c r="C209" s="113" t="s">
        <v>309</v>
      </c>
      <c r="D209" s="26" t="s">
        <v>383</v>
      </c>
      <c r="E209" s="27">
        <v>851751.4</v>
      </c>
      <c r="F209" s="27">
        <v>1231891.7</v>
      </c>
    </row>
    <row r="210" spans="1:6" outlineLevel="1">
      <c r="A210" s="113"/>
      <c r="B210" s="113"/>
      <c r="C210" s="113"/>
      <c r="D210" s="28" t="s">
        <v>384</v>
      </c>
      <c r="E210" s="29">
        <v>734229.96344000008</v>
      </c>
      <c r="F210" s="29">
        <v>821751.4</v>
      </c>
    </row>
    <row r="211" spans="1:6" ht="15" customHeight="1">
      <c r="A211" s="112" t="s">
        <v>67</v>
      </c>
      <c r="B211" s="112"/>
      <c r="C211" s="112"/>
      <c r="D211" s="22" t="s">
        <v>383</v>
      </c>
      <c r="E211" s="23">
        <v>11200373.94414</v>
      </c>
      <c r="F211" s="23">
        <v>10333636.37737</v>
      </c>
    </row>
    <row r="212" spans="1:6">
      <c r="A212" s="112"/>
      <c r="B212" s="112"/>
      <c r="C212" s="112"/>
      <c r="D212" s="24" t="s">
        <v>384</v>
      </c>
      <c r="E212" s="25">
        <v>10132363.152489999</v>
      </c>
      <c r="F212" s="25">
        <v>10479739.300000001</v>
      </c>
    </row>
    <row r="213" spans="1:6" outlineLevel="1">
      <c r="A213" s="113" t="s">
        <v>310</v>
      </c>
      <c r="B213" s="113"/>
      <c r="C213" s="113" t="s">
        <v>311</v>
      </c>
      <c r="D213" s="26" t="s">
        <v>383</v>
      </c>
      <c r="E213" s="27">
        <v>4589739.3992600003</v>
      </c>
      <c r="F213" s="27">
        <v>4241468.4231900005</v>
      </c>
    </row>
    <row r="214" spans="1:6" outlineLevel="1">
      <c r="A214" s="113"/>
      <c r="B214" s="113"/>
      <c r="C214" s="113"/>
      <c r="D214" s="28" t="s">
        <v>384</v>
      </c>
      <c r="E214" s="29">
        <v>4197702.14004</v>
      </c>
      <c r="F214" s="29">
        <v>4419209.5</v>
      </c>
    </row>
    <row r="215" spans="1:6" outlineLevel="1">
      <c r="A215" s="113" t="s">
        <v>312</v>
      </c>
      <c r="B215" s="113"/>
      <c r="C215" s="113" t="s">
        <v>313</v>
      </c>
      <c r="D215" s="26" t="s">
        <v>383</v>
      </c>
      <c r="E215" s="27">
        <v>115547.31</v>
      </c>
      <c r="F215" s="27">
        <v>106567.2</v>
      </c>
    </row>
    <row r="216" spans="1:6" outlineLevel="1">
      <c r="A216" s="113"/>
      <c r="B216" s="113"/>
      <c r="C216" s="113"/>
      <c r="D216" s="28" t="s">
        <v>384</v>
      </c>
      <c r="E216" s="29">
        <v>114191.22799</v>
      </c>
      <c r="F216" s="29">
        <v>105659.6</v>
      </c>
    </row>
    <row r="217" spans="1:6" outlineLevel="1">
      <c r="A217" s="113" t="s">
        <v>314</v>
      </c>
      <c r="B217" s="113"/>
      <c r="C217" s="113" t="s">
        <v>315</v>
      </c>
      <c r="D217" s="26" t="s">
        <v>383</v>
      </c>
      <c r="E217" s="27">
        <v>161749.1428</v>
      </c>
      <c r="F217" s="27">
        <v>176110.80969999998</v>
      </c>
    </row>
    <row r="218" spans="1:6" outlineLevel="1">
      <c r="A218" s="113"/>
      <c r="B218" s="113"/>
      <c r="C218" s="113"/>
      <c r="D218" s="28" t="s">
        <v>384</v>
      </c>
      <c r="E218" s="29">
        <v>154162.83986000001</v>
      </c>
      <c r="F218" s="29">
        <v>112279.2</v>
      </c>
    </row>
    <row r="219" spans="1:6" outlineLevel="1">
      <c r="A219" s="113" t="s">
        <v>316</v>
      </c>
      <c r="B219" s="113"/>
      <c r="C219" s="113" t="s">
        <v>317</v>
      </c>
      <c r="D219" s="26" t="s">
        <v>383</v>
      </c>
      <c r="E219" s="27">
        <v>240716.60713999998</v>
      </c>
      <c r="F219" s="27">
        <v>182428.70931000001</v>
      </c>
    </row>
    <row r="220" spans="1:6" outlineLevel="1">
      <c r="A220" s="113"/>
      <c r="B220" s="113"/>
      <c r="C220" s="113"/>
      <c r="D220" s="28" t="s">
        <v>384</v>
      </c>
      <c r="E220" s="29">
        <v>129660.60292</v>
      </c>
      <c r="F220" s="29">
        <v>133999.5</v>
      </c>
    </row>
    <row r="221" spans="1:6" outlineLevel="1">
      <c r="A221" s="113" t="s">
        <v>318</v>
      </c>
      <c r="B221" s="113"/>
      <c r="C221" s="113" t="s">
        <v>319</v>
      </c>
      <c r="D221" s="26" t="s">
        <v>383</v>
      </c>
      <c r="E221" s="27">
        <v>106662.92234</v>
      </c>
      <c r="F221" s="27">
        <v>108897.55903</v>
      </c>
    </row>
    <row r="222" spans="1:6" outlineLevel="1">
      <c r="A222" s="113"/>
      <c r="B222" s="113"/>
      <c r="C222" s="113"/>
      <c r="D222" s="28" t="s">
        <v>384</v>
      </c>
      <c r="E222" s="29">
        <v>102059.44629000001</v>
      </c>
      <c r="F222" s="29">
        <v>104228.1</v>
      </c>
    </row>
    <row r="223" spans="1:6" outlineLevel="1">
      <c r="A223" s="113" t="s">
        <v>320</v>
      </c>
      <c r="B223" s="113"/>
      <c r="C223" s="113" t="s">
        <v>321</v>
      </c>
      <c r="D223" s="26" t="s">
        <v>383</v>
      </c>
      <c r="E223" s="27">
        <v>68902.547860000006</v>
      </c>
      <c r="F223" s="27">
        <v>67593.999920000002</v>
      </c>
    </row>
    <row r="224" spans="1:6" outlineLevel="1">
      <c r="A224" s="113"/>
      <c r="B224" s="113"/>
      <c r="C224" s="113"/>
      <c r="D224" s="28" t="s">
        <v>384</v>
      </c>
      <c r="E224" s="29">
        <v>63389.848399999995</v>
      </c>
      <c r="F224" s="29">
        <v>68693</v>
      </c>
    </row>
    <row r="225" spans="1:6" outlineLevel="1">
      <c r="A225" s="113" t="s">
        <v>322</v>
      </c>
      <c r="B225" s="113"/>
      <c r="C225" s="113" t="s">
        <v>323</v>
      </c>
      <c r="D225" s="26" t="s">
        <v>383</v>
      </c>
      <c r="E225" s="27">
        <v>5877990.1207400002</v>
      </c>
      <c r="F225" s="27">
        <v>5401083.8492200002</v>
      </c>
    </row>
    <row r="226" spans="1:6" outlineLevel="1">
      <c r="A226" s="113"/>
      <c r="B226" s="113"/>
      <c r="C226" s="113"/>
      <c r="D226" s="28" t="s">
        <v>384</v>
      </c>
      <c r="E226" s="29">
        <v>5332329.3457700005</v>
      </c>
      <c r="F226" s="29">
        <v>5518583.9000000004</v>
      </c>
    </row>
    <row r="227" spans="1:6" outlineLevel="1">
      <c r="A227" s="113" t="s">
        <v>324</v>
      </c>
      <c r="B227" s="113"/>
      <c r="C227" s="113" t="s">
        <v>325</v>
      </c>
      <c r="D227" s="26" t="s">
        <v>383</v>
      </c>
      <c r="E227" s="27">
        <v>39065.894</v>
      </c>
      <c r="F227" s="27">
        <v>49485.826999999997</v>
      </c>
    </row>
    <row r="228" spans="1:6" outlineLevel="1">
      <c r="A228" s="113"/>
      <c r="B228" s="113"/>
      <c r="C228" s="113"/>
      <c r="D228" s="28" t="s">
        <v>384</v>
      </c>
      <c r="E228" s="29">
        <v>38867.701219999995</v>
      </c>
      <c r="F228" s="29">
        <v>17086.5</v>
      </c>
    </row>
    <row r="229" spans="1:6">
      <c r="A229" s="112" t="s">
        <v>326</v>
      </c>
      <c r="B229" s="112"/>
      <c r="C229" s="112"/>
      <c r="D229" s="22" t="s">
        <v>383</v>
      </c>
      <c r="E229" s="23">
        <v>4667817.653610006</v>
      </c>
      <c r="F229" s="23">
        <v>10886844.295410011</v>
      </c>
    </row>
    <row r="230" spans="1:6">
      <c r="A230" s="112"/>
      <c r="B230" s="112"/>
      <c r="C230" s="112"/>
      <c r="D230" s="24" t="s">
        <v>384</v>
      </c>
      <c r="E230" s="25">
        <v>2834020.3209300223</v>
      </c>
      <c r="F230" s="25">
        <v>10001840.29999999</v>
      </c>
    </row>
    <row r="231" spans="1:6" outlineLevel="1">
      <c r="A231" s="113" t="s">
        <v>327</v>
      </c>
      <c r="B231" s="113"/>
      <c r="C231" s="113" t="s">
        <v>328</v>
      </c>
      <c r="D231" s="26" t="s">
        <v>383</v>
      </c>
      <c r="E231" s="27">
        <v>34872292.701609999</v>
      </c>
      <c r="F231" s="27">
        <v>41219340.456410006</v>
      </c>
    </row>
    <row r="232" spans="1:6" outlineLevel="1">
      <c r="A232" s="113"/>
      <c r="B232" s="113"/>
      <c r="C232" s="113"/>
      <c r="D232" s="28" t="s">
        <v>384</v>
      </c>
      <c r="E232" s="29">
        <v>33842976.812150002</v>
      </c>
      <c r="F232" s="29">
        <v>37223244.899999999</v>
      </c>
    </row>
    <row r="233" spans="1:6" outlineLevel="1">
      <c r="A233" s="113" t="s">
        <v>329</v>
      </c>
      <c r="B233" s="113"/>
      <c r="C233" s="113" t="s">
        <v>330</v>
      </c>
      <c r="D233" s="26" t="s">
        <v>383</v>
      </c>
      <c r="E233" s="27">
        <v>114034864.875</v>
      </c>
      <c r="F233" s="27">
        <v>110410316.839</v>
      </c>
    </row>
    <row r="234" spans="1:6" outlineLevel="1">
      <c r="A234" s="113"/>
      <c r="B234" s="113"/>
      <c r="C234" s="113"/>
      <c r="D234" s="28" t="s">
        <v>384</v>
      </c>
      <c r="E234" s="29">
        <v>110812698.74947999</v>
      </c>
      <c r="F234" s="29">
        <v>116577764.8</v>
      </c>
    </row>
    <row r="235" spans="1:6" outlineLevel="1">
      <c r="A235" s="113" t="s">
        <v>269</v>
      </c>
      <c r="B235" s="113" t="s">
        <v>270</v>
      </c>
      <c r="C235" s="113" t="s">
        <v>271</v>
      </c>
      <c r="D235" s="26" t="s">
        <v>383</v>
      </c>
      <c r="E235" s="27">
        <v>0</v>
      </c>
      <c r="F235" s="27">
        <v>-2030000</v>
      </c>
    </row>
    <row r="236" spans="1:6" outlineLevel="1">
      <c r="A236" s="113"/>
      <c r="B236" s="113" t="s">
        <v>270</v>
      </c>
      <c r="C236" s="113"/>
      <c r="D236" s="28" t="s">
        <v>384</v>
      </c>
      <c r="E236" s="29">
        <v>0</v>
      </c>
      <c r="F236" s="29">
        <v>0</v>
      </c>
    </row>
    <row r="237" spans="1:6" outlineLevel="1">
      <c r="A237" s="113" t="s">
        <v>331</v>
      </c>
      <c r="B237" s="113" t="s">
        <v>332</v>
      </c>
      <c r="C237" s="113" t="s">
        <v>333</v>
      </c>
      <c r="D237" s="26" t="s">
        <v>383</v>
      </c>
      <c r="E237" s="27">
        <v>0</v>
      </c>
      <c r="F237" s="27">
        <v>-6152430</v>
      </c>
    </row>
    <row r="238" spans="1:6" outlineLevel="1">
      <c r="A238" s="113"/>
      <c r="B238" s="113" t="s">
        <v>332</v>
      </c>
      <c r="C238" s="113"/>
      <c r="D238" s="28" t="s">
        <v>384</v>
      </c>
      <c r="E238" s="29">
        <v>0</v>
      </c>
      <c r="F238" s="29">
        <v>0</v>
      </c>
    </row>
    <row r="239" spans="1:6" outlineLevel="1">
      <c r="A239" s="113" t="s">
        <v>141</v>
      </c>
      <c r="B239" s="113" t="s">
        <v>142</v>
      </c>
      <c r="C239" s="113" t="s">
        <v>334</v>
      </c>
      <c r="D239" s="26" t="s">
        <v>383</v>
      </c>
      <c r="E239" s="27">
        <v>-32558000.623</v>
      </c>
      <c r="F239" s="27">
        <v>-24492102.5</v>
      </c>
    </row>
    <row r="240" spans="1:6" outlineLevel="1">
      <c r="A240" s="113"/>
      <c r="B240" s="113" t="s">
        <v>142</v>
      </c>
      <c r="C240" s="113"/>
      <c r="D240" s="28" t="s">
        <v>384</v>
      </c>
      <c r="E240" s="29">
        <v>-31677093.342980001</v>
      </c>
      <c r="F240" s="29">
        <v>-34966548</v>
      </c>
    </row>
    <row r="241" spans="1:6" outlineLevel="1">
      <c r="A241" s="113" t="s">
        <v>335</v>
      </c>
      <c r="B241" s="113" t="s">
        <v>336</v>
      </c>
      <c r="C241" s="113" t="s">
        <v>337</v>
      </c>
      <c r="D241" s="26" t="s">
        <v>383</v>
      </c>
      <c r="E241" s="27">
        <v>-55695424.600000001</v>
      </c>
      <c r="F241" s="27">
        <v>-51649947.299999997</v>
      </c>
    </row>
    <row r="242" spans="1:6" outlineLevel="1">
      <c r="A242" s="113"/>
      <c r="B242" s="113" t="s">
        <v>336</v>
      </c>
      <c r="C242" s="113"/>
      <c r="D242" s="28" t="s">
        <v>384</v>
      </c>
      <c r="E242" s="29">
        <v>-55695424.600000001</v>
      </c>
      <c r="F242" s="29">
        <v>-55695424.600000001</v>
      </c>
    </row>
    <row r="243" spans="1:6" outlineLevel="1">
      <c r="A243" s="113" t="s">
        <v>338</v>
      </c>
      <c r="B243" s="113" t="s">
        <v>336</v>
      </c>
      <c r="C243" s="113" t="s">
        <v>339</v>
      </c>
      <c r="D243" s="26" t="s">
        <v>383</v>
      </c>
      <c r="E243" s="27">
        <v>-5283576.2</v>
      </c>
      <c r="F243" s="27">
        <v>-8976332.3000000007</v>
      </c>
    </row>
    <row r="244" spans="1:6" outlineLevel="1">
      <c r="A244" s="113"/>
      <c r="B244" s="113" t="s">
        <v>336</v>
      </c>
      <c r="C244" s="113"/>
      <c r="D244" s="28" t="s">
        <v>384</v>
      </c>
      <c r="E244" s="29">
        <v>-5283576.2</v>
      </c>
      <c r="F244" s="29">
        <v>-1312123</v>
      </c>
    </row>
    <row r="245" spans="1:6" outlineLevel="1">
      <c r="A245" s="113" t="s">
        <v>340</v>
      </c>
      <c r="B245" s="113" t="s">
        <v>336</v>
      </c>
      <c r="C245" s="113" t="s">
        <v>341</v>
      </c>
      <c r="D245" s="26" t="s">
        <v>383</v>
      </c>
      <c r="E245" s="27">
        <v>0</v>
      </c>
      <c r="F245" s="27">
        <v>-854400</v>
      </c>
    </row>
    <row r="246" spans="1:6" outlineLevel="1">
      <c r="A246" s="113"/>
      <c r="B246" s="113" t="s">
        <v>336</v>
      </c>
      <c r="C246" s="113"/>
      <c r="D246" s="28" t="s">
        <v>384</v>
      </c>
      <c r="E246" s="29">
        <v>0</v>
      </c>
      <c r="F246" s="29">
        <v>0</v>
      </c>
    </row>
    <row r="247" spans="1:6" outlineLevel="1">
      <c r="A247" s="113" t="s">
        <v>342</v>
      </c>
      <c r="B247" s="113" t="s">
        <v>336</v>
      </c>
      <c r="C247" s="113" t="s">
        <v>343</v>
      </c>
      <c r="D247" s="26" t="s">
        <v>383</v>
      </c>
      <c r="E247" s="27">
        <v>0</v>
      </c>
      <c r="F247" s="27">
        <v>-32000</v>
      </c>
    </row>
    <row r="248" spans="1:6" outlineLevel="1">
      <c r="A248" s="113"/>
      <c r="B248" s="113" t="s">
        <v>336</v>
      </c>
      <c r="C248" s="113"/>
      <c r="D248" s="28" t="s">
        <v>384</v>
      </c>
      <c r="E248" s="29">
        <v>0</v>
      </c>
      <c r="F248" s="29">
        <v>0</v>
      </c>
    </row>
    <row r="249" spans="1:6" outlineLevel="1">
      <c r="A249" s="113" t="s">
        <v>344</v>
      </c>
      <c r="B249" s="113" t="s">
        <v>336</v>
      </c>
      <c r="C249" s="113" t="s">
        <v>345</v>
      </c>
      <c r="D249" s="26" t="s">
        <v>383</v>
      </c>
      <c r="E249" s="27">
        <v>-6458075.7999999998</v>
      </c>
      <c r="F249" s="27">
        <v>-7150540.0999999996</v>
      </c>
    </row>
    <row r="250" spans="1:6" outlineLevel="1">
      <c r="A250" s="113"/>
      <c r="B250" s="113" t="s">
        <v>336</v>
      </c>
      <c r="C250" s="113"/>
      <c r="D250" s="28" t="s">
        <v>384</v>
      </c>
      <c r="E250" s="29">
        <v>-6046012.8173200004</v>
      </c>
      <c r="F250" s="29">
        <v>-7388300</v>
      </c>
    </row>
    <row r="251" spans="1:6" outlineLevel="1">
      <c r="A251" s="113" t="s">
        <v>346</v>
      </c>
      <c r="B251" s="113" t="s">
        <v>336</v>
      </c>
      <c r="C251" s="113" t="s">
        <v>347</v>
      </c>
      <c r="D251" s="26" t="s">
        <v>383</v>
      </c>
      <c r="E251" s="27">
        <v>-81131</v>
      </c>
      <c r="F251" s="27">
        <v>-47727.1</v>
      </c>
    </row>
    <row r="252" spans="1:6" outlineLevel="1">
      <c r="A252" s="113"/>
      <c r="B252" s="113" t="s">
        <v>336</v>
      </c>
      <c r="C252" s="113"/>
      <c r="D252" s="28" t="s">
        <v>384</v>
      </c>
      <c r="E252" s="29">
        <v>-41385.745170000002</v>
      </c>
      <c r="F252" s="29">
        <v>-43653.5</v>
      </c>
    </row>
    <row r="253" spans="1:6" outlineLevel="1">
      <c r="A253" s="113" t="s">
        <v>348</v>
      </c>
      <c r="B253" s="113" t="s">
        <v>336</v>
      </c>
      <c r="C253" s="113" t="s">
        <v>349</v>
      </c>
      <c r="D253" s="26" t="s">
        <v>383</v>
      </c>
      <c r="E253" s="27">
        <v>-1522494.8</v>
      </c>
      <c r="F253" s="27">
        <v>-2795301</v>
      </c>
    </row>
    <row r="254" spans="1:6" outlineLevel="1">
      <c r="A254" s="113"/>
      <c r="B254" s="113" t="s">
        <v>336</v>
      </c>
      <c r="C254" s="113"/>
      <c r="D254" s="28" t="s">
        <v>384</v>
      </c>
      <c r="E254" s="29">
        <v>-912486.73389000003</v>
      </c>
      <c r="F254" s="29">
        <v>-1336957</v>
      </c>
    </row>
    <row r="255" spans="1:6" outlineLevel="1">
      <c r="A255" s="113" t="s">
        <v>350</v>
      </c>
      <c r="B255" s="113" t="s">
        <v>336</v>
      </c>
      <c r="C255" s="113" t="s">
        <v>351</v>
      </c>
      <c r="D255" s="26" t="s">
        <v>383</v>
      </c>
      <c r="E255" s="27">
        <v>-769324</v>
      </c>
      <c r="F255" s="27">
        <v>-738231.4</v>
      </c>
    </row>
    <row r="256" spans="1:6" outlineLevel="1">
      <c r="A256" s="113"/>
      <c r="B256" s="113" t="s">
        <v>336</v>
      </c>
      <c r="C256" s="113"/>
      <c r="D256" s="28" t="s">
        <v>384</v>
      </c>
      <c r="E256" s="29">
        <v>-733014.87517000001</v>
      </c>
      <c r="F256" s="29">
        <v>-829384.4</v>
      </c>
    </row>
    <row r="257" spans="1:6" outlineLevel="1">
      <c r="A257" s="113" t="s">
        <v>352</v>
      </c>
      <c r="B257" s="113" t="s">
        <v>336</v>
      </c>
      <c r="C257" s="113" t="s">
        <v>353</v>
      </c>
      <c r="D257" s="26" t="s">
        <v>383</v>
      </c>
      <c r="E257" s="27">
        <v>-2116250</v>
      </c>
      <c r="F257" s="27">
        <v>-2106840</v>
      </c>
    </row>
    <row r="258" spans="1:6" outlineLevel="1">
      <c r="A258" s="113"/>
      <c r="B258" s="113" t="s">
        <v>336</v>
      </c>
      <c r="C258" s="113"/>
      <c r="D258" s="28" t="s">
        <v>384</v>
      </c>
      <c r="E258" s="29">
        <v>-1828676.1135199999</v>
      </c>
      <c r="F258" s="29">
        <v>-2039640</v>
      </c>
    </row>
    <row r="259" spans="1:6" outlineLevel="1">
      <c r="A259" s="113" t="s">
        <v>354</v>
      </c>
      <c r="B259" s="113" t="s">
        <v>336</v>
      </c>
      <c r="C259" s="113" t="s">
        <v>355</v>
      </c>
      <c r="D259" s="26" t="s">
        <v>383</v>
      </c>
      <c r="E259" s="27">
        <v>-39713062.899999999</v>
      </c>
      <c r="F259" s="27">
        <v>-33354461.300000001</v>
      </c>
    </row>
    <row r="260" spans="1:6" outlineLevel="1">
      <c r="A260" s="113"/>
      <c r="B260" s="113" t="s">
        <v>336</v>
      </c>
      <c r="C260" s="113"/>
      <c r="D260" s="28" t="s">
        <v>384</v>
      </c>
      <c r="E260" s="29">
        <v>-39565197.792199999</v>
      </c>
      <c r="F260" s="29">
        <v>-40145138.899999999</v>
      </c>
    </row>
    <row r="261" spans="1:6" outlineLevel="1">
      <c r="A261" s="113" t="s">
        <v>356</v>
      </c>
      <c r="B261" s="113" t="s">
        <v>336</v>
      </c>
      <c r="C261" s="113" t="s">
        <v>357</v>
      </c>
      <c r="D261" s="26" t="s">
        <v>383</v>
      </c>
      <c r="E261" s="27">
        <v>0</v>
      </c>
      <c r="F261" s="27">
        <v>-300000</v>
      </c>
    </row>
    <row r="262" spans="1:6" outlineLevel="1">
      <c r="A262" s="113"/>
      <c r="B262" s="113" t="s">
        <v>336</v>
      </c>
      <c r="C262" s="113"/>
      <c r="D262" s="28" t="s">
        <v>384</v>
      </c>
      <c r="E262" s="29">
        <v>0</v>
      </c>
      <c r="F262" s="29">
        <v>0</v>
      </c>
    </row>
    <row r="263" spans="1:6" outlineLevel="1">
      <c r="A263" s="113" t="s">
        <v>358</v>
      </c>
      <c r="B263" s="113" t="s">
        <v>336</v>
      </c>
      <c r="C263" s="113" t="s">
        <v>359</v>
      </c>
      <c r="D263" s="26" t="s">
        <v>383</v>
      </c>
      <c r="E263" s="27">
        <v>-42000</v>
      </c>
      <c r="F263" s="27">
        <v>-62500</v>
      </c>
    </row>
    <row r="264" spans="1:6" outlineLevel="1">
      <c r="A264" s="113"/>
      <c r="B264" s="113" t="s">
        <v>336</v>
      </c>
      <c r="C264" s="113"/>
      <c r="D264" s="28" t="s">
        <v>384</v>
      </c>
      <c r="E264" s="29">
        <v>-38787.020450000004</v>
      </c>
      <c r="F264" s="29">
        <v>-42000</v>
      </c>
    </row>
    <row r="265" spans="1:6" ht="15" customHeight="1">
      <c r="A265" s="112" t="s">
        <v>360</v>
      </c>
      <c r="B265" s="112"/>
      <c r="C265" s="112"/>
      <c r="D265" s="22" t="s">
        <v>383</v>
      </c>
      <c r="E265" s="23">
        <v>83233566</v>
      </c>
      <c r="F265" s="23">
        <v>64494147</v>
      </c>
    </row>
    <row r="266" spans="1:6">
      <c r="A266" s="112"/>
      <c r="B266" s="112"/>
      <c r="C266" s="112"/>
      <c r="D266" s="24" t="s">
        <v>384</v>
      </c>
      <c r="E266" s="25">
        <v>83233566</v>
      </c>
      <c r="F266" s="25">
        <v>83233566</v>
      </c>
    </row>
    <row r="267" spans="1:6" outlineLevel="1">
      <c r="A267" s="113" t="s">
        <v>361</v>
      </c>
      <c r="B267" s="113" t="s">
        <v>362</v>
      </c>
      <c r="C267" s="113" t="s">
        <v>363</v>
      </c>
      <c r="D267" s="26" t="s">
        <v>383</v>
      </c>
      <c r="E267" s="27">
        <v>61469768.299999997</v>
      </c>
      <c r="F267" s="27">
        <v>49170216.700000003</v>
      </c>
    </row>
    <row r="268" spans="1:6" outlineLevel="1">
      <c r="A268" s="113"/>
      <c r="B268" s="113" t="s">
        <v>362</v>
      </c>
      <c r="C268" s="113"/>
      <c r="D268" s="28" t="s">
        <v>384</v>
      </c>
      <c r="E268" s="29">
        <v>61469768.299999997</v>
      </c>
      <c r="F268" s="29">
        <v>61469768.299999997</v>
      </c>
    </row>
    <row r="269" spans="1:6" outlineLevel="1">
      <c r="A269" s="113" t="s">
        <v>364</v>
      </c>
      <c r="B269" s="113" t="s">
        <v>362</v>
      </c>
      <c r="C269" s="113" t="s">
        <v>365</v>
      </c>
      <c r="D269" s="26" t="s">
        <v>383</v>
      </c>
      <c r="E269" s="27">
        <v>21763797.699999999</v>
      </c>
      <c r="F269" s="27">
        <v>15323930.300000001</v>
      </c>
    </row>
    <row r="270" spans="1:6" outlineLevel="1">
      <c r="A270" s="113"/>
      <c r="B270" s="113" t="s">
        <v>362</v>
      </c>
      <c r="C270" s="113"/>
      <c r="D270" s="28" t="s">
        <v>384</v>
      </c>
      <c r="E270" s="29">
        <v>21763797.699999999</v>
      </c>
      <c r="F270" s="29">
        <v>21763797.699999999</v>
      </c>
    </row>
    <row r="271" spans="1:6" ht="15" customHeight="1">
      <c r="A271" s="112" t="s">
        <v>366</v>
      </c>
      <c r="B271" s="112"/>
      <c r="C271" s="112"/>
      <c r="D271" s="22" t="s">
        <v>383</v>
      </c>
      <c r="E271" s="23">
        <v>5006935.2748700008</v>
      </c>
      <c r="F271" s="23">
        <v>11114325.475460006</v>
      </c>
    </row>
    <row r="272" spans="1:6">
      <c r="A272" s="112"/>
      <c r="B272" s="112"/>
      <c r="C272" s="112"/>
      <c r="D272" s="24" t="s">
        <v>384</v>
      </c>
      <c r="E272" s="25">
        <v>4737632.4750200063</v>
      </c>
      <c r="F272" s="25">
        <v>5005002.3999999976</v>
      </c>
    </row>
    <row r="273" spans="1:6" outlineLevel="1">
      <c r="A273" s="113" t="s">
        <v>361</v>
      </c>
      <c r="B273" s="113" t="s">
        <v>362</v>
      </c>
      <c r="C273" s="113" t="s">
        <v>363</v>
      </c>
      <c r="D273" s="26" t="s">
        <v>383</v>
      </c>
      <c r="E273" s="27">
        <v>-61469768.299999997</v>
      </c>
      <c r="F273" s="27">
        <v>-49170216.700000003</v>
      </c>
    </row>
    <row r="274" spans="1:6" outlineLevel="1">
      <c r="A274" s="113"/>
      <c r="B274" s="113" t="s">
        <v>362</v>
      </c>
      <c r="C274" s="113"/>
      <c r="D274" s="28" t="s">
        <v>384</v>
      </c>
      <c r="E274" s="29">
        <v>-61469768.299999997</v>
      </c>
      <c r="F274" s="29">
        <v>-61469768.299999997</v>
      </c>
    </row>
    <row r="275" spans="1:6" outlineLevel="1">
      <c r="A275" s="113" t="s">
        <v>331</v>
      </c>
      <c r="B275" s="113" t="s">
        <v>332</v>
      </c>
      <c r="C275" s="113" t="s">
        <v>333</v>
      </c>
      <c r="D275" s="26" t="s">
        <v>383</v>
      </c>
      <c r="E275" s="27">
        <v>0</v>
      </c>
      <c r="F275" s="27">
        <v>6152430</v>
      </c>
    </row>
    <row r="276" spans="1:6" outlineLevel="1">
      <c r="A276" s="113"/>
      <c r="B276" s="113" t="s">
        <v>332</v>
      </c>
      <c r="C276" s="113"/>
      <c r="D276" s="28" t="s">
        <v>384</v>
      </c>
      <c r="E276" s="29">
        <v>0</v>
      </c>
      <c r="F276" s="29">
        <v>0</v>
      </c>
    </row>
    <row r="277" spans="1:6" outlineLevel="1">
      <c r="A277" s="113" t="s">
        <v>364</v>
      </c>
      <c r="B277" s="113" t="s">
        <v>362</v>
      </c>
      <c r="C277" s="113" t="s">
        <v>365</v>
      </c>
      <c r="D277" s="26" t="s">
        <v>383</v>
      </c>
      <c r="E277" s="27">
        <v>-21763797.699999999</v>
      </c>
      <c r="F277" s="27">
        <v>-15323930.300000001</v>
      </c>
    </row>
    <row r="278" spans="1:6" outlineLevel="1">
      <c r="A278" s="113"/>
      <c r="B278" s="113" t="s">
        <v>362</v>
      </c>
      <c r="C278" s="113"/>
      <c r="D278" s="28" t="s">
        <v>384</v>
      </c>
      <c r="E278" s="29">
        <v>-21763797.699999999</v>
      </c>
      <c r="F278" s="29">
        <v>-21763797.699999999</v>
      </c>
    </row>
    <row r="279" spans="1:6" ht="15" customHeight="1" outlineLevel="1">
      <c r="A279" s="114" t="s">
        <v>367</v>
      </c>
      <c r="B279" s="114"/>
      <c r="C279" s="114" t="s">
        <v>368</v>
      </c>
      <c r="D279" s="26" t="s">
        <v>383</v>
      </c>
      <c r="E279" s="27">
        <v>88763286.688649997</v>
      </c>
      <c r="F279" s="27">
        <v>70212774.89546001</v>
      </c>
    </row>
    <row r="280" spans="1:6" outlineLevel="1">
      <c r="A280" s="115"/>
      <c r="B280" s="115"/>
      <c r="C280" s="115"/>
      <c r="D280" s="28" t="s">
        <v>384</v>
      </c>
      <c r="E280" s="29">
        <v>88372692.895060003</v>
      </c>
      <c r="F280" s="29">
        <v>88639188.599999994</v>
      </c>
    </row>
    <row r="281" spans="1:6" ht="30" outlineLevel="1">
      <c r="A281" s="113">
        <v>2507000</v>
      </c>
      <c r="B281" s="113"/>
      <c r="C281" s="43" t="s">
        <v>371</v>
      </c>
      <c r="D281" s="26" t="s">
        <v>383</v>
      </c>
      <c r="E281" s="27">
        <v>-1009606.21378</v>
      </c>
      <c r="F281" s="27">
        <v>-1147793.02</v>
      </c>
    </row>
    <row r="282" spans="1:6" ht="30" outlineLevel="1">
      <c r="A282" s="113"/>
      <c r="B282" s="113"/>
      <c r="C282" s="43" t="s">
        <v>371</v>
      </c>
      <c r="D282" s="28" t="s">
        <v>384</v>
      </c>
      <c r="E282" s="29">
        <v>-862032.31961999997</v>
      </c>
      <c r="F282" s="29">
        <v>-887441</v>
      </c>
    </row>
    <row r="283" spans="1:6" ht="15" customHeight="1">
      <c r="A283" s="113" t="s">
        <v>369</v>
      </c>
      <c r="B283" s="113"/>
      <c r="C283" s="113" t="s">
        <v>370</v>
      </c>
      <c r="D283" s="26" t="s">
        <v>383</v>
      </c>
      <c r="E283" s="27">
        <v>486820.8</v>
      </c>
      <c r="F283" s="27">
        <v>391060.6</v>
      </c>
    </row>
    <row r="284" spans="1:6">
      <c r="A284" s="113"/>
      <c r="B284" s="113"/>
      <c r="C284" s="113"/>
      <c r="D284" s="28" t="s">
        <v>384</v>
      </c>
      <c r="E284" s="29">
        <v>460537.89957999997</v>
      </c>
      <c r="F284" s="29">
        <v>486820.8</v>
      </c>
    </row>
    <row r="285" spans="1:6" ht="17.25" customHeight="1" outlineLevel="1">
      <c r="A285" s="112" t="s">
        <v>371</v>
      </c>
      <c r="B285" s="112"/>
      <c r="C285" s="112"/>
      <c r="D285" s="22" t="s">
        <v>383</v>
      </c>
      <c r="E285" s="23">
        <v>1009606.21378</v>
      </c>
      <c r="F285" s="23">
        <v>1147793.02</v>
      </c>
    </row>
    <row r="286" spans="1:6" outlineLevel="1">
      <c r="A286" s="112"/>
      <c r="B286" s="112"/>
      <c r="C286" s="112"/>
      <c r="D286" s="24" t="s">
        <v>384</v>
      </c>
      <c r="E286" s="25">
        <v>862032.31961999997</v>
      </c>
      <c r="F286" s="25">
        <v>887441</v>
      </c>
    </row>
    <row r="287" spans="1:6" ht="30" outlineLevel="1">
      <c r="A287" s="113" t="s">
        <v>372</v>
      </c>
      <c r="B287" s="113"/>
      <c r="C287" s="43" t="s">
        <v>371</v>
      </c>
      <c r="D287" s="26" t="s">
        <v>383</v>
      </c>
      <c r="E287" s="27">
        <v>1009606.21378</v>
      </c>
      <c r="F287" s="27">
        <v>1147793.02</v>
      </c>
    </row>
    <row r="288" spans="1:6" ht="30" outlineLevel="1">
      <c r="A288" s="113"/>
      <c r="B288" s="113"/>
      <c r="C288" s="43" t="s">
        <v>371</v>
      </c>
      <c r="D288" s="28" t="s">
        <v>384</v>
      </c>
      <c r="E288" s="29">
        <v>862032.31961999997</v>
      </c>
      <c r="F288" s="29">
        <v>887441</v>
      </c>
    </row>
    <row r="289" spans="1:6" ht="15" customHeight="1">
      <c r="A289" s="112" t="s">
        <v>373</v>
      </c>
      <c r="B289" s="112"/>
      <c r="C289" s="112"/>
      <c r="D289" s="22" t="s">
        <v>383</v>
      </c>
      <c r="E289" s="23">
        <v>50702338.5</v>
      </c>
      <c r="F289" s="23">
        <v>47442000.899999999</v>
      </c>
    </row>
    <row r="290" spans="1:6">
      <c r="A290" s="112"/>
      <c r="B290" s="112"/>
      <c r="C290" s="112"/>
      <c r="D290" s="24" t="s">
        <v>384</v>
      </c>
      <c r="E290" s="25">
        <v>49165561.097719997</v>
      </c>
      <c r="F290" s="25">
        <v>51825073.799999997</v>
      </c>
    </row>
    <row r="291" spans="1:6" outlineLevel="1">
      <c r="A291" s="113" t="s">
        <v>340</v>
      </c>
      <c r="B291" s="113" t="s">
        <v>336</v>
      </c>
      <c r="C291" s="113" t="s">
        <v>341</v>
      </c>
      <c r="D291" s="26" t="s">
        <v>383</v>
      </c>
      <c r="E291" s="27">
        <v>0</v>
      </c>
      <c r="F291" s="27">
        <v>854400</v>
      </c>
    </row>
    <row r="292" spans="1:6" outlineLevel="1">
      <c r="A292" s="113"/>
      <c r="B292" s="113" t="s">
        <v>336</v>
      </c>
      <c r="C292" s="113"/>
      <c r="D292" s="28" t="s">
        <v>384</v>
      </c>
      <c r="E292" s="29">
        <v>0</v>
      </c>
      <c r="F292" s="29">
        <v>0</v>
      </c>
    </row>
    <row r="293" spans="1:6" outlineLevel="1">
      <c r="A293" s="113" t="s">
        <v>342</v>
      </c>
      <c r="B293" s="113" t="s">
        <v>336</v>
      </c>
      <c r="C293" s="113" t="s">
        <v>343</v>
      </c>
      <c r="D293" s="26" t="s">
        <v>383</v>
      </c>
      <c r="E293" s="27">
        <v>42000</v>
      </c>
      <c r="F293" s="27">
        <v>32000</v>
      </c>
    </row>
    <row r="294" spans="1:6" outlineLevel="1">
      <c r="A294" s="113"/>
      <c r="B294" s="113" t="s">
        <v>336</v>
      </c>
      <c r="C294" s="113"/>
      <c r="D294" s="28" t="s">
        <v>384</v>
      </c>
      <c r="E294" s="29">
        <v>38787.020450000004</v>
      </c>
      <c r="F294" s="29">
        <v>42000</v>
      </c>
    </row>
    <row r="295" spans="1:6" outlineLevel="1">
      <c r="A295" s="113" t="s">
        <v>344</v>
      </c>
      <c r="B295" s="113" t="s">
        <v>336</v>
      </c>
      <c r="C295" s="113" t="s">
        <v>345</v>
      </c>
      <c r="D295" s="26" t="s">
        <v>383</v>
      </c>
      <c r="E295" s="27">
        <v>6458075.7999999998</v>
      </c>
      <c r="F295" s="27">
        <v>7150540.0999999996</v>
      </c>
    </row>
    <row r="296" spans="1:6" outlineLevel="1">
      <c r="A296" s="113"/>
      <c r="B296" s="113" t="s">
        <v>336</v>
      </c>
      <c r="C296" s="113"/>
      <c r="D296" s="28" t="s">
        <v>384</v>
      </c>
      <c r="E296" s="29">
        <v>6046012.8173199994</v>
      </c>
      <c r="F296" s="29">
        <v>7388300</v>
      </c>
    </row>
    <row r="297" spans="1:6" outlineLevel="1">
      <c r="A297" s="113" t="s">
        <v>346</v>
      </c>
      <c r="B297" s="113" t="s">
        <v>336</v>
      </c>
      <c r="C297" s="113" t="s">
        <v>347</v>
      </c>
      <c r="D297" s="26" t="s">
        <v>383</v>
      </c>
      <c r="E297" s="27">
        <v>81131</v>
      </c>
      <c r="F297" s="27">
        <v>47727.1</v>
      </c>
    </row>
    <row r="298" spans="1:6" outlineLevel="1">
      <c r="A298" s="113"/>
      <c r="B298" s="113" t="s">
        <v>336</v>
      </c>
      <c r="C298" s="113"/>
      <c r="D298" s="28" t="s">
        <v>384</v>
      </c>
      <c r="E298" s="29">
        <v>41385.745170000002</v>
      </c>
      <c r="F298" s="29">
        <v>43653.5</v>
      </c>
    </row>
    <row r="299" spans="1:6" outlineLevel="1">
      <c r="A299" s="113" t="s">
        <v>348</v>
      </c>
      <c r="B299" s="113" t="s">
        <v>336</v>
      </c>
      <c r="C299" s="113" t="s">
        <v>349</v>
      </c>
      <c r="D299" s="26" t="s">
        <v>383</v>
      </c>
      <c r="E299" s="27">
        <v>1522494.8</v>
      </c>
      <c r="F299" s="27">
        <v>2795301</v>
      </c>
    </row>
    <row r="300" spans="1:6" outlineLevel="1">
      <c r="A300" s="113"/>
      <c r="B300" s="113" t="s">
        <v>336</v>
      </c>
      <c r="C300" s="113"/>
      <c r="D300" s="28" t="s">
        <v>384</v>
      </c>
      <c r="E300" s="29">
        <v>912486.73389000003</v>
      </c>
      <c r="F300" s="29">
        <v>1336957</v>
      </c>
    </row>
    <row r="301" spans="1:6" outlineLevel="1">
      <c r="A301" s="113" t="s">
        <v>350</v>
      </c>
      <c r="B301" s="113" t="s">
        <v>336</v>
      </c>
      <c r="C301" s="113" t="s">
        <v>351</v>
      </c>
      <c r="D301" s="26" t="s">
        <v>383</v>
      </c>
      <c r="E301" s="27">
        <v>769324</v>
      </c>
      <c r="F301" s="27">
        <v>738231.4</v>
      </c>
    </row>
    <row r="302" spans="1:6" outlineLevel="1">
      <c r="A302" s="113"/>
      <c r="B302" s="113" t="s">
        <v>336</v>
      </c>
      <c r="C302" s="113"/>
      <c r="D302" s="28" t="s">
        <v>384</v>
      </c>
      <c r="E302" s="29">
        <v>733014.87517000001</v>
      </c>
      <c r="F302" s="29">
        <v>829384.4</v>
      </c>
    </row>
    <row r="303" spans="1:6" outlineLevel="1">
      <c r="A303" s="113" t="s">
        <v>352</v>
      </c>
      <c r="B303" s="113" t="s">
        <v>336</v>
      </c>
      <c r="C303" s="113" t="s">
        <v>353</v>
      </c>
      <c r="D303" s="26" t="s">
        <v>383</v>
      </c>
      <c r="E303" s="27">
        <v>2116250</v>
      </c>
      <c r="F303" s="27">
        <v>2106840</v>
      </c>
    </row>
    <row r="304" spans="1:6" outlineLevel="1">
      <c r="A304" s="113"/>
      <c r="B304" s="113" t="s">
        <v>336</v>
      </c>
      <c r="C304" s="113"/>
      <c r="D304" s="28" t="s">
        <v>384</v>
      </c>
      <c r="E304" s="29">
        <v>1828676.1135199999</v>
      </c>
      <c r="F304" s="29">
        <v>2039640</v>
      </c>
    </row>
    <row r="305" spans="1:6" outlineLevel="1">
      <c r="A305" s="113" t="s">
        <v>354</v>
      </c>
      <c r="B305" s="113" t="s">
        <v>336</v>
      </c>
      <c r="C305" s="113" t="s">
        <v>355</v>
      </c>
      <c r="D305" s="26" t="s">
        <v>383</v>
      </c>
      <c r="E305" s="27">
        <v>39713062.899999999</v>
      </c>
      <c r="F305" s="27">
        <v>33354461.300000001</v>
      </c>
    </row>
    <row r="306" spans="1:6" outlineLevel="1">
      <c r="A306" s="113"/>
      <c r="B306" s="113" t="s">
        <v>336</v>
      </c>
      <c r="C306" s="113"/>
      <c r="D306" s="28" t="s">
        <v>384</v>
      </c>
      <c r="E306" s="29">
        <v>39565197.792199999</v>
      </c>
      <c r="F306" s="29">
        <v>40145138.899999999</v>
      </c>
    </row>
    <row r="307" spans="1:6" outlineLevel="1">
      <c r="A307" s="113" t="s">
        <v>356</v>
      </c>
      <c r="B307" s="113" t="s">
        <v>336</v>
      </c>
      <c r="C307" s="113" t="s">
        <v>357</v>
      </c>
      <c r="D307" s="26" t="s">
        <v>383</v>
      </c>
      <c r="E307" s="27">
        <v>0</v>
      </c>
      <c r="F307" s="27">
        <v>300000</v>
      </c>
    </row>
    <row r="308" spans="1:6" outlineLevel="1">
      <c r="A308" s="113"/>
      <c r="B308" s="113" t="s">
        <v>336</v>
      </c>
      <c r="C308" s="113"/>
      <c r="D308" s="28" t="s">
        <v>384</v>
      </c>
      <c r="E308" s="29">
        <v>0</v>
      </c>
      <c r="F308" s="29">
        <v>0</v>
      </c>
    </row>
    <row r="309" spans="1:6" outlineLevel="1">
      <c r="A309" s="113" t="s">
        <v>358</v>
      </c>
      <c r="B309" s="113" t="s">
        <v>336</v>
      </c>
      <c r="C309" s="113" t="s">
        <v>359</v>
      </c>
      <c r="D309" s="26" t="s">
        <v>383</v>
      </c>
      <c r="E309" s="27">
        <v>0</v>
      </c>
      <c r="F309" s="27">
        <v>62500</v>
      </c>
    </row>
    <row r="310" spans="1:6" outlineLevel="1">
      <c r="A310" s="113"/>
      <c r="B310" s="113" t="s">
        <v>336</v>
      </c>
      <c r="C310" s="113"/>
      <c r="D310" s="28" t="s">
        <v>384</v>
      </c>
      <c r="E310" s="29">
        <v>0</v>
      </c>
      <c r="F310" s="29">
        <v>0</v>
      </c>
    </row>
    <row r="311" spans="1:6" ht="15" customHeight="1">
      <c r="A311" s="112" t="s">
        <v>374</v>
      </c>
      <c r="B311" s="112"/>
      <c r="C311" s="112"/>
      <c r="D311" s="22" t="s">
        <v>383</v>
      </c>
      <c r="E311" s="23">
        <v>60979000.800000004</v>
      </c>
      <c r="F311" s="23">
        <v>60626279.599999994</v>
      </c>
    </row>
    <row r="312" spans="1:6">
      <c r="A312" s="112"/>
      <c r="B312" s="112"/>
      <c r="C312" s="112"/>
      <c r="D312" s="24" t="s">
        <v>384</v>
      </c>
      <c r="E312" s="25">
        <v>60979000.800000004</v>
      </c>
      <c r="F312" s="25">
        <v>57007547.600000001</v>
      </c>
    </row>
    <row r="313" spans="1:6" outlineLevel="1">
      <c r="A313" s="113" t="s">
        <v>335</v>
      </c>
      <c r="B313" s="113" t="s">
        <v>336</v>
      </c>
      <c r="C313" s="113" t="s">
        <v>337</v>
      </c>
      <c r="D313" s="26" t="s">
        <v>383</v>
      </c>
      <c r="E313" s="27">
        <v>55695424.600000001</v>
      </c>
      <c r="F313" s="27">
        <v>51649947.299999997</v>
      </c>
    </row>
    <row r="314" spans="1:6" outlineLevel="1">
      <c r="A314" s="113"/>
      <c r="B314" s="113" t="s">
        <v>336</v>
      </c>
      <c r="C314" s="113"/>
      <c r="D314" s="28" t="s">
        <v>384</v>
      </c>
      <c r="E314" s="29">
        <v>55695424.600000001</v>
      </c>
      <c r="F314" s="29">
        <v>55695424.600000001</v>
      </c>
    </row>
    <row r="315" spans="1:6" outlineLevel="1">
      <c r="A315" s="113" t="s">
        <v>338</v>
      </c>
      <c r="B315" s="113" t="s">
        <v>336</v>
      </c>
      <c r="C315" s="113" t="s">
        <v>339</v>
      </c>
      <c r="D315" s="26" t="s">
        <v>383</v>
      </c>
      <c r="E315" s="27">
        <v>5283576.2</v>
      </c>
      <c r="F315" s="27">
        <v>8976332.3000000007</v>
      </c>
    </row>
    <row r="316" spans="1:6" outlineLevel="1">
      <c r="A316" s="113"/>
      <c r="B316" s="113" t="s">
        <v>336</v>
      </c>
      <c r="C316" s="113"/>
      <c r="D316" s="28" t="s">
        <v>384</v>
      </c>
      <c r="E316" s="29">
        <v>5283576.2</v>
      </c>
      <c r="F316" s="29">
        <v>1312123</v>
      </c>
    </row>
    <row r="317" spans="1:6">
      <c r="A317" s="111" t="s">
        <v>385</v>
      </c>
      <c r="B317" s="111"/>
      <c r="C317" s="111"/>
      <c r="D317" s="30" t="s">
        <v>383</v>
      </c>
      <c r="E317" s="31">
        <v>432930872.00904995</v>
      </c>
      <c r="F317" s="31">
        <v>427040695.33644998</v>
      </c>
    </row>
    <row r="318" spans="1:6">
      <c r="A318" s="111"/>
      <c r="B318" s="111"/>
      <c r="C318" s="111"/>
      <c r="D318" s="32" t="s">
        <v>384</v>
      </c>
      <c r="E318" s="33">
        <v>403456073.39062005</v>
      </c>
      <c r="F318" s="33">
        <v>419843834.89999992</v>
      </c>
    </row>
  </sheetData>
  <autoFilter ref="A2:F318"/>
  <dataConsolidate/>
  <mergeCells count="441">
    <mergeCell ref="A1:F1"/>
    <mergeCell ref="A3:C4"/>
    <mergeCell ref="A5:A6"/>
    <mergeCell ref="B5:B6"/>
    <mergeCell ref="C5:C6"/>
    <mergeCell ref="A7:A8"/>
    <mergeCell ref="B7:B8"/>
    <mergeCell ref="C7:C8"/>
    <mergeCell ref="A13:A14"/>
    <mergeCell ref="B13:B14"/>
    <mergeCell ref="C13:C14"/>
    <mergeCell ref="A15:A16"/>
    <mergeCell ref="B15:B16"/>
    <mergeCell ref="C15:C16"/>
    <mergeCell ref="A9:A10"/>
    <mergeCell ref="B9:B10"/>
    <mergeCell ref="C9:C10"/>
    <mergeCell ref="A11:A12"/>
    <mergeCell ref="B11:B12"/>
    <mergeCell ref="C11:C12"/>
    <mergeCell ref="A21:A22"/>
    <mergeCell ref="B21:B22"/>
    <mergeCell ref="C21:C22"/>
    <mergeCell ref="A23:A24"/>
    <mergeCell ref="B23:B24"/>
    <mergeCell ref="C23:C24"/>
    <mergeCell ref="A17:A18"/>
    <mergeCell ref="B17:B18"/>
    <mergeCell ref="C17:C18"/>
    <mergeCell ref="A19:A20"/>
    <mergeCell ref="B19:B20"/>
    <mergeCell ref="C19:C20"/>
    <mergeCell ref="A29:A30"/>
    <mergeCell ref="B29:B30"/>
    <mergeCell ref="C29:C30"/>
    <mergeCell ref="A31:C32"/>
    <mergeCell ref="A33:A34"/>
    <mergeCell ref="B33:B34"/>
    <mergeCell ref="C33:C34"/>
    <mergeCell ref="A25:A26"/>
    <mergeCell ref="B25:B26"/>
    <mergeCell ref="C25:C26"/>
    <mergeCell ref="A27:A28"/>
    <mergeCell ref="B27:B28"/>
    <mergeCell ref="C27:C28"/>
    <mergeCell ref="A41:A42"/>
    <mergeCell ref="B41:B42"/>
    <mergeCell ref="C41:C42"/>
    <mergeCell ref="A43:A44"/>
    <mergeCell ref="B43:B44"/>
    <mergeCell ref="C43:C44"/>
    <mergeCell ref="A35:C36"/>
    <mergeCell ref="A37:A38"/>
    <mergeCell ref="B37:B38"/>
    <mergeCell ref="C37:C38"/>
    <mergeCell ref="A39:A40"/>
    <mergeCell ref="B39:B40"/>
    <mergeCell ref="C39:C40"/>
    <mergeCell ref="A49:A50"/>
    <mergeCell ref="B49:B50"/>
    <mergeCell ref="C49:C50"/>
    <mergeCell ref="A51:A52"/>
    <mergeCell ref="B51:B52"/>
    <mergeCell ref="C51:C52"/>
    <mergeCell ref="A45:A46"/>
    <mergeCell ref="B45:B46"/>
    <mergeCell ref="C45:C46"/>
    <mergeCell ref="A47:A48"/>
    <mergeCell ref="B47:B48"/>
    <mergeCell ref="C47:C48"/>
    <mergeCell ref="A57:A58"/>
    <mergeCell ref="B57:B58"/>
    <mergeCell ref="C57:C58"/>
    <mergeCell ref="A59:A60"/>
    <mergeCell ref="B59:B60"/>
    <mergeCell ref="C59:C60"/>
    <mergeCell ref="A53:A54"/>
    <mergeCell ref="B53:B54"/>
    <mergeCell ref="C53:C54"/>
    <mergeCell ref="A55:A56"/>
    <mergeCell ref="B55:B56"/>
    <mergeCell ref="C55:C56"/>
    <mergeCell ref="A65:A66"/>
    <mergeCell ref="B65:B66"/>
    <mergeCell ref="C65:C66"/>
    <mergeCell ref="A67:A68"/>
    <mergeCell ref="B67:B68"/>
    <mergeCell ref="C67:C68"/>
    <mergeCell ref="A61:A62"/>
    <mergeCell ref="B61:B62"/>
    <mergeCell ref="C61:C62"/>
    <mergeCell ref="A63:A64"/>
    <mergeCell ref="B63:B64"/>
    <mergeCell ref="C63:C64"/>
    <mergeCell ref="A73:A74"/>
    <mergeCell ref="B73:B74"/>
    <mergeCell ref="C73:C74"/>
    <mergeCell ref="A75:A76"/>
    <mergeCell ref="B75:B76"/>
    <mergeCell ref="C75:C76"/>
    <mergeCell ref="A69:A70"/>
    <mergeCell ref="B69:B70"/>
    <mergeCell ref="C69:C70"/>
    <mergeCell ref="A71:A72"/>
    <mergeCell ref="B71:B72"/>
    <mergeCell ref="C71:C72"/>
    <mergeCell ref="A81:A82"/>
    <mergeCell ref="B81:B82"/>
    <mergeCell ref="C81:C82"/>
    <mergeCell ref="A83:A84"/>
    <mergeCell ref="B83:B84"/>
    <mergeCell ref="C83:C84"/>
    <mergeCell ref="A77:A78"/>
    <mergeCell ref="B77:B78"/>
    <mergeCell ref="C77:C78"/>
    <mergeCell ref="A79:A80"/>
    <mergeCell ref="B79:B80"/>
    <mergeCell ref="C79:C80"/>
    <mergeCell ref="A89:A90"/>
    <mergeCell ref="B89:B90"/>
    <mergeCell ref="C89:C90"/>
    <mergeCell ref="A91:A92"/>
    <mergeCell ref="B91:B92"/>
    <mergeCell ref="C91:C92"/>
    <mergeCell ref="A85:A86"/>
    <mergeCell ref="B85:B86"/>
    <mergeCell ref="C85:C86"/>
    <mergeCell ref="A87:A88"/>
    <mergeCell ref="B87:B88"/>
    <mergeCell ref="C87:C88"/>
    <mergeCell ref="A97:A98"/>
    <mergeCell ref="B97:B98"/>
    <mergeCell ref="C97:C98"/>
    <mergeCell ref="A99:A100"/>
    <mergeCell ref="B99:B100"/>
    <mergeCell ref="C99:C100"/>
    <mergeCell ref="A93:A94"/>
    <mergeCell ref="B93:B94"/>
    <mergeCell ref="C93:C94"/>
    <mergeCell ref="A95:A96"/>
    <mergeCell ref="B95:B96"/>
    <mergeCell ref="C95:C96"/>
    <mergeCell ref="A105:A106"/>
    <mergeCell ref="B105:B106"/>
    <mergeCell ref="C105:C106"/>
    <mergeCell ref="A107:A108"/>
    <mergeCell ref="B107:B108"/>
    <mergeCell ref="C107:C108"/>
    <mergeCell ref="A101:A102"/>
    <mergeCell ref="B101:B102"/>
    <mergeCell ref="C101:C102"/>
    <mergeCell ref="A103:A104"/>
    <mergeCell ref="B103:B104"/>
    <mergeCell ref="C103:C104"/>
    <mergeCell ref="A113:A114"/>
    <mergeCell ref="B113:B114"/>
    <mergeCell ref="C113:C114"/>
    <mergeCell ref="A115:A116"/>
    <mergeCell ref="B115:B116"/>
    <mergeCell ref="C115:C116"/>
    <mergeCell ref="A109:A110"/>
    <mergeCell ref="B109:B110"/>
    <mergeCell ref="C109:C110"/>
    <mergeCell ref="A111:A112"/>
    <mergeCell ref="B111:B112"/>
    <mergeCell ref="C111:C112"/>
    <mergeCell ref="A121:A122"/>
    <mergeCell ref="B121:B122"/>
    <mergeCell ref="C121:C122"/>
    <mergeCell ref="A123:A124"/>
    <mergeCell ref="B123:B124"/>
    <mergeCell ref="C123:C124"/>
    <mergeCell ref="A117:A118"/>
    <mergeCell ref="B117:B118"/>
    <mergeCell ref="C117:C118"/>
    <mergeCell ref="A119:A120"/>
    <mergeCell ref="B119:B120"/>
    <mergeCell ref="C119:C120"/>
    <mergeCell ref="A129:A130"/>
    <mergeCell ref="B129:B130"/>
    <mergeCell ref="C129:C130"/>
    <mergeCell ref="A131:A132"/>
    <mergeCell ref="B131:B132"/>
    <mergeCell ref="C131:C132"/>
    <mergeCell ref="A125:A126"/>
    <mergeCell ref="B125:B126"/>
    <mergeCell ref="C125:C126"/>
    <mergeCell ref="A127:A128"/>
    <mergeCell ref="B127:B128"/>
    <mergeCell ref="C127:C128"/>
    <mergeCell ref="A137:A138"/>
    <mergeCell ref="B137:B138"/>
    <mergeCell ref="C137:C138"/>
    <mergeCell ref="A139:A140"/>
    <mergeCell ref="B139:B140"/>
    <mergeCell ref="C139:C140"/>
    <mergeCell ref="A133:A134"/>
    <mergeCell ref="B133:B134"/>
    <mergeCell ref="C133:C134"/>
    <mergeCell ref="A135:A136"/>
    <mergeCell ref="B135:B136"/>
    <mergeCell ref="C135:C136"/>
    <mergeCell ref="A145:A146"/>
    <mergeCell ref="B145:B146"/>
    <mergeCell ref="C145:C146"/>
    <mergeCell ref="A147:C148"/>
    <mergeCell ref="A149:A150"/>
    <mergeCell ref="B149:B150"/>
    <mergeCell ref="C149:C150"/>
    <mergeCell ref="A141:A142"/>
    <mergeCell ref="B141:B142"/>
    <mergeCell ref="C141:C142"/>
    <mergeCell ref="A143:A144"/>
    <mergeCell ref="B143:B144"/>
    <mergeCell ref="C143:C144"/>
    <mergeCell ref="A155:A156"/>
    <mergeCell ref="B155:B156"/>
    <mergeCell ref="C155:C156"/>
    <mergeCell ref="A157:A158"/>
    <mergeCell ref="B157:B158"/>
    <mergeCell ref="C157:C158"/>
    <mergeCell ref="A151:A152"/>
    <mergeCell ref="B151:B152"/>
    <mergeCell ref="C151:C152"/>
    <mergeCell ref="A153:A154"/>
    <mergeCell ref="B153:B154"/>
    <mergeCell ref="C153:C154"/>
    <mergeCell ref="A163:A164"/>
    <mergeCell ref="B163:B164"/>
    <mergeCell ref="C163:C164"/>
    <mergeCell ref="A165:A166"/>
    <mergeCell ref="B165:B166"/>
    <mergeCell ref="C165:C166"/>
    <mergeCell ref="A159:A160"/>
    <mergeCell ref="B159:B160"/>
    <mergeCell ref="C159:C160"/>
    <mergeCell ref="A161:A162"/>
    <mergeCell ref="B161:B162"/>
    <mergeCell ref="C161:C162"/>
    <mergeCell ref="A173:C174"/>
    <mergeCell ref="A175:A176"/>
    <mergeCell ref="B175:B176"/>
    <mergeCell ref="C175:C176"/>
    <mergeCell ref="A177:A178"/>
    <mergeCell ref="B177:B178"/>
    <mergeCell ref="C177:C178"/>
    <mergeCell ref="A167:C168"/>
    <mergeCell ref="A169:A170"/>
    <mergeCell ref="B169:B170"/>
    <mergeCell ref="C169:C170"/>
    <mergeCell ref="A171:A172"/>
    <mergeCell ref="B171:B172"/>
    <mergeCell ref="C171:C172"/>
    <mergeCell ref="A183:A184"/>
    <mergeCell ref="B183:B184"/>
    <mergeCell ref="C183:C184"/>
    <mergeCell ref="A185:A186"/>
    <mergeCell ref="B185:B186"/>
    <mergeCell ref="C185:C186"/>
    <mergeCell ref="A179:A180"/>
    <mergeCell ref="B179:B180"/>
    <mergeCell ref="C179:C180"/>
    <mergeCell ref="A181:A182"/>
    <mergeCell ref="B181:B182"/>
    <mergeCell ref="C181:C182"/>
    <mergeCell ref="A191:A192"/>
    <mergeCell ref="B191:B192"/>
    <mergeCell ref="C191:C192"/>
    <mergeCell ref="A193:A194"/>
    <mergeCell ref="B193:B194"/>
    <mergeCell ref="C193:C194"/>
    <mergeCell ref="A187:A188"/>
    <mergeCell ref="B187:B188"/>
    <mergeCell ref="C187:C188"/>
    <mergeCell ref="A189:A190"/>
    <mergeCell ref="B189:B190"/>
    <mergeCell ref="C189:C190"/>
    <mergeCell ref="A201:A202"/>
    <mergeCell ref="B201:B202"/>
    <mergeCell ref="C201:C202"/>
    <mergeCell ref="A203:A204"/>
    <mergeCell ref="B203:B204"/>
    <mergeCell ref="C203:C204"/>
    <mergeCell ref="A195:C196"/>
    <mergeCell ref="A197:A198"/>
    <mergeCell ref="B197:B198"/>
    <mergeCell ref="C197:C198"/>
    <mergeCell ref="A199:A200"/>
    <mergeCell ref="B199:B200"/>
    <mergeCell ref="C199:C200"/>
    <mergeCell ref="A211:C212"/>
    <mergeCell ref="A213:A214"/>
    <mergeCell ref="B213:B214"/>
    <mergeCell ref="C213:C214"/>
    <mergeCell ref="A215:A216"/>
    <mergeCell ref="B215:B216"/>
    <mergeCell ref="C215:C216"/>
    <mergeCell ref="A205:C206"/>
    <mergeCell ref="A207:A208"/>
    <mergeCell ref="B207:B208"/>
    <mergeCell ref="C207:C208"/>
    <mergeCell ref="A209:A210"/>
    <mergeCell ref="B209:B210"/>
    <mergeCell ref="C209:C210"/>
    <mergeCell ref="A221:A222"/>
    <mergeCell ref="B221:B222"/>
    <mergeCell ref="C221:C222"/>
    <mergeCell ref="A223:A224"/>
    <mergeCell ref="B223:B224"/>
    <mergeCell ref="C223:C224"/>
    <mergeCell ref="A217:A218"/>
    <mergeCell ref="B217:B218"/>
    <mergeCell ref="C217:C218"/>
    <mergeCell ref="A219:A220"/>
    <mergeCell ref="B219:B220"/>
    <mergeCell ref="C219:C220"/>
    <mergeCell ref="A229:C230"/>
    <mergeCell ref="A231:A232"/>
    <mergeCell ref="B231:B232"/>
    <mergeCell ref="C231:C232"/>
    <mergeCell ref="A233:A234"/>
    <mergeCell ref="B233:B234"/>
    <mergeCell ref="C233:C234"/>
    <mergeCell ref="A225:A226"/>
    <mergeCell ref="B225:B226"/>
    <mergeCell ref="C225:C226"/>
    <mergeCell ref="A227:A228"/>
    <mergeCell ref="B227:B228"/>
    <mergeCell ref="C227:C228"/>
    <mergeCell ref="A239:A240"/>
    <mergeCell ref="B239:B240"/>
    <mergeCell ref="C239:C240"/>
    <mergeCell ref="A241:A242"/>
    <mergeCell ref="B241:B242"/>
    <mergeCell ref="C241:C242"/>
    <mergeCell ref="A235:A236"/>
    <mergeCell ref="B235:B236"/>
    <mergeCell ref="C235:C236"/>
    <mergeCell ref="A237:A238"/>
    <mergeCell ref="B237:B238"/>
    <mergeCell ref="C237:C238"/>
    <mergeCell ref="A247:A248"/>
    <mergeCell ref="B247:B248"/>
    <mergeCell ref="C247:C248"/>
    <mergeCell ref="A249:A250"/>
    <mergeCell ref="B249:B250"/>
    <mergeCell ref="C249:C250"/>
    <mergeCell ref="A243:A244"/>
    <mergeCell ref="B243:B244"/>
    <mergeCell ref="C243:C244"/>
    <mergeCell ref="A245:A246"/>
    <mergeCell ref="B245:B246"/>
    <mergeCell ref="C245:C246"/>
    <mergeCell ref="A255:A256"/>
    <mergeCell ref="B255:B256"/>
    <mergeCell ref="C255:C256"/>
    <mergeCell ref="A257:A258"/>
    <mergeCell ref="B257:B258"/>
    <mergeCell ref="C257:C258"/>
    <mergeCell ref="A251:A252"/>
    <mergeCell ref="B251:B252"/>
    <mergeCell ref="C251:C252"/>
    <mergeCell ref="A253:A254"/>
    <mergeCell ref="B253:B254"/>
    <mergeCell ref="C253:C254"/>
    <mergeCell ref="A263:A264"/>
    <mergeCell ref="B263:B264"/>
    <mergeCell ref="C263:C264"/>
    <mergeCell ref="A265:C266"/>
    <mergeCell ref="A267:A268"/>
    <mergeCell ref="B267:B268"/>
    <mergeCell ref="C267:C268"/>
    <mergeCell ref="A259:A260"/>
    <mergeCell ref="B259:B260"/>
    <mergeCell ref="C259:C260"/>
    <mergeCell ref="A261:A262"/>
    <mergeCell ref="B261:B262"/>
    <mergeCell ref="C261:C262"/>
    <mergeCell ref="A275:A276"/>
    <mergeCell ref="B275:B276"/>
    <mergeCell ref="C275:C276"/>
    <mergeCell ref="A277:A278"/>
    <mergeCell ref="B277:B278"/>
    <mergeCell ref="C277:C278"/>
    <mergeCell ref="A269:A270"/>
    <mergeCell ref="B269:B270"/>
    <mergeCell ref="C269:C270"/>
    <mergeCell ref="A271:C272"/>
    <mergeCell ref="A273:A274"/>
    <mergeCell ref="B273:B274"/>
    <mergeCell ref="C273:C274"/>
    <mergeCell ref="A285:C286"/>
    <mergeCell ref="A281:A282"/>
    <mergeCell ref="B281:B282"/>
    <mergeCell ref="A287:A288"/>
    <mergeCell ref="B287:B288"/>
    <mergeCell ref="A279:A280"/>
    <mergeCell ref="B279:B280"/>
    <mergeCell ref="C279:C280"/>
    <mergeCell ref="A283:A284"/>
    <mergeCell ref="B283:B284"/>
    <mergeCell ref="C283:C284"/>
    <mergeCell ref="A295:A296"/>
    <mergeCell ref="B295:B296"/>
    <mergeCell ref="C295:C296"/>
    <mergeCell ref="A297:A298"/>
    <mergeCell ref="B297:B298"/>
    <mergeCell ref="C297:C298"/>
    <mergeCell ref="A289:C290"/>
    <mergeCell ref="A291:A292"/>
    <mergeCell ref="B291:B292"/>
    <mergeCell ref="C291:C292"/>
    <mergeCell ref="A293:A294"/>
    <mergeCell ref="B293:B294"/>
    <mergeCell ref="C293:C294"/>
    <mergeCell ref="A303:A304"/>
    <mergeCell ref="B303:B304"/>
    <mergeCell ref="C303:C304"/>
    <mergeCell ref="A305:A306"/>
    <mergeCell ref="B305:B306"/>
    <mergeCell ref="C305:C306"/>
    <mergeCell ref="A299:A300"/>
    <mergeCell ref="B299:B300"/>
    <mergeCell ref="C299:C300"/>
    <mergeCell ref="A301:A302"/>
    <mergeCell ref="B301:B302"/>
    <mergeCell ref="C301:C302"/>
    <mergeCell ref="A317:C318"/>
    <mergeCell ref="A311:C312"/>
    <mergeCell ref="A313:A314"/>
    <mergeCell ref="B313:B314"/>
    <mergeCell ref="C313:C314"/>
    <mergeCell ref="A315:A316"/>
    <mergeCell ref="B315:B316"/>
    <mergeCell ref="C315:C316"/>
    <mergeCell ref="A307:A308"/>
    <mergeCell ref="B307:B308"/>
    <mergeCell ref="C307:C308"/>
    <mergeCell ref="A309:A310"/>
    <mergeCell ref="B309:B310"/>
    <mergeCell ref="C309:C31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5"/>
  <sheetViews>
    <sheetView topLeftCell="A244" workbookViewId="0">
      <selection activeCell="M292" sqref="M292"/>
    </sheetView>
  </sheetViews>
  <sheetFormatPr defaultRowHeight="15"/>
  <cols>
    <col min="3" max="3" width="27.85546875" customWidth="1"/>
    <col min="4" max="4" width="9.42578125" customWidth="1"/>
  </cols>
  <sheetData>
    <row r="1" spans="1:8" ht="60" customHeight="1">
      <c r="A1" s="19" t="s">
        <v>375</v>
      </c>
    </row>
    <row r="2" spans="1:8" ht="27.75" customHeight="1">
      <c r="A2" t="s">
        <v>376</v>
      </c>
    </row>
    <row r="3" spans="1:8">
      <c r="A3" t="s">
        <v>377</v>
      </c>
    </row>
    <row r="4" spans="1:8">
      <c r="A4" s="113" t="s">
        <v>113</v>
      </c>
      <c r="B4" s="113"/>
      <c r="C4" s="113" t="s">
        <v>114</v>
      </c>
      <c r="D4" s="112"/>
      <c r="E4" s="112" t="s">
        <v>115</v>
      </c>
      <c r="F4" s="112"/>
      <c r="G4" s="112"/>
      <c r="H4" s="36"/>
    </row>
    <row r="5" spans="1:8">
      <c r="A5" s="113"/>
      <c r="B5" s="113"/>
      <c r="C5" s="113"/>
      <c r="D5" s="112"/>
      <c r="E5" s="112"/>
      <c r="F5" s="112"/>
      <c r="G5" s="112"/>
      <c r="H5" s="36"/>
    </row>
    <row r="6" spans="1:8">
      <c r="A6" s="113" t="s">
        <v>116</v>
      </c>
      <c r="B6" s="113"/>
      <c r="C6" s="113" t="s">
        <v>117</v>
      </c>
      <c r="D6" s="112"/>
      <c r="E6" s="112" t="s">
        <v>115</v>
      </c>
      <c r="F6" s="112"/>
      <c r="G6" s="112"/>
      <c r="H6" s="36"/>
    </row>
    <row r="7" spans="1:8">
      <c r="A7" s="113"/>
      <c r="B7" s="113"/>
      <c r="C7" s="113"/>
      <c r="D7" s="112"/>
      <c r="E7" s="112"/>
      <c r="F7" s="112"/>
      <c r="G7" s="112"/>
      <c r="H7" s="36"/>
    </row>
    <row r="8" spans="1:8">
      <c r="A8" s="113" t="s">
        <v>118</v>
      </c>
      <c r="B8" s="113"/>
      <c r="C8" s="113" t="s">
        <v>119</v>
      </c>
      <c r="D8" s="112"/>
      <c r="E8" s="112" t="s">
        <v>115</v>
      </c>
      <c r="F8" s="112"/>
      <c r="G8" s="112"/>
      <c r="H8" s="36"/>
    </row>
    <row r="9" spans="1:8">
      <c r="A9" s="113"/>
      <c r="B9" s="113"/>
      <c r="C9" s="113"/>
      <c r="D9" s="112"/>
      <c r="E9" s="112"/>
      <c r="F9" s="112"/>
      <c r="G9" s="112"/>
      <c r="H9" s="36"/>
    </row>
    <row r="10" spans="1:8">
      <c r="A10" s="113" t="s">
        <v>120</v>
      </c>
      <c r="B10" s="113"/>
      <c r="C10" s="113" t="s">
        <v>121</v>
      </c>
      <c r="D10" s="112"/>
      <c r="E10" s="112" t="s">
        <v>115</v>
      </c>
      <c r="F10" s="112"/>
      <c r="G10" s="112"/>
      <c r="H10" s="36"/>
    </row>
    <row r="11" spans="1:8">
      <c r="A11" s="113"/>
      <c r="B11" s="113"/>
      <c r="C11" s="113"/>
      <c r="D11" s="112"/>
      <c r="E11" s="112"/>
      <c r="F11" s="112"/>
      <c r="G11" s="112"/>
      <c r="H11" s="36"/>
    </row>
    <row r="12" spans="1:8">
      <c r="A12" s="113" t="s">
        <v>122</v>
      </c>
      <c r="B12" s="113"/>
      <c r="C12" s="113" t="s">
        <v>123</v>
      </c>
      <c r="D12" s="112"/>
      <c r="E12" s="112" t="s">
        <v>115</v>
      </c>
      <c r="F12" s="112"/>
      <c r="G12" s="112"/>
      <c r="H12" s="36"/>
    </row>
    <row r="13" spans="1:8">
      <c r="A13" s="113"/>
      <c r="B13" s="113"/>
      <c r="C13" s="113"/>
      <c r="D13" s="112"/>
      <c r="E13" s="112"/>
      <c r="F13" s="112"/>
      <c r="G13" s="112"/>
      <c r="H13" s="36"/>
    </row>
    <row r="14" spans="1:8">
      <c r="A14" s="113" t="s">
        <v>124</v>
      </c>
      <c r="B14" s="113"/>
      <c r="C14" s="113" t="s">
        <v>125</v>
      </c>
      <c r="D14" s="112"/>
      <c r="E14" s="112" t="s">
        <v>115</v>
      </c>
      <c r="F14" s="112"/>
      <c r="G14" s="112"/>
      <c r="H14" s="36"/>
    </row>
    <row r="15" spans="1:8">
      <c r="A15" s="113"/>
      <c r="B15" s="113"/>
      <c r="C15" s="113"/>
      <c r="D15" s="112"/>
      <c r="E15" s="112"/>
      <c r="F15" s="112"/>
      <c r="G15" s="112"/>
      <c r="H15" s="36"/>
    </row>
    <row r="16" spans="1:8">
      <c r="A16" s="113" t="s">
        <v>126</v>
      </c>
      <c r="B16" s="113"/>
      <c r="C16" s="113" t="s">
        <v>127</v>
      </c>
      <c r="D16" s="112"/>
      <c r="E16" s="112" t="s">
        <v>115</v>
      </c>
      <c r="F16" s="112"/>
      <c r="G16" s="112"/>
      <c r="H16" s="36"/>
    </row>
    <row r="17" spans="1:8">
      <c r="A17" s="113"/>
      <c r="B17" s="113"/>
      <c r="C17" s="113"/>
      <c r="D17" s="112"/>
      <c r="E17" s="112"/>
      <c r="F17" s="112"/>
      <c r="G17" s="112"/>
      <c r="H17" s="36"/>
    </row>
    <row r="18" spans="1:8">
      <c r="A18" s="113" t="s">
        <v>128</v>
      </c>
      <c r="B18" s="113"/>
      <c r="C18" s="113" t="s">
        <v>129</v>
      </c>
      <c r="D18" s="112"/>
      <c r="E18" s="112" t="s">
        <v>115</v>
      </c>
      <c r="F18" s="112"/>
      <c r="G18" s="112"/>
      <c r="H18" s="36"/>
    </row>
    <row r="19" spans="1:8">
      <c r="A19" s="113"/>
      <c r="B19" s="113"/>
      <c r="C19" s="113"/>
      <c r="D19" s="112"/>
      <c r="E19" s="112"/>
      <c r="F19" s="112"/>
      <c r="G19" s="112"/>
      <c r="H19" s="36"/>
    </row>
    <row r="20" spans="1:8">
      <c r="A20" s="113" t="s">
        <v>130</v>
      </c>
      <c r="B20" s="113"/>
      <c r="C20" s="113" t="s">
        <v>131</v>
      </c>
      <c r="D20" s="112"/>
      <c r="E20" s="112" t="s">
        <v>115</v>
      </c>
      <c r="F20" s="112"/>
      <c r="G20" s="112"/>
      <c r="H20" s="36"/>
    </row>
    <row r="21" spans="1:8">
      <c r="A21" s="113"/>
      <c r="B21" s="113"/>
      <c r="C21" s="113"/>
      <c r="D21" s="112"/>
      <c r="E21" s="112"/>
      <c r="F21" s="112"/>
      <c r="G21" s="112"/>
      <c r="H21" s="36"/>
    </row>
    <row r="22" spans="1:8">
      <c r="A22" s="113" t="s">
        <v>132</v>
      </c>
      <c r="B22" s="113"/>
      <c r="C22" s="113" t="s">
        <v>133</v>
      </c>
      <c r="D22" s="112"/>
      <c r="E22" s="112" t="s">
        <v>115</v>
      </c>
      <c r="F22" s="112"/>
      <c r="G22" s="112"/>
      <c r="H22" s="36"/>
    </row>
    <row r="23" spans="1:8">
      <c r="A23" s="113"/>
      <c r="B23" s="113"/>
      <c r="C23" s="113"/>
      <c r="D23" s="112"/>
      <c r="E23" s="112"/>
      <c r="F23" s="112"/>
      <c r="G23" s="112"/>
      <c r="H23" s="36"/>
    </row>
    <row r="24" spans="1:8">
      <c r="A24" s="113" t="s">
        <v>134</v>
      </c>
      <c r="B24" s="113"/>
      <c r="C24" s="113" t="s">
        <v>135</v>
      </c>
      <c r="D24" s="112"/>
      <c r="E24" s="112" t="s">
        <v>115</v>
      </c>
      <c r="F24" s="112"/>
      <c r="G24" s="112"/>
      <c r="H24" s="36"/>
    </row>
    <row r="25" spans="1:8">
      <c r="A25" s="113"/>
      <c r="B25" s="113"/>
      <c r="C25" s="113"/>
      <c r="D25" s="112"/>
      <c r="E25" s="112"/>
      <c r="F25" s="112"/>
      <c r="G25" s="112"/>
      <c r="H25" s="36"/>
    </row>
    <row r="26" spans="1:8">
      <c r="A26" s="113" t="s">
        <v>136</v>
      </c>
      <c r="B26" s="113"/>
      <c r="C26" s="113" t="s">
        <v>137</v>
      </c>
      <c r="D26" s="112"/>
      <c r="E26" s="112" t="s">
        <v>115</v>
      </c>
      <c r="F26" s="112"/>
      <c r="G26" s="112"/>
      <c r="H26" s="36"/>
    </row>
    <row r="27" spans="1:8">
      <c r="A27" s="113"/>
      <c r="B27" s="113"/>
      <c r="C27" s="113"/>
      <c r="D27" s="112"/>
      <c r="E27" s="112"/>
      <c r="F27" s="112"/>
      <c r="G27" s="112"/>
      <c r="H27" s="36"/>
    </row>
    <row r="28" spans="1:8">
      <c r="A28" s="113" t="s">
        <v>138</v>
      </c>
      <c r="B28" s="113"/>
      <c r="C28" s="113" t="s">
        <v>139</v>
      </c>
      <c r="D28" s="112"/>
      <c r="E28" s="112" t="s">
        <v>115</v>
      </c>
      <c r="F28" s="112"/>
      <c r="G28" s="112"/>
      <c r="H28" s="36"/>
    </row>
    <row r="29" spans="1:8">
      <c r="A29" s="113"/>
      <c r="B29" s="113"/>
      <c r="C29" s="113"/>
      <c r="D29" s="112"/>
      <c r="E29" s="112"/>
      <c r="F29" s="112"/>
      <c r="G29" s="112"/>
      <c r="H29" s="36"/>
    </row>
    <row r="30" spans="1:8">
      <c r="D30" s="112"/>
      <c r="E30" s="112" t="s">
        <v>140</v>
      </c>
      <c r="F30" s="112"/>
      <c r="G30" s="112"/>
      <c r="H30" s="36"/>
    </row>
    <row r="31" spans="1:8">
      <c r="D31" s="112"/>
      <c r="E31" s="112"/>
      <c r="F31" s="112"/>
      <c r="G31" s="112"/>
      <c r="H31" s="36"/>
    </row>
    <row r="32" spans="1:8">
      <c r="A32" s="116" t="s">
        <v>141</v>
      </c>
      <c r="B32" s="113" t="s">
        <v>142</v>
      </c>
      <c r="C32" s="113" t="s">
        <v>143</v>
      </c>
      <c r="D32" s="112"/>
      <c r="E32" s="112" t="s">
        <v>140</v>
      </c>
      <c r="F32" s="112"/>
      <c r="G32" s="112"/>
      <c r="H32" s="36"/>
    </row>
    <row r="33" spans="1:8">
      <c r="A33" s="116"/>
      <c r="B33" s="113" t="s">
        <v>142</v>
      </c>
      <c r="C33" s="113" t="s">
        <v>143</v>
      </c>
      <c r="D33" s="112"/>
      <c r="E33" s="112"/>
      <c r="F33" s="112"/>
      <c r="G33" s="112"/>
      <c r="H33" s="36"/>
    </row>
    <row r="34" spans="1:8">
      <c r="D34" s="112"/>
      <c r="E34" s="112" t="s">
        <v>59</v>
      </c>
      <c r="F34" s="112"/>
      <c r="G34" s="112"/>
      <c r="H34" s="36"/>
    </row>
    <row r="35" spans="1:8">
      <c r="D35" s="112"/>
      <c r="E35" s="112"/>
      <c r="F35" s="112"/>
      <c r="G35" s="112"/>
      <c r="H35" s="36"/>
    </row>
    <row r="36" spans="1:8">
      <c r="A36" s="113" t="s">
        <v>144</v>
      </c>
      <c r="B36" s="113"/>
      <c r="C36" s="113" t="s">
        <v>145</v>
      </c>
      <c r="D36" s="112"/>
      <c r="E36" s="112" t="s">
        <v>59</v>
      </c>
      <c r="F36" s="112"/>
      <c r="G36" s="112"/>
      <c r="H36" s="36"/>
    </row>
    <row r="37" spans="1:8">
      <c r="A37" s="113"/>
      <c r="B37" s="113"/>
      <c r="C37" s="113"/>
      <c r="D37" s="112"/>
      <c r="E37" s="112"/>
      <c r="F37" s="112"/>
      <c r="G37" s="112"/>
      <c r="H37" s="36"/>
    </row>
    <row r="38" spans="1:8">
      <c r="A38" s="113" t="s">
        <v>146</v>
      </c>
      <c r="B38" s="113"/>
      <c r="C38" s="113" t="s">
        <v>147</v>
      </c>
      <c r="D38" s="112"/>
      <c r="E38" s="112" t="s">
        <v>59</v>
      </c>
      <c r="F38" s="112"/>
      <c r="G38" s="112"/>
      <c r="H38" s="36"/>
    </row>
    <row r="39" spans="1:8">
      <c r="A39" s="113"/>
      <c r="B39" s="113"/>
      <c r="C39" s="113"/>
      <c r="D39" s="112"/>
      <c r="E39" s="112"/>
      <c r="F39" s="112"/>
      <c r="G39" s="112"/>
      <c r="H39" s="36"/>
    </row>
    <row r="40" spans="1:8">
      <c r="A40" s="113" t="s">
        <v>148</v>
      </c>
      <c r="B40" s="113"/>
      <c r="C40" s="113" t="s">
        <v>149</v>
      </c>
      <c r="D40" s="112"/>
      <c r="E40" s="112" t="s">
        <v>59</v>
      </c>
      <c r="F40" s="112"/>
      <c r="G40" s="112"/>
      <c r="H40" s="36"/>
    </row>
    <row r="41" spans="1:8">
      <c r="A41" s="113"/>
      <c r="B41" s="113"/>
      <c r="C41" s="113"/>
      <c r="D41" s="112"/>
      <c r="E41" s="112"/>
      <c r="F41" s="112"/>
      <c r="G41" s="112"/>
      <c r="H41" s="36"/>
    </row>
    <row r="42" spans="1:8">
      <c r="A42" s="113" t="s">
        <v>150</v>
      </c>
      <c r="B42" s="113"/>
      <c r="C42" s="113" t="s">
        <v>151</v>
      </c>
      <c r="D42" s="112"/>
      <c r="E42" s="112" t="s">
        <v>59</v>
      </c>
      <c r="F42" s="112"/>
      <c r="G42" s="112"/>
      <c r="H42" s="36"/>
    </row>
    <row r="43" spans="1:8">
      <c r="A43" s="113"/>
      <c r="B43" s="113"/>
      <c r="C43" s="113"/>
      <c r="D43" s="112"/>
      <c r="E43" s="112"/>
      <c r="F43" s="112"/>
      <c r="G43" s="112"/>
      <c r="H43" s="36"/>
    </row>
    <row r="44" spans="1:8">
      <c r="A44" s="113" t="s">
        <v>152</v>
      </c>
      <c r="B44" s="113"/>
      <c r="C44" s="113" t="s">
        <v>153</v>
      </c>
      <c r="D44" s="112"/>
      <c r="E44" s="112" t="s">
        <v>59</v>
      </c>
      <c r="F44" s="112"/>
      <c r="G44" s="112"/>
      <c r="H44" s="36"/>
    </row>
    <row r="45" spans="1:8">
      <c r="A45" s="113"/>
      <c r="B45" s="113"/>
      <c r="C45" s="113"/>
      <c r="D45" s="112"/>
      <c r="E45" s="112"/>
      <c r="F45" s="112"/>
      <c r="G45" s="112"/>
      <c r="H45" s="36"/>
    </row>
    <row r="46" spans="1:8">
      <c r="A46" s="113" t="s">
        <v>154</v>
      </c>
      <c r="B46" s="113"/>
      <c r="C46" s="113" t="s">
        <v>155</v>
      </c>
      <c r="D46" s="112"/>
      <c r="E46" s="112" t="s">
        <v>59</v>
      </c>
      <c r="F46" s="112"/>
      <c r="G46" s="112"/>
      <c r="H46" s="36"/>
    </row>
    <row r="47" spans="1:8">
      <c r="A47" s="113"/>
      <c r="B47" s="113"/>
      <c r="C47" s="113"/>
      <c r="D47" s="112"/>
      <c r="E47" s="112"/>
      <c r="F47" s="112"/>
      <c r="G47" s="112"/>
      <c r="H47" s="36"/>
    </row>
    <row r="48" spans="1:8">
      <c r="A48" s="113" t="s">
        <v>156</v>
      </c>
      <c r="B48" s="113"/>
      <c r="C48" s="113" t="s">
        <v>157</v>
      </c>
      <c r="D48" s="112"/>
      <c r="E48" s="112" t="s">
        <v>59</v>
      </c>
      <c r="F48" s="112"/>
      <c r="G48" s="112"/>
      <c r="H48" s="36"/>
    </row>
    <row r="49" spans="1:8">
      <c r="A49" s="113"/>
      <c r="B49" s="113"/>
      <c r="C49" s="113"/>
      <c r="D49" s="112"/>
      <c r="E49" s="112"/>
      <c r="F49" s="112"/>
      <c r="G49" s="112"/>
      <c r="H49" s="36"/>
    </row>
    <row r="50" spans="1:8">
      <c r="A50" s="113" t="s">
        <v>158</v>
      </c>
      <c r="B50" s="113"/>
      <c r="C50" s="113" t="s">
        <v>159</v>
      </c>
      <c r="D50" s="112"/>
      <c r="E50" s="112" t="s">
        <v>59</v>
      </c>
      <c r="F50" s="112"/>
      <c r="G50" s="112"/>
      <c r="H50" s="36"/>
    </row>
    <row r="51" spans="1:8">
      <c r="A51" s="113"/>
      <c r="B51" s="113"/>
      <c r="C51" s="113"/>
      <c r="D51" s="112"/>
      <c r="E51" s="112"/>
      <c r="F51" s="112"/>
      <c r="G51" s="112"/>
      <c r="H51" s="36"/>
    </row>
    <row r="52" spans="1:8">
      <c r="A52" s="113" t="s">
        <v>160</v>
      </c>
      <c r="B52" s="113"/>
      <c r="C52" s="113" t="s">
        <v>161</v>
      </c>
      <c r="D52" s="112"/>
      <c r="E52" s="112" t="s">
        <v>59</v>
      </c>
      <c r="F52" s="112"/>
      <c r="G52" s="112"/>
      <c r="H52" s="36"/>
    </row>
    <row r="53" spans="1:8">
      <c r="A53" s="113"/>
      <c r="B53" s="113"/>
      <c r="C53" s="113"/>
      <c r="D53" s="112"/>
      <c r="E53" s="112"/>
      <c r="F53" s="112"/>
      <c r="G53" s="112"/>
      <c r="H53" s="36"/>
    </row>
    <row r="54" spans="1:8">
      <c r="A54" s="113" t="s">
        <v>162</v>
      </c>
      <c r="B54" s="113"/>
      <c r="C54" s="113" t="s">
        <v>163</v>
      </c>
      <c r="D54" s="112"/>
      <c r="E54" s="112" t="s">
        <v>59</v>
      </c>
      <c r="F54" s="112"/>
      <c r="G54" s="112"/>
      <c r="H54" s="36"/>
    </row>
    <row r="55" spans="1:8">
      <c r="A55" s="113"/>
      <c r="B55" s="113"/>
      <c r="C55" s="113"/>
      <c r="D55" s="112"/>
      <c r="E55" s="112"/>
      <c r="F55" s="112"/>
      <c r="G55" s="112"/>
      <c r="H55" s="36"/>
    </row>
    <row r="56" spans="1:8">
      <c r="A56" s="113" t="s">
        <v>164</v>
      </c>
      <c r="B56" s="113"/>
      <c r="C56" s="113" t="s">
        <v>165</v>
      </c>
      <c r="D56" s="112"/>
      <c r="E56" s="112" t="s">
        <v>59</v>
      </c>
      <c r="F56" s="112"/>
      <c r="G56" s="112"/>
      <c r="H56" s="36"/>
    </row>
    <row r="57" spans="1:8">
      <c r="A57" s="113"/>
      <c r="B57" s="113"/>
      <c r="C57" s="113"/>
      <c r="D57" s="112"/>
      <c r="E57" s="112"/>
      <c r="F57" s="112"/>
      <c r="G57" s="112"/>
      <c r="H57" s="36"/>
    </row>
    <row r="58" spans="1:8">
      <c r="A58" s="113" t="s">
        <v>166</v>
      </c>
      <c r="B58" s="113"/>
      <c r="C58" s="113" t="s">
        <v>167</v>
      </c>
      <c r="D58" s="112"/>
      <c r="E58" s="112" t="s">
        <v>59</v>
      </c>
      <c r="F58" s="112"/>
      <c r="G58" s="112"/>
      <c r="H58" s="36"/>
    </row>
    <row r="59" spans="1:8">
      <c r="A59" s="113"/>
      <c r="B59" s="113"/>
      <c r="C59" s="113"/>
      <c r="D59" s="112"/>
      <c r="E59" s="112"/>
      <c r="F59" s="112"/>
      <c r="G59" s="112"/>
      <c r="H59" s="36"/>
    </row>
    <row r="60" spans="1:8">
      <c r="A60" s="113" t="s">
        <v>168</v>
      </c>
      <c r="B60" s="113"/>
      <c r="C60" s="113" t="s">
        <v>169</v>
      </c>
      <c r="D60" s="112"/>
      <c r="E60" s="112" t="s">
        <v>59</v>
      </c>
      <c r="F60" s="112"/>
      <c r="G60" s="112"/>
      <c r="H60" s="36"/>
    </row>
    <row r="61" spans="1:8">
      <c r="A61" s="113"/>
      <c r="B61" s="113"/>
      <c r="C61" s="113"/>
      <c r="D61" s="112"/>
      <c r="E61" s="112"/>
      <c r="F61" s="112"/>
      <c r="G61" s="112"/>
      <c r="H61" s="36"/>
    </row>
    <row r="62" spans="1:8">
      <c r="A62" s="113" t="s">
        <v>170</v>
      </c>
      <c r="B62" s="113"/>
      <c r="C62" s="113" t="s">
        <v>171</v>
      </c>
      <c r="D62" s="112"/>
      <c r="E62" s="112" t="s">
        <v>59</v>
      </c>
      <c r="F62" s="112"/>
      <c r="G62" s="112"/>
      <c r="H62" s="36"/>
    </row>
    <row r="63" spans="1:8">
      <c r="A63" s="113"/>
      <c r="B63" s="113"/>
      <c r="C63" s="113"/>
      <c r="D63" s="112"/>
      <c r="E63" s="112"/>
      <c r="F63" s="112"/>
      <c r="G63" s="112"/>
      <c r="H63" s="36"/>
    </row>
    <row r="64" spans="1:8">
      <c r="A64" s="113" t="s">
        <v>172</v>
      </c>
      <c r="B64" s="113"/>
      <c r="C64" s="113" t="s">
        <v>173</v>
      </c>
      <c r="D64" s="112"/>
      <c r="E64" s="112" t="s">
        <v>59</v>
      </c>
      <c r="F64" s="112"/>
      <c r="G64" s="112"/>
      <c r="H64" s="36"/>
    </row>
    <row r="65" spans="1:8">
      <c r="A65" s="113"/>
      <c r="B65" s="113"/>
      <c r="C65" s="113"/>
      <c r="D65" s="112"/>
      <c r="E65" s="112"/>
      <c r="F65" s="112"/>
      <c r="G65" s="112"/>
      <c r="H65" s="36"/>
    </row>
    <row r="66" spans="1:8">
      <c r="A66" s="113" t="s">
        <v>174</v>
      </c>
      <c r="B66" s="113"/>
      <c r="C66" s="113" t="s">
        <v>175</v>
      </c>
      <c r="D66" s="112"/>
      <c r="E66" s="112" t="s">
        <v>59</v>
      </c>
      <c r="F66" s="112"/>
      <c r="G66" s="112"/>
      <c r="H66" s="36"/>
    </row>
    <row r="67" spans="1:8">
      <c r="A67" s="113"/>
      <c r="B67" s="113"/>
      <c r="C67" s="113"/>
      <c r="D67" s="112"/>
      <c r="E67" s="112"/>
      <c r="F67" s="112"/>
      <c r="G67" s="112"/>
      <c r="H67" s="36"/>
    </row>
    <row r="68" spans="1:8">
      <c r="A68" s="113" t="s">
        <v>176</v>
      </c>
      <c r="B68" s="113"/>
      <c r="C68" s="113" t="s">
        <v>177</v>
      </c>
      <c r="D68" s="112"/>
      <c r="E68" s="112" t="s">
        <v>59</v>
      </c>
      <c r="F68" s="112"/>
      <c r="G68" s="112"/>
      <c r="H68" s="36"/>
    </row>
    <row r="69" spans="1:8">
      <c r="A69" s="113"/>
      <c r="B69" s="113"/>
      <c r="C69" s="113"/>
      <c r="D69" s="112"/>
      <c r="E69" s="112"/>
      <c r="F69" s="112"/>
      <c r="G69" s="112"/>
      <c r="H69" s="36"/>
    </row>
    <row r="70" spans="1:8">
      <c r="A70" s="113" t="s">
        <v>178</v>
      </c>
      <c r="B70" s="113"/>
      <c r="C70" s="113" t="s">
        <v>179</v>
      </c>
      <c r="D70" s="112"/>
      <c r="E70" s="112" t="s">
        <v>59</v>
      </c>
      <c r="F70" s="112"/>
      <c r="G70" s="112"/>
      <c r="H70" s="36"/>
    </row>
    <row r="71" spans="1:8">
      <c r="A71" s="113"/>
      <c r="B71" s="113"/>
      <c r="C71" s="113"/>
      <c r="D71" s="112"/>
      <c r="E71" s="112"/>
      <c r="F71" s="112"/>
      <c r="G71" s="112"/>
      <c r="H71" s="36"/>
    </row>
    <row r="72" spans="1:8">
      <c r="A72" s="113" t="s">
        <v>180</v>
      </c>
      <c r="B72" s="113"/>
      <c r="C72" s="113" t="s">
        <v>181</v>
      </c>
      <c r="D72" s="112"/>
      <c r="E72" s="112" t="s">
        <v>59</v>
      </c>
      <c r="F72" s="112"/>
      <c r="G72" s="112"/>
      <c r="H72" s="36"/>
    </row>
    <row r="73" spans="1:8">
      <c r="A73" s="113"/>
      <c r="B73" s="113"/>
      <c r="C73" s="113"/>
      <c r="D73" s="112"/>
      <c r="E73" s="112"/>
      <c r="F73" s="112"/>
      <c r="G73" s="112"/>
      <c r="H73" s="36"/>
    </row>
    <row r="74" spans="1:8">
      <c r="A74" s="113" t="s">
        <v>182</v>
      </c>
      <c r="B74" s="113"/>
      <c r="C74" s="113" t="s">
        <v>183</v>
      </c>
      <c r="D74" s="112"/>
      <c r="E74" s="112" t="s">
        <v>59</v>
      </c>
      <c r="F74" s="112"/>
      <c r="G74" s="112"/>
      <c r="H74" s="36"/>
    </row>
    <row r="75" spans="1:8">
      <c r="A75" s="113"/>
      <c r="B75" s="113"/>
      <c r="C75" s="113"/>
      <c r="D75" s="112"/>
      <c r="E75" s="112"/>
      <c r="F75" s="112"/>
      <c r="G75" s="112"/>
      <c r="H75" s="36"/>
    </row>
    <row r="76" spans="1:8">
      <c r="A76" s="113" t="s">
        <v>184</v>
      </c>
      <c r="B76" s="113"/>
      <c r="C76" s="113" t="s">
        <v>185</v>
      </c>
      <c r="D76" s="112"/>
      <c r="E76" s="112" t="s">
        <v>59</v>
      </c>
      <c r="F76" s="112"/>
      <c r="G76" s="112"/>
      <c r="H76" s="36"/>
    </row>
    <row r="77" spans="1:8">
      <c r="A77" s="113"/>
      <c r="B77" s="113"/>
      <c r="C77" s="113"/>
      <c r="D77" s="112"/>
      <c r="E77" s="112"/>
      <c r="F77" s="112"/>
      <c r="G77" s="112"/>
      <c r="H77" s="36"/>
    </row>
    <row r="78" spans="1:8">
      <c r="A78" s="113" t="s">
        <v>186</v>
      </c>
      <c r="B78" s="113"/>
      <c r="C78" s="113" t="s">
        <v>187</v>
      </c>
      <c r="D78" s="112"/>
      <c r="E78" s="112" t="s">
        <v>59</v>
      </c>
      <c r="F78" s="112"/>
      <c r="G78" s="112"/>
      <c r="H78" s="36"/>
    </row>
    <row r="79" spans="1:8">
      <c r="A79" s="113"/>
      <c r="B79" s="113"/>
      <c r="C79" s="113"/>
      <c r="D79" s="112"/>
      <c r="E79" s="112"/>
      <c r="F79" s="112"/>
      <c r="G79" s="112"/>
      <c r="H79" s="36"/>
    </row>
    <row r="80" spans="1:8">
      <c r="A80" s="113" t="s">
        <v>188</v>
      </c>
      <c r="B80" s="113"/>
      <c r="C80" s="113" t="s">
        <v>189</v>
      </c>
      <c r="D80" s="112"/>
      <c r="E80" s="112" t="s">
        <v>59</v>
      </c>
      <c r="F80" s="112"/>
      <c r="G80" s="112"/>
      <c r="H80" s="36"/>
    </row>
    <row r="81" spans="1:8">
      <c r="A81" s="113"/>
      <c r="B81" s="113"/>
      <c r="C81" s="113"/>
      <c r="D81" s="112"/>
      <c r="E81" s="112"/>
      <c r="F81" s="112"/>
      <c r="G81" s="112"/>
      <c r="H81" s="36"/>
    </row>
    <row r="82" spans="1:8">
      <c r="A82" s="113" t="s">
        <v>190</v>
      </c>
      <c r="B82" s="113"/>
      <c r="C82" s="113" t="s">
        <v>191</v>
      </c>
      <c r="D82" s="112"/>
      <c r="E82" s="112" t="s">
        <v>59</v>
      </c>
      <c r="F82" s="112"/>
      <c r="G82" s="112"/>
      <c r="H82" s="36"/>
    </row>
    <row r="83" spans="1:8">
      <c r="A83" s="113"/>
      <c r="B83" s="113"/>
      <c r="C83" s="113"/>
      <c r="D83" s="112"/>
      <c r="E83" s="112"/>
      <c r="F83" s="112"/>
      <c r="G83" s="112"/>
      <c r="H83" s="36"/>
    </row>
    <row r="84" spans="1:8">
      <c r="A84" s="113" t="s">
        <v>192</v>
      </c>
      <c r="B84" s="113"/>
      <c r="C84" s="113" t="s">
        <v>193</v>
      </c>
      <c r="D84" s="112"/>
      <c r="E84" s="112" t="s">
        <v>59</v>
      </c>
      <c r="F84" s="112"/>
      <c r="G84" s="112"/>
      <c r="H84" s="36"/>
    </row>
    <row r="85" spans="1:8">
      <c r="A85" s="113"/>
      <c r="B85" s="113"/>
      <c r="C85" s="113"/>
      <c r="D85" s="112"/>
      <c r="E85" s="112"/>
      <c r="F85" s="112"/>
      <c r="G85" s="112"/>
      <c r="H85" s="36"/>
    </row>
    <row r="86" spans="1:8">
      <c r="A86" s="113" t="s">
        <v>194</v>
      </c>
      <c r="B86" s="113"/>
      <c r="C86" s="113" t="s">
        <v>195</v>
      </c>
      <c r="D86" s="112"/>
      <c r="E86" s="112" t="s">
        <v>59</v>
      </c>
      <c r="F86" s="112"/>
      <c r="G86" s="112"/>
      <c r="H86" s="36"/>
    </row>
    <row r="87" spans="1:8">
      <c r="A87" s="113"/>
      <c r="B87" s="113"/>
      <c r="C87" s="113"/>
      <c r="D87" s="112"/>
      <c r="E87" s="112"/>
      <c r="F87" s="112"/>
      <c r="G87" s="112"/>
      <c r="H87" s="36"/>
    </row>
    <row r="88" spans="1:8">
      <c r="A88" s="113" t="s">
        <v>196</v>
      </c>
      <c r="B88" s="113"/>
      <c r="C88" s="113" t="s">
        <v>197</v>
      </c>
      <c r="D88" s="112"/>
      <c r="E88" s="112" t="s">
        <v>59</v>
      </c>
      <c r="F88" s="112"/>
      <c r="G88" s="112"/>
      <c r="H88" s="36"/>
    </row>
    <row r="89" spans="1:8">
      <c r="A89" s="113"/>
      <c r="B89" s="113"/>
      <c r="C89" s="113"/>
      <c r="D89" s="112"/>
      <c r="E89" s="112"/>
      <c r="F89" s="112"/>
      <c r="G89" s="112"/>
      <c r="H89" s="36"/>
    </row>
    <row r="90" spans="1:8">
      <c r="A90" s="113" t="s">
        <v>198</v>
      </c>
      <c r="B90" s="113"/>
      <c r="C90" s="113" t="s">
        <v>199</v>
      </c>
      <c r="D90" s="112"/>
      <c r="E90" s="112" t="s">
        <v>59</v>
      </c>
      <c r="F90" s="112"/>
      <c r="G90" s="112"/>
      <c r="H90" s="36"/>
    </row>
    <row r="91" spans="1:8">
      <c r="A91" s="113"/>
      <c r="B91" s="113"/>
      <c r="C91" s="113"/>
      <c r="D91" s="112"/>
      <c r="E91" s="112"/>
      <c r="F91" s="112"/>
      <c r="G91" s="112"/>
      <c r="H91" s="36"/>
    </row>
    <row r="92" spans="1:8">
      <c r="A92" s="113" t="s">
        <v>200</v>
      </c>
      <c r="B92" s="113"/>
      <c r="C92" s="113" t="s">
        <v>201</v>
      </c>
      <c r="D92" s="112"/>
      <c r="E92" s="112" t="s">
        <v>59</v>
      </c>
      <c r="F92" s="112"/>
      <c r="G92" s="112"/>
      <c r="H92" s="36"/>
    </row>
    <row r="93" spans="1:8">
      <c r="A93" s="113"/>
      <c r="B93" s="113"/>
      <c r="C93" s="113"/>
      <c r="D93" s="112"/>
      <c r="E93" s="112"/>
      <c r="F93" s="112"/>
      <c r="G93" s="112"/>
      <c r="H93" s="36"/>
    </row>
    <row r="94" spans="1:8">
      <c r="A94" s="113" t="s">
        <v>202</v>
      </c>
      <c r="B94" s="113"/>
      <c r="C94" s="113" t="s">
        <v>203</v>
      </c>
      <c r="D94" s="112"/>
      <c r="E94" s="112" t="s">
        <v>59</v>
      </c>
      <c r="F94" s="112"/>
      <c r="G94" s="112"/>
      <c r="H94" s="36"/>
    </row>
    <row r="95" spans="1:8">
      <c r="A95" s="113"/>
      <c r="B95" s="113"/>
      <c r="C95" s="113"/>
      <c r="D95" s="112"/>
      <c r="E95" s="112"/>
      <c r="F95" s="112"/>
      <c r="G95" s="112"/>
      <c r="H95" s="36"/>
    </row>
    <row r="96" spans="1:8">
      <c r="A96" s="113" t="s">
        <v>204</v>
      </c>
      <c r="B96" s="113"/>
      <c r="C96" s="113" t="s">
        <v>205</v>
      </c>
      <c r="D96" s="112"/>
      <c r="E96" s="112" t="s">
        <v>59</v>
      </c>
      <c r="F96" s="112"/>
      <c r="G96" s="112"/>
      <c r="H96" s="36"/>
    </row>
    <row r="97" spans="1:8">
      <c r="A97" s="113"/>
      <c r="B97" s="113"/>
      <c r="C97" s="113"/>
      <c r="D97" s="112"/>
      <c r="E97" s="112"/>
      <c r="F97" s="112"/>
      <c r="G97" s="112"/>
      <c r="H97" s="36"/>
    </row>
    <row r="98" spans="1:8">
      <c r="A98" s="113" t="s">
        <v>206</v>
      </c>
      <c r="B98" s="113"/>
      <c r="C98" s="113" t="s">
        <v>207</v>
      </c>
      <c r="D98" s="112"/>
      <c r="E98" s="112" t="s">
        <v>59</v>
      </c>
      <c r="F98" s="112"/>
      <c r="G98" s="112"/>
      <c r="H98" s="36"/>
    </row>
    <row r="99" spans="1:8">
      <c r="A99" s="113"/>
      <c r="B99" s="113"/>
      <c r="C99" s="113"/>
      <c r="D99" s="112"/>
      <c r="E99" s="112"/>
      <c r="F99" s="112"/>
      <c r="G99" s="112"/>
      <c r="H99" s="36"/>
    </row>
    <row r="100" spans="1:8">
      <c r="A100" s="113" t="s">
        <v>208</v>
      </c>
      <c r="B100" s="113"/>
      <c r="C100" s="113" t="s">
        <v>209</v>
      </c>
      <c r="D100" s="112"/>
      <c r="E100" s="112" t="s">
        <v>59</v>
      </c>
      <c r="F100" s="112"/>
      <c r="G100" s="112"/>
      <c r="H100" s="36"/>
    </row>
    <row r="101" spans="1:8">
      <c r="A101" s="113"/>
      <c r="B101" s="113"/>
      <c r="C101" s="113"/>
      <c r="D101" s="112"/>
      <c r="E101" s="112"/>
      <c r="F101" s="112"/>
      <c r="G101" s="112"/>
      <c r="H101" s="36"/>
    </row>
    <row r="102" spans="1:8">
      <c r="A102" s="113" t="s">
        <v>210</v>
      </c>
      <c r="B102" s="113"/>
      <c r="C102" s="113" t="s">
        <v>211</v>
      </c>
      <c r="D102" s="112"/>
      <c r="E102" s="112" t="s">
        <v>59</v>
      </c>
      <c r="F102" s="112"/>
      <c r="G102" s="112"/>
      <c r="H102" s="36"/>
    </row>
    <row r="103" spans="1:8">
      <c r="A103" s="113"/>
      <c r="B103" s="113"/>
      <c r="C103" s="113"/>
      <c r="D103" s="112"/>
      <c r="E103" s="112"/>
      <c r="F103" s="112"/>
      <c r="G103" s="112"/>
      <c r="H103" s="36"/>
    </row>
    <row r="104" spans="1:8">
      <c r="A104" s="113" t="s">
        <v>212</v>
      </c>
      <c r="B104" s="113"/>
      <c r="C104" s="113" t="s">
        <v>213</v>
      </c>
      <c r="D104" s="112"/>
      <c r="E104" s="112" t="s">
        <v>59</v>
      </c>
      <c r="F104" s="112"/>
      <c r="G104" s="112"/>
      <c r="H104" s="36"/>
    </row>
    <row r="105" spans="1:8">
      <c r="A105" s="113"/>
      <c r="B105" s="113"/>
      <c r="C105" s="113"/>
      <c r="D105" s="112"/>
      <c r="E105" s="112"/>
      <c r="F105" s="112"/>
      <c r="G105" s="112"/>
      <c r="H105" s="36"/>
    </row>
    <row r="106" spans="1:8">
      <c r="A106" s="113" t="s">
        <v>214</v>
      </c>
      <c r="B106" s="113"/>
      <c r="C106" s="113" t="s">
        <v>215</v>
      </c>
      <c r="D106" s="112"/>
      <c r="E106" s="112" t="s">
        <v>59</v>
      </c>
      <c r="F106" s="112"/>
      <c r="G106" s="112"/>
      <c r="H106" s="36"/>
    </row>
    <row r="107" spans="1:8">
      <c r="A107" s="113"/>
      <c r="B107" s="113"/>
      <c r="C107" s="113"/>
      <c r="D107" s="112"/>
      <c r="E107" s="112"/>
      <c r="F107" s="112"/>
      <c r="G107" s="112"/>
      <c r="H107" s="36"/>
    </row>
    <row r="108" spans="1:8">
      <c r="A108" s="113" t="s">
        <v>216</v>
      </c>
      <c r="B108" s="113"/>
      <c r="C108" s="113" t="s">
        <v>217</v>
      </c>
      <c r="D108" s="112"/>
      <c r="E108" s="112" t="s">
        <v>59</v>
      </c>
      <c r="F108" s="112"/>
      <c r="G108" s="112"/>
      <c r="H108" s="36"/>
    </row>
    <row r="109" spans="1:8">
      <c r="A109" s="113"/>
      <c r="B109" s="113"/>
      <c r="C109" s="113"/>
      <c r="D109" s="112"/>
      <c r="E109" s="112"/>
      <c r="F109" s="112"/>
      <c r="G109" s="112"/>
      <c r="H109" s="36"/>
    </row>
    <row r="110" spans="1:8">
      <c r="A110" s="113" t="s">
        <v>218</v>
      </c>
      <c r="B110" s="113"/>
      <c r="C110" s="113" t="s">
        <v>219</v>
      </c>
      <c r="D110" s="112"/>
      <c r="E110" s="112" t="s">
        <v>59</v>
      </c>
      <c r="F110" s="112"/>
      <c r="G110" s="112"/>
      <c r="H110" s="36"/>
    </row>
    <row r="111" spans="1:8">
      <c r="A111" s="113"/>
      <c r="B111" s="113"/>
      <c r="C111" s="113"/>
      <c r="D111" s="112"/>
      <c r="E111" s="112"/>
      <c r="F111" s="112"/>
      <c r="G111" s="112"/>
      <c r="H111" s="36"/>
    </row>
    <row r="112" spans="1:8">
      <c r="A112" s="113" t="s">
        <v>220</v>
      </c>
      <c r="B112" s="113"/>
      <c r="C112" s="113" t="s">
        <v>221</v>
      </c>
      <c r="D112" s="112"/>
      <c r="E112" s="112" t="s">
        <v>59</v>
      </c>
      <c r="F112" s="112"/>
      <c r="G112" s="112"/>
      <c r="H112" s="36"/>
    </row>
    <row r="113" spans="1:8">
      <c r="A113" s="113"/>
      <c r="B113" s="113"/>
      <c r="C113" s="113"/>
      <c r="D113" s="112"/>
      <c r="E113" s="112"/>
      <c r="F113" s="112"/>
      <c r="G113" s="112"/>
      <c r="H113" s="36"/>
    </row>
    <row r="114" spans="1:8">
      <c r="A114" s="113" t="s">
        <v>222</v>
      </c>
      <c r="B114" s="113"/>
      <c r="C114" s="113" t="s">
        <v>223</v>
      </c>
      <c r="D114" s="112"/>
      <c r="E114" s="112" t="s">
        <v>59</v>
      </c>
      <c r="F114" s="112"/>
      <c r="G114" s="112"/>
      <c r="H114" s="36"/>
    </row>
    <row r="115" spans="1:8">
      <c r="A115" s="113"/>
      <c r="B115" s="113"/>
      <c r="C115" s="113"/>
      <c r="D115" s="112"/>
      <c r="E115" s="112"/>
      <c r="F115" s="112"/>
      <c r="G115" s="112"/>
      <c r="H115" s="36"/>
    </row>
    <row r="116" spans="1:8">
      <c r="A116" s="113" t="s">
        <v>224</v>
      </c>
      <c r="B116" s="113"/>
      <c r="C116" s="113" t="s">
        <v>225</v>
      </c>
      <c r="D116" s="112"/>
      <c r="E116" s="112" t="s">
        <v>59</v>
      </c>
      <c r="F116" s="112"/>
      <c r="G116" s="112"/>
      <c r="H116" s="36"/>
    </row>
    <row r="117" spans="1:8">
      <c r="A117" s="113"/>
      <c r="B117" s="113"/>
      <c r="C117" s="113"/>
      <c r="D117" s="112"/>
      <c r="E117" s="112"/>
      <c r="F117" s="112"/>
      <c r="G117" s="112"/>
      <c r="H117" s="36"/>
    </row>
    <row r="118" spans="1:8">
      <c r="A118" s="113" t="s">
        <v>226</v>
      </c>
      <c r="B118" s="113"/>
      <c r="C118" s="113" t="s">
        <v>227</v>
      </c>
      <c r="D118" s="112"/>
      <c r="E118" s="112" t="s">
        <v>59</v>
      </c>
      <c r="F118" s="112"/>
      <c r="G118" s="112"/>
      <c r="H118" s="36"/>
    </row>
    <row r="119" spans="1:8">
      <c r="A119" s="113"/>
      <c r="B119" s="113"/>
      <c r="C119" s="113"/>
      <c r="D119" s="112"/>
      <c r="E119" s="112"/>
      <c r="F119" s="112"/>
      <c r="G119" s="112"/>
      <c r="H119" s="36"/>
    </row>
    <row r="120" spans="1:8">
      <c r="A120" s="113" t="s">
        <v>228</v>
      </c>
      <c r="B120" s="113"/>
      <c r="C120" s="113" t="s">
        <v>229</v>
      </c>
      <c r="D120" s="112"/>
      <c r="E120" s="112" t="s">
        <v>59</v>
      </c>
      <c r="F120" s="112"/>
      <c r="G120" s="112"/>
      <c r="H120" s="36"/>
    </row>
    <row r="121" spans="1:8">
      <c r="A121" s="113"/>
      <c r="B121" s="113"/>
      <c r="C121" s="113"/>
      <c r="D121" s="112"/>
      <c r="E121" s="112"/>
      <c r="F121" s="112"/>
      <c r="G121" s="112"/>
      <c r="H121" s="36"/>
    </row>
    <row r="122" spans="1:8">
      <c r="A122" s="113" t="s">
        <v>230</v>
      </c>
      <c r="B122" s="113"/>
      <c r="C122" s="113" t="s">
        <v>231</v>
      </c>
      <c r="D122" s="112"/>
      <c r="E122" s="112" t="s">
        <v>59</v>
      </c>
      <c r="F122" s="112"/>
      <c r="G122" s="112"/>
      <c r="H122" s="36"/>
    </row>
    <row r="123" spans="1:8">
      <c r="A123" s="113"/>
      <c r="B123" s="113"/>
      <c r="C123" s="113"/>
      <c r="D123" s="112"/>
      <c r="E123" s="112"/>
      <c r="F123" s="112"/>
      <c r="G123" s="112"/>
      <c r="H123" s="36"/>
    </row>
    <row r="124" spans="1:8">
      <c r="A124" s="113" t="s">
        <v>232</v>
      </c>
      <c r="B124" s="113"/>
      <c r="C124" s="113" t="s">
        <v>233</v>
      </c>
      <c r="D124" s="112"/>
      <c r="E124" s="112" t="s">
        <v>59</v>
      </c>
      <c r="F124" s="112"/>
      <c r="G124" s="112"/>
      <c r="H124" s="36"/>
    </row>
    <row r="125" spans="1:8">
      <c r="A125" s="113"/>
      <c r="B125" s="113"/>
      <c r="C125" s="113"/>
      <c r="D125" s="112"/>
      <c r="E125" s="112"/>
      <c r="F125" s="112"/>
      <c r="G125" s="112"/>
      <c r="H125" s="36"/>
    </row>
    <row r="126" spans="1:8">
      <c r="A126" s="113" t="s">
        <v>234</v>
      </c>
      <c r="B126" s="113"/>
      <c r="C126" s="113" t="s">
        <v>235</v>
      </c>
      <c r="D126" s="112"/>
      <c r="E126" s="112" t="s">
        <v>59</v>
      </c>
      <c r="F126" s="112"/>
      <c r="G126" s="112"/>
      <c r="H126" s="36"/>
    </row>
    <row r="127" spans="1:8">
      <c r="A127" s="113"/>
      <c r="B127" s="113"/>
      <c r="C127" s="113"/>
      <c r="D127" s="112"/>
      <c r="E127" s="112"/>
      <c r="F127" s="112"/>
      <c r="G127" s="112"/>
      <c r="H127" s="36"/>
    </row>
    <row r="128" spans="1:8">
      <c r="A128" s="113" t="s">
        <v>236</v>
      </c>
      <c r="B128" s="113"/>
      <c r="C128" s="113" t="s">
        <v>237</v>
      </c>
      <c r="D128" s="112"/>
      <c r="E128" s="112" t="s">
        <v>59</v>
      </c>
      <c r="F128" s="112"/>
      <c r="G128" s="112"/>
      <c r="H128" s="36"/>
    </row>
    <row r="129" spans="1:8">
      <c r="A129" s="113"/>
      <c r="B129" s="113"/>
      <c r="C129" s="113"/>
      <c r="D129" s="112"/>
      <c r="E129" s="112"/>
      <c r="F129" s="112"/>
      <c r="G129" s="112"/>
      <c r="H129" s="36"/>
    </row>
    <row r="130" spans="1:8">
      <c r="A130" s="113" t="s">
        <v>238</v>
      </c>
      <c r="B130" s="113"/>
      <c r="C130" s="113" t="s">
        <v>239</v>
      </c>
      <c r="D130" s="112"/>
      <c r="E130" s="112" t="s">
        <v>59</v>
      </c>
      <c r="F130" s="112"/>
      <c r="G130" s="112"/>
      <c r="H130" s="36"/>
    </row>
    <row r="131" spans="1:8">
      <c r="A131" s="113"/>
      <c r="B131" s="113"/>
      <c r="C131" s="113"/>
      <c r="D131" s="112"/>
      <c r="E131" s="112"/>
      <c r="F131" s="112"/>
      <c r="G131" s="112"/>
      <c r="H131" s="36"/>
    </row>
    <row r="132" spans="1:8">
      <c r="A132" s="113" t="s">
        <v>240</v>
      </c>
      <c r="B132" s="113"/>
      <c r="C132" s="113" t="s">
        <v>241</v>
      </c>
      <c r="D132" s="112"/>
      <c r="E132" s="112" t="s">
        <v>59</v>
      </c>
      <c r="F132" s="112"/>
      <c r="G132" s="112"/>
      <c r="H132" s="36"/>
    </row>
    <row r="133" spans="1:8">
      <c r="A133" s="113"/>
      <c r="B133" s="113"/>
      <c r="C133" s="113"/>
      <c r="D133" s="112"/>
      <c r="E133" s="112"/>
      <c r="F133" s="112"/>
      <c r="G133" s="112"/>
      <c r="H133" s="36"/>
    </row>
    <row r="134" spans="1:8">
      <c r="A134" s="113" t="s">
        <v>242</v>
      </c>
      <c r="B134" s="113"/>
      <c r="C134" s="113" t="s">
        <v>243</v>
      </c>
      <c r="D134" s="112"/>
      <c r="E134" s="112" t="s">
        <v>59</v>
      </c>
      <c r="F134" s="112"/>
      <c r="G134" s="112"/>
      <c r="H134" s="36"/>
    </row>
    <row r="135" spans="1:8">
      <c r="A135" s="113"/>
      <c r="B135" s="113"/>
      <c r="C135" s="113"/>
      <c r="D135" s="112"/>
      <c r="E135" s="112"/>
      <c r="F135" s="112"/>
      <c r="G135" s="112"/>
      <c r="H135" s="36"/>
    </row>
    <row r="136" spans="1:8">
      <c r="A136" s="113" t="s">
        <v>244</v>
      </c>
      <c r="B136" s="113"/>
      <c r="C136" s="113" t="s">
        <v>245</v>
      </c>
      <c r="D136" s="112"/>
      <c r="E136" s="112" t="s">
        <v>59</v>
      </c>
      <c r="F136" s="112"/>
      <c r="G136" s="112"/>
      <c r="H136" s="36"/>
    </row>
    <row r="137" spans="1:8">
      <c r="A137" s="113"/>
      <c r="B137" s="113"/>
      <c r="C137" s="113"/>
      <c r="D137" s="112"/>
      <c r="E137" s="112"/>
      <c r="F137" s="112"/>
      <c r="G137" s="112"/>
      <c r="H137" s="36"/>
    </row>
    <row r="138" spans="1:8">
      <c r="A138" s="113">
        <v>7960000</v>
      </c>
      <c r="B138" s="113"/>
      <c r="C138" s="113" t="s">
        <v>246</v>
      </c>
      <c r="D138" s="112"/>
      <c r="E138" s="112" t="s">
        <v>59</v>
      </c>
      <c r="F138" s="112"/>
      <c r="G138" s="112"/>
      <c r="H138" s="36"/>
    </row>
    <row r="139" spans="1:8">
      <c r="A139" s="113"/>
      <c r="B139" s="113"/>
      <c r="C139" s="113"/>
      <c r="D139" s="112"/>
      <c r="E139" s="112"/>
      <c r="F139" s="112"/>
      <c r="G139" s="112"/>
      <c r="H139" s="36"/>
    </row>
    <row r="140" spans="1:8">
      <c r="A140" s="113" t="s">
        <v>247</v>
      </c>
      <c r="B140" s="113"/>
      <c r="C140" s="113" t="s">
        <v>248</v>
      </c>
      <c r="D140" s="112"/>
      <c r="E140" s="112" t="s">
        <v>59</v>
      </c>
      <c r="F140" s="112"/>
      <c r="G140" s="112"/>
      <c r="H140" s="36"/>
    </row>
    <row r="141" spans="1:8">
      <c r="A141" s="113"/>
      <c r="B141" s="113"/>
      <c r="C141" s="113"/>
      <c r="D141" s="112"/>
      <c r="E141" s="112"/>
      <c r="F141" s="112"/>
      <c r="G141" s="112"/>
      <c r="H141" s="36"/>
    </row>
    <row r="142" spans="1:8">
      <c r="A142" s="113" t="s">
        <v>249</v>
      </c>
      <c r="B142" s="113"/>
      <c r="C142" s="113" t="s">
        <v>250</v>
      </c>
      <c r="D142" s="112"/>
      <c r="E142" s="112" t="s">
        <v>59</v>
      </c>
      <c r="F142" s="112"/>
      <c r="G142" s="112"/>
      <c r="H142" s="36"/>
    </row>
    <row r="143" spans="1:8">
      <c r="A143" s="113"/>
      <c r="B143" s="113"/>
      <c r="C143" s="113"/>
      <c r="D143" s="112"/>
      <c r="E143" s="112"/>
      <c r="F143" s="112"/>
      <c r="G143" s="112"/>
      <c r="H143" s="36"/>
    </row>
    <row r="144" spans="1:8">
      <c r="A144" s="113" t="s">
        <v>251</v>
      </c>
      <c r="B144" s="113"/>
      <c r="C144" s="113" t="s">
        <v>252</v>
      </c>
      <c r="D144" s="112"/>
      <c r="E144" s="112" t="s">
        <v>59</v>
      </c>
      <c r="F144" s="112"/>
      <c r="G144" s="112"/>
      <c r="H144" s="36"/>
    </row>
    <row r="145" spans="1:8">
      <c r="A145" s="113"/>
      <c r="B145" s="113"/>
      <c r="C145" s="113"/>
      <c r="D145" s="112"/>
      <c r="E145" s="112"/>
      <c r="F145" s="112"/>
      <c r="G145" s="112"/>
      <c r="H145" s="36"/>
    </row>
    <row r="146" spans="1:8">
      <c r="D146" s="112"/>
      <c r="E146" s="112" t="s">
        <v>44</v>
      </c>
      <c r="F146" s="112"/>
      <c r="G146" s="112"/>
      <c r="H146" s="36"/>
    </row>
    <row r="147" spans="1:8">
      <c r="D147" s="112"/>
      <c r="E147" s="112"/>
      <c r="F147" s="112"/>
      <c r="G147" s="112"/>
      <c r="H147" s="36"/>
    </row>
    <row r="148" spans="1:8">
      <c r="A148" s="113" t="s">
        <v>253</v>
      </c>
      <c r="B148" s="113"/>
      <c r="C148" s="113" t="s">
        <v>254</v>
      </c>
      <c r="D148" s="112"/>
      <c r="E148" s="112" t="s">
        <v>44</v>
      </c>
      <c r="F148" s="112"/>
      <c r="G148" s="112"/>
      <c r="H148" s="36"/>
    </row>
    <row r="149" spans="1:8">
      <c r="A149" s="113"/>
      <c r="B149" s="113"/>
      <c r="C149" s="113"/>
      <c r="D149" s="112"/>
      <c r="E149" s="112"/>
      <c r="F149" s="112"/>
      <c r="G149" s="112"/>
      <c r="H149" s="36"/>
    </row>
    <row r="150" spans="1:8">
      <c r="A150" s="113" t="s">
        <v>255</v>
      </c>
      <c r="B150" s="113"/>
      <c r="C150" s="113" t="s">
        <v>256</v>
      </c>
      <c r="D150" s="112"/>
      <c r="E150" s="112" t="s">
        <v>44</v>
      </c>
      <c r="F150" s="112"/>
      <c r="G150" s="112"/>
      <c r="H150" s="36"/>
    </row>
    <row r="151" spans="1:8">
      <c r="A151" s="113"/>
      <c r="B151" s="113"/>
      <c r="C151" s="113"/>
      <c r="D151" s="112"/>
      <c r="E151" s="112"/>
      <c r="F151" s="112"/>
      <c r="G151" s="112"/>
      <c r="H151" s="36"/>
    </row>
    <row r="152" spans="1:8">
      <c r="A152" s="113" t="s">
        <v>257</v>
      </c>
      <c r="B152" s="113"/>
      <c r="C152" s="113" t="s">
        <v>258</v>
      </c>
      <c r="D152" s="112"/>
      <c r="E152" s="112" t="s">
        <v>44</v>
      </c>
      <c r="F152" s="112"/>
      <c r="G152" s="112"/>
      <c r="H152" s="36"/>
    </row>
    <row r="153" spans="1:8">
      <c r="A153" s="113"/>
      <c r="B153" s="113"/>
      <c r="C153" s="113"/>
      <c r="D153" s="112"/>
      <c r="E153" s="112"/>
      <c r="F153" s="112"/>
      <c r="G153" s="112"/>
      <c r="H153" s="36"/>
    </row>
    <row r="154" spans="1:8">
      <c r="A154" s="113" t="s">
        <v>259</v>
      </c>
      <c r="B154" s="113"/>
      <c r="C154" s="113" t="s">
        <v>260</v>
      </c>
      <c r="D154" s="112"/>
      <c r="E154" s="112" t="s">
        <v>44</v>
      </c>
      <c r="F154" s="112"/>
      <c r="G154" s="112"/>
      <c r="H154" s="36"/>
    </row>
    <row r="155" spans="1:8">
      <c r="A155" s="113"/>
      <c r="B155" s="113"/>
      <c r="C155" s="113"/>
      <c r="D155" s="112"/>
      <c r="E155" s="112"/>
      <c r="F155" s="112"/>
      <c r="G155" s="112"/>
      <c r="H155" s="36"/>
    </row>
    <row r="156" spans="1:8">
      <c r="A156" s="113" t="s">
        <v>261</v>
      </c>
      <c r="B156" s="113"/>
      <c r="C156" s="113" t="s">
        <v>262</v>
      </c>
      <c r="D156" s="112"/>
      <c r="E156" s="112" t="s">
        <v>44</v>
      </c>
      <c r="F156" s="112"/>
      <c r="G156" s="112"/>
      <c r="H156" s="36"/>
    </row>
    <row r="157" spans="1:8">
      <c r="A157" s="113"/>
      <c r="B157" s="113"/>
      <c r="C157" s="113"/>
      <c r="D157" s="112"/>
      <c r="E157" s="112"/>
      <c r="F157" s="112"/>
      <c r="G157" s="112"/>
      <c r="H157" s="36"/>
    </row>
    <row r="158" spans="1:8">
      <c r="A158" s="113" t="s">
        <v>263</v>
      </c>
      <c r="B158" s="113"/>
      <c r="C158" s="113" t="s">
        <v>264</v>
      </c>
      <c r="D158" s="112"/>
      <c r="E158" s="112" t="s">
        <v>44</v>
      </c>
      <c r="F158" s="112"/>
      <c r="G158" s="112"/>
      <c r="H158" s="36"/>
    </row>
    <row r="159" spans="1:8">
      <c r="A159" s="113"/>
      <c r="B159" s="113"/>
      <c r="C159" s="113"/>
      <c r="D159" s="112"/>
      <c r="E159" s="112"/>
      <c r="F159" s="112"/>
      <c r="G159" s="112"/>
      <c r="H159" s="36"/>
    </row>
    <row r="160" spans="1:8">
      <c r="A160" s="113" t="s">
        <v>265</v>
      </c>
      <c r="B160" s="113"/>
      <c r="C160" s="113" t="s">
        <v>266</v>
      </c>
      <c r="D160" s="112"/>
      <c r="E160" s="112" t="s">
        <v>44</v>
      </c>
      <c r="F160" s="112"/>
      <c r="G160" s="112"/>
      <c r="H160" s="36"/>
    </row>
    <row r="161" spans="1:8">
      <c r="A161" s="113"/>
      <c r="B161" s="113"/>
      <c r="C161" s="113"/>
      <c r="D161" s="112"/>
      <c r="E161" s="112"/>
      <c r="F161" s="112"/>
      <c r="G161" s="112"/>
      <c r="H161" s="36"/>
    </row>
    <row r="162" spans="1:8">
      <c r="A162" s="113" t="s">
        <v>267</v>
      </c>
      <c r="B162" s="113"/>
      <c r="C162" s="113" t="s">
        <v>268</v>
      </c>
      <c r="D162" s="112"/>
      <c r="E162" s="112" t="s">
        <v>44</v>
      </c>
      <c r="F162" s="112"/>
      <c r="G162" s="112"/>
      <c r="H162" s="36"/>
    </row>
    <row r="163" spans="1:8">
      <c r="A163" s="113"/>
      <c r="B163" s="113"/>
      <c r="C163" s="113"/>
      <c r="D163" s="112"/>
      <c r="E163" s="112"/>
      <c r="F163" s="112"/>
      <c r="G163" s="112"/>
      <c r="H163" s="36"/>
    </row>
    <row r="164" spans="1:8">
      <c r="A164" s="113" t="s">
        <v>269</v>
      </c>
      <c r="B164" s="113" t="s">
        <v>270</v>
      </c>
      <c r="C164" s="113" t="s">
        <v>271</v>
      </c>
      <c r="D164" s="112"/>
      <c r="E164" s="112" t="s">
        <v>44</v>
      </c>
      <c r="F164" s="112"/>
      <c r="G164" s="112"/>
      <c r="H164" s="36"/>
    </row>
    <row r="165" spans="1:8">
      <c r="A165" s="113"/>
      <c r="B165" s="113" t="s">
        <v>270</v>
      </c>
      <c r="C165" s="113"/>
      <c r="D165" s="112"/>
      <c r="E165" s="112"/>
      <c r="F165" s="112"/>
      <c r="G165" s="112"/>
      <c r="H165" s="36"/>
    </row>
    <row r="166" spans="1:8">
      <c r="D166" s="112"/>
      <c r="E166" s="112" t="s">
        <v>75</v>
      </c>
      <c r="F166" s="112"/>
      <c r="G166" s="112"/>
      <c r="H166" s="36"/>
    </row>
    <row r="167" spans="1:8">
      <c r="D167" s="112"/>
      <c r="E167" s="112"/>
      <c r="F167" s="112"/>
      <c r="G167" s="112"/>
      <c r="H167" s="36"/>
    </row>
    <row r="168" spans="1:8">
      <c r="A168" s="113" t="s">
        <v>272</v>
      </c>
      <c r="B168" s="113"/>
      <c r="C168" s="113" t="s">
        <v>273</v>
      </c>
      <c r="D168" s="112"/>
      <c r="E168" s="112" t="s">
        <v>75</v>
      </c>
      <c r="F168" s="112"/>
      <c r="G168" s="112"/>
      <c r="H168" s="36"/>
    </row>
    <row r="169" spans="1:8">
      <c r="A169" s="113"/>
      <c r="B169" s="113"/>
      <c r="C169" s="113"/>
      <c r="D169" s="112"/>
      <c r="E169" s="112"/>
      <c r="F169" s="112"/>
      <c r="G169" s="112"/>
      <c r="H169" s="36"/>
    </row>
    <row r="170" spans="1:8">
      <c r="A170" s="113" t="s">
        <v>274</v>
      </c>
      <c r="B170" s="113"/>
      <c r="C170" s="113" t="s">
        <v>275</v>
      </c>
      <c r="D170" s="112"/>
      <c r="E170" s="112" t="s">
        <v>75</v>
      </c>
      <c r="F170" s="112"/>
      <c r="G170" s="112"/>
      <c r="H170" s="36"/>
    </row>
    <row r="171" spans="1:8">
      <c r="A171" s="113"/>
      <c r="B171" s="113"/>
      <c r="C171" s="113"/>
      <c r="D171" s="112"/>
      <c r="E171" s="112"/>
      <c r="F171" s="112"/>
      <c r="G171" s="112"/>
      <c r="H171" s="36"/>
    </row>
    <row r="172" spans="1:8">
      <c r="D172" s="112"/>
      <c r="E172" s="112" t="s">
        <v>276</v>
      </c>
      <c r="F172" s="112"/>
      <c r="G172" s="112"/>
      <c r="H172" s="36"/>
    </row>
    <row r="173" spans="1:8">
      <c r="D173" s="112"/>
      <c r="E173" s="112"/>
      <c r="F173" s="112"/>
      <c r="G173" s="112"/>
      <c r="H173" s="36"/>
    </row>
    <row r="174" spans="1:8">
      <c r="A174" s="113" t="s">
        <v>277</v>
      </c>
      <c r="B174" s="113"/>
      <c r="C174" s="113" t="s">
        <v>278</v>
      </c>
      <c r="D174" s="112"/>
      <c r="E174" s="112" t="s">
        <v>276</v>
      </c>
      <c r="F174" s="112"/>
      <c r="G174" s="112"/>
      <c r="H174" s="36"/>
    </row>
    <row r="175" spans="1:8">
      <c r="A175" s="113"/>
      <c r="B175" s="113"/>
      <c r="C175" s="113"/>
      <c r="D175" s="112"/>
      <c r="E175" s="112"/>
      <c r="F175" s="112"/>
      <c r="G175" s="112"/>
      <c r="H175" s="36"/>
    </row>
    <row r="176" spans="1:8">
      <c r="A176" s="113" t="s">
        <v>279</v>
      </c>
      <c r="B176" s="113"/>
      <c r="C176" s="113" t="s">
        <v>280</v>
      </c>
      <c r="D176" s="112"/>
      <c r="E176" s="112" t="s">
        <v>276</v>
      </c>
      <c r="F176" s="112"/>
      <c r="G176" s="112"/>
      <c r="H176" s="36"/>
    </row>
    <row r="177" spans="1:8">
      <c r="A177" s="113"/>
      <c r="B177" s="113"/>
      <c r="C177" s="113"/>
      <c r="D177" s="112"/>
      <c r="E177" s="112"/>
      <c r="F177" s="112"/>
      <c r="G177" s="112"/>
      <c r="H177" s="36"/>
    </row>
    <row r="178" spans="1:8">
      <c r="A178" s="113" t="s">
        <v>281</v>
      </c>
      <c r="B178" s="113"/>
      <c r="C178" s="113" t="s">
        <v>282</v>
      </c>
      <c r="D178" s="112"/>
      <c r="E178" s="112" t="s">
        <v>276</v>
      </c>
      <c r="F178" s="112"/>
      <c r="G178" s="112"/>
      <c r="H178" s="36"/>
    </row>
    <row r="179" spans="1:8">
      <c r="A179" s="113"/>
      <c r="B179" s="113"/>
      <c r="C179" s="113"/>
      <c r="D179" s="112"/>
      <c r="E179" s="112"/>
      <c r="F179" s="112"/>
      <c r="G179" s="112"/>
      <c r="H179" s="36"/>
    </row>
    <row r="180" spans="1:8">
      <c r="A180" s="113" t="s">
        <v>283</v>
      </c>
      <c r="B180" s="113"/>
      <c r="C180" s="113" t="s">
        <v>284</v>
      </c>
      <c r="D180" s="112"/>
      <c r="E180" s="112" t="s">
        <v>276</v>
      </c>
      <c r="F180" s="112"/>
      <c r="G180" s="112"/>
      <c r="H180" s="36"/>
    </row>
    <row r="181" spans="1:8">
      <c r="A181" s="113"/>
      <c r="B181" s="113"/>
      <c r="C181" s="113"/>
      <c r="D181" s="112"/>
      <c r="E181" s="112"/>
      <c r="F181" s="112"/>
      <c r="G181" s="112"/>
      <c r="H181" s="36"/>
    </row>
    <row r="182" spans="1:8">
      <c r="A182" s="113" t="s">
        <v>285</v>
      </c>
      <c r="B182" s="113"/>
      <c r="C182" s="113" t="s">
        <v>286</v>
      </c>
      <c r="D182" s="112"/>
      <c r="E182" s="112" t="s">
        <v>276</v>
      </c>
      <c r="F182" s="112"/>
      <c r="G182" s="112"/>
      <c r="H182" s="36"/>
    </row>
    <row r="183" spans="1:8">
      <c r="A183" s="113"/>
      <c r="B183" s="113"/>
      <c r="C183" s="113"/>
      <c r="D183" s="112"/>
      <c r="E183" s="112"/>
      <c r="F183" s="112"/>
      <c r="G183" s="112"/>
      <c r="H183" s="36"/>
    </row>
    <row r="184" spans="1:8">
      <c r="A184" s="113" t="s">
        <v>287</v>
      </c>
      <c r="B184" s="113"/>
      <c r="C184" s="113" t="s">
        <v>288</v>
      </c>
      <c r="D184" s="112"/>
      <c r="E184" s="112" t="s">
        <v>276</v>
      </c>
      <c r="F184" s="112"/>
      <c r="G184" s="112"/>
      <c r="H184" s="36"/>
    </row>
    <row r="185" spans="1:8">
      <c r="A185" s="113"/>
      <c r="B185" s="113"/>
      <c r="C185" s="113"/>
      <c r="D185" s="112"/>
      <c r="E185" s="112"/>
      <c r="F185" s="112"/>
      <c r="G185" s="112"/>
      <c r="H185" s="36"/>
    </row>
    <row r="186" spans="1:8">
      <c r="A186" s="113" t="s">
        <v>289</v>
      </c>
      <c r="B186" s="113"/>
      <c r="C186" s="113" t="s">
        <v>290</v>
      </c>
      <c r="D186" s="112"/>
      <c r="E186" s="112" t="s">
        <v>276</v>
      </c>
      <c r="F186" s="112"/>
      <c r="G186" s="112"/>
      <c r="H186" s="36"/>
    </row>
    <row r="187" spans="1:8">
      <c r="A187" s="113"/>
      <c r="B187" s="113"/>
      <c r="C187" s="113"/>
      <c r="D187" s="112"/>
      <c r="E187" s="112"/>
      <c r="F187" s="112"/>
      <c r="G187" s="112"/>
      <c r="H187" s="36"/>
    </row>
    <row r="188" spans="1:8">
      <c r="A188" s="113" t="s">
        <v>291</v>
      </c>
      <c r="B188" s="113"/>
      <c r="C188" s="113" t="s">
        <v>292</v>
      </c>
      <c r="D188" s="112"/>
      <c r="E188" s="112" t="s">
        <v>276</v>
      </c>
      <c r="F188" s="112"/>
      <c r="G188" s="112"/>
      <c r="H188" s="36"/>
    </row>
    <row r="189" spans="1:8">
      <c r="A189" s="113"/>
      <c r="B189" s="113"/>
      <c r="C189" s="113"/>
      <c r="D189" s="112"/>
      <c r="E189" s="112"/>
      <c r="F189" s="112"/>
      <c r="G189" s="112"/>
      <c r="H189" s="36"/>
    </row>
    <row r="190" spans="1:8">
      <c r="A190" s="113" t="s">
        <v>293</v>
      </c>
      <c r="B190" s="113"/>
      <c r="C190" s="113" t="s">
        <v>294</v>
      </c>
      <c r="D190" s="112"/>
      <c r="E190" s="112" t="s">
        <v>276</v>
      </c>
      <c r="F190" s="112"/>
      <c r="G190" s="112"/>
      <c r="H190" s="36"/>
    </row>
    <row r="191" spans="1:8">
      <c r="A191" s="113"/>
      <c r="B191" s="113"/>
      <c r="C191" s="113"/>
      <c r="D191" s="112"/>
      <c r="E191" s="112"/>
      <c r="F191" s="112"/>
      <c r="G191" s="112"/>
      <c r="H191" s="36"/>
    </row>
    <row r="192" spans="1:8">
      <c r="A192" s="113" t="s">
        <v>295</v>
      </c>
      <c r="B192" s="113"/>
      <c r="C192" s="113" t="s">
        <v>296</v>
      </c>
      <c r="D192" s="112"/>
      <c r="E192" s="112" t="s">
        <v>276</v>
      </c>
      <c r="F192" s="112"/>
      <c r="G192" s="112"/>
      <c r="H192" s="36"/>
    </row>
    <row r="193" spans="1:8">
      <c r="A193" s="113"/>
      <c r="B193" s="113"/>
      <c r="C193" s="113"/>
      <c r="D193" s="112"/>
      <c r="E193" s="112"/>
      <c r="F193" s="112"/>
      <c r="G193" s="112"/>
      <c r="H193" s="36"/>
    </row>
    <row r="194" spans="1:8">
      <c r="D194" s="112"/>
      <c r="E194" s="112" t="s">
        <v>297</v>
      </c>
      <c r="F194" s="112"/>
      <c r="G194" s="112"/>
      <c r="H194" s="36"/>
    </row>
    <row r="195" spans="1:8">
      <c r="D195" s="112"/>
      <c r="E195" s="112"/>
      <c r="F195" s="112"/>
      <c r="G195" s="112"/>
      <c r="H195" s="36"/>
    </row>
    <row r="196" spans="1:8">
      <c r="A196" s="113" t="s">
        <v>298</v>
      </c>
      <c r="B196" s="113"/>
      <c r="C196" s="113" t="s">
        <v>299</v>
      </c>
      <c r="D196" s="112"/>
      <c r="E196" s="112" t="s">
        <v>297</v>
      </c>
      <c r="F196" s="112"/>
      <c r="G196" s="112"/>
      <c r="H196" s="36"/>
    </row>
    <row r="197" spans="1:8">
      <c r="A197" s="113"/>
      <c r="B197" s="113"/>
      <c r="C197" s="113"/>
      <c r="D197" s="112"/>
      <c r="E197" s="112"/>
      <c r="F197" s="112"/>
      <c r="G197" s="112"/>
      <c r="H197" s="36"/>
    </row>
    <row r="198" spans="1:8">
      <c r="A198" s="113" t="s">
        <v>300</v>
      </c>
      <c r="B198" s="113"/>
      <c r="C198" s="113" t="s">
        <v>301</v>
      </c>
      <c r="D198" s="112"/>
      <c r="E198" s="112" t="s">
        <v>297</v>
      </c>
      <c r="F198" s="112"/>
      <c r="G198" s="112"/>
      <c r="H198" s="36"/>
    </row>
    <row r="199" spans="1:8">
      <c r="A199" s="113"/>
      <c r="B199" s="113"/>
      <c r="C199" s="113"/>
      <c r="D199" s="112"/>
      <c r="E199" s="112"/>
      <c r="F199" s="112"/>
      <c r="G199" s="112"/>
      <c r="H199" s="36"/>
    </row>
    <row r="200" spans="1:8">
      <c r="A200" s="113" t="s">
        <v>302</v>
      </c>
      <c r="B200" s="113"/>
      <c r="C200" s="113" t="s">
        <v>303</v>
      </c>
      <c r="D200" s="112"/>
      <c r="E200" s="112" t="s">
        <v>297</v>
      </c>
      <c r="F200" s="112"/>
      <c r="G200" s="112"/>
      <c r="H200" s="36"/>
    </row>
    <row r="201" spans="1:8">
      <c r="A201" s="113"/>
      <c r="B201" s="113"/>
      <c r="C201" s="113"/>
      <c r="D201" s="112"/>
      <c r="E201" s="112"/>
      <c r="F201" s="112"/>
      <c r="G201" s="112"/>
      <c r="H201" s="36"/>
    </row>
    <row r="202" spans="1:8">
      <c r="A202" s="113" t="s">
        <v>304</v>
      </c>
      <c r="B202" s="113"/>
      <c r="C202" s="113" t="s">
        <v>305</v>
      </c>
      <c r="D202" s="112"/>
      <c r="E202" s="112" t="s">
        <v>297</v>
      </c>
      <c r="F202" s="112"/>
      <c r="G202" s="112"/>
      <c r="H202" s="36"/>
    </row>
    <row r="203" spans="1:8">
      <c r="A203" s="113"/>
      <c r="B203" s="113"/>
      <c r="C203" s="113"/>
      <c r="D203" s="112"/>
      <c r="E203" s="112"/>
      <c r="F203" s="112"/>
      <c r="G203" s="112"/>
      <c r="H203" s="36"/>
    </row>
    <row r="204" spans="1:8">
      <c r="D204" s="112"/>
      <c r="E204" s="112" t="s">
        <v>71</v>
      </c>
      <c r="F204" s="112"/>
      <c r="G204" s="112"/>
      <c r="H204" s="36"/>
    </row>
    <row r="205" spans="1:8">
      <c r="D205" s="112"/>
      <c r="E205" s="112"/>
      <c r="F205" s="112"/>
      <c r="G205" s="112"/>
      <c r="H205" s="36"/>
    </row>
    <row r="206" spans="1:8">
      <c r="A206" s="113" t="s">
        <v>306</v>
      </c>
      <c r="B206" s="113"/>
      <c r="C206" s="113" t="s">
        <v>307</v>
      </c>
      <c r="D206" s="112"/>
      <c r="E206" s="112" t="s">
        <v>71</v>
      </c>
      <c r="F206" s="112"/>
      <c r="G206" s="112"/>
      <c r="H206" s="36"/>
    </row>
    <row r="207" spans="1:8">
      <c r="A207" s="113"/>
      <c r="B207" s="113"/>
      <c r="C207" s="113"/>
      <c r="D207" s="112"/>
      <c r="E207" s="112"/>
      <c r="F207" s="112"/>
      <c r="G207" s="112"/>
      <c r="H207" s="36"/>
    </row>
    <row r="208" spans="1:8">
      <c r="A208" s="113" t="s">
        <v>308</v>
      </c>
      <c r="B208" s="113"/>
      <c r="C208" s="113" t="s">
        <v>309</v>
      </c>
      <c r="D208" s="112"/>
      <c r="E208" s="112" t="s">
        <v>71</v>
      </c>
      <c r="F208" s="112"/>
      <c r="G208" s="112"/>
      <c r="H208" s="36"/>
    </row>
    <row r="209" spans="1:8">
      <c r="A209" s="113"/>
      <c r="B209" s="113"/>
      <c r="C209" s="113"/>
      <c r="D209" s="112"/>
      <c r="E209" s="112"/>
      <c r="F209" s="112"/>
      <c r="G209" s="112"/>
      <c r="H209" s="36"/>
    </row>
    <row r="210" spans="1:8">
      <c r="D210" s="112"/>
      <c r="E210" s="112" t="s">
        <v>67</v>
      </c>
      <c r="F210" s="112"/>
      <c r="G210" s="112"/>
      <c r="H210" s="36"/>
    </row>
    <row r="211" spans="1:8">
      <c r="D211" s="112"/>
      <c r="E211" s="112"/>
      <c r="F211" s="112"/>
      <c r="G211" s="112"/>
      <c r="H211" s="36"/>
    </row>
    <row r="212" spans="1:8">
      <c r="A212" s="113" t="s">
        <v>310</v>
      </c>
      <c r="B212" s="113"/>
      <c r="C212" s="113" t="s">
        <v>311</v>
      </c>
      <c r="D212" s="112"/>
      <c r="E212" s="112" t="s">
        <v>67</v>
      </c>
      <c r="F212" s="112"/>
      <c r="G212" s="112"/>
      <c r="H212" s="36"/>
    </row>
    <row r="213" spans="1:8">
      <c r="A213" s="113"/>
      <c r="B213" s="113"/>
      <c r="C213" s="113"/>
      <c r="D213" s="112"/>
      <c r="E213" s="112"/>
      <c r="F213" s="112"/>
      <c r="G213" s="112"/>
      <c r="H213" s="36"/>
    </row>
    <row r="214" spans="1:8">
      <c r="A214" s="113" t="s">
        <v>312</v>
      </c>
      <c r="B214" s="113"/>
      <c r="C214" s="113" t="s">
        <v>313</v>
      </c>
      <c r="D214" s="112"/>
      <c r="E214" s="112" t="s">
        <v>67</v>
      </c>
      <c r="F214" s="112"/>
      <c r="G214" s="112"/>
      <c r="H214" s="36"/>
    </row>
    <row r="215" spans="1:8">
      <c r="A215" s="113"/>
      <c r="B215" s="113"/>
      <c r="C215" s="113"/>
      <c r="D215" s="112"/>
      <c r="E215" s="112"/>
      <c r="F215" s="112"/>
      <c r="G215" s="112"/>
      <c r="H215" s="36"/>
    </row>
    <row r="216" spans="1:8">
      <c r="A216" s="113" t="s">
        <v>314</v>
      </c>
      <c r="B216" s="113"/>
      <c r="C216" s="113" t="s">
        <v>315</v>
      </c>
      <c r="D216" s="112"/>
      <c r="E216" s="112" t="s">
        <v>67</v>
      </c>
      <c r="F216" s="112"/>
      <c r="G216" s="112"/>
      <c r="H216" s="36"/>
    </row>
    <row r="217" spans="1:8">
      <c r="A217" s="113"/>
      <c r="B217" s="113"/>
      <c r="C217" s="113"/>
      <c r="D217" s="112"/>
      <c r="E217" s="112"/>
      <c r="F217" s="112"/>
      <c r="G217" s="112"/>
      <c r="H217" s="36"/>
    </row>
    <row r="218" spans="1:8">
      <c r="A218" s="113" t="s">
        <v>316</v>
      </c>
      <c r="B218" s="113"/>
      <c r="C218" s="113" t="s">
        <v>317</v>
      </c>
      <c r="D218" s="112"/>
      <c r="E218" s="112" t="s">
        <v>67</v>
      </c>
      <c r="F218" s="112"/>
      <c r="G218" s="112"/>
      <c r="H218" s="36"/>
    </row>
    <row r="219" spans="1:8">
      <c r="A219" s="113"/>
      <c r="B219" s="113"/>
      <c r="C219" s="113"/>
      <c r="D219" s="112"/>
      <c r="E219" s="112"/>
      <c r="F219" s="112"/>
      <c r="G219" s="112"/>
      <c r="H219" s="36"/>
    </row>
    <row r="220" spans="1:8">
      <c r="A220" s="113" t="s">
        <v>318</v>
      </c>
      <c r="B220" s="113"/>
      <c r="C220" s="113" t="s">
        <v>319</v>
      </c>
      <c r="D220" s="112"/>
      <c r="E220" s="112" t="s">
        <v>67</v>
      </c>
      <c r="F220" s="112"/>
      <c r="G220" s="112"/>
      <c r="H220" s="36"/>
    </row>
    <row r="221" spans="1:8">
      <c r="A221" s="113"/>
      <c r="B221" s="113"/>
      <c r="C221" s="113"/>
      <c r="D221" s="112"/>
      <c r="E221" s="112"/>
      <c r="F221" s="112"/>
      <c r="G221" s="112"/>
      <c r="H221" s="36"/>
    </row>
    <row r="222" spans="1:8">
      <c r="A222" s="113" t="s">
        <v>320</v>
      </c>
      <c r="B222" s="113"/>
      <c r="C222" s="113" t="s">
        <v>321</v>
      </c>
      <c r="D222" s="112"/>
      <c r="E222" s="112" t="s">
        <v>67</v>
      </c>
      <c r="F222" s="112"/>
      <c r="G222" s="112"/>
      <c r="H222" s="36"/>
    </row>
    <row r="223" spans="1:8">
      <c r="A223" s="113"/>
      <c r="B223" s="113"/>
      <c r="C223" s="113"/>
      <c r="D223" s="112"/>
      <c r="E223" s="112"/>
      <c r="F223" s="112"/>
      <c r="G223" s="112"/>
      <c r="H223" s="36"/>
    </row>
    <row r="224" spans="1:8">
      <c r="A224" s="113" t="s">
        <v>322</v>
      </c>
      <c r="B224" s="113"/>
      <c r="C224" s="113" t="s">
        <v>323</v>
      </c>
      <c r="D224" s="112"/>
      <c r="E224" s="112" t="s">
        <v>67</v>
      </c>
      <c r="F224" s="112"/>
      <c r="G224" s="112"/>
      <c r="H224" s="36"/>
    </row>
    <row r="225" spans="1:8">
      <c r="A225" s="113"/>
      <c r="B225" s="113"/>
      <c r="C225" s="113"/>
      <c r="D225" s="112"/>
      <c r="E225" s="112"/>
      <c r="F225" s="112"/>
      <c r="G225" s="112"/>
      <c r="H225" s="36"/>
    </row>
    <row r="226" spans="1:8">
      <c r="A226" s="113" t="s">
        <v>324</v>
      </c>
      <c r="B226" s="113"/>
      <c r="C226" s="113" t="s">
        <v>325</v>
      </c>
      <c r="D226" s="112"/>
      <c r="E226" s="112" t="s">
        <v>67</v>
      </c>
      <c r="F226" s="112"/>
      <c r="G226" s="112"/>
      <c r="H226" s="36"/>
    </row>
    <row r="227" spans="1:8">
      <c r="A227" s="113"/>
      <c r="B227" s="113"/>
      <c r="C227" s="113"/>
      <c r="D227" s="112"/>
      <c r="E227" s="112"/>
      <c r="F227" s="112"/>
      <c r="G227" s="112"/>
      <c r="H227" s="36"/>
    </row>
    <row r="228" spans="1:8">
      <c r="D228" s="112"/>
      <c r="E228" s="112" t="s">
        <v>326</v>
      </c>
      <c r="F228" s="112"/>
      <c r="G228" s="112"/>
      <c r="H228" s="36"/>
    </row>
    <row r="229" spans="1:8">
      <c r="D229" s="112"/>
      <c r="E229" s="112"/>
      <c r="F229" s="112"/>
      <c r="G229" s="112"/>
      <c r="H229" s="36"/>
    </row>
    <row r="230" spans="1:8">
      <c r="A230" s="113" t="s">
        <v>327</v>
      </c>
      <c r="B230" s="113"/>
      <c r="C230" s="113" t="s">
        <v>328</v>
      </c>
      <c r="D230" s="112"/>
      <c r="E230" s="112" t="s">
        <v>326</v>
      </c>
      <c r="F230" s="112"/>
      <c r="G230" s="112"/>
      <c r="H230" s="36"/>
    </row>
    <row r="231" spans="1:8">
      <c r="A231" s="113"/>
      <c r="B231" s="113"/>
      <c r="C231" s="113"/>
      <c r="D231" s="112"/>
      <c r="E231" s="112"/>
      <c r="F231" s="112"/>
      <c r="G231" s="112"/>
      <c r="H231" s="36"/>
    </row>
    <row r="232" spans="1:8">
      <c r="A232" s="113" t="s">
        <v>329</v>
      </c>
      <c r="B232" s="113"/>
      <c r="C232" s="113" t="s">
        <v>330</v>
      </c>
      <c r="D232" s="112"/>
      <c r="E232" s="112" t="s">
        <v>326</v>
      </c>
      <c r="F232" s="112"/>
      <c r="G232" s="112"/>
      <c r="H232" s="36"/>
    </row>
    <row r="233" spans="1:8">
      <c r="A233" s="113"/>
      <c r="B233" s="113"/>
      <c r="C233" s="113"/>
      <c r="D233" s="112"/>
      <c r="E233" s="112"/>
      <c r="F233" s="112"/>
      <c r="G233" s="112"/>
      <c r="H233" s="36"/>
    </row>
    <row r="234" spans="1:8">
      <c r="A234" s="113" t="s">
        <v>269</v>
      </c>
      <c r="B234" s="113" t="s">
        <v>270</v>
      </c>
      <c r="C234" s="113" t="s">
        <v>271</v>
      </c>
      <c r="D234" s="112" t="s">
        <v>392</v>
      </c>
      <c r="E234" s="112" t="s">
        <v>326</v>
      </c>
      <c r="F234" s="112"/>
      <c r="G234" s="112"/>
      <c r="H234" s="36"/>
    </row>
    <row r="235" spans="1:8">
      <c r="A235" s="113"/>
      <c r="B235" s="113" t="s">
        <v>270</v>
      </c>
      <c r="C235" s="113"/>
      <c r="D235" s="112"/>
      <c r="E235" s="112"/>
      <c r="F235" s="112"/>
      <c r="G235" s="112"/>
      <c r="H235" s="36"/>
    </row>
    <row r="236" spans="1:8">
      <c r="A236" s="113" t="s">
        <v>331</v>
      </c>
      <c r="B236" s="113" t="s">
        <v>332</v>
      </c>
      <c r="C236" s="113" t="s">
        <v>333</v>
      </c>
      <c r="D236" s="112" t="s">
        <v>392</v>
      </c>
      <c r="E236" s="112" t="s">
        <v>326</v>
      </c>
      <c r="F236" s="112"/>
      <c r="G236" s="112"/>
      <c r="H236" s="36"/>
    </row>
    <row r="237" spans="1:8">
      <c r="A237" s="113"/>
      <c r="B237" s="113" t="s">
        <v>332</v>
      </c>
      <c r="C237" s="113"/>
      <c r="D237" s="112"/>
      <c r="E237" s="112"/>
      <c r="F237" s="112"/>
      <c r="G237" s="112"/>
      <c r="H237" s="36"/>
    </row>
    <row r="238" spans="1:8">
      <c r="A238" s="113" t="s">
        <v>141</v>
      </c>
      <c r="B238" s="113" t="s">
        <v>142</v>
      </c>
      <c r="C238" s="113" t="s">
        <v>334</v>
      </c>
      <c r="D238" s="112" t="s">
        <v>392</v>
      </c>
      <c r="E238" s="112" t="s">
        <v>326</v>
      </c>
      <c r="F238" s="112"/>
      <c r="G238" s="112"/>
      <c r="H238" s="36"/>
    </row>
    <row r="239" spans="1:8">
      <c r="A239" s="113"/>
      <c r="B239" s="113" t="s">
        <v>142</v>
      </c>
      <c r="C239" s="113"/>
      <c r="D239" s="112"/>
      <c r="E239" s="112"/>
      <c r="F239" s="112"/>
      <c r="G239" s="112"/>
      <c r="H239" s="36"/>
    </row>
    <row r="240" spans="1:8">
      <c r="A240" s="113" t="s">
        <v>335</v>
      </c>
      <c r="B240" s="113" t="s">
        <v>336</v>
      </c>
      <c r="C240" s="113" t="s">
        <v>337</v>
      </c>
      <c r="D240" s="112" t="s">
        <v>392</v>
      </c>
      <c r="E240" s="112" t="s">
        <v>326</v>
      </c>
      <c r="F240" s="112"/>
      <c r="G240" s="112"/>
      <c r="H240" s="36"/>
    </row>
    <row r="241" spans="1:8">
      <c r="A241" s="113"/>
      <c r="B241" s="113" t="s">
        <v>336</v>
      </c>
      <c r="C241" s="113"/>
      <c r="D241" s="112"/>
      <c r="E241" s="112"/>
      <c r="F241" s="112"/>
      <c r="G241" s="112"/>
      <c r="H241" s="36"/>
    </row>
    <row r="242" spans="1:8">
      <c r="A242" s="113" t="s">
        <v>338</v>
      </c>
      <c r="B242" s="113" t="s">
        <v>336</v>
      </c>
      <c r="C242" s="113" t="s">
        <v>339</v>
      </c>
      <c r="D242" s="112" t="s">
        <v>392</v>
      </c>
      <c r="E242" s="112" t="s">
        <v>326</v>
      </c>
      <c r="F242" s="112"/>
      <c r="G242" s="112"/>
      <c r="H242" s="36"/>
    </row>
    <row r="243" spans="1:8">
      <c r="A243" s="113"/>
      <c r="B243" s="113" t="s">
        <v>336</v>
      </c>
      <c r="C243" s="113"/>
      <c r="D243" s="112"/>
      <c r="E243" s="112"/>
      <c r="F243" s="112"/>
      <c r="G243" s="112"/>
      <c r="H243" s="36"/>
    </row>
    <row r="244" spans="1:8">
      <c r="A244" s="113" t="s">
        <v>340</v>
      </c>
      <c r="B244" s="113" t="s">
        <v>336</v>
      </c>
      <c r="C244" s="113" t="s">
        <v>341</v>
      </c>
      <c r="D244" s="112" t="s">
        <v>392</v>
      </c>
      <c r="E244" s="112" t="s">
        <v>326</v>
      </c>
      <c r="F244" s="112"/>
      <c r="G244" s="112"/>
      <c r="H244" s="36"/>
    </row>
    <row r="245" spans="1:8">
      <c r="A245" s="113"/>
      <c r="B245" s="113" t="s">
        <v>336</v>
      </c>
      <c r="C245" s="113"/>
      <c r="D245" s="112"/>
      <c r="E245" s="112"/>
      <c r="F245" s="112"/>
      <c r="G245" s="112"/>
      <c r="H245" s="36"/>
    </row>
    <row r="246" spans="1:8">
      <c r="A246" s="113" t="s">
        <v>342</v>
      </c>
      <c r="B246" s="113" t="s">
        <v>336</v>
      </c>
      <c r="C246" s="113" t="s">
        <v>343</v>
      </c>
      <c r="D246" s="112" t="s">
        <v>392</v>
      </c>
      <c r="E246" s="112" t="s">
        <v>326</v>
      </c>
      <c r="F246" s="112"/>
      <c r="G246" s="112"/>
      <c r="H246" s="36"/>
    </row>
    <row r="247" spans="1:8">
      <c r="A247" s="113"/>
      <c r="B247" s="113" t="s">
        <v>336</v>
      </c>
      <c r="C247" s="113"/>
      <c r="D247" s="112"/>
      <c r="E247" s="112"/>
      <c r="F247" s="112"/>
      <c r="G247" s="112"/>
      <c r="H247" s="36"/>
    </row>
    <row r="248" spans="1:8">
      <c r="A248" s="113" t="s">
        <v>344</v>
      </c>
      <c r="B248" s="113" t="s">
        <v>336</v>
      </c>
      <c r="C248" s="113" t="s">
        <v>345</v>
      </c>
      <c r="D248" s="112" t="s">
        <v>392</v>
      </c>
      <c r="E248" s="112" t="s">
        <v>326</v>
      </c>
      <c r="F248" s="112"/>
      <c r="G248" s="112"/>
      <c r="H248" s="36"/>
    </row>
    <row r="249" spans="1:8">
      <c r="A249" s="113"/>
      <c r="B249" s="113" t="s">
        <v>336</v>
      </c>
      <c r="C249" s="113"/>
      <c r="D249" s="112"/>
      <c r="E249" s="112"/>
      <c r="F249" s="112"/>
      <c r="G249" s="112"/>
      <c r="H249" s="36"/>
    </row>
    <row r="250" spans="1:8">
      <c r="A250" s="113" t="s">
        <v>346</v>
      </c>
      <c r="B250" s="113" t="s">
        <v>336</v>
      </c>
      <c r="C250" s="113" t="s">
        <v>347</v>
      </c>
      <c r="D250" s="112" t="s">
        <v>392</v>
      </c>
      <c r="E250" s="112" t="s">
        <v>326</v>
      </c>
      <c r="F250" s="112"/>
      <c r="G250" s="112"/>
      <c r="H250" s="36"/>
    </row>
    <row r="251" spans="1:8">
      <c r="A251" s="113"/>
      <c r="B251" s="113" t="s">
        <v>336</v>
      </c>
      <c r="C251" s="113"/>
      <c r="D251" s="112"/>
      <c r="E251" s="112"/>
      <c r="F251" s="112"/>
      <c r="G251" s="112"/>
      <c r="H251" s="36"/>
    </row>
    <row r="252" spans="1:8">
      <c r="A252" s="113" t="s">
        <v>348</v>
      </c>
      <c r="B252" s="113" t="s">
        <v>336</v>
      </c>
      <c r="C252" s="113" t="s">
        <v>349</v>
      </c>
      <c r="D252" s="112" t="s">
        <v>392</v>
      </c>
      <c r="E252" s="112" t="s">
        <v>326</v>
      </c>
      <c r="F252" s="112"/>
      <c r="G252" s="112"/>
      <c r="H252" s="36"/>
    </row>
    <row r="253" spans="1:8">
      <c r="A253" s="113"/>
      <c r="B253" s="113" t="s">
        <v>336</v>
      </c>
      <c r="C253" s="113"/>
      <c r="D253" s="112"/>
      <c r="E253" s="112"/>
      <c r="F253" s="112"/>
      <c r="G253" s="112"/>
      <c r="H253" s="36"/>
    </row>
    <row r="254" spans="1:8">
      <c r="A254" s="113" t="s">
        <v>350</v>
      </c>
      <c r="B254" s="113" t="s">
        <v>336</v>
      </c>
      <c r="C254" s="113" t="s">
        <v>351</v>
      </c>
      <c r="D254" s="112" t="s">
        <v>392</v>
      </c>
      <c r="E254" s="112" t="s">
        <v>326</v>
      </c>
      <c r="F254" s="112"/>
      <c r="G254" s="112"/>
      <c r="H254" s="36"/>
    </row>
    <row r="255" spans="1:8">
      <c r="A255" s="113"/>
      <c r="B255" s="113" t="s">
        <v>336</v>
      </c>
      <c r="C255" s="113"/>
      <c r="D255" s="112"/>
      <c r="E255" s="112"/>
      <c r="F255" s="112"/>
      <c r="G255" s="112"/>
      <c r="H255" s="36"/>
    </row>
    <row r="256" spans="1:8">
      <c r="A256" s="113" t="s">
        <v>352</v>
      </c>
      <c r="B256" s="113" t="s">
        <v>336</v>
      </c>
      <c r="C256" s="113" t="s">
        <v>353</v>
      </c>
      <c r="D256" s="112" t="s">
        <v>392</v>
      </c>
      <c r="E256" s="112" t="s">
        <v>326</v>
      </c>
      <c r="F256" s="112"/>
      <c r="G256" s="112"/>
      <c r="H256" s="36"/>
    </row>
    <row r="257" spans="1:8">
      <c r="A257" s="113"/>
      <c r="B257" s="113" t="s">
        <v>336</v>
      </c>
      <c r="C257" s="113"/>
      <c r="D257" s="112"/>
      <c r="E257" s="112"/>
      <c r="F257" s="112"/>
      <c r="G257" s="112"/>
      <c r="H257" s="36"/>
    </row>
    <row r="258" spans="1:8">
      <c r="A258" s="113" t="s">
        <v>354</v>
      </c>
      <c r="B258" s="113" t="s">
        <v>336</v>
      </c>
      <c r="C258" s="113" t="s">
        <v>355</v>
      </c>
      <c r="D258" s="112" t="s">
        <v>392</v>
      </c>
      <c r="E258" s="112" t="s">
        <v>326</v>
      </c>
      <c r="F258" s="112"/>
      <c r="G258" s="112"/>
      <c r="H258" s="36"/>
    </row>
    <row r="259" spans="1:8">
      <c r="A259" s="113"/>
      <c r="B259" s="113" t="s">
        <v>336</v>
      </c>
      <c r="C259" s="113"/>
      <c r="D259" s="112"/>
      <c r="E259" s="112"/>
      <c r="F259" s="112"/>
      <c r="G259" s="112"/>
      <c r="H259" s="36"/>
    </row>
    <row r="260" spans="1:8">
      <c r="A260" s="113" t="s">
        <v>356</v>
      </c>
      <c r="B260" s="113" t="s">
        <v>336</v>
      </c>
      <c r="C260" s="113" t="s">
        <v>357</v>
      </c>
      <c r="D260" s="112" t="s">
        <v>392</v>
      </c>
      <c r="E260" s="112" t="s">
        <v>326</v>
      </c>
      <c r="F260" s="112"/>
      <c r="G260" s="112"/>
      <c r="H260" s="36"/>
    </row>
    <row r="261" spans="1:8">
      <c r="A261" s="113"/>
      <c r="B261" s="113" t="s">
        <v>336</v>
      </c>
      <c r="C261" s="113"/>
      <c r="D261" s="112"/>
      <c r="E261" s="112"/>
      <c r="F261" s="112"/>
      <c r="G261" s="112"/>
      <c r="H261" s="36"/>
    </row>
    <row r="262" spans="1:8">
      <c r="A262" s="113" t="s">
        <v>358</v>
      </c>
      <c r="B262" s="113" t="s">
        <v>336</v>
      </c>
      <c r="C262" s="113" t="s">
        <v>359</v>
      </c>
      <c r="D262" s="112" t="s">
        <v>392</v>
      </c>
      <c r="E262" s="112" t="s">
        <v>326</v>
      </c>
      <c r="F262" s="112"/>
      <c r="G262" s="112"/>
      <c r="H262" s="36"/>
    </row>
    <row r="263" spans="1:8">
      <c r="A263" s="113"/>
      <c r="B263" s="113" t="s">
        <v>336</v>
      </c>
      <c r="C263" s="113"/>
      <c r="D263" s="112"/>
      <c r="E263" s="112"/>
      <c r="F263" s="112"/>
      <c r="G263" s="112"/>
      <c r="H263" s="36"/>
    </row>
    <row r="264" spans="1:8">
      <c r="D264" s="112"/>
      <c r="E264" s="112" t="s">
        <v>360</v>
      </c>
      <c r="F264" s="112"/>
      <c r="G264" s="112"/>
      <c r="H264" s="36"/>
    </row>
    <row r="265" spans="1:8">
      <c r="D265" s="112"/>
      <c r="E265" s="112"/>
      <c r="F265" s="112"/>
      <c r="G265" s="112"/>
      <c r="H265" s="36"/>
    </row>
    <row r="266" spans="1:8">
      <c r="A266" s="113" t="s">
        <v>361</v>
      </c>
      <c r="B266" s="113" t="s">
        <v>362</v>
      </c>
      <c r="C266" s="113" t="s">
        <v>363</v>
      </c>
      <c r="D266" s="112"/>
      <c r="E266" s="112" t="s">
        <v>360</v>
      </c>
      <c r="F266" s="112"/>
      <c r="G266" s="112"/>
      <c r="H266" s="36"/>
    </row>
    <row r="267" spans="1:8">
      <c r="A267" s="113"/>
      <c r="B267" s="113" t="s">
        <v>362</v>
      </c>
      <c r="C267" s="113"/>
      <c r="D267" s="112"/>
      <c r="E267" s="112"/>
      <c r="F267" s="112"/>
      <c r="G267" s="112"/>
      <c r="H267" s="36"/>
    </row>
    <row r="268" spans="1:8">
      <c r="A268" s="113" t="s">
        <v>364</v>
      </c>
      <c r="B268" s="113" t="s">
        <v>362</v>
      </c>
      <c r="C268" s="113" t="s">
        <v>365</v>
      </c>
      <c r="D268" s="112"/>
      <c r="E268" s="112" t="s">
        <v>360</v>
      </c>
      <c r="F268" s="112"/>
      <c r="G268" s="112"/>
      <c r="H268" s="36"/>
    </row>
    <row r="269" spans="1:8">
      <c r="A269" s="113"/>
      <c r="B269" s="113" t="s">
        <v>362</v>
      </c>
      <c r="C269" s="113"/>
      <c r="D269" s="112"/>
      <c r="E269" s="112"/>
      <c r="F269" s="112"/>
      <c r="G269" s="112"/>
      <c r="H269" s="36"/>
    </row>
    <row r="270" spans="1:8">
      <c r="D270" s="112"/>
      <c r="E270" s="112" t="s">
        <v>366</v>
      </c>
      <c r="F270" s="112"/>
      <c r="G270" s="112"/>
      <c r="H270" s="36"/>
    </row>
    <row r="271" spans="1:8">
      <c r="D271" s="112"/>
      <c r="E271" s="112"/>
      <c r="F271" s="112"/>
      <c r="G271" s="112"/>
      <c r="H271" s="36"/>
    </row>
    <row r="272" spans="1:8">
      <c r="A272" s="113" t="s">
        <v>361</v>
      </c>
      <c r="B272" s="113" t="s">
        <v>362</v>
      </c>
      <c r="C272" s="113" t="s">
        <v>363</v>
      </c>
      <c r="D272" s="112" t="s">
        <v>392</v>
      </c>
      <c r="E272" s="112" t="s">
        <v>366</v>
      </c>
      <c r="F272" s="112"/>
      <c r="G272" s="112"/>
      <c r="H272" s="36"/>
    </row>
    <row r="273" spans="1:8">
      <c r="A273" s="113"/>
      <c r="B273" s="113" t="s">
        <v>362</v>
      </c>
      <c r="C273" s="113"/>
      <c r="D273" s="112"/>
      <c r="E273" s="112"/>
      <c r="F273" s="112"/>
      <c r="G273" s="112"/>
      <c r="H273" s="36"/>
    </row>
    <row r="274" spans="1:8">
      <c r="A274" s="113" t="s">
        <v>331</v>
      </c>
      <c r="B274" s="113" t="s">
        <v>332</v>
      </c>
      <c r="C274" s="113" t="s">
        <v>333</v>
      </c>
      <c r="D274" s="112" t="s">
        <v>392</v>
      </c>
      <c r="E274" s="112" t="s">
        <v>366</v>
      </c>
      <c r="F274" s="112"/>
      <c r="G274" s="112"/>
      <c r="H274" s="36"/>
    </row>
    <row r="275" spans="1:8">
      <c r="A275" s="113"/>
      <c r="B275" s="113" t="s">
        <v>332</v>
      </c>
      <c r="C275" s="113"/>
      <c r="D275" s="112"/>
      <c r="E275" s="112"/>
      <c r="F275" s="112"/>
      <c r="G275" s="112"/>
      <c r="H275" s="36"/>
    </row>
    <row r="276" spans="1:8">
      <c r="A276" s="113" t="s">
        <v>364</v>
      </c>
      <c r="B276" s="113" t="s">
        <v>362</v>
      </c>
      <c r="C276" s="113" t="s">
        <v>365</v>
      </c>
      <c r="D276" s="112" t="s">
        <v>392</v>
      </c>
      <c r="E276" s="112" t="s">
        <v>366</v>
      </c>
      <c r="F276" s="112"/>
      <c r="G276" s="112"/>
      <c r="H276" s="36"/>
    </row>
    <row r="277" spans="1:8">
      <c r="A277" s="113"/>
      <c r="B277" s="113" t="s">
        <v>362</v>
      </c>
      <c r="C277" s="113"/>
      <c r="D277" s="112"/>
      <c r="E277" s="112"/>
      <c r="F277" s="112"/>
      <c r="G277" s="112"/>
      <c r="H277" s="36"/>
    </row>
    <row r="278" spans="1:8">
      <c r="A278" s="113" t="s">
        <v>367</v>
      </c>
      <c r="B278" s="113"/>
      <c r="C278" s="113" t="s">
        <v>368</v>
      </c>
      <c r="D278" s="112"/>
      <c r="E278" s="112" t="s">
        <v>366</v>
      </c>
      <c r="F278" s="112"/>
      <c r="G278" s="112"/>
      <c r="H278" s="36"/>
    </row>
    <row r="279" spans="1:8">
      <c r="A279" s="113"/>
      <c r="B279" s="113"/>
      <c r="C279" s="113"/>
      <c r="D279" s="112"/>
      <c r="E279" s="112"/>
      <c r="F279" s="112"/>
      <c r="G279" s="112"/>
      <c r="H279" s="36"/>
    </row>
    <row r="280" spans="1:8">
      <c r="A280" s="113" t="s">
        <v>369</v>
      </c>
      <c r="B280" s="113"/>
      <c r="C280" s="113" t="s">
        <v>370</v>
      </c>
      <c r="D280" s="112"/>
      <c r="E280" s="112" t="s">
        <v>366</v>
      </c>
      <c r="F280" s="112"/>
      <c r="G280" s="112"/>
      <c r="H280" s="36"/>
    </row>
    <row r="281" spans="1:8">
      <c r="A281" s="113"/>
      <c r="B281" s="113"/>
      <c r="C281" s="113"/>
      <c r="D281" s="112"/>
      <c r="E281" s="112"/>
      <c r="F281" s="112"/>
      <c r="G281" s="112"/>
      <c r="H281" s="36"/>
    </row>
    <row r="282" spans="1:8">
      <c r="D282" s="112"/>
      <c r="E282" s="112" t="s">
        <v>371</v>
      </c>
      <c r="F282" s="112"/>
      <c r="G282" s="112"/>
      <c r="H282" s="36"/>
    </row>
    <row r="283" spans="1:8">
      <c r="D283" s="112"/>
      <c r="E283" s="112"/>
      <c r="F283" s="112"/>
      <c r="G283" s="112"/>
      <c r="H283" s="36"/>
    </row>
    <row r="284" spans="1:8">
      <c r="A284" s="113">
        <v>2507000</v>
      </c>
      <c r="B284" s="113"/>
      <c r="C284" s="113" t="s">
        <v>371</v>
      </c>
      <c r="D284" s="112"/>
      <c r="E284" s="112" t="s">
        <v>371</v>
      </c>
      <c r="F284" s="112"/>
      <c r="G284" s="112"/>
      <c r="H284" s="36"/>
    </row>
    <row r="285" spans="1:8">
      <c r="A285" s="113"/>
      <c r="B285" s="113"/>
      <c r="C285" s="113"/>
      <c r="D285" s="112"/>
      <c r="E285" s="112"/>
      <c r="F285" s="112"/>
      <c r="G285" s="112"/>
      <c r="H285" s="36"/>
    </row>
    <row r="286" spans="1:8">
      <c r="A286" s="113" t="s">
        <v>372</v>
      </c>
      <c r="B286" s="113"/>
      <c r="C286" s="113"/>
      <c r="D286" s="112"/>
      <c r="E286" s="112" t="s">
        <v>371</v>
      </c>
      <c r="F286" s="112"/>
      <c r="G286" s="112"/>
      <c r="H286" s="36"/>
    </row>
    <row r="287" spans="1:8">
      <c r="A287" s="113"/>
      <c r="B287" s="113"/>
      <c r="C287" s="113"/>
      <c r="D287" s="112"/>
      <c r="E287" s="112"/>
      <c r="F287" s="112"/>
      <c r="G287" s="112"/>
      <c r="H287" s="36"/>
    </row>
    <row r="288" spans="1:8">
      <c r="D288" s="112"/>
      <c r="E288" s="112" t="s">
        <v>373</v>
      </c>
      <c r="F288" s="112"/>
      <c r="G288" s="112"/>
      <c r="H288" s="36"/>
    </row>
    <row r="289" spans="1:8">
      <c r="D289" s="112"/>
      <c r="E289" s="112"/>
      <c r="F289" s="112"/>
      <c r="G289" s="112"/>
      <c r="H289" s="36"/>
    </row>
    <row r="290" spans="1:8">
      <c r="A290" s="113" t="s">
        <v>340</v>
      </c>
      <c r="B290" s="113" t="s">
        <v>336</v>
      </c>
      <c r="C290" s="113" t="s">
        <v>341</v>
      </c>
      <c r="D290" s="112"/>
      <c r="E290" s="112" t="s">
        <v>373</v>
      </c>
      <c r="F290" s="112"/>
      <c r="G290" s="112"/>
      <c r="H290" s="36"/>
    </row>
    <row r="291" spans="1:8">
      <c r="A291" s="113"/>
      <c r="B291" s="113" t="s">
        <v>336</v>
      </c>
      <c r="C291" s="113"/>
      <c r="D291" s="112"/>
      <c r="E291" s="112"/>
      <c r="F291" s="112"/>
      <c r="G291" s="112"/>
      <c r="H291" s="36"/>
    </row>
    <row r="292" spans="1:8">
      <c r="A292" s="113" t="s">
        <v>342</v>
      </c>
      <c r="B292" s="113" t="s">
        <v>336</v>
      </c>
      <c r="C292" s="113" t="s">
        <v>343</v>
      </c>
      <c r="D292" s="112"/>
      <c r="E292" s="112" t="s">
        <v>373</v>
      </c>
      <c r="F292" s="112"/>
      <c r="G292" s="112"/>
      <c r="H292" s="36"/>
    </row>
    <row r="293" spans="1:8">
      <c r="A293" s="113"/>
      <c r="B293" s="113" t="s">
        <v>336</v>
      </c>
      <c r="C293" s="113"/>
      <c r="D293" s="112"/>
      <c r="E293" s="112"/>
      <c r="F293" s="112"/>
      <c r="G293" s="112"/>
      <c r="H293" s="36"/>
    </row>
    <row r="294" spans="1:8">
      <c r="A294" s="113" t="s">
        <v>344</v>
      </c>
      <c r="B294" s="113" t="s">
        <v>336</v>
      </c>
      <c r="C294" s="113" t="s">
        <v>345</v>
      </c>
      <c r="D294" s="112"/>
      <c r="E294" s="112" t="s">
        <v>373</v>
      </c>
      <c r="F294" s="112"/>
      <c r="G294" s="112"/>
      <c r="H294" s="36"/>
    </row>
    <row r="295" spans="1:8">
      <c r="A295" s="113"/>
      <c r="B295" s="113" t="s">
        <v>336</v>
      </c>
      <c r="C295" s="113"/>
      <c r="D295" s="112"/>
      <c r="E295" s="112"/>
      <c r="F295" s="112"/>
      <c r="G295" s="112"/>
      <c r="H295" s="36"/>
    </row>
    <row r="296" spans="1:8">
      <c r="A296" s="113" t="s">
        <v>346</v>
      </c>
      <c r="B296" s="113" t="s">
        <v>336</v>
      </c>
      <c r="C296" s="113" t="s">
        <v>347</v>
      </c>
      <c r="D296" s="112"/>
      <c r="E296" s="112" t="s">
        <v>373</v>
      </c>
      <c r="F296" s="112"/>
      <c r="G296" s="112"/>
      <c r="H296" s="36"/>
    </row>
    <row r="297" spans="1:8">
      <c r="A297" s="113"/>
      <c r="B297" s="113" t="s">
        <v>336</v>
      </c>
      <c r="C297" s="113"/>
      <c r="D297" s="112"/>
      <c r="E297" s="112"/>
      <c r="F297" s="112"/>
      <c r="G297" s="112"/>
      <c r="H297" s="36"/>
    </row>
    <row r="298" spans="1:8">
      <c r="A298" s="113" t="s">
        <v>348</v>
      </c>
      <c r="B298" s="113" t="s">
        <v>336</v>
      </c>
      <c r="C298" s="113" t="s">
        <v>349</v>
      </c>
      <c r="D298" s="112"/>
      <c r="E298" s="112" t="s">
        <v>373</v>
      </c>
      <c r="F298" s="112"/>
      <c r="G298" s="112"/>
      <c r="H298" s="36"/>
    </row>
    <row r="299" spans="1:8">
      <c r="A299" s="113"/>
      <c r="B299" s="113" t="s">
        <v>336</v>
      </c>
      <c r="C299" s="113"/>
      <c r="D299" s="112"/>
      <c r="E299" s="112"/>
      <c r="F299" s="112"/>
      <c r="G299" s="112"/>
      <c r="H299" s="36"/>
    </row>
    <row r="300" spans="1:8">
      <c r="A300" s="113" t="s">
        <v>350</v>
      </c>
      <c r="B300" s="113" t="s">
        <v>336</v>
      </c>
      <c r="C300" s="113" t="s">
        <v>351</v>
      </c>
      <c r="D300" s="112"/>
      <c r="E300" s="112" t="s">
        <v>373</v>
      </c>
      <c r="F300" s="112"/>
      <c r="G300" s="112"/>
      <c r="H300" s="36"/>
    </row>
    <row r="301" spans="1:8">
      <c r="A301" s="113"/>
      <c r="B301" s="113" t="s">
        <v>336</v>
      </c>
      <c r="C301" s="113"/>
      <c r="D301" s="112"/>
      <c r="E301" s="112"/>
      <c r="F301" s="112"/>
      <c r="G301" s="112"/>
      <c r="H301" s="36"/>
    </row>
    <row r="302" spans="1:8">
      <c r="A302" s="113" t="s">
        <v>352</v>
      </c>
      <c r="B302" s="113" t="s">
        <v>336</v>
      </c>
      <c r="C302" s="113" t="s">
        <v>353</v>
      </c>
      <c r="D302" s="112"/>
      <c r="E302" s="112" t="s">
        <v>373</v>
      </c>
      <c r="F302" s="112"/>
      <c r="G302" s="112"/>
      <c r="H302" s="36"/>
    </row>
    <row r="303" spans="1:8">
      <c r="A303" s="113"/>
      <c r="B303" s="113" t="s">
        <v>336</v>
      </c>
      <c r="C303" s="113"/>
      <c r="D303" s="112"/>
      <c r="E303" s="112"/>
      <c r="F303" s="112"/>
      <c r="G303" s="112"/>
      <c r="H303" s="36"/>
    </row>
    <row r="304" spans="1:8">
      <c r="A304" s="113" t="s">
        <v>354</v>
      </c>
      <c r="B304" s="113" t="s">
        <v>336</v>
      </c>
      <c r="C304" s="113" t="s">
        <v>355</v>
      </c>
      <c r="D304" s="112"/>
      <c r="E304" s="112" t="s">
        <v>373</v>
      </c>
      <c r="F304" s="112"/>
      <c r="G304" s="112"/>
      <c r="H304" s="36"/>
    </row>
    <row r="305" spans="1:8">
      <c r="A305" s="113"/>
      <c r="B305" s="113" t="s">
        <v>336</v>
      </c>
      <c r="C305" s="113"/>
      <c r="D305" s="112"/>
      <c r="E305" s="112"/>
      <c r="F305" s="112"/>
      <c r="G305" s="112"/>
      <c r="H305" s="36"/>
    </row>
    <row r="306" spans="1:8">
      <c r="A306" s="113" t="s">
        <v>356</v>
      </c>
      <c r="B306" s="113" t="s">
        <v>336</v>
      </c>
      <c r="C306" s="113" t="s">
        <v>357</v>
      </c>
      <c r="D306" s="112"/>
      <c r="E306" s="112" t="s">
        <v>373</v>
      </c>
      <c r="F306" s="112"/>
      <c r="G306" s="112"/>
      <c r="H306" s="36"/>
    </row>
    <row r="307" spans="1:8">
      <c r="A307" s="113"/>
      <c r="B307" s="113" t="s">
        <v>336</v>
      </c>
      <c r="C307" s="113"/>
      <c r="D307" s="112"/>
      <c r="E307" s="112"/>
      <c r="F307" s="112"/>
      <c r="G307" s="112"/>
      <c r="H307" s="36"/>
    </row>
    <row r="308" spans="1:8">
      <c r="A308" s="113" t="s">
        <v>358</v>
      </c>
      <c r="B308" s="113" t="s">
        <v>336</v>
      </c>
      <c r="C308" s="113" t="s">
        <v>359</v>
      </c>
      <c r="D308" s="112"/>
      <c r="E308" s="112" t="s">
        <v>373</v>
      </c>
      <c r="F308" s="112"/>
      <c r="G308" s="112"/>
      <c r="H308" s="36"/>
    </row>
    <row r="309" spans="1:8">
      <c r="A309" s="113"/>
      <c r="B309" s="113" t="s">
        <v>336</v>
      </c>
      <c r="C309" s="113"/>
      <c r="D309" s="112"/>
      <c r="E309" s="112"/>
      <c r="F309" s="112"/>
      <c r="G309" s="112"/>
      <c r="H309" s="36"/>
    </row>
    <row r="310" spans="1:8">
      <c r="D310" s="112"/>
      <c r="E310" s="112" t="s">
        <v>374</v>
      </c>
      <c r="F310" s="112"/>
      <c r="G310" s="112"/>
      <c r="H310" s="36"/>
    </row>
    <row r="311" spans="1:8">
      <c r="D311" s="112"/>
      <c r="E311" s="112"/>
      <c r="F311" s="112"/>
      <c r="G311" s="112"/>
      <c r="H311" s="36"/>
    </row>
    <row r="312" spans="1:8">
      <c r="A312" s="113" t="s">
        <v>335</v>
      </c>
      <c r="B312" s="113" t="s">
        <v>336</v>
      </c>
      <c r="C312" s="113" t="s">
        <v>337</v>
      </c>
      <c r="D312" s="112"/>
      <c r="E312" s="112" t="s">
        <v>374</v>
      </c>
      <c r="F312" s="112"/>
      <c r="G312" s="112"/>
      <c r="H312" s="36"/>
    </row>
    <row r="313" spans="1:8">
      <c r="A313" s="113"/>
      <c r="B313" s="113" t="s">
        <v>336</v>
      </c>
      <c r="C313" s="113"/>
      <c r="D313" s="112"/>
      <c r="E313" s="112"/>
      <c r="F313" s="112"/>
      <c r="G313" s="112"/>
      <c r="H313" s="36"/>
    </row>
    <row r="314" spans="1:8">
      <c r="A314" s="113" t="s">
        <v>338</v>
      </c>
      <c r="B314" s="113" t="s">
        <v>336</v>
      </c>
      <c r="C314" s="113" t="s">
        <v>339</v>
      </c>
      <c r="D314" s="112"/>
      <c r="E314" s="112" t="s">
        <v>374</v>
      </c>
      <c r="F314" s="112"/>
      <c r="G314" s="112"/>
      <c r="H314" s="36"/>
    </row>
    <row r="315" spans="1:8">
      <c r="A315" s="113"/>
      <c r="B315" s="113" t="s">
        <v>336</v>
      </c>
      <c r="C315" s="113"/>
      <c r="D315" s="112"/>
      <c r="E315" s="112"/>
      <c r="F315" s="112"/>
      <c r="G315" s="112"/>
      <c r="H315" s="36"/>
    </row>
  </sheetData>
  <mergeCells count="737">
    <mergeCell ref="A4:A5"/>
    <mergeCell ref="B4:B5"/>
    <mergeCell ref="C4:C5"/>
    <mergeCell ref="E4:G5"/>
    <mergeCell ref="A6:A7"/>
    <mergeCell ref="B6:B7"/>
    <mergeCell ref="C6:C7"/>
    <mergeCell ref="E6:G7"/>
    <mergeCell ref="D4:D5"/>
    <mergeCell ref="D6:D7"/>
    <mergeCell ref="A8:A9"/>
    <mergeCell ref="B8:B9"/>
    <mergeCell ref="C8:C9"/>
    <mergeCell ref="E8:G9"/>
    <mergeCell ref="A10:A11"/>
    <mergeCell ref="B10:B11"/>
    <mergeCell ref="C10:C11"/>
    <mergeCell ref="E10:G11"/>
    <mergeCell ref="D8:D9"/>
    <mergeCell ref="D10:D11"/>
    <mergeCell ref="A12:A13"/>
    <mergeCell ref="B12:B13"/>
    <mergeCell ref="C12:C13"/>
    <mergeCell ref="E12:G13"/>
    <mergeCell ref="A14:A15"/>
    <mergeCell ref="B14:B15"/>
    <mergeCell ref="C14:C15"/>
    <mergeCell ref="E14:G15"/>
    <mergeCell ref="D12:D13"/>
    <mergeCell ref="D14:D15"/>
    <mergeCell ref="A16:A17"/>
    <mergeCell ref="B16:B17"/>
    <mergeCell ref="C16:C17"/>
    <mergeCell ref="E16:G17"/>
    <mergeCell ref="A18:A19"/>
    <mergeCell ref="B18:B19"/>
    <mergeCell ref="C18:C19"/>
    <mergeCell ref="E18:G19"/>
    <mergeCell ref="D16:D17"/>
    <mergeCell ref="D18:D19"/>
    <mergeCell ref="A20:A21"/>
    <mergeCell ref="B20:B21"/>
    <mergeCell ref="C20:C21"/>
    <mergeCell ref="E20:G21"/>
    <mergeCell ref="A22:A23"/>
    <mergeCell ref="B22:B23"/>
    <mergeCell ref="C22:C23"/>
    <mergeCell ref="E22:G23"/>
    <mergeCell ref="D20:D21"/>
    <mergeCell ref="D22:D23"/>
    <mergeCell ref="A24:A25"/>
    <mergeCell ref="B24:B25"/>
    <mergeCell ref="C24:C25"/>
    <mergeCell ref="E24:G25"/>
    <mergeCell ref="A26:A27"/>
    <mergeCell ref="B26:B27"/>
    <mergeCell ref="C26:C27"/>
    <mergeCell ref="E26:G27"/>
    <mergeCell ref="D24:D25"/>
    <mergeCell ref="D26:D27"/>
    <mergeCell ref="A28:A29"/>
    <mergeCell ref="B28:B29"/>
    <mergeCell ref="C28:C29"/>
    <mergeCell ref="E28:G29"/>
    <mergeCell ref="E30:G31"/>
    <mergeCell ref="A32:A33"/>
    <mergeCell ref="B32:B33"/>
    <mergeCell ref="C32:C33"/>
    <mergeCell ref="E32:G33"/>
    <mergeCell ref="D28:D29"/>
    <mergeCell ref="D30:D31"/>
    <mergeCell ref="D32:D33"/>
    <mergeCell ref="E34:G35"/>
    <mergeCell ref="A36:A37"/>
    <mergeCell ref="B36:B37"/>
    <mergeCell ref="C36:C37"/>
    <mergeCell ref="E36:G37"/>
    <mergeCell ref="A38:A39"/>
    <mergeCell ref="B38:B39"/>
    <mergeCell ref="C38:C39"/>
    <mergeCell ref="E38:G39"/>
    <mergeCell ref="D34:D35"/>
    <mergeCell ref="D36:D37"/>
    <mergeCell ref="D38:D39"/>
    <mergeCell ref="A40:A41"/>
    <mergeCell ref="B40:B41"/>
    <mergeCell ref="C40:C41"/>
    <mergeCell ref="E40:G41"/>
    <mergeCell ref="A42:A43"/>
    <mergeCell ref="B42:B43"/>
    <mergeCell ref="C42:C43"/>
    <mergeCell ref="E42:G43"/>
    <mergeCell ref="D42:D43"/>
    <mergeCell ref="D40:D41"/>
    <mergeCell ref="A44:A45"/>
    <mergeCell ref="B44:B45"/>
    <mergeCell ref="C44:C45"/>
    <mergeCell ref="E44:G45"/>
    <mergeCell ref="A46:A47"/>
    <mergeCell ref="B46:B47"/>
    <mergeCell ref="C46:C47"/>
    <mergeCell ref="E46:G47"/>
    <mergeCell ref="D44:D45"/>
    <mergeCell ref="D46:D47"/>
    <mergeCell ref="A48:A49"/>
    <mergeCell ref="B48:B49"/>
    <mergeCell ref="C48:C49"/>
    <mergeCell ref="E48:G49"/>
    <mergeCell ref="A50:A51"/>
    <mergeCell ref="B50:B51"/>
    <mergeCell ref="C50:C51"/>
    <mergeCell ref="E50:G51"/>
    <mergeCell ref="D48:D49"/>
    <mergeCell ref="D50:D51"/>
    <mergeCell ref="A52:A53"/>
    <mergeCell ref="B52:B53"/>
    <mergeCell ref="C52:C53"/>
    <mergeCell ref="E52:G53"/>
    <mergeCell ref="A54:A55"/>
    <mergeCell ref="B54:B55"/>
    <mergeCell ref="C54:C55"/>
    <mergeCell ref="E54:G55"/>
    <mergeCell ref="D52:D53"/>
    <mergeCell ref="D54:D55"/>
    <mergeCell ref="A56:A57"/>
    <mergeCell ref="B56:B57"/>
    <mergeCell ref="C56:C57"/>
    <mergeCell ref="E56:G57"/>
    <mergeCell ref="A58:A59"/>
    <mergeCell ref="B58:B59"/>
    <mergeCell ref="C58:C59"/>
    <mergeCell ref="E58:G59"/>
    <mergeCell ref="D56:D57"/>
    <mergeCell ref="D58:D59"/>
    <mergeCell ref="A60:A61"/>
    <mergeCell ref="B60:B61"/>
    <mergeCell ref="C60:C61"/>
    <mergeCell ref="E60:G61"/>
    <mergeCell ref="A62:A63"/>
    <mergeCell ref="B62:B63"/>
    <mergeCell ref="C62:C63"/>
    <mergeCell ref="E62:G63"/>
    <mergeCell ref="D60:D61"/>
    <mergeCell ref="D62:D63"/>
    <mergeCell ref="A64:A65"/>
    <mergeCell ref="B64:B65"/>
    <mergeCell ref="C64:C65"/>
    <mergeCell ref="E64:G65"/>
    <mergeCell ref="A66:A67"/>
    <mergeCell ref="B66:B67"/>
    <mergeCell ref="C66:C67"/>
    <mergeCell ref="E66:G67"/>
    <mergeCell ref="D64:D65"/>
    <mergeCell ref="D66:D67"/>
    <mergeCell ref="A68:A69"/>
    <mergeCell ref="B68:B69"/>
    <mergeCell ref="C68:C69"/>
    <mergeCell ref="E68:G69"/>
    <mergeCell ref="A70:A71"/>
    <mergeCell ref="B70:B71"/>
    <mergeCell ref="C70:C71"/>
    <mergeCell ref="E70:G71"/>
    <mergeCell ref="D68:D69"/>
    <mergeCell ref="D70:D71"/>
    <mergeCell ref="A72:A73"/>
    <mergeCell ref="B72:B73"/>
    <mergeCell ref="C72:C73"/>
    <mergeCell ref="E72:G73"/>
    <mergeCell ref="A74:A75"/>
    <mergeCell ref="B74:B75"/>
    <mergeCell ref="C74:C75"/>
    <mergeCell ref="E74:G75"/>
    <mergeCell ref="D72:D73"/>
    <mergeCell ref="D74:D75"/>
    <mergeCell ref="A76:A77"/>
    <mergeCell ref="B76:B77"/>
    <mergeCell ref="C76:C77"/>
    <mergeCell ref="E76:G77"/>
    <mergeCell ref="A78:A79"/>
    <mergeCell ref="B78:B79"/>
    <mergeCell ref="C78:C79"/>
    <mergeCell ref="E78:G79"/>
    <mergeCell ref="D76:D77"/>
    <mergeCell ref="D78:D79"/>
    <mergeCell ref="A80:A81"/>
    <mergeCell ref="B80:B81"/>
    <mergeCell ref="C80:C81"/>
    <mergeCell ref="E80:G81"/>
    <mergeCell ref="A82:A83"/>
    <mergeCell ref="B82:B83"/>
    <mergeCell ref="C82:C83"/>
    <mergeCell ref="E82:G83"/>
    <mergeCell ref="D80:D81"/>
    <mergeCell ref="D82:D83"/>
    <mergeCell ref="A84:A85"/>
    <mergeCell ref="B84:B85"/>
    <mergeCell ref="C84:C85"/>
    <mergeCell ref="E84:G85"/>
    <mergeCell ref="A86:A87"/>
    <mergeCell ref="B86:B87"/>
    <mergeCell ref="C86:C87"/>
    <mergeCell ref="E86:G87"/>
    <mergeCell ref="D84:D85"/>
    <mergeCell ref="D86:D87"/>
    <mergeCell ref="A88:A89"/>
    <mergeCell ref="B88:B89"/>
    <mergeCell ref="C88:C89"/>
    <mergeCell ref="E88:G89"/>
    <mergeCell ref="A90:A91"/>
    <mergeCell ref="B90:B91"/>
    <mergeCell ref="C90:C91"/>
    <mergeCell ref="E90:G91"/>
    <mergeCell ref="D88:D89"/>
    <mergeCell ref="D90:D91"/>
    <mergeCell ref="A92:A93"/>
    <mergeCell ref="B92:B93"/>
    <mergeCell ref="C92:C93"/>
    <mergeCell ref="E92:G93"/>
    <mergeCell ref="A94:A95"/>
    <mergeCell ref="B94:B95"/>
    <mergeCell ref="C94:C95"/>
    <mergeCell ref="E94:G95"/>
    <mergeCell ref="D92:D93"/>
    <mergeCell ref="D94:D95"/>
    <mergeCell ref="A96:A97"/>
    <mergeCell ref="B96:B97"/>
    <mergeCell ref="C96:C97"/>
    <mergeCell ref="E96:G97"/>
    <mergeCell ref="A98:A99"/>
    <mergeCell ref="B98:B99"/>
    <mergeCell ref="C98:C99"/>
    <mergeCell ref="E98:G99"/>
    <mergeCell ref="D96:D97"/>
    <mergeCell ref="D98:D99"/>
    <mergeCell ref="A100:A101"/>
    <mergeCell ref="B100:B101"/>
    <mergeCell ref="C100:C101"/>
    <mergeCell ref="E100:G101"/>
    <mergeCell ref="A102:A103"/>
    <mergeCell ref="B102:B103"/>
    <mergeCell ref="C102:C103"/>
    <mergeCell ref="E102:G103"/>
    <mergeCell ref="D100:D101"/>
    <mergeCell ref="D102:D103"/>
    <mergeCell ref="A104:A105"/>
    <mergeCell ref="B104:B105"/>
    <mergeCell ref="C104:C105"/>
    <mergeCell ref="E104:G105"/>
    <mergeCell ref="A106:A107"/>
    <mergeCell ref="B106:B107"/>
    <mergeCell ref="C106:C107"/>
    <mergeCell ref="E106:G107"/>
    <mergeCell ref="D104:D105"/>
    <mergeCell ref="D106:D107"/>
    <mergeCell ref="A108:A109"/>
    <mergeCell ref="B108:B109"/>
    <mergeCell ref="C108:C109"/>
    <mergeCell ref="E108:G109"/>
    <mergeCell ref="A110:A111"/>
    <mergeCell ref="B110:B111"/>
    <mergeCell ref="C110:C111"/>
    <mergeCell ref="E110:G111"/>
    <mergeCell ref="D108:D109"/>
    <mergeCell ref="D110:D111"/>
    <mergeCell ref="A112:A113"/>
    <mergeCell ref="B112:B113"/>
    <mergeCell ref="C112:C113"/>
    <mergeCell ref="E112:G113"/>
    <mergeCell ref="A114:A115"/>
    <mergeCell ref="B114:B115"/>
    <mergeCell ref="C114:C115"/>
    <mergeCell ref="E114:G115"/>
    <mergeCell ref="D112:D113"/>
    <mergeCell ref="D114:D115"/>
    <mergeCell ref="A116:A117"/>
    <mergeCell ref="B116:B117"/>
    <mergeCell ref="C116:C117"/>
    <mergeCell ref="E116:G117"/>
    <mergeCell ref="A118:A119"/>
    <mergeCell ref="B118:B119"/>
    <mergeCell ref="C118:C119"/>
    <mergeCell ref="E118:G119"/>
    <mergeCell ref="D116:D117"/>
    <mergeCell ref="D118:D119"/>
    <mergeCell ref="A120:A121"/>
    <mergeCell ref="B120:B121"/>
    <mergeCell ref="C120:C121"/>
    <mergeCell ref="E120:G121"/>
    <mergeCell ref="A122:A123"/>
    <mergeCell ref="B122:B123"/>
    <mergeCell ref="C122:C123"/>
    <mergeCell ref="E122:G123"/>
    <mergeCell ref="D120:D121"/>
    <mergeCell ref="D122:D123"/>
    <mergeCell ref="A124:A125"/>
    <mergeCell ref="B124:B125"/>
    <mergeCell ref="C124:C125"/>
    <mergeCell ref="E124:G125"/>
    <mergeCell ref="A126:A127"/>
    <mergeCell ref="B126:B127"/>
    <mergeCell ref="C126:C127"/>
    <mergeCell ref="E126:G127"/>
    <mergeCell ref="D124:D125"/>
    <mergeCell ref="D126:D127"/>
    <mergeCell ref="A128:A129"/>
    <mergeCell ref="B128:B129"/>
    <mergeCell ref="C128:C129"/>
    <mergeCell ref="E128:G129"/>
    <mergeCell ref="A130:A131"/>
    <mergeCell ref="B130:B131"/>
    <mergeCell ref="C130:C131"/>
    <mergeCell ref="E130:G131"/>
    <mergeCell ref="D128:D129"/>
    <mergeCell ref="D130:D131"/>
    <mergeCell ref="A132:A133"/>
    <mergeCell ref="B132:B133"/>
    <mergeCell ref="C132:C133"/>
    <mergeCell ref="E132:G133"/>
    <mergeCell ref="A134:A135"/>
    <mergeCell ref="B134:B135"/>
    <mergeCell ref="C134:C135"/>
    <mergeCell ref="E134:G135"/>
    <mergeCell ref="D132:D133"/>
    <mergeCell ref="D134:D135"/>
    <mergeCell ref="A136:A137"/>
    <mergeCell ref="B136:B137"/>
    <mergeCell ref="C136:C137"/>
    <mergeCell ref="E136:G137"/>
    <mergeCell ref="A138:A139"/>
    <mergeCell ref="B138:B139"/>
    <mergeCell ref="C138:C139"/>
    <mergeCell ref="E138:G139"/>
    <mergeCell ref="D136:D137"/>
    <mergeCell ref="D138:D139"/>
    <mergeCell ref="A140:A141"/>
    <mergeCell ref="B140:B141"/>
    <mergeCell ref="C140:C141"/>
    <mergeCell ref="E140:G141"/>
    <mergeCell ref="A142:A143"/>
    <mergeCell ref="B142:B143"/>
    <mergeCell ref="C142:C143"/>
    <mergeCell ref="E142:G143"/>
    <mergeCell ref="D140:D141"/>
    <mergeCell ref="D142:D143"/>
    <mergeCell ref="A144:A145"/>
    <mergeCell ref="B144:B145"/>
    <mergeCell ref="C144:C145"/>
    <mergeCell ref="E144:G145"/>
    <mergeCell ref="E146:G147"/>
    <mergeCell ref="A148:A149"/>
    <mergeCell ref="B148:B149"/>
    <mergeCell ref="C148:C149"/>
    <mergeCell ref="E148:G149"/>
    <mergeCell ref="D144:D145"/>
    <mergeCell ref="D146:D147"/>
    <mergeCell ref="D148:D149"/>
    <mergeCell ref="A154:A155"/>
    <mergeCell ref="B154:B155"/>
    <mergeCell ref="C154:C155"/>
    <mergeCell ref="E154:G155"/>
    <mergeCell ref="A156:A157"/>
    <mergeCell ref="B156:B157"/>
    <mergeCell ref="C156:C157"/>
    <mergeCell ref="E156:G157"/>
    <mergeCell ref="A150:A151"/>
    <mergeCell ref="B150:B151"/>
    <mergeCell ref="C150:C151"/>
    <mergeCell ref="E150:G151"/>
    <mergeCell ref="A152:A153"/>
    <mergeCell ref="B152:B153"/>
    <mergeCell ref="C152:C153"/>
    <mergeCell ref="E152:G153"/>
    <mergeCell ref="D150:D151"/>
    <mergeCell ref="D152:D153"/>
    <mergeCell ref="D154:D155"/>
    <mergeCell ref="D156:D157"/>
    <mergeCell ref="A158:A159"/>
    <mergeCell ref="B158:B159"/>
    <mergeCell ref="C158:C159"/>
    <mergeCell ref="E158:G159"/>
    <mergeCell ref="A160:A161"/>
    <mergeCell ref="B160:B161"/>
    <mergeCell ref="C160:C161"/>
    <mergeCell ref="E160:G161"/>
    <mergeCell ref="D158:D159"/>
    <mergeCell ref="D160:D161"/>
    <mergeCell ref="A162:A163"/>
    <mergeCell ref="B162:B163"/>
    <mergeCell ref="C162:C163"/>
    <mergeCell ref="E162:G163"/>
    <mergeCell ref="A164:A165"/>
    <mergeCell ref="B164:B165"/>
    <mergeCell ref="C164:C165"/>
    <mergeCell ref="E164:G165"/>
    <mergeCell ref="D162:D163"/>
    <mergeCell ref="D164:D165"/>
    <mergeCell ref="E166:G167"/>
    <mergeCell ref="A168:A169"/>
    <mergeCell ref="B168:B169"/>
    <mergeCell ref="C168:C169"/>
    <mergeCell ref="E168:G169"/>
    <mergeCell ref="A170:A171"/>
    <mergeCell ref="B170:B171"/>
    <mergeCell ref="C170:C171"/>
    <mergeCell ref="E170:G171"/>
    <mergeCell ref="D166:D167"/>
    <mergeCell ref="D168:D169"/>
    <mergeCell ref="D170:D171"/>
    <mergeCell ref="E172:G173"/>
    <mergeCell ref="A174:A175"/>
    <mergeCell ref="B174:B175"/>
    <mergeCell ref="C174:C175"/>
    <mergeCell ref="E174:G175"/>
    <mergeCell ref="A176:A177"/>
    <mergeCell ref="B176:B177"/>
    <mergeCell ref="C176:C177"/>
    <mergeCell ref="E176:G177"/>
    <mergeCell ref="D172:D173"/>
    <mergeCell ref="D174:D175"/>
    <mergeCell ref="D176:D177"/>
    <mergeCell ref="A178:A179"/>
    <mergeCell ref="B178:B179"/>
    <mergeCell ref="C178:C179"/>
    <mergeCell ref="E178:G179"/>
    <mergeCell ref="A180:A181"/>
    <mergeCell ref="B180:B181"/>
    <mergeCell ref="C180:C181"/>
    <mergeCell ref="E180:G181"/>
    <mergeCell ref="D180:D181"/>
    <mergeCell ref="D178:D179"/>
    <mergeCell ref="A182:A183"/>
    <mergeCell ref="B182:B183"/>
    <mergeCell ref="C182:C183"/>
    <mergeCell ref="E182:G183"/>
    <mergeCell ref="A184:A185"/>
    <mergeCell ref="B184:B185"/>
    <mergeCell ref="C184:C185"/>
    <mergeCell ref="E184:G185"/>
    <mergeCell ref="D182:D183"/>
    <mergeCell ref="D184:D185"/>
    <mergeCell ref="A186:A187"/>
    <mergeCell ref="B186:B187"/>
    <mergeCell ref="C186:C187"/>
    <mergeCell ref="E186:G187"/>
    <mergeCell ref="A188:A189"/>
    <mergeCell ref="B188:B189"/>
    <mergeCell ref="C188:C189"/>
    <mergeCell ref="E188:G189"/>
    <mergeCell ref="D186:D187"/>
    <mergeCell ref="D188:D189"/>
    <mergeCell ref="A190:A191"/>
    <mergeCell ref="B190:B191"/>
    <mergeCell ref="C190:C191"/>
    <mergeCell ref="E190:G191"/>
    <mergeCell ref="A192:A193"/>
    <mergeCell ref="B192:B193"/>
    <mergeCell ref="C192:C193"/>
    <mergeCell ref="E192:G193"/>
    <mergeCell ref="D190:D191"/>
    <mergeCell ref="D192:D193"/>
    <mergeCell ref="A200:A201"/>
    <mergeCell ref="B200:B201"/>
    <mergeCell ref="C200:C201"/>
    <mergeCell ref="E200:G201"/>
    <mergeCell ref="A202:A203"/>
    <mergeCell ref="B202:B203"/>
    <mergeCell ref="C202:C203"/>
    <mergeCell ref="E202:G203"/>
    <mergeCell ref="E194:G195"/>
    <mergeCell ref="A196:A197"/>
    <mergeCell ref="B196:B197"/>
    <mergeCell ref="C196:C197"/>
    <mergeCell ref="E196:G197"/>
    <mergeCell ref="A198:A199"/>
    <mergeCell ref="B198:B199"/>
    <mergeCell ref="C198:C199"/>
    <mergeCell ref="E198:G199"/>
    <mergeCell ref="D194:D195"/>
    <mergeCell ref="D196:D197"/>
    <mergeCell ref="D198:D199"/>
    <mergeCell ref="D200:D201"/>
    <mergeCell ref="D202:D203"/>
    <mergeCell ref="E204:G205"/>
    <mergeCell ref="A206:A207"/>
    <mergeCell ref="B206:B207"/>
    <mergeCell ref="C206:C207"/>
    <mergeCell ref="E206:G207"/>
    <mergeCell ref="A208:A209"/>
    <mergeCell ref="B208:B209"/>
    <mergeCell ref="C208:C209"/>
    <mergeCell ref="E208:G209"/>
    <mergeCell ref="D208:D209"/>
    <mergeCell ref="D204:D205"/>
    <mergeCell ref="D206:D207"/>
    <mergeCell ref="E210:G211"/>
    <mergeCell ref="A212:A213"/>
    <mergeCell ref="B212:B213"/>
    <mergeCell ref="C212:C213"/>
    <mergeCell ref="E212:G213"/>
    <mergeCell ref="A214:A215"/>
    <mergeCell ref="B214:B215"/>
    <mergeCell ref="C214:C215"/>
    <mergeCell ref="E214:G215"/>
    <mergeCell ref="D210:D211"/>
    <mergeCell ref="D212:D213"/>
    <mergeCell ref="D214:D215"/>
    <mergeCell ref="A220:A221"/>
    <mergeCell ref="B220:B221"/>
    <mergeCell ref="C220:C221"/>
    <mergeCell ref="E220:G221"/>
    <mergeCell ref="A222:A223"/>
    <mergeCell ref="B222:B223"/>
    <mergeCell ref="C222:C223"/>
    <mergeCell ref="E222:G223"/>
    <mergeCell ref="A216:A217"/>
    <mergeCell ref="B216:B217"/>
    <mergeCell ref="C216:C217"/>
    <mergeCell ref="E216:G217"/>
    <mergeCell ref="A218:A219"/>
    <mergeCell ref="B218:B219"/>
    <mergeCell ref="C218:C219"/>
    <mergeCell ref="E218:G219"/>
    <mergeCell ref="D216:D217"/>
    <mergeCell ref="D218:D219"/>
    <mergeCell ref="D220:D221"/>
    <mergeCell ref="D222:D223"/>
    <mergeCell ref="A224:A225"/>
    <mergeCell ref="B224:B225"/>
    <mergeCell ref="C224:C225"/>
    <mergeCell ref="E224:G225"/>
    <mergeCell ref="A226:A227"/>
    <mergeCell ref="B226:B227"/>
    <mergeCell ref="C226:C227"/>
    <mergeCell ref="E226:G227"/>
    <mergeCell ref="D224:D225"/>
    <mergeCell ref="D226:D227"/>
    <mergeCell ref="E228:G229"/>
    <mergeCell ref="A230:A231"/>
    <mergeCell ref="B230:B231"/>
    <mergeCell ref="C230:C231"/>
    <mergeCell ref="E230:G231"/>
    <mergeCell ref="A232:A233"/>
    <mergeCell ref="B232:B233"/>
    <mergeCell ref="C232:C233"/>
    <mergeCell ref="E232:G233"/>
    <mergeCell ref="D228:D229"/>
    <mergeCell ref="D230:D231"/>
    <mergeCell ref="D232:D233"/>
    <mergeCell ref="A238:A239"/>
    <mergeCell ref="B238:B239"/>
    <mergeCell ref="C238:C239"/>
    <mergeCell ref="E238:G239"/>
    <mergeCell ref="A240:A241"/>
    <mergeCell ref="B240:B241"/>
    <mergeCell ref="C240:C241"/>
    <mergeCell ref="E240:G241"/>
    <mergeCell ref="A234:A235"/>
    <mergeCell ref="B234:B235"/>
    <mergeCell ref="C234:C235"/>
    <mergeCell ref="E234:G235"/>
    <mergeCell ref="A236:A237"/>
    <mergeCell ref="B236:B237"/>
    <mergeCell ref="C236:C237"/>
    <mergeCell ref="E236:G237"/>
    <mergeCell ref="D234:D235"/>
    <mergeCell ref="D236:D237"/>
    <mergeCell ref="D238:D239"/>
    <mergeCell ref="D240:D241"/>
    <mergeCell ref="A242:A243"/>
    <mergeCell ref="B242:B243"/>
    <mergeCell ref="C242:C243"/>
    <mergeCell ref="E242:G243"/>
    <mergeCell ref="A244:A245"/>
    <mergeCell ref="B244:B245"/>
    <mergeCell ref="C244:C245"/>
    <mergeCell ref="E244:G245"/>
    <mergeCell ref="D242:D243"/>
    <mergeCell ref="D244:D245"/>
    <mergeCell ref="A246:A247"/>
    <mergeCell ref="B246:B247"/>
    <mergeCell ref="C246:C247"/>
    <mergeCell ref="E246:G247"/>
    <mergeCell ref="A248:A249"/>
    <mergeCell ref="B248:B249"/>
    <mergeCell ref="C248:C249"/>
    <mergeCell ref="E248:G249"/>
    <mergeCell ref="D246:D247"/>
    <mergeCell ref="D248:D249"/>
    <mergeCell ref="A250:A251"/>
    <mergeCell ref="B250:B251"/>
    <mergeCell ref="C250:C251"/>
    <mergeCell ref="E250:G251"/>
    <mergeCell ref="A252:A253"/>
    <mergeCell ref="B252:B253"/>
    <mergeCell ref="C252:C253"/>
    <mergeCell ref="E252:G253"/>
    <mergeCell ref="D250:D251"/>
    <mergeCell ref="D252:D253"/>
    <mergeCell ref="A254:A255"/>
    <mergeCell ref="B254:B255"/>
    <mergeCell ref="C254:C255"/>
    <mergeCell ref="E254:G255"/>
    <mergeCell ref="A256:A257"/>
    <mergeCell ref="B256:B257"/>
    <mergeCell ref="C256:C257"/>
    <mergeCell ref="E256:G257"/>
    <mergeCell ref="D254:D255"/>
    <mergeCell ref="D256:D257"/>
    <mergeCell ref="A258:A259"/>
    <mergeCell ref="B258:B259"/>
    <mergeCell ref="C258:C259"/>
    <mergeCell ref="E258:G259"/>
    <mergeCell ref="A260:A261"/>
    <mergeCell ref="B260:B261"/>
    <mergeCell ref="C260:C261"/>
    <mergeCell ref="E260:G261"/>
    <mergeCell ref="D258:D259"/>
    <mergeCell ref="D260:D261"/>
    <mergeCell ref="A262:A263"/>
    <mergeCell ref="B262:B263"/>
    <mergeCell ref="C262:C263"/>
    <mergeCell ref="E262:G263"/>
    <mergeCell ref="E264:G265"/>
    <mergeCell ref="A266:A267"/>
    <mergeCell ref="B266:B267"/>
    <mergeCell ref="C266:C267"/>
    <mergeCell ref="E266:G267"/>
    <mergeCell ref="D262:D263"/>
    <mergeCell ref="D264:D265"/>
    <mergeCell ref="D266:D267"/>
    <mergeCell ref="A268:A269"/>
    <mergeCell ref="B268:B269"/>
    <mergeCell ref="C268:C269"/>
    <mergeCell ref="E268:G269"/>
    <mergeCell ref="E270:G271"/>
    <mergeCell ref="A272:A273"/>
    <mergeCell ref="B272:B273"/>
    <mergeCell ref="C272:C273"/>
    <mergeCell ref="E272:G273"/>
    <mergeCell ref="D268:D269"/>
    <mergeCell ref="D270:D271"/>
    <mergeCell ref="D272:D273"/>
    <mergeCell ref="A274:A275"/>
    <mergeCell ref="B274:B275"/>
    <mergeCell ref="C274:C275"/>
    <mergeCell ref="E274:G275"/>
    <mergeCell ref="A276:A277"/>
    <mergeCell ref="B276:B277"/>
    <mergeCell ref="C276:C277"/>
    <mergeCell ref="E276:G277"/>
    <mergeCell ref="D276:D277"/>
    <mergeCell ref="D274:D275"/>
    <mergeCell ref="A278:A279"/>
    <mergeCell ref="B278:B279"/>
    <mergeCell ref="C278:C279"/>
    <mergeCell ref="E278:G279"/>
    <mergeCell ref="A280:A281"/>
    <mergeCell ref="B280:B281"/>
    <mergeCell ref="C280:C281"/>
    <mergeCell ref="E280:G281"/>
    <mergeCell ref="D278:D279"/>
    <mergeCell ref="D280:D281"/>
    <mergeCell ref="E282:G283"/>
    <mergeCell ref="A284:A285"/>
    <mergeCell ref="B284:B285"/>
    <mergeCell ref="C284:C287"/>
    <mergeCell ref="E284:G285"/>
    <mergeCell ref="A286:A287"/>
    <mergeCell ref="B286:B287"/>
    <mergeCell ref="E286:G287"/>
    <mergeCell ref="D282:D283"/>
    <mergeCell ref="D284:D285"/>
    <mergeCell ref="D286:D287"/>
    <mergeCell ref="A294:A295"/>
    <mergeCell ref="B294:B295"/>
    <mergeCell ref="C294:C295"/>
    <mergeCell ref="E294:G295"/>
    <mergeCell ref="A296:A297"/>
    <mergeCell ref="B296:B297"/>
    <mergeCell ref="C296:C297"/>
    <mergeCell ref="E296:G297"/>
    <mergeCell ref="E288:G289"/>
    <mergeCell ref="A290:A291"/>
    <mergeCell ref="B290:B291"/>
    <mergeCell ref="C290:C291"/>
    <mergeCell ref="E290:G291"/>
    <mergeCell ref="A292:A293"/>
    <mergeCell ref="B292:B293"/>
    <mergeCell ref="C292:C293"/>
    <mergeCell ref="E292:G293"/>
    <mergeCell ref="D288:D289"/>
    <mergeCell ref="D290:D291"/>
    <mergeCell ref="D292:D293"/>
    <mergeCell ref="D294:D295"/>
    <mergeCell ref="D296:D297"/>
    <mergeCell ref="A298:A299"/>
    <mergeCell ref="B298:B299"/>
    <mergeCell ref="C298:C299"/>
    <mergeCell ref="E298:G299"/>
    <mergeCell ref="A300:A301"/>
    <mergeCell ref="B300:B301"/>
    <mergeCell ref="C300:C301"/>
    <mergeCell ref="E300:G301"/>
    <mergeCell ref="D298:D299"/>
    <mergeCell ref="D300:D301"/>
    <mergeCell ref="A302:A303"/>
    <mergeCell ref="B302:B303"/>
    <mergeCell ref="C302:C303"/>
    <mergeCell ref="E302:G303"/>
    <mergeCell ref="A304:A305"/>
    <mergeCell ref="B304:B305"/>
    <mergeCell ref="C304:C305"/>
    <mergeCell ref="E304:G305"/>
    <mergeCell ref="D302:D303"/>
    <mergeCell ref="D304:D305"/>
    <mergeCell ref="A306:A307"/>
    <mergeCell ref="B306:B307"/>
    <mergeCell ref="C306:C307"/>
    <mergeCell ref="E306:G307"/>
    <mergeCell ref="A308:A309"/>
    <mergeCell ref="B308:B309"/>
    <mergeCell ref="C308:C309"/>
    <mergeCell ref="E308:G309"/>
    <mergeCell ref="D306:D307"/>
    <mergeCell ref="D308:D309"/>
    <mergeCell ref="E310:G311"/>
    <mergeCell ref="A312:A313"/>
    <mergeCell ref="B312:B313"/>
    <mergeCell ref="C312:C313"/>
    <mergeCell ref="E312:G313"/>
    <mergeCell ref="A314:A315"/>
    <mergeCell ref="B314:B315"/>
    <mergeCell ref="C314:C315"/>
    <mergeCell ref="E314:G315"/>
    <mergeCell ref="D310:D311"/>
    <mergeCell ref="D312:D313"/>
    <mergeCell ref="D314:D315"/>
  </mergeCells>
  <hyperlinks>
    <hyperlink ref="A1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"/>
  <sheetViews>
    <sheetView topLeftCell="A154" workbookViewId="0">
      <selection activeCell="D180" sqref="D180"/>
    </sheetView>
  </sheetViews>
  <sheetFormatPr defaultRowHeight="15"/>
  <cols>
    <col min="2" max="2" width="56.42578125" customWidth="1"/>
    <col min="3" max="6" width="31.42578125" customWidth="1"/>
  </cols>
  <sheetData>
    <row r="1" spans="1:6" ht="15.75">
      <c r="A1" s="57" t="s">
        <v>450</v>
      </c>
    </row>
    <row r="2" spans="1:6" ht="15" customHeight="1">
      <c r="A2" s="156" t="s">
        <v>402</v>
      </c>
      <c r="B2" s="157"/>
      <c r="C2" s="157"/>
      <c r="D2" s="157"/>
      <c r="E2" s="157"/>
      <c r="F2" s="158"/>
    </row>
    <row r="3" spans="1:6" ht="45" customHeight="1">
      <c r="A3" s="159"/>
      <c r="B3" s="160"/>
      <c r="C3" s="163" t="s">
        <v>403</v>
      </c>
      <c r="D3" s="163" t="s">
        <v>404</v>
      </c>
      <c r="E3" s="165" t="s">
        <v>399</v>
      </c>
      <c r="F3" s="166"/>
    </row>
    <row r="4" spans="1:6">
      <c r="A4" s="161"/>
      <c r="B4" s="162"/>
      <c r="C4" s="164"/>
      <c r="D4" s="164"/>
      <c r="E4" s="49" t="s">
        <v>405</v>
      </c>
      <c r="F4" s="49" t="s">
        <v>397</v>
      </c>
    </row>
    <row r="5" spans="1:6" s="52" customFormat="1" ht="14.25" customHeight="1">
      <c r="A5" s="138" t="s">
        <v>406</v>
      </c>
      <c r="B5" s="139"/>
      <c r="C5" s="50">
        <v>2199700</v>
      </c>
      <c r="D5" s="50">
        <v>2405039.7999999998</v>
      </c>
      <c r="E5" s="50">
        <v>205339.8</v>
      </c>
      <c r="F5" s="51">
        <v>1.093</v>
      </c>
    </row>
    <row r="6" spans="1:6" s="52" customFormat="1" ht="14.25" customHeight="1">
      <c r="A6" s="134" t="s">
        <v>407</v>
      </c>
      <c r="B6" s="135"/>
      <c r="C6" s="53"/>
      <c r="D6" s="54">
        <v>241871708</v>
      </c>
      <c r="E6" s="53"/>
      <c r="F6" s="53"/>
    </row>
    <row r="7" spans="1:6" s="52" customFormat="1" ht="14.25" customHeight="1">
      <c r="A7" s="134" t="s">
        <v>408</v>
      </c>
      <c r="B7" s="135"/>
      <c r="C7" s="54">
        <v>166928012</v>
      </c>
      <c r="D7" s="54">
        <v>165923310</v>
      </c>
      <c r="E7" s="54">
        <v>-1004702</v>
      </c>
      <c r="F7" s="55">
        <v>0.99399999999999999</v>
      </c>
    </row>
    <row r="8" spans="1:6" s="52" customFormat="1" ht="14.25" customHeight="1">
      <c r="A8" s="138" t="s">
        <v>409</v>
      </c>
      <c r="B8" s="139"/>
      <c r="C8" s="53"/>
      <c r="D8" s="53"/>
      <c r="E8" s="53"/>
      <c r="F8" s="53"/>
    </row>
    <row r="9" spans="1:6" s="52" customFormat="1" ht="14.25" customHeight="1">
      <c r="A9" s="56"/>
      <c r="B9" s="56" t="s">
        <v>410</v>
      </c>
      <c r="C9" s="50">
        <v>160518722.09999999</v>
      </c>
      <c r="D9" s="50">
        <v>159473090.80000001</v>
      </c>
      <c r="E9" s="50">
        <v>-1045631.3</v>
      </c>
      <c r="F9" s="51">
        <v>0.99299999999999999</v>
      </c>
    </row>
    <row r="10" spans="1:6" s="52" customFormat="1" ht="14.25" customHeight="1">
      <c r="A10" s="56"/>
      <c r="B10" s="56" t="s">
        <v>411</v>
      </c>
      <c r="C10" s="50">
        <v>27558.799999999999</v>
      </c>
      <c r="D10" s="50">
        <v>39053.199999999997</v>
      </c>
      <c r="E10" s="50">
        <v>11494.4</v>
      </c>
      <c r="F10" s="51">
        <v>1.417</v>
      </c>
    </row>
    <row r="11" spans="1:6" s="52" customFormat="1" ht="14.25" customHeight="1">
      <c r="A11" s="56"/>
      <c r="B11" s="56" t="s">
        <v>412</v>
      </c>
      <c r="C11" s="50">
        <v>47478</v>
      </c>
      <c r="D11" s="50">
        <v>45502</v>
      </c>
      <c r="E11" s="50">
        <v>-1976</v>
      </c>
      <c r="F11" s="51">
        <v>0.95799999999999996</v>
      </c>
    </row>
    <row r="12" spans="1:6" s="52" customFormat="1" ht="14.25" customHeight="1">
      <c r="A12" s="56"/>
      <c r="B12" s="56" t="s">
        <v>413</v>
      </c>
      <c r="C12" s="50">
        <v>2662609.4</v>
      </c>
      <c r="D12" s="50">
        <v>2453827.7999999998</v>
      </c>
      <c r="E12" s="50">
        <v>-208781.6</v>
      </c>
      <c r="F12" s="51">
        <v>0.92200000000000004</v>
      </c>
    </row>
    <row r="13" spans="1:6" s="52" customFormat="1" ht="14.25" customHeight="1">
      <c r="A13" s="56"/>
      <c r="B13" s="56" t="s">
        <v>414</v>
      </c>
      <c r="C13" s="50">
        <v>1533510.7</v>
      </c>
      <c r="D13" s="50">
        <v>1552410.6</v>
      </c>
      <c r="E13" s="50">
        <v>18899.900000000001</v>
      </c>
      <c r="F13" s="51">
        <v>1.012</v>
      </c>
    </row>
    <row r="14" spans="1:6" s="52" customFormat="1" ht="14.25" customHeight="1">
      <c r="A14" s="56"/>
      <c r="B14" s="56" t="s">
        <v>415</v>
      </c>
      <c r="C14" s="50">
        <v>41955.8</v>
      </c>
      <c r="D14" s="50">
        <v>55832.5</v>
      </c>
      <c r="E14" s="50">
        <v>13876.7</v>
      </c>
      <c r="F14" s="51">
        <v>1.331</v>
      </c>
    </row>
    <row r="15" spans="1:6" s="52" customFormat="1" ht="14.25" customHeight="1">
      <c r="A15" s="56"/>
      <c r="B15" s="56" t="s">
        <v>416</v>
      </c>
      <c r="C15" s="50">
        <v>2000000</v>
      </c>
      <c r="D15" s="50">
        <v>2000000</v>
      </c>
      <c r="E15" s="53">
        <v>0</v>
      </c>
      <c r="F15" s="51">
        <v>1</v>
      </c>
    </row>
    <row r="16" spans="1:6" s="52" customFormat="1" ht="14.25" customHeight="1">
      <c r="A16" s="56"/>
      <c r="B16" s="56" t="s">
        <v>417</v>
      </c>
      <c r="C16" s="50">
        <v>96177.2</v>
      </c>
      <c r="D16" s="50">
        <v>303593.09999999998</v>
      </c>
      <c r="E16" s="50">
        <v>207415.9</v>
      </c>
      <c r="F16" s="51">
        <v>3.157</v>
      </c>
    </row>
    <row r="17" spans="1:6" s="52" customFormat="1" ht="14.25" customHeight="1">
      <c r="A17" s="134" t="s">
        <v>418</v>
      </c>
      <c r="B17" s="135"/>
      <c r="C17" s="54">
        <v>169127712</v>
      </c>
      <c r="D17" s="54">
        <v>168328349.80000001</v>
      </c>
      <c r="E17" s="54">
        <v>-799362.2</v>
      </c>
      <c r="F17" s="55">
        <v>0.995</v>
      </c>
    </row>
    <row r="18" spans="1:6" s="52" customFormat="1" ht="14.25" customHeight="1">
      <c r="A18" s="134" t="s">
        <v>419</v>
      </c>
      <c r="B18" s="135"/>
      <c r="C18" s="54">
        <v>81729669.5</v>
      </c>
      <c r="D18" s="54">
        <v>75813859.700000003</v>
      </c>
      <c r="E18" s="54">
        <v>-5915809.7999999998</v>
      </c>
      <c r="F18" s="55">
        <v>0.92800000000000005</v>
      </c>
    </row>
    <row r="19" spans="1:6" s="52" customFormat="1" ht="14.25" customHeight="1">
      <c r="A19" s="138" t="s">
        <v>409</v>
      </c>
      <c r="B19" s="139"/>
      <c r="C19" s="53"/>
      <c r="D19" s="53"/>
      <c r="E19" s="53"/>
      <c r="F19" s="53"/>
    </row>
    <row r="20" spans="1:6" s="52" customFormat="1" ht="14.25" customHeight="1">
      <c r="A20" s="56" t="s">
        <v>420</v>
      </c>
      <c r="B20" s="56" t="s">
        <v>421</v>
      </c>
      <c r="C20" s="50">
        <v>64604008</v>
      </c>
      <c r="D20" s="50">
        <v>61130633.200000003</v>
      </c>
      <c r="E20" s="50">
        <v>-3473374.8</v>
      </c>
      <c r="F20" s="51">
        <v>0.94599999999999995</v>
      </c>
    </row>
    <row r="21" spans="1:6" s="52" customFormat="1" ht="14.25" customHeight="1">
      <c r="A21" s="56" t="s">
        <v>420</v>
      </c>
      <c r="B21" s="56" t="s">
        <v>422</v>
      </c>
      <c r="C21" s="50">
        <v>17125661.5</v>
      </c>
      <c r="D21" s="50">
        <v>14683226.5</v>
      </c>
      <c r="E21" s="50">
        <v>-2442435</v>
      </c>
      <c r="F21" s="51">
        <v>0.85699999999999998</v>
      </c>
    </row>
    <row r="22" spans="1:6" s="52" customFormat="1" ht="14.25" customHeight="1">
      <c r="A22" s="134" t="s">
        <v>423</v>
      </c>
      <c r="B22" s="135"/>
      <c r="C22" s="54">
        <v>105870.9</v>
      </c>
      <c r="D22" s="54">
        <v>67813</v>
      </c>
      <c r="E22" s="54">
        <v>-38057.9</v>
      </c>
      <c r="F22" s="55">
        <v>0.64100000000000001</v>
      </c>
    </row>
    <row r="23" spans="1:6" s="52" customFormat="1" ht="14.25" customHeight="1">
      <c r="A23" s="134" t="s">
        <v>424</v>
      </c>
      <c r="B23" s="135"/>
      <c r="C23" s="54">
        <v>79978.7</v>
      </c>
      <c r="D23" s="54">
        <v>66725.3</v>
      </c>
      <c r="E23" s="54">
        <v>-13253.4</v>
      </c>
      <c r="F23" s="55">
        <v>0.83399999999999996</v>
      </c>
    </row>
    <row r="24" spans="1:6" s="52" customFormat="1" ht="14.25" customHeight="1">
      <c r="A24" s="134" t="s">
        <v>425</v>
      </c>
      <c r="B24" s="135"/>
      <c r="C24" s="54">
        <v>251043231.09999999</v>
      </c>
      <c r="D24" s="54">
        <v>244276747.80000001</v>
      </c>
      <c r="E24" s="54">
        <v>-6766483.2999999998</v>
      </c>
      <c r="F24" s="55">
        <v>0.97299999999999998</v>
      </c>
    </row>
    <row r="25" spans="1:6" s="52" customFormat="1" ht="14.25" customHeight="1">
      <c r="A25" s="56"/>
      <c r="B25" s="56" t="s">
        <v>426</v>
      </c>
      <c r="C25" s="53">
        <v>0</v>
      </c>
      <c r="D25" s="50">
        <v>968944.2</v>
      </c>
      <c r="E25" s="50">
        <v>968944.2</v>
      </c>
      <c r="F25" s="53"/>
    </row>
    <row r="26" spans="1:6" s="52" customFormat="1" ht="14.25" customHeight="1">
      <c r="A26" s="134" t="s">
        <v>427</v>
      </c>
      <c r="B26" s="135"/>
      <c r="C26" s="54">
        <v>251043231.09999999</v>
      </c>
      <c r="D26" s="54">
        <v>245245692</v>
      </c>
      <c r="E26" s="54">
        <v>-5797539.0999999996</v>
      </c>
      <c r="F26" s="55">
        <v>0.97699999999999998</v>
      </c>
    </row>
    <row r="27" spans="1:6" s="52" customFormat="1" ht="14.25" customHeight="1">
      <c r="A27" s="134" t="s">
        <v>428</v>
      </c>
      <c r="B27" s="135"/>
      <c r="C27" s="53"/>
      <c r="D27" s="53"/>
      <c r="E27" s="53"/>
      <c r="F27" s="53"/>
    </row>
    <row r="28" spans="1:6" s="52" customFormat="1" ht="14.25" customHeight="1">
      <c r="A28" s="134" t="s">
        <v>429</v>
      </c>
      <c r="B28" s="135"/>
      <c r="C28" s="54">
        <v>191526185.40000001</v>
      </c>
      <c r="D28" s="54">
        <v>192374318.69999999</v>
      </c>
      <c r="E28" s="54">
        <v>848133.3</v>
      </c>
      <c r="F28" s="55">
        <v>1.004</v>
      </c>
    </row>
    <row r="29" spans="1:6" s="52" customFormat="1" ht="14.25" customHeight="1">
      <c r="A29" s="138" t="s">
        <v>430</v>
      </c>
      <c r="B29" s="139"/>
      <c r="C29" s="53"/>
      <c r="D29" s="53"/>
      <c r="E29" s="53"/>
      <c r="F29" s="53"/>
    </row>
    <row r="30" spans="1:6" s="52" customFormat="1" ht="14.25" customHeight="1">
      <c r="A30" s="56" t="s">
        <v>420</v>
      </c>
      <c r="B30" s="56" t="s">
        <v>431</v>
      </c>
      <c r="C30" s="50">
        <v>181085267.69999999</v>
      </c>
      <c r="D30" s="50">
        <v>181921794.09999999</v>
      </c>
      <c r="E30" s="50">
        <v>836526.4</v>
      </c>
      <c r="F30" s="51">
        <v>1.0049999999999999</v>
      </c>
    </row>
    <row r="31" spans="1:6" s="52" customFormat="1" ht="14.25" customHeight="1">
      <c r="A31" s="56" t="s">
        <v>420</v>
      </c>
      <c r="B31" s="56" t="s">
        <v>432</v>
      </c>
      <c r="C31" s="50">
        <v>4929228.3</v>
      </c>
      <c r="D31" s="50">
        <v>4904651</v>
      </c>
      <c r="E31" s="50">
        <v>-24577.3</v>
      </c>
      <c r="F31" s="51">
        <v>0.995</v>
      </c>
    </row>
    <row r="32" spans="1:6" s="52" customFormat="1" ht="14.25" customHeight="1">
      <c r="A32" s="56" t="s">
        <v>420</v>
      </c>
      <c r="B32" s="56" t="s">
        <v>433</v>
      </c>
      <c r="C32" s="50">
        <v>93269.7</v>
      </c>
      <c r="D32" s="50">
        <v>84153.2</v>
      </c>
      <c r="E32" s="50">
        <v>-9116.5</v>
      </c>
      <c r="F32" s="51">
        <v>0.90200000000000002</v>
      </c>
    </row>
    <row r="33" spans="1:6" s="52" customFormat="1" ht="14.25" customHeight="1">
      <c r="A33" s="56" t="s">
        <v>420</v>
      </c>
      <c r="B33" s="56" t="s">
        <v>434</v>
      </c>
      <c r="C33" s="50">
        <v>96917.9</v>
      </c>
      <c r="D33" s="50">
        <v>93778.4</v>
      </c>
      <c r="E33" s="50">
        <v>-3139.5</v>
      </c>
      <c r="F33" s="51">
        <v>0.96799999999999997</v>
      </c>
    </row>
    <row r="34" spans="1:6" s="52" customFormat="1" ht="14.25" customHeight="1">
      <c r="A34" s="56" t="s">
        <v>420</v>
      </c>
      <c r="B34" s="56" t="s">
        <v>435</v>
      </c>
      <c r="C34" s="50">
        <v>2817714.2</v>
      </c>
      <c r="D34" s="50">
        <v>2958085.1</v>
      </c>
      <c r="E34" s="50">
        <v>140370.9</v>
      </c>
      <c r="F34" s="51">
        <v>1.05</v>
      </c>
    </row>
    <row r="35" spans="1:6" s="52" customFormat="1" ht="14.25" customHeight="1">
      <c r="A35" s="56" t="s">
        <v>420</v>
      </c>
      <c r="B35" s="56" t="s">
        <v>436</v>
      </c>
      <c r="C35" s="50">
        <v>98640.2</v>
      </c>
      <c r="D35" s="50">
        <v>88686.8</v>
      </c>
      <c r="E35" s="50">
        <v>-9953.4</v>
      </c>
      <c r="F35" s="51">
        <v>0.89900000000000002</v>
      </c>
    </row>
    <row r="36" spans="1:6" s="52" customFormat="1" ht="14.25" customHeight="1">
      <c r="A36" s="56" t="s">
        <v>420</v>
      </c>
      <c r="B36" s="56" t="s">
        <v>437</v>
      </c>
      <c r="C36" s="50">
        <v>104185.2</v>
      </c>
      <c r="D36" s="50">
        <v>84041.600000000006</v>
      </c>
      <c r="E36" s="50">
        <v>-20143.599999999999</v>
      </c>
      <c r="F36" s="51">
        <v>0.80700000000000005</v>
      </c>
    </row>
    <row r="37" spans="1:6" s="52" customFormat="1" ht="14.25" customHeight="1">
      <c r="A37" s="56" t="s">
        <v>420</v>
      </c>
      <c r="B37" s="56" t="s">
        <v>438</v>
      </c>
      <c r="C37" s="50">
        <v>2223433.2999999998</v>
      </c>
      <c r="D37" s="50">
        <v>2163976.1</v>
      </c>
      <c r="E37" s="50">
        <v>-59457.2</v>
      </c>
      <c r="F37" s="51">
        <v>0.97299999999999998</v>
      </c>
    </row>
    <row r="38" spans="1:6" s="52" customFormat="1" ht="14.25" customHeight="1">
      <c r="A38" s="56" t="s">
        <v>420</v>
      </c>
      <c r="B38" s="56" t="s">
        <v>439</v>
      </c>
      <c r="C38" s="50">
        <v>1943.2</v>
      </c>
      <c r="D38" s="50">
        <v>1868.1</v>
      </c>
      <c r="E38" s="53">
        <v>-75.099999999999994</v>
      </c>
      <c r="F38" s="51">
        <v>0.96099999999999997</v>
      </c>
    </row>
    <row r="39" spans="1:6" s="52" customFormat="1" ht="14.25" customHeight="1">
      <c r="A39" s="56" t="s">
        <v>420</v>
      </c>
      <c r="B39" s="56" t="s">
        <v>440</v>
      </c>
      <c r="C39" s="50">
        <v>35875.1</v>
      </c>
      <c r="D39" s="50">
        <v>34380</v>
      </c>
      <c r="E39" s="50">
        <v>-1495.1</v>
      </c>
      <c r="F39" s="51">
        <v>0.95799999999999996</v>
      </c>
    </row>
    <row r="40" spans="1:6" s="52" customFormat="1" ht="14.25" customHeight="1">
      <c r="A40" s="56" t="s">
        <v>420</v>
      </c>
      <c r="B40" s="56" t="s">
        <v>441</v>
      </c>
      <c r="C40" s="50">
        <v>39710.6</v>
      </c>
      <c r="D40" s="50">
        <v>38904.300000000003</v>
      </c>
      <c r="E40" s="53">
        <v>-806.3</v>
      </c>
      <c r="F40" s="51">
        <v>0.98</v>
      </c>
    </row>
    <row r="41" spans="1:6" s="52" customFormat="1" ht="14.25" customHeight="1">
      <c r="A41" s="134" t="s">
        <v>442</v>
      </c>
      <c r="B41" s="135"/>
      <c r="C41" s="54">
        <v>57233100.399999999</v>
      </c>
      <c r="D41" s="54">
        <v>50957189</v>
      </c>
      <c r="E41" s="54">
        <v>-6275911.4000000004</v>
      </c>
      <c r="F41" s="55">
        <v>0.89</v>
      </c>
    </row>
    <row r="42" spans="1:6" s="52" customFormat="1" ht="14.25" customHeight="1">
      <c r="A42" s="138" t="s">
        <v>443</v>
      </c>
      <c r="B42" s="139"/>
      <c r="C42" s="53"/>
      <c r="D42" s="53"/>
      <c r="E42" s="53"/>
      <c r="F42" s="53"/>
    </row>
    <row r="43" spans="1:6" s="52" customFormat="1" ht="14.25" customHeight="1">
      <c r="A43" s="56" t="s">
        <v>420</v>
      </c>
      <c r="B43" s="56" t="s">
        <v>444</v>
      </c>
      <c r="C43" s="50">
        <v>57233100.399999999</v>
      </c>
      <c r="D43" s="50">
        <v>50957189</v>
      </c>
      <c r="E43" s="50">
        <v>-6275911.4000000004</v>
      </c>
      <c r="F43" s="51">
        <v>0.89</v>
      </c>
    </row>
    <row r="44" spans="1:6" s="52" customFormat="1" ht="14.25" customHeight="1">
      <c r="A44" s="134" t="s">
        <v>445</v>
      </c>
      <c r="B44" s="135"/>
      <c r="C44" s="54">
        <v>105870.9</v>
      </c>
      <c r="D44" s="54">
        <v>75039.899999999994</v>
      </c>
      <c r="E44" s="54">
        <v>-30831</v>
      </c>
      <c r="F44" s="55">
        <v>0.70899999999999996</v>
      </c>
    </row>
    <row r="45" spans="1:6" s="52" customFormat="1" ht="14.25" customHeight="1">
      <c r="A45" s="134" t="s">
        <v>446</v>
      </c>
      <c r="B45" s="135"/>
      <c r="C45" s="54">
        <v>79978.7</v>
      </c>
      <c r="D45" s="54">
        <v>71379.3</v>
      </c>
      <c r="E45" s="54">
        <v>-8599.4</v>
      </c>
      <c r="F45" s="55">
        <v>0.89200000000000002</v>
      </c>
    </row>
    <row r="46" spans="1:6" s="52" customFormat="1" ht="14.25" customHeight="1">
      <c r="A46" s="134" t="s">
        <v>447</v>
      </c>
      <c r="B46" s="135"/>
      <c r="C46" s="54">
        <v>248945135.40000001</v>
      </c>
      <c r="D46" s="54">
        <v>243477926.90000001</v>
      </c>
      <c r="E46" s="54">
        <v>-5467208.5</v>
      </c>
      <c r="F46" s="55">
        <v>0.97799999999999998</v>
      </c>
    </row>
    <row r="47" spans="1:6" s="52" customFormat="1" ht="14.25" customHeight="1">
      <c r="A47" s="134" t="s">
        <v>448</v>
      </c>
      <c r="B47" s="135"/>
      <c r="C47" s="54">
        <v>2098095.7000000002</v>
      </c>
      <c r="D47" s="54">
        <v>1767765.1</v>
      </c>
      <c r="E47" s="54">
        <v>-330330.59999999998</v>
      </c>
      <c r="F47" s="55">
        <v>0.84299999999999997</v>
      </c>
    </row>
    <row r="48" spans="1:6">
      <c r="A48" s="48"/>
    </row>
    <row r="50" spans="1:6">
      <c r="A50" s="58" t="s">
        <v>451</v>
      </c>
      <c r="B50" s="52"/>
      <c r="C50" s="52"/>
      <c r="D50" s="52"/>
      <c r="E50" s="52"/>
      <c r="F50" s="52"/>
    </row>
    <row r="51" spans="1:6" ht="67.5">
      <c r="A51" s="58" t="s">
        <v>452</v>
      </c>
      <c r="B51" s="52"/>
      <c r="C51" s="52"/>
      <c r="D51" s="52"/>
      <c r="E51" s="52"/>
      <c r="F51" s="52"/>
    </row>
    <row r="52" spans="1:6" ht="33.75">
      <c r="A52" s="58" t="s">
        <v>453</v>
      </c>
      <c r="B52" s="52"/>
      <c r="C52" s="52"/>
      <c r="D52" s="52"/>
      <c r="E52" s="52"/>
      <c r="F52" s="52"/>
    </row>
    <row r="53" spans="1:6">
      <c r="A53" s="105" t="s">
        <v>454</v>
      </c>
      <c r="B53" s="52"/>
      <c r="C53" s="52"/>
      <c r="D53" s="52"/>
      <c r="E53" s="52"/>
      <c r="F53" s="52"/>
    </row>
    <row r="54" spans="1:6">
      <c r="A54" s="59"/>
      <c r="B54" s="52"/>
      <c r="C54" s="52"/>
      <c r="D54" s="52"/>
      <c r="E54" s="52"/>
      <c r="F54" s="52"/>
    </row>
    <row r="55" spans="1:6">
      <c r="A55" s="60" t="s">
        <v>455</v>
      </c>
      <c r="B55" s="52"/>
      <c r="C55" s="52"/>
      <c r="D55" s="52"/>
      <c r="E55" s="52"/>
      <c r="F55" s="52"/>
    </row>
    <row r="56" spans="1:6" ht="15" customHeight="1">
      <c r="A56" s="145"/>
      <c r="B56" s="146"/>
      <c r="C56" s="61" t="s">
        <v>456</v>
      </c>
      <c r="D56" s="61" t="s">
        <v>458</v>
      </c>
      <c r="E56" s="154" t="s">
        <v>399</v>
      </c>
      <c r="F56" s="155"/>
    </row>
    <row r="57" spans="1:6">
      <c r="A57" s="147"/>
      <c r="B57" s="148"/>
      <c r="C57" s="62" t="s">
        <v>457</v>
      </c>
      <c r="D57" s="62" t="s">
        <v>459</v>
      </c>
      <c r="E57" s="63" t="s">
        <v>405</v>
      </c>
      <c r="F57" s="63" t="s">
        <v>397</v>
      </c>
    </row>
    <row r="58" spans="1:6" ht="15" customHeight="1">
      <c r="A58" s="149" t="s">
        <v>406</v>
      </c>
      <c r="B58" s="150"/>
      <c r="C58" s="64">
        <v>1720700</v>
      </c>
      <c r="D58" s="63" t="s">
        <v>460</v>
      </c>
      <c r="E58" s="64">
        <v>47065.1</v>
      </c>
      <c r="F58" s="65">
        <v>1.0269999999999999</v>
      </c>
    </row>
    <row r="59" spans="1:6" ht="15.75" customHeight="1">
      <c r="A59" s="143" t="s">
        <v>407</v>
      </c>
      <c r="B59" s="144"/>
      <c r="C59" s="63"/>
      <c r="D59" s="102" t="s">
        <v>461</v>
      </c>
      <c r="E59" s="63"/>
      <c r="F59" s="63"/>
    </row>
    <row r="60" spans="1:6" ht="15.75" customHeight="1">
      <c r="A60" s="143" t="s">
        <v>408</v>
      </c>
      <c r="B60" s="144"/>
      <c r="C60" s="67">
        <v>172457231.5</v>
      </c>
      <c r="D60" s="102" t="s">
        <v>462</v>
      </c>
      <c r="E60" s="67">
        <v>-2583318.6</v>
      </c>
      <c r="F60" s="68">
        <v>0.98499999999999999</v>
      </c>
    </row>
    <row r="61" spans="1:6" ht="15" customHeight="1">
      <c r="A61" s="149" t="s">
        <v>409</v>
      </c>
      <c r="B61" s="150"/>
      <c r="C61" s="63"/>
      <c r="D61" s="63"/>
      <c r="E61" s="63"/>
      <c r="F61" s="63"/>
    </row>
    <row r="62" spans="1:6" ht="22.5">
      <c r="A62" s="151" t="s">
        <v>463</v>
      </c>
      <c r="B62" s="69" t="s">
        <v>410</v>
      </c>
      <c r="C62" s="64">
        <v>168082000</v>
      </c>
      <c r="D62" s="64">
        <v>165366879.40000001</v>
      </c>
      <c r="E62" s="64">
        <v>-2715120.6</v>
      </c>
      <c r="F62" s="65">
        <v>0.98399999999999999</v>
      </c>
    </row>
    <row r="63" spans="1:6" ht="22.5">
      <c r="A63" s="152"/>
      <c r="B63" s="69" t="s">
        <v>411</v>
      </c>
      <c r="C63" s="64">
        <v>29289.5</v>
      </c>
      <c r="D63" s="64">
        <v>61011.9</v>
      </c>
      <c r="E63" s="64">
        <v>31722.400000000001</v>
      </c>
      <c r="F63" s="65">
        <v>2.0830000000000002</v>
      </c>
    </row>
    <row r="64" spans="1:6" ht="33.75">
      <c r="A64" s="152"/>
      <c r="B64" s="69" t="s">
        <v>412</v>
      </c>
      <c r="C64" s="64">
        <v>43826.5</v>
      </c>
      <c r="D64" s="64">
        <v>46036.6</v>
      </c>
      <c r="E64" s="64">
        <v>2210.1</v>
      </c>
      <c r="F64" s="65">
        <v>1.05</v>
      </c>
    </row>
    <row r="65" spans="1:6" ht="33.75">
      <c r="A65" s="152"/>
      <c r="B65" s="69" t="s">
        <v>413</v>
      </c>
      <c r="C65" s="64">
        <v>2584084.4</v>
      </c>
      <c r="D65" s="64">
        <v>2425650.9</v>
      </c>
      <c r="E65" s="64">
        <v>-158433.5</v>
      </c>
      <c r="F65" s="65">
        <v>0.93899999999999995</v>
      </c>
    </row>
    <row r="66" spans="1:6" ht="33.75">
      <c r="A66" s="152"/>
      <c r="B66" s="69" t="s">
        <v>464</v>
      </c>
      <c r="C66" s="64">
        <v>1562991.8</v>
      </c>
      <c r="D66" s="64">
        <v>1677133.8</v>
      </c>
      <c r="E66" s="64">
        <v>114142</v>
      </c>
      <c r="F66" s="65">
        <v>1.073</v>
      </c>
    </row>
    <row r="67" spans="1:6" ht="22.5">
      <c r="A67" s="152"/>
      <c r="B67" s="69" t="s">
        <v>415</v>
      </c>
      <c r="C67" s="64">
        <v>53370</v>
      </c>
      <c r="D67" s="64">
        <v>82562.399999999994</v>
      </c>
      <c r="E67" s="64">
        <v>29192.400000000001</v>
      </c>
      <c r="F67" s="65">
        <v>1.5469999999999999</v>
      </c>
    </row>
    <row r="68" spans="1:6">
      <c r="A68" s="153"/>
      <c r="B68" s="69" t="s">
        <v>417</v>
      </c>
      <c r="C68" s="64">
        <v>101669.3</v>
      </c>
      <c r="D68" s="64">
        <v>214637.9</v>
      </c>
      <c r="E68" s="64">
        <v>112968.6</v>
      </c>
      <c r="F68" s="65">
        <v>2.1110000000000002</v>
      </c>
    </row>
    <row r="69" spans="1:6" ht="15.75" customHeight="1">
      <c r="A69" s="143" t="s">
        <v>418</v>
      </c>
      <c r="B69" s="144"/>
      <c r="C69" s="67">
        <v>174177931.5</v>
      </c>
      <c r="D69" s="67">
        <v>171641678</v>
      </c>
      <c r="E69" s="67">
        <v>-2536253.5</v>
      </c>
      <c r="F69" s="68">
        <v>0.98499999999999999</v>
      </c>
    </row>
    <row r="70" spans="1:6" ht="15.75" customHeight="1">
      <c r="A70" s="143" t="s">
        <v>419</v>
      </c>
      <c r="B70" s="144"/>
      <c r="C70" s="67">
        <v>94811551.5</v>
      </c>
      <c r="D70" s="67">
        <v>94811551.5</v>
      </c>
      <c r="E70" s="66">
        <v>0</v>
      </c>
      <c r="F70" s="68">
        <v>1</v>
      </c>
    </row>
    <row r="71" spans="1:6" ht="15" customHeight="1">
      <c r="A71" s="149" t="s">
        <v>409</v>
      </c>
      <c r="B71" s="150"/>
      <c r="C71" s="63"/>
      <c r="D71" s="63"/>
      <c r="E71" s="63"/>
      <c r="F71" s="63"/>
    </row>
    <row r="72" spans="1:6" ht="30" customHeight="1">
      <c r="A72" s="149" t="s">
        <v>465</v>
      </c>
      <c r="B72" s="150"/>
      <c r="C72" s="64">
        <v>63052284.5</v>
      </c>
      <c r="D72" s="103">
        <v>63052284.5</v>
      </c>
      <c r="E72" s="63">
        <v>0</v>
      </c>
      <c r="F72" s="65">
        <v>1</v>
      </c>
    </row>
    <row r="73" spans="1:6" ht="30" customHeight="1">
      <c r="A73" s="149" t="s">
        <v>466</v>
      </c>
      <c r="B73" s="150"/>
      <c r="C73" s="64">
        <v>31759267</v>
      </c>
      <c r="D73" s="103">
        <v>31759267</v>
      </c>
      <c r="E73" s="63">
        <v>0</v>
      </c>
      <c r="F73" s="65">
        <v>1</v>
      </c>
    </row>
    <row r="74" spans="1:6" ht="31.5" customHeight="1">
      <c r="A74" s="143" t="s">
        <v>423</v>
      </c>
      <c r="B74" s="144"/>
      <c r="C74" s="67">
        <v>77742.899999999994</v>
      </c>
      <c r="D74" s="104">
        <v>75050.7</v>
      </c>
      <c r="E74" s="67">
        <v>-2692.2</v>
      </c>
      <c r="F74" s="68">
        <v>0.96499999999999997</v>
      </c>
    </row>
    <row r="75" spans="1:6" ht="31.5" customHeight="1">
      <c r="A75" s="143" t="s">
        <v>424</v>
      </c>
      <c r="B75" s="144"/>
      <c r="C75" s="66">
        <v>0</v>
      </c>
      <c r="D75" s="104">
        <v>7298.5</v>
      </c>
      <c r="E75" s="67">
        <v>7298.5</v>
      </c>
      <c r="F75" s="68">
        <v>0</v>
      </c>
    </row>
    <row r="76" spans="1:6" ht="15.75" customHeight="1">
      <c r="A76" s="143" t="s">
        <v>425</v>
      </c>
      <c r="B76" s="144"/>
      <c r="C76" s="67">
        <v>269067225.89999998</v>
      </c>
      <c r="D76" s="67">
        <v>266535578.69999999</v>
      </c>
      <c r="E76" s="67">
        <v>-2531647.2000000002</v>
      </c>
      <c r="F76" s="68">
        <v>0.99099999999999999</v>
      </c>
    </row>
    <row r="77" spans="1:6" ht="15" customHeight="1">
      <c r="A77" s="149" t="s">
        <v>467</v>
      </c>
      <c r="B77" s="150"/>
      <c r="C77" s="63">
        <v>0</v>
      </c>
      <c r="D77" s="63"/>
      <c r="E77" s="63">
        <v>0</v>
      </c>
      <c r="F77" s="63"/>
    </row>
    <row r="78" spans="1:6" ht="15.75" customHeight="1">
      <c r="A78" s="143" t="s">
        <v>427</v>
      </c>
      <c r="B78" s="144"/>
      <c r="C78" s="67">
        <v>269067225.89999998</v>
      </c>
      <c r="D78" s="67">
        <v>266535578.69999999</v>
      </c>
      <c r="E78" s="67">
        <v>-2531647.2000000002</v>
      </c>
      <c r="F78" s="68">
        <v>0.99099999999999999</v>
      </c>
    </row>
    <row r="79" spans="1:6" ht="15.75" customHeight="1">
      <c r="A79" s="143" t="s">
        <v>428</v>
      </c>
      <c r="B79" s="144"/>
      <c r="C79" s="63"/>
      <c r="D79" s="63"/>
      <c r="E79" s="63"/>
      <c r="F79" s="63"/>
    </row>
    <row r="80" spans="1:6" ht="15.75" customHeight="1">
      <c r="A80" s="143" t="s">
        <v>429</v>
      </c>
      <c r="B80" s="144"/>
      <c r="C80" s="67">
        <v>211620219</v>
      </c>
      <c r="D80" s="67">
        <v>210766584</v>
      </c>
      <c r="E80" s="67">
        <v>-853635</v>
      </c>
      <c r="F80" s="68">
        <v>0.996</v>
      </c>
    </row>
    <row r="81" spans="1:6" ht="15" customHeight="1">
      <c r="A81" s="149" t="s">
        <v>430</v>
      </c>
      <c r="B81" s="150"/>
      <c r="C81" s="63"/>
      <c r="D81" s="63"/>
      <c r="E81" s="63"/>
      <c r="F81" s="63"/>
    </row>
    <row r="82" spans="1:6" ht="45" customHeight="1">
      <c r="A82" s="149" t="s">
        <v>468</v>
      </c>
      <c r="B82" s="150"/>
      <c r="C82" s="64">
        <v>200710217</v>
      </c>
      <c r="D82" s="64">
        <v>199299516.90000001</v>
      </c>
      <c r="E82" s="64">
        <v>-1410700.1</v>
      </c>
      <c r="F82" s="65">
        <v>0.99299999999999999</v>
      </c>
    </row>
    <row r="83" spans="1:6" ht="60" customHeight="1">
      <c r="A83" s="149" t="s">
        <v>469</v>
      </c>
      <c r="B83" s="150"/>
      <c r="C83" s="64">
        <v>5013926.3</v>
      </c>
      <c r="D83" s="64">
        <v>5299368.8</v>
      </c>
      <c r="E83" s="64">
        <v>285442.5</v>
      </c>
      <c r="F83" s="65">
        <v>1.0569999999999999</v>
      </c>
    </row>
    <row r="84" spans="1:6" ht="60" customHeight="1">
      <c r="A84" s="149" t="s">
        <v>470</v>
      </c>
      <c r="B84" s="150"/>
      <c r="C84" s="64">
        <v>86833.3</v>
      </c>
      <c r="D84" s="64">
        <v>82503.7</v>
      </c>
      <c r="E84" s="64">
        <v>-4329.6000000000004</v>
      </c>
      <c r="F84" s="65">
        <v>0.95</v>
      </c>
    </row>
    <row r="85" spans="1:6" ht="60" customHeight="1">
      <c r="A85" s="149" t="s">
        <v>471</v>
      </c>
      <c r="B85" s="150"/>
      <c r="C85" s="64">
        <v>105421.4</v>
      </c>
      <c r="D85" s="64">
        <v>93312.3</v>
      </c>
      <c r="E85" s="64">
        <v>-12109.1</v>
      </c>
      <c r="F85" s="65">
        <v>0.88500000000000001</v>
      </c>
    </row>
    <row r="86" spans="1:6" ht="60" customHeight="1">
      <c r="A86" s="149" t="s">
        <v>472</v>
      </c>
      <c r="B86" s="150"/>
      <c r="C86" s="64">
        <v>3134532.7</v>
      </c>
      <c r="D86" s="64">
        <v>3440646.8</v>
      </c>
      <c r="E86" s="64">
        <v>306114.09999999998</v>
      </c>
      <c r="F86" s="65">
        <v>1.0980000000000001</v>
      </c>
    </row>
    <row r="87" spans="1:6" ht="30" customHeight="1">
      <c r="A87" s="149" t="s">
        <v>473</v>
      </c>
      <c r="B87" s="150"/>
      <c r="C87" s="64">
        <v>102257.3</v>
      </c>
      <c r="D87" s="64">
        <v>123265.1</v>
      </c>
      <c r="E87" s="64">
        <v>21007.8</v>
      </c>
      <c r="F87" s="65">
        <v>1.2050000000000001</v>
      </c>
    </row>
    <row r="88" spans="1:6" ht="30" customHeight="1">
      <c r="A88" s="149" t="s">
        <v>474</v>
      </c>
      <c r="B88" s="150"/>
      <c r="C88" s="64">
        <v>109038.1</v>
      </c>
      <c r="D88" s="64">
        <v>73507.100000000006</v>
      </c>
      <c r="E88" s="64">
        <v>-35531</v>
      </c>
      <c r="F88" s="65">
        <v>0.67400000000000004</v>
      </c>
    </row>
    <row r="89" spans="1:6" ht="30" customHeight="1">
      <c r="A89" s="149" t="s">
        <v>475</v>
      </c>
      <c r="B89" s="150"/>
      <c r="C89" s="64">
        <v>2245652.7000000002</v>
      </c>
      <c r="D89" s="64">
        <v>2243526.1</v>
      </c>
      <c r="E89" s="64">
        <v>-2126.6</v>
      </c>
      <c r="F89" s="65">
        <v>0.999</v>
      </c>
    </row>
    <row r="90" spans="1:6" ht="30" customHeight="1">
      <c r="A90" s="149" t="s">
        <v>476</v>
      </c>
      <c r="B90" s="150"/>
      <c r="C90" s="64">
        <v>2623.8</v>
      </c>
      <c r="D90" s="64">
        <v>2172.6</v>
      </c>
      <c r="E90" s="63">
        <v>-451.2</v>
      </c>
      <c r="F90" s="65">
        <v>0.82799999999999996</v>
      </c>
    </row>
    <row r="91" spans="1:6" ht="30" customHeight="1">
      <c r="A91" s="149" t="s">
        <v>477</v>
      </c>
      <c r="B91" s="150"/>
      <c r="C91" s="64">
        <v>39785.5</v>
      </c>
      <c r="D91" s="64">
        <v>39749.699999999997</v>
      </c>
      <c r="E91" s="63">
        <v>-35.799999999999997</v>
      </c>
      <c r="F91" s="65">
        <v>0.999</v>
      </c>
    </row>
    <row r="92" spans="1:6" ht="45" customHeight="1">
      <c r="A92" s="149" t="s">
        <v>478</v>
      </c>
      <c r="B92" s="150"/>
      <c r="C92" s="64">
        <v>69930.899999999994</v>
      </c>
      <c r="D92" s="64">
        <v>69014.899999999994</v>
      </c>
      <c r="E92" s="63">
        <v>-916</v>
      </c>
      <c r="F92" s="65">
        <v>0.98699999999999999</v>
      </c>
    </row>
    <row r="93" spans="1:6" ht="15.75" customHeight="1">
      <c r="A93" s="143" t="s">
        <v>442</v>
      </c>
      <c r="B93" s="144"/>
      <c r="C93" s="67">
        <v>55648564</v>
      </c>
      <c r="D93" s="67">
        <v>54832829.899999999</v>
      </c>
      <c r="E93" s="67">
        <v>-815734.1</v>
      </c>
      <c r="F93" s="68">
        <v>0.98499999999999999</v>
      </c>
    </row>
    <row r="94" spans="1:6" ht="15" customHeight="1">
      <c r="A94" s="149" t="s">
        <v>443</v>
      </c>
      <c r="B94" s="150"/>
      <c r="C94" s="63"/>
      <c r="D94" s="63"/>
      <c r="E94" s="63"/>
      <c r="F94" s="63"/>
    </row>
    <row r="95" spans="1:6" ht="30" customHeight="1">
      <c r="A95" s="149" t="s">
        <v>479</v>
      </c>
      <c r="B95" s="150"/>
      <c r="C95" s="64">
        <v>55648564</v>
      </c>
      <c r="D95" s="64">
        <v>54832829.899999999</v>
      </c>
      <c r="E95" s="64">
        <v>-815734.1</v>
      </c>
      <c r="F95" s="65">
        <v>0.98499999999999999</v>
      </c>
    </row>
    <row r="96" spans="1:6" ht="47.25" customHeight="1">
      <c r="A96" s="143" t="s">
        <v>445</v>
      </c>
      <c r="B96" s="144"/>
      <c r="C96" s="67">
        <v>77742.899999999994</v>
      </c>
      <c r="D96" s="67">
        <v>68395.399999999994</v>
      </c>
      <c r="E96" s="67">
        <v>-9347.5</v>
      </c>
      <c r="F96" s="68">
        <v>0.88</v>
      </c>
    </row>
    <row r="97" spans="1:6" ht="15.75" customHeight="1">
      <c r="A97" s="143" t="s">
        <v>447</v>
      </c>
      <c r="B97" s="144"/>
      <c r="C97" s="67">
        <v>267346525.90000001</v>
      </c>
      <c r="D97" s="67">
        <v>265667809.30000001</v>
      </c>
      <c r="E97" s="67">
        <v>-1678716.6</v>
      </c>
      <c r="F97" s="68">
        <v>0.99399999999999999</v>
      </c>
    </row>
    <row r="98" spans="1:6" ht="15.75" customHeight="1">
      <c r="A98" s="143" t="s">
        <v>448</v>
      </c>
      <c r="B98" s="144"/>
      <c r="C98" s="67">
        <v>1720700</v>
      </c>
      <c r="D98" s="67">
        <v>867769.4</v>
      </c>
      <c r="E98" s="67">
        <v>-852930.6</v>
      </c>
      <c r="F98" s="68">
        <v>0.504</v>
      </c>
    </row>
    <row r="102" spans="1:6">
      <c r="A102" s="58" t="s">
        <v>451</v>
      </c>
      <c r="B102" s="52"/>
      <c r="C102" s="52"/>
      <c r="D102" s="52"/>
      <c r="E102" s="52"/>
      <c r="F102" s="52"/>
    </row>
    <row r="103" spans="1:6" ht="67.5">
      <c r="A103" s="58" t="s">
        <v>452</v>
      </c>
      <c r="B103" s="52"/>
      <c r="C103" s="52"/>
      <c r="D103" s="52"/>
      <c r="E103" s="52"/>
      <c r="F103" s="52"/>
    </row>
    <row r="104" spans="1:6" ht="33.75">
      <c r="A104" s="58" t="s">
        <v>453</v>
      </c>
      <c r="B104" s="52"/>
      <c r="C104" s="52"/>
      <c r="D104" s="52"/>
      <c r="E104" s="52"/>
      <c r="F104" s="52"/>
    </row>
    <row r="105" spans="1:6">
      <c r="A105" s="105" t="s">
        <v>480</v>
      </c>
      <c r="B105" s="52"/>
      <c r="C105" s="52"/>
      <c r="D105" s="52"/>
      <c r="E105" s="52"/>
      <c r="F105" s="52"/>
    </row>
    <row r="106" spans="1:6" ht="33.75">
      <c r="A106" s="60" t="s">
        <v>481</v>
      </c>
      <c r="B106" s="52"/>
      <c r="C106" s="52"/>
      <c r="D106" s="52"/>
      <c r="E106" s="52"/>
      <c r="F106" s="52"/>
    </row>
    <row r="107" spans="1:6">
      <c r="A107" s="70"/>
      <c r="B107" s="52"/>
      <c r="C107" s="52"/>
      <c r="D107" s="52"/>
      <c r="E107" s="52"/>
      <c r="F107" s="52"/>
    </row>
    <row r="108" spans="1:6" ht="15" customHeight="1">
      <c r="A108" s="145"/>
      <c r="B108" s="146"/>
      <c r="C108" s="71" t="s">
        <v>403</v>
      </c>
      <c r="D108" s="128" t="s">
        <v>404</v>
      </c>
      <c r="E108" s="130" t="s">
        <v>399</v>
      </c>
      <c r="F108" s="131"/>
    </row>
    <row r="109" spans="1:6">
      <c r="A109" s="147"/>
      <c r="B109" s="148"/>
      <c r="C109" s="72" t="s">
        <v>482</v>
      </c>
      <c r="D109" s="129"/>
      <c r="E109" s="53" t="s">
        <v>405</v>
      </c>
      <c r="F109" s="53" t="s">
        <v>397</v>
      </c>
    </row>
    <row r="110" spans="1:6" ht="15" customHeight="1">
      <c r="A110" s="138" t="s">
        <v>406</v>
      </c>
      <c r="B110" s="139"/>
      <c r="C110" s="64">
        <v>840600</v>
      </c>
      <c r="D110" s="64">
        <v>867769.4</v>
      </c>
      <c r="E110" s="64">
        <v>27169.4</v>
      </c>
      <c r="F110" s="65">
        <v>1.032</v>
      </c>
    </row>
    <row r="111" spans="1:6" ht="15.75" customHeight="1">
      <c r="A111" s="134" t="s">
        <v>407</v>
      </c>
      <c r="B111" s="135"/>
      <c r="C111" s="63"/>
      <c r="D111" s="63"/>
      <c r="E111" s="63"/>
      <c r="F111" s="63"/>
    </row>
    <row r="112" spans="1:6" ht="15.75" customHeight="1">
      <c r="A112" s="134" t="s">
        <v>483</v>
      </c>
      <c r="B112" s="135"/>
      <c r="C112" s="67">
        <v>109967928.40000001</v>
      </c>
      <c r="D112" s="104">
        <v>111706564.7</v>
      </c>
      <c r="E112" s="67">
        <v>1738636.3</v>
      </c>
      <c r="F112" s="68">
        <v>1.016</v>
      </c>
    </row>
    <row r="113" spans="1:6" ht="15" customHeight="1">
      <c r="A113" s="138" t="s">
        <v>409</v>
      </c>
      <c r="B113" s="139"/>
      <c r="C113" s="63"/>
      <c r="D113" s="63"/>
      <c r="E113" s="63"/>
      <c r="F113" s="63"/>
    </row>
    <row r="114" spans="1:6" ht="22.5">
      <c r="A114" s="140" t="s">
        <v>463</v>
      </c>
      <c r="B114" s="56" t="s">
        <v>410</v>
      </c>
      <c r="C114" s="64">
        <v>105371083.09999999</v>
      </c>
      <c r="D114" s="64">
        <v>107148030.3</v>
      </c>
      <c r="E114" s="64">
        <v>1776947.2</v>
      </c>
      <c r="F114" s="65">
        <v>1.0169999999999999</v>
      </c>
    </row>
    <row r="115" spans="1:6" ht="22.5">
      <c r="A115" s="141"/>
      <c r="B115" s="56" t="s">
        <v>411</v>
      </c>
      <c r="C115" s="64">
        <v>56038</v>
      </c>
      <c r="D115" s="64">
        <v>55867.6</v>
      </c>
      <c r="E115" s="63">
        <v>-170.4</v>
      </c>
      <c r="F115" s="65">
        <v>0.997</v>
      </c>
    </row>
    <row r="116" spans="1:6" ht="33.75">
      <c r="A116" s="141"/>
      <c r="B116" s="56" t="s">
        <v>412</v>
      </c>
      <c r="C116" s="64">
        <v>44139.4</v>
      </c>
      <c r="D116" s="64">
        <v>46147.6</v>
      </c>
      <c r="E116" s="64">
        <v>2008.2</v>
      </c>
      <c r="F116" s="65">
        <v>1.0449999999999999</v>
      </c>
    </row>
    <row r="117" spans="1:6" ht="33.75">
      <c r="A117" s="141"/>
      <c r="B117" s="56" t="s">
        <v>484</v>
      </c>
      <c r="C117" s="64">
        <v>2634670.5</v>
      </c>
      <c r="D117" s="64">
        <v>2572263.2000000002</v>
      </c>
      <c r="E117" s="64">
        <v>-62407.3</v>
      </c>
      <c r="F117" s="65">
        <v>0.97599999999999998</v>
      </c>
    </row>
    <row r="118" spans="1:6" ht="33.75">
      <c r="A118" s="141"/>
      <c r="B118" s="56" t="s">
        <v>485</v>
      </c>
      <c r="C118" s="64">
        <v>1695072.1</v>
      </c>
      <c r="D118" s="64">
        <v>1662397.6</v>
      </c>
      <c r="E118" s="64">
        <v>-32674.5</v>
      </c>
      <c r="F118" s="65">
        <v>0.98099999999999998</v>
      </c>
    </row>
    <row r="119" spans="1:6" ht="22.5">
      <c r="A119" s="141"/>
      <c r="B119" s="56" t="s">
        <v>415</v>
      </c>
      <c r="C119" s="64">
        <v>88140.6</v>
      </c>
      <c r="D119" s="64">
        <v>96502.2</v>
      </c>
      <c r="E119" s="64">
        <v>8361.6</v>
      </c>
      <c r="F119" s="65">
        <v>1.095</v>
      </c>
    </row>
    <row r="120" spans="1:6">
      <c r="A120" s="142"/>
      <c r="B120" s="56" t="s">
        <v>417</v>
      </c>
      <c r="C120" s="64">
        <v>78784.7</v>
      </c>
      <c r="D120" s="64">
        <v>125356.2</v>
      </c>
      <c r="E120" s="64">
        <v>46571.5</v>
      </c>
      <c r="F120" s="65">
        <v>1.591</v>
      </c>
    </row>
    <row r="121" spans="1:6" ht="15.75" customHeight="1">
      <c r="A121" s="134" t="s">
        <v>486</v>
      </c>
      <c r="B121" s="135"/>
      <c r="C121" s="67">
        <v>110808528.40000001</v>
      </c>
      <c r="D121" s="67">
        <v>112574334.09999999</v>
      </c>
      <c r="E121" s="67">
        <v>1765805.7</v>
      </c>
      <c r="F121" s="68">
        <v>1.016</v>
      </c>
    </row>
    <row r="122" spans="1:6" ht="78.75" customHeight="1">
      <c r="A122" s="134" t="s">
        <v>487</v>
      </c>
      <c r="B122" s="135"/>
      <c r="C122" s="67">
        <v>142586226.59999999</v>
      </c>
      <c r="D122" s="104">
        <v>142586226.59999999</v>
      </c>
      <c r="E122" s="66">
        <v>0</v>
      </c>
      <c r="F122" s="68">
        <v>1</v>
      </c>
    </row>
    <row r="123" spans="1:6" ht="63" customHeight="1">
      <c r="A123" s="134" t="s">
        <v>488</v>
      </c>
      <c r="B123" s="135"/>
      <c r="C123" s="67">
        <v>1400</v>
      </c>
      <c r="D123" s="104">
        <v>1400</v>
      </c>
      <c r="E123" s="66">
        <v>0</v>
      </c>
      <c r="F123" s="68">
        <v>1</v>
      </c>
    </row>
    <row r="124" spans="1:6" ht="47.25" customHeight="1">
      <c r="A124" s="134" t="s">
        <v>489</v>
      </c>
      <c r="B124" s="135"/>
      <c r="C124" s="67">
        <v>1500000</v>
      </c>
      <c r="D124" s="104">
        <v>1500000</v>
      </c>
      <c r="E124" s="66">
        <v>0</v>
      </c>
      <c r="F124" s="68">
        <v>1</v>
      </c>
    </row>
    <row r="125" spans="1:6" ht="31.5" customHeight="1">
      <c r="A125" s="134" t="s">
        <v>490</v>
      </c>
      <c r="B125" s="135"/>
      <c r="C125" s="67">
        <v>10448.6</v>
      </c>
      <c r="D125" s="104">
        <v>6693.2</v>
      </c>
      <c r="E125" s="67">
        <v>-3755.4</v>
      </c>
      <c r="F125" s="68">
        <v>0.64100000000000001</v>
      </c>
    </row>
    <row r="126" spans="1:6" ht="31.5" customHeight="1">
      <c r="A126" s="134" t="s">
        <v>491</v>
      </c>
      <c r="B126" s="135"/>
      <c r="C126" s="66">
        <v>0</v>
      </c>
      <c r="D126" s="102">
        <v>218.5</v>
      </c>
      <c r="E126" s="66">
        <v>218.5</v>
      </c>
      <c r="F126" s="66" t="s">
        <v>492</v>
      </c>
    </row>
    <row r="127" spans="1:6" ht="15.75" customHeight="1">
      <c r="A127" s="134" t="s">
        <v>493</v>
      </c>
      <c r="B127" s="135"/>
      <c r="C127" s="67">
        <v>254906603.59999999</v>
      </c>
      <c r="D127" s="67">
        <v>256668872.40000001</v>
      </c>
      <c r="E127" s="67">
        <v>1762268.8</v>
      </c>
      <c r="F127" s="68">
        <v>1.0069999999999999</v>
      </c>
    </row>
    <row r="128" spans="1:6">
      <c r="A128" s="56"/>
      <c r="B128" s="73" t="s">
        <v>426</v>
      </c>
      <c r="C128" s="66">
        <v>0</v>
      </c>
      <c r="D128" s="63"/>
      <c r="E128" s="66">
        <v>0</v>
      </c>
      <c r="F128" s="63"/>
    </row>
    <row r="129" spans="1:6" ht="15.75" customHeight="1">
      <c r="A129" s="134" t="s">
        <v>427</v>
      </c>
      <c r="B129" s="135"/>
      <c r="C129" s="67">
        <v>269067225.89999998</v>
      </c>
      <c r="D129" s="67">
        <v>266535578.69999999</v>
      </c>
      <c r="E129" s="67">
        <v>-2531647.2000000002</v>
      </c>
      <c r="F129" s="68">
        <v>0.99099999999999999</v>
      </c>
    </row>
    <row r="130" spans="1:6" ht="22.5">
      <c r="A130" s="56"/>
      <c r="B130" s="73" t="s">
        <v>494</v>
      </c>
      <c r="C130" s="66">
        <v>0</v>
      </c>
      <c r="D130" s="67">
        <v>-2350317</v>
      </c>
      <c r="E130" s="67">
        <v>-2350317</v>
      </c>
      <c r="F130" s="66" t="s">
        <v>492</v>
      </c>
    </row>
    <row r="131" spans="1:6" ht="15.75" customHeight="1">
      <c r="A131" s="134" t="s">
        <v>428</v>
      </c>
      <c r="B131" s="135"/>
      <c r="C131" s="63"/>
      <c r="D131" s="63"/>
      <c r="E131" s="63"/>
      <c r="F131" s="63"/>
    </row>
    <row r="132" spans="1:6" ht="15.75" customHeight="1">
      <c r="A132" s="134" t="s">
        <v>429</v>
      </c>
      <c r="B132" s="135"/>
      <c r="C132" s="67">
        <v>199564846.19999999</v>
      </c>
      <c r="D132" s="67">
        <v>202095626.59999999</v>
      </c>
      <c r="E132" s="67">
        <v>2530780.4</v>
      </c>
      <c r="F132" s="68">
        <v>1.0129999999999999</v>
      </c>
    </row>
    <row r="133" spans="1:6" ht="15" customHeight="1">
      <c r="A133" s="138" t="s">
        <v>430</v>
      </c>
      <c r="B133" s="139"/>
      <c r="C133" s="63"/>
      <c r="D133" s="63"/>
      <c r="E133" s="63"/>
      <c r="F133" s="63"/>
    </row>
    <row r="134" spans="1:6" ht="33.75">
      <c r="A134" s="56" t="s">
        <v>420</v>
      </c>
      <c r="B134" s="56" t="s">
        <v>495</v>
      </c>
      <c r="C134" s="64">
        <v>188064222.40000001</v>
      </c>
      <c r="D134" s="64">
        <v>190638561.19999999</v>
      </c>
      <c r="E134" s="64">
        <v>2574338.7999999998</v>
      </c>
      <c r="F134" s="65">
        <v>1.014</v>
      </c>
    </row>
    <row r="135" spans="1:6" ht="33.75">
      <c r="A135" s="56" t="s">
        <v>420</v>
      </c>
      <c r="B135" s="56" t="s">
        <v>496</v>
      </c>
      <c r="C135" s="64">
        <v>5067016.0999999996</v>
      </c>
      <c r="D135" s="64">
        <v>4851312.3</v>
      </c>
      <c r="E135" s="64">
        <v>-215703.8</v>
      </c>
      <c r="F135" s="65">
        <v>0.95699999999999996</v>
      </c>
    </row>
    <row r="136" spans="1:6" ht="33.75">
      <c r="A136" s="56" t="s">
        <v>420</v>
      </c>
      <c r="B136" s="56" t="s">
        <v>433</v>
      </c>
      <c r="C136" s="64">
        <v>83043.8</v>
      </c>
      <c r="D136" s="64">
        <v>72880.100000000006</v>
      </c>
      <c r="E136" s="64">
        <v>-10163.700000000001</v>
      </c>
      <c r="F136" s="65">
        <v>0.878</v>
      </c>
    </row>
    <row r="137" spans="1:6" ht="33.75">
      <c r="A137" s="56" t="s">
        <v>420</v>
      </c>
      <c r="B137" s="56" t="s">
        <v>497</v>
      </c>
      <c r="C137" s="64">
        <v>99693.6</v>
      </c>
      <c r="D137" s="64">
        <v>79963.100000000006</v>
      </c>
      <c r="E137" s="64">
        <v>-19730.5</v>
      </c>
      <c r="F137" s="65">
        <v>0.80200000000000005</v>
      </c>
    </row>
    <row r="138" spans="1:6" ht="45">
      <c r="A138" s="56" t="s">
        <v>420</v>
      </c>
      <c r="B138" s="56" t="s">
        <v>498</v>
      </c>
      <c r="C138" s="64">
        <v>3614100.7</v>
      </c>
      <c r="D138" s="64">
        <v>3840566.1</v>
      </c>
      <c r="E138" s="64">
        <v>226465.4</v>
      </c>
      <c r="F138" s="65">
        <v>1.0629999999999999</v>
      </c>
    </row>
    <row r="139" spans="1:6" ht="22.5">
      <c r="A139" s="56" t="s">
        <v>420</v>
      </c>
      <c r="B139" s="56" t="s">
        <v>436</v>
      </c>
      <c r="C139" s="64">
        <v>133433.60000000001</v>
      </c>
      <c r="D139" s="64">
        <v>145997.5</v>
      </c>
      <c r="E139" s="64">
        <v>12563.9</v>
      </c>
      <c r="F139" s="65">
        <v>1.0940000000000001</v>
      </c>
    </row>
    <row r="140" spans="1:6" ht="22.5">
      <c r="A140" s="56" t="s">
        <v>420</v>
      </c>
      <c r="B140" s="56" t="s">
        <v>499</v>
      </c>
      <c r="C140" s="64">
        <v>101792.2</v>
      </c>
      <c r="D140" s="64">
        <v>68768.600000000006</v>
      </c>
      <c r="E140" s="64">
        <v>-33023.599999999999</v>
      </c>
      <c r="F140" s="65">
        <v>0.67600000000000005</v>
      </c>
    </row>
    <row r="141" spans="1:6" ht="22.5">
      <c r="A141" s="56" t="s">
        <v>420</v>
      </c>
      <c r="B141" s="56" t="s">
        <v>500</v>
      </c>
      <c r="C141" s="64">
        <v>2401543.7999999998</v>
      </c>
      <c r="D141" s="64">
        <v>2397577.7000000002</v>
      </c>
      <c r="E141" s="64">
        <v>-3966.1</v>
      </c>
      <c r="F141" s="65">
        <v>0.998</v>
      </c>
    </row>
    <row r="142" spans="1:6" ht="63" customHeight="1">
      <c r="A142" s="134" t="s">
        <v>501</v>
      </c>
      <c r="B142" s="135"/>
      <c r="C142" s="67">
        <v>54489308.799999997</v>
      </c>
      <c r="D142" s="67">
        <v>51344928.100000001</v>
      </c>
      <c r="E142" s="67">
        <v>-3144380.7</v>
      </c>
      <c r="F142" s="68">
        <v>0.94199999999999995</v>
      </c>
    </row>
    <row r="143" spans="1:6" ht="63" customHeight="1">
      <c r="A143" s="134" t="s">
        <v>502</v>
      </c>
      <c r="B143" s="135"/>
      <c r="C143" s="67">
        <v>1400</v>
      </c>
      <c r="D143" s="67">
        <v>1400</v>
      </c>
      <c r="E143" s="66">
        <v>0</v>
      </c>
      <c r="F143" s="68">
        <v>1</v>
      </c>
    </row>
    <row r="144" spans="1:6" ht="47.25" customHeight="1">
      <c r="A144" s="134" t="s">
        <v>445</v>
      </c>
      <c r="B144" s="135"/>
      <c r="C144" s="67">
        <v>10448.6</v>
      </c>
      <c r="D144" s="67">
        <v>6551.8</v>
      </c>
      <c r="E144" s="67">
        <v>-3896.8</v>
      </c>
      <c r="F144" s="68">
        <v>0.627</v>
      </c>
    </row>
    <row r="145" spans="1:6" ht="15.75" customHeight="1">
      <c r="A145" s="134" t="s">
        <v>447</v>
      </c>
      <c r="B145" s="135"/>
      <c r="C145" s="67">
        <v>254066003.59999999</v>
      </c>
      <c r="D145" s="67">
        <v>253448506.5</v>
      </c>
      <c r="E145" s="67">
        <v>-617497.1</v>
      </c>
      <c r="F145" s="68">
        <v>0.998</v>
      </c>
    </row>
    <row r="146" spans="1:6" ht="15.75" customHeight="1">
      <c r="A146" s="134" t="s">
        <v>448</v>
      </c>
      <c r="B146" s="135"/>
      <c r="C146" s="67">
        <v>840600</v>
      </c>
      <c r="D146" s="67">
        <v>870048.9</v>
      </c>
      <c r="E146" s="67">
        <v>29448.9</v>
      </c>
      <c r="F146" s="68">
        <v>1.0349999999999999</v>
      </c>
    </row>
    <row r="151" spans="1:6">
      <c r="A151" s="58" t="s">
        <v>451</v>
      </c>
      <c r="B151" s="52"/>
      <c r="C151" s="52"/>
      <c r="D151" s="52"/>
      <c r="E151" s="52"/>
      <c r="F151" s="52"/>
    </row>
    <row r="152" spans="1:6" ht="67.5">
      <c r="A152" s="58" t="s">
        <v>452</v>
      </c>
      <c r="B152" s="52"/>
      <c r="C152" s="52"/>
      <c r="D152" s="52"/>
      <c r="E152" s="52"/>
      <c r="F152" s="52"/>
    </row>
    <row r="153" spans="1:6" ht="33.75">
      <c r="A153" s="58" t="s">
        <v>453</v>
      </c>
      <c r="B153" s="52"/>
      <c r="C153" s="52"/>
      <c r="D153" s="52"/>
      <c r="E153" s="52"/>
      <c r="F153" s="52"/>
    </row>
    <row r="154" spans="1:6">
      <c r="A154" s="105" t="s">
        <v>503</v>
      </c>
      <c r="B154" s="52"/>
      <c r="C154" s="52"/>
      <c r="D154" s="52"/>
      <c r="E154" s="52"/>
      <c r="F154" s="52"/>
    </row>
    <row r="155" spans="1:6">
      <c r="A155" s="70"/>
      <c r="B155" s="52"/>
      <c r="C155" s="52"/>
      <c r="D155" s="52"/>
      <c r="E155" s="52"/>
      <c r="F155" s="52"/>
    </row>
    <row r="156" spans="1:6">
      <c r="A156" s="70"/>
      <c r="B156" s="52"/>
      <c r="C156" s="52"/>
      <c r="D156" s="52"/>
      <c r="E156" s="52"/>
      <c r="F156" s="52"/>
    </row>
    <row r="157" spans="1:6" ht="123.75">
      <c r="A157" s="59" t="s">
        <v>504</v>
      </c>
      <c r="B157" s="52"/>
      <c r="C157" s="52"/>
      <c r="D157" s="52"/>
      <c r="E157" s="52"/>
      <c r="F157" s="52"/>
    </row>
    <row r="158" spans="1:6" ht="15" customHeight="1">
      <c r="A158" s="124"/>
      <c r="B158" s="125"/>
      <c r="C158" s="136" t="s">
        <v>505</v>
      </c>
      <c r="D158" s="74" t="s">
        <v>458</v>
      </c>
      <c r="E158" s="121" t="s">
        <v>399</v>
      </c>
      <c r="F158" s="123"/>
    </row>
    <row r="159" spans="1:6">
      <c r="A159" s="126"/>
      <c r="B159" s="127"/>
      <c r="C159" s="137"/>
      <c r="D159" s="75" t="s">
        <v>459</v>
      </c>
      <c r="E159" s="76" t="s">
        <v>405</v>
      </c>
      <c r="F159" s="76" t="s">
        <v>397</v>
      </c>
    </row>
    <row r="160" spans="1:6" ht="15" customHeight="1">
      <c r="A160" s="118" t="s">
        <v>406</v>
      </c>
      <c r="B160" s="119"/>
      <c r="C160" s="77">
        <v>840600</v>
      </c>
      <c r="D160" s="77">
        <v>870048.9</v>
      </c>
      <c r="E160" s="77">
        <v>29448.9</v>
      </c>
      <c r="F160" s="78">
        <v>1.0349999999999999</v>
      </c>
    </row>
    <row r="161" spans="1:6" ht="15.75" customHeight="1">
      <c r="A161" s="132" t="s">
        <v>407</v>
      </c>
      <c r="B161" s="133"/>
      <c r="C161" s="76"/>
      <c r="D161" s="76"/>
      <c r="E161" s="76"/>
      <c r="F161" s="76"/>
    </row>
    <row r="162" spans="1:6" ht="15.75" customHeight="1">
      <c r="A162" s="132" t="s">
        <v>483</v>
      </c>
      <c r="B162" s="133"/>
      <c r="C162" s="79">
        <v>161981083.09999999</v>
      </c>
      <c r="D162" s="106">
        <v>158910141.90000001</v>
      </c>
      <c r="E162" s="79">
        <v>-3070941.2</v>
      </c>
      <c r="F162" s="80">
        <v>0.98099999999999998</v>
      </c>
    </row>
    <row r="163" spans="1:6" ht="15" customHeight="1">
      <c r="A163" s="118" t="s">
        <v>409</v>
      </c>
      <c r="B163" s="119"/>
      <c r="C163" s="76"/>
      <c r="D163" s="76"/>
      <c r="E163" s="76"/>
      <c r="F163" s="76"/>
    </row>
    <row r="164" spans="1:6" ht="22.5">
      <c r="A164" s="81"/>
      <c r="B164" s="81" t="s">
        <v>410</v>
      </c>
      <c r="C164" s="77">
        <v>156402109.09999999</v>
      </c>
      <c r="D164" s="77">
        <v>154300701.40000001</v>
      </c>
      <c r="E164" s="77">
        <v>-2101407.7000000002</v>
      </c>
      <c r="F164" s="78">
        <v>0.98699999999999999</v>
      </c>
    </row>
    <row r="165" spans="1:6" ht="22.5">
      <c r="A165" s="81"/>
      <c r="B165" s="81" t="s">
        <v>411</v>
      </c>
      <c r="C165" s="77">
        <v>65953.899999999994</v>
      </c>
      <c r="D165" s="77">
        <v>45970.3</v>
      </c>
      <c r="E165" s="77">
        <v>-19983.599999999999</v>
      </c>
      <c r="F165" s="78">
        <v>0.69699999999999995</v>
      </c>
    </row>
    <row r="166" spans="1:6" ht="33.75">
      <c r="A166" s="81"/>
      <c r="B166" s="81" t="s">
        <v>506</v>
      </c>
      <c r="C166" s="77">
        <v>46608.1</v>
      </c>
      <c r="D166" s="77">
        <v>28295.3</v>
      </c>
      <c r="E166" s="77">
        <v>-18312.8</v>
      </c>
      <c r="F166" s="78">
        <v>0.60699999999999998</v>
      </c>
    </row>
    <row r="167" spans="1:6" ht="33.75">
      <c r="A167" s="81"/>
      <c r="B167" s="81" t="s">
        <v>484</v>
      </c>
      <c r="C167" s="77">
        <v>3523419.7</v>
      </c>
      <c r="D167" s="77">
        <v>2608661.2999999998</v>
      </c>
      <c r="E167" s="77">
        <v>-914758.4</v>
      </c>
      <c r="F167" s="78">
        <v>0.74</v>
      </c>
    </row>
    <row r="168" spans="1:6" ht="33.75">
      <c r="A168" s="81"/>
      <c r="B168" s="81" t="s">
        <v>507</v>
      </c>
      <c r="C168" s="77">
        <v>1759886.3</v>
      </c>
      <c r="D168" s="77">
        <v>1729132.2</v>
      </c>
      <c r="E168" s="77">
        <v>-30754.1</v>
      </c>
      <c r="F168" s="78">
        <v>0.98299999999999998</v>
      </c>
    </row>
    <row r="169" spans="1:6" ht="22.5">
      <c r="A169" s="81"/>
      <c r="B169" s="81" t="s">
        <v>415</v>
      </c>
      <c r="C169" s="77">
        <v>92967.4</v>
      </c>
      <c r="D169" s="77">
        <v>107339.4</v>
      </c>
      <c r="E169" s="77">
        <v>14372</v>
      </c>
      <c r="F169" s="78">
        <v>1.155</v>
      </c>
    </row>
    <row r="170" spans="1:6">
      <c r="A170" s="81"/>
      <c r="B170" s="81" t="s">
        <v>417</v>
      </c>
      <c r="C170" s="77">
        <v>90138.6</v>
      </c>
      <c r="D170" s="77">
        <v>90042</v>
      </c>
      <c r="E170" s="76">
        <v>-96.6</v>
      </c>
      <c r="F170" s="78">
        <v>0.999</v>
      </c>
    </row>
    <row r="171" spans="1:6" ht="15.75" customHeight="1">
      <c r="A171" s="132" t="s">
        <v>486</v>
      </c>
      <c r="B171" s="133"/>
      <c r="C171" s="79">
        <v>162821683.09999999</v>
      </c>
      <c r="D171" s="79">
        <v>159780190.80000001</v>
      </c>
      <c r="E171" s="79">
        <v>-3041492.3</v>
      </c>
      <c r="F171" s="80">
        <v>0.98099999999999998</v>
      </c>
    </row>
    <row r="172" spans="1:6" ht="63" customHeight="1">
      <c r="A172" s="132" t="s">
        <v>508</v>
      </c>
      <c r="B172" s="133"/>
      <c r="C172" s="79">
        <v>133458626.3</v>
      </c>
      <c r="D172" s="106">
        <v>133458626.3</v>
      </c>
      <c r="E172" s="82">
        <v>0</v>
      </c>
      <c r="F172" s="80">
        <v>1</v>
      </c>
    </row>
    <row r="173" spans="1:6" ht="63" customHeight="1">
      <c r="A173" s="132" t="s">
        <v>509</v>
      </c>
      <c r="B173" s="133"/>
      <c r="C173" s="79">
        <v>1400</v>
      </c>
      <c r="D173" s="106">
        <v>1037.4000000000001</v>
      </c>
      <c r="E173" s="82">
        <v>-362.6</v>
      </c>
      <c r="F173" s="80">
        <v>0.74099999999999999</v>
      </c>
    </row>
    <row r="174" spans="1:6" ht="31.5" customHeight="1">
      <c r="A174" s="132" t="s">
        <v>490</v>
      </c>
      <c r="B174" s="133"/>
      <c r="C174" s="82">
        <v>0</v>
      </c>
      <c r="D174" s="107">
        <v>13.4</v>
      </c>
      <c r="E174" s="82">
        <v>13.4</v>
      </c>
      <c r="F174" s="76"/>
    </row>
    <row r="175" spans="1:6" ht="31.5" customHeight="1">
      <c r="A175" s="132" t="s">
        <v>491</v>
      </c>
      <c r="B175" s="133"/>
      <c r="C175" s="82">
        <v>0</v>
      </c>
      <c r="D175" s="107">
        <v>19.399999999999999</v>
      </c>
      <c r="E175" s="82">
        <v>19.399999999999999</v>
      </c>
      <c r="F175" s="76"/>
    </row>
    <row r="176" spans="1:6" ht="15.75" customHeight="1">
      <c r="A176" s="132" t="s">
        <v>510</v>
      </c>
      <c r="B176" s="133"/>
      <c r="C176" s="79">
        <v>296281709.39999998</v>
      </c>
      <c r="D176" s="79">
        <v>293239887.30000001</v>
      </c>
      <c r="E176" s="79">
        <v>-3041822.1</v>
      </c>
      <c r="F176" s="80">
        <v>0.99</v>
      </c>
    </row>
    <row r="177" spans="1:6" ht="15.75" customHeight="1">
      <c r="A177" s="132" t="s">
        <v>428</v>
      </c>
      <c r="B177" s="133"/>
      <c r="C177" s="76"/>
      <c r="D177" s="76"/>
      <c r="E177" s="76"/>
      <c r="F177" s="76"/>
    </row>
    <row r="178" spans="1:6" ht="15.75" customHeight="1">
      <c r="A178" s="132" t="s">
        <v>429</v>
      </c>
      <c r="B178" s="133"/>
      <c r="C178" s="79">
        <v>228289426.40000001</v>
      </c>
      <c r="D178" s="79">
        <v>226675672.59999999</v>
      </c>
      <c r="E178" s="79">
        <v>-1613753.8</v>
      </c>
      <c r="F178" s="80">
        <v>0.99299999999999999</v>
      </c>
    </row>
    <row r="179" spans="1:6" ht="15" customHeight="1">
      <c r="A179" s="118" t="s">
        <v>430</v>
      </c>
      <c r="B179" s="119"/>
      <c r="C179" s="76"/>
      <c r="D179" s="76"/>
      <c r="E179" s="76"/>
      <c r="F179" s="76"/>
    </row>
    <row r="180" spans="1:6" ht="33.75">
      <c r="A180" s="81" t="s">
        <v>420</v>
      </c>
      <c r="B180" s="81" t="s">
        <v>495</v>
      </c>
      <c r="C180" s="77">
        <v>214646123.59999999</v>
      </c>
      <c r="D180" s="77">
        <v>213297728.19999999</v>
      </c>
      <c r="E180" s="77">
        <v>-1348395.4</v>
      </c>
      <c r="F180" s="78">
        <v>0.99399999999999999</v>
      </c>
    </row>
    <row r="181" spans="1:6" ht="33.75">
      <c r="A181" s="81" t="s">
        <v>420</v>
      </c>
      <c r="B181" s="81" t="s">
        <v>511</v>
      </c>
      <c r="C181" s="77">
        <v>5345426.8</v>
      </c>
      <c r="D181" s="77">
        <v>4799859</v>
      </c>
      <c r="E181" s="77">
        <v>-545567.80000000005</v>
      </c>
      <c r="F181" s="78">
        <v>0.89800000000000002</v>
      </c>
    </row>
    <row r="182" spans="1:6" ht="33.75">
      <c r="A182" s="81" t="s">
        <v>420</v>
      </c>
      <c r="B182" s="81" t="s">
        <v>512</v>
      </c>
      <c r="C182" s="77">
        <v>82932.5</v>
      </c>
      <c r="D182" s="77">
        <v>41251.800000000003</v>
      </c>
      <c r="E182" s="77">
        <v>-41680.699999999997</v>
      </c>
      <c r="F182" s="78">
        <v>0.497</v>
      </c>
    </row>
    <row r="183" spans="1:6" ht="33.75">
      <c r="A183" s="81" t="s">
        <v>420</v>
      </c>
      <c r="B183" s="81" t="s">
        <v>497</v>
      </c>
      <c r="C183" s="77">
        <v>91808.9</v>
      </c>
      <c r="D183" s="77">
        <v>75507</v>
      </c>
      <c r="E183" s="77">
        <v>-16301.9</v>
      </c>
      <c r="F183" s="78">
        <v>0.82199999999999995</v>
      </c>
    </row>
    <row r="184" spans="1:6" ht="45">
      <c r="A184" s="81" t="s">
        <v>420</v>
      </c>
      <c r="B184" s="81" t="s">
        <v>498</v>
      </c>
      <c r="C184" s="77">
        <v>4368535.9000000004</v>
      </c>
      <c r="D184" s="77">
        <v>4698685.9000000004</v>
      </c>
      <c r="E184" s="77">
        <v>330150</v>
      </c>
      <c r="F184" s="78">
        <v>1.0760000000000001</v>
      </c>
    </row>
    <row r="185" spans="1:6" ht="22.5">
      <c r="A185" s="81" t="s">
        <v>420</v>
      </c>
      <c r="B185" s="81" t="s">
        <v>436</v>
      </c>
      <c r="C185" s="77">
        <v>149137.5</v>
      </c>
      <c r="D185" s="77">
        <v>170287.3</v>
      </c>
      <c r="E185" s="77">
        <v>21149.8</v>
      </c>
      <c r="F185" s="78">
        <v>1.1419999999999999</v>
      </c>
    </row>
    <row r="186" spans="1:6" ht="22.5">
      <c r="A186" s="81" t="s">
        <v>420</v>
      </c>
      <c r="B186" s="81" t="s">
        <v>437</v>
      </c>
      <c r="C186" s="77">
        <v>79461.2</v>
      </c>
      <c r="D186" s="77">
        <v>70040.600000000006</v>
      </c>
      <c r="E186" s="77">
        <v>-9420.6</v>
      </c>
      <c r="F186" s="78">
        <v>0.88100000000000001</v>
      </c>
    </row>
    <row r="187" spans="1:6" ht="22.5">
      <c r="A187" s="81" t="s">
        <v>420</v>
      </c>
      <c r="B187" s="81" t="s">
        <v>500</v>
      </c>
      <c r="C187" s="77">
        <v>3526000</v>
      </c>
      <c r="D187" s="77">
        <v>3522312.8</v>
      </c>
      <c r="E187" s="77">
        <v>-3687.2</v>
      </c>
      <c r="F187" s="78">
        <v>0.999</v>
      </c>
    </row>
    <row r="188" spans="1:6" ht="63" customHeight="1">
      <c r="A188" s="132" t="s">
        <v>513</v>
      </c>
      <c r="B188" s="133"/>
      <c r="C188" s="79">
        <v>67139483.5</v>
      </c>
      <c r="D188" s="79">
        <v>64790631.600000001</v>
      </c>
      <c r="E188" s="79">
        <v>-2348851.9</v>
      </c>
      <c r="F188" s="80">
        <v>0.96499999999999997</v>
      </c>
    </row>
    <row r="189" spans="1:6" ht="63" customHeight="1">
      <c r="A189" s="132" t="s">
        <v>502</v>
      </c>
      <c r="B189" s="133"/>
      <c r="C189" s="79">
        <v>1400</v>
      </c>
      <c r="D189" s="79">
        <v>1037.4000000000001</v>
      </c>
      <c r="E189" s="82">
        <v>-362.6</v>
      </c>
      <c r="F189" s="80">
        <v>0.74099999999999999</v>
      </c>
    </row>
    <row r="190" spans="1:6" ht="47.25" customHeight="1">
      <c r="A190" s="132" t="s">
        <v>445</v>
      </c>
      <c r="B190" s="133"/>
      <c r="C190" s="82">
        <v>0</v>
      </c>
      <c r="D190" s="82">
        <v>4.8</v>
      </c>
      <c r="E190" s="82">
        <v>4.8</v>
      </c>
      <c r="F190" s="76"/>
    </row>
    <row r="191" spans="1:6" ht="15.75" customHeight="1">
      <c r="A191" s="132" t="s">
        <v>447</v>
      </c>
      <c r="B191" s="133"/>
      <c r="C191" s="79">
        <v>295430309.89999998</v>
      </c>
      <c r="D191" s="79">
        <v>291467346.39999998</v>
      </c>
      <c r="E191" s="79">
        <v>-3962963.5</v>
      </c>
      <c r="F191" s="80">
        <v>0.98699999999999999</v>
      </c>
    </row>
    <row r="192" spans="1:6" ht="15.75" customHeight="1">
      <c r="A192" s="132" t="s">
        <v>448</v>
      </c>
      <c r="B192" s="133"/>
      <c r="C192" s="79">
        <v>851399.5</v>
      </c>
      <c r="D192" s="79">
        <v>1772540.9</v>
      </c>
      <c r="E192" s="79">
        <v>921141.4</v>
      </c>
      <c r="F192" s="80">
        <v>2.0819999999999999</v>
      </c>
    </row>
    <row r="193" spans="1:6">
      <c r="A193" s="70"/>
      <c r="B193" s="52"/>
      <c r="C193" s="52"/>
      <c r="D193" s="52"/>
      <c r="E193" s="52"/>
      <c r="F193" s="52"/>
    </row>
    <row r="196" spans="1:6" ht="15.75" customHeight="1">
      <c r="A196" s="120" t="s">
        <v>451</v>
      </c>
      <c r="B196" s="120"/>
      <c r="C196" s="120"/>
      <c r="D196" s="120"/>
      <c r="E196" s="120"/>
      <c r="F196" s="120"/>
    </row>
    <row r="197" spans="1:6" ht="15.75" customHeight="1">
      <c r="A197" s="120" t="s">
        <v>449</v>
      </c>
      <c r="B197" s="120"/>
      <c r="C197" s="120"/>
      <c r="D197" s="120"/>
      <c r="E197" s="120"/>
      <c r="F197" s="120"/>
    </row>
    <row r="198" spans="1:6" ht="15.75" customHeight="1">
      <c r="A198" s="120" t="s">
        <v>514</v>
      </c>
      <c r="B198" s="120"/>
      <c r="C198" s="120"/>
      <c r="D198" s="120"/>
      <c r="E198" s="120"/>
      <c r="F198" s="120"/>
    </row>
    <row r="199" spans="1:6">
      <c r="A199" s="83"/>
      <c r="B199" s="52"/>
      <c r="C199" s="52"/>
      <c r="D199" s="52"/>
      <c r="E199" s="52"/>
      <c r="F199" s="52"/>
    </row>
    <row r="200" spans="1:6" ht="15" customHeight="1">
      <c r="A200" s="121" t="s">
        <v>402</v>
      </c>
      <c r="B200" s="122"/>
      <c r="C200" s="122"/>
      <c r="D200" s="122"/>
      <c r="E200" s="122"/>
      <c r="F200" s="123"/>
    </row>
    <row r="201" spans="1:6" ht="15" customHeight="1">
      <c r="A201" s="124"/>
      <c r="B201" s="125"/>
      <c r="C201" s="84" t="s">
        <v>403</v>
      </c>
      <c r="D201" s="128" t="s">
        <v>404</v>
      </c>
      <c r="E201" s="130" t="s">
        <v>399</v>
      </c>
      <c r="F201" s="131"/>
    </row>
    <row r="202" spans="1:6">
      <c r="A202" s="126"/>
      <c r="B202" s="127"/>
      <c r="C202" s="85" t="s">
        <v>482</v>
      </c>
      <c r="D202" s="129"/>
      <c r="E202" s="53" t="s">
        <v>405</v>
      </c>
      <c r="F202" s="53" t="s">
        <v>397</v>
      </c>
    </row>
    <row r="203" spans="1:6" ht="15" customHeight="1">
      <c r="A203" s="118" t="s">
        <v>515</v>
      </c>
      <c r="B203" s="119"/>
      <c r="C203" s="50">
        <v>1772540.9</v>
      </c>
      <c r="D203" s="50">
        <v>1772540.9</v>
      </c>
      <c r="E203" s="53">
        <v>0</v>
      </c>
      <c r="F203" s="51">
        <v>1</v>
      </c>
    </row>
    <row r="204" spans="1:6" ht="15" customHeight="1">
      <c r="A204" s="118" t="s">
        <v>407</v>
      </c>
      <c r="B204" s="119"/>
      <c r="C204" s="53"/>
      <c r="D204" s="53"/>
      <c r="E204" s="53"/>
      <c r="F204" s="53"/>
    </row>
    <row r="205" spans="1:6" ht="15" customHeight="1">
      <c r="A205" s="118" t="s">
        <v>516</v>
      </c>
      <c r="B205" s="119"/>
      <c r="C205" s="50">
        <v>206921338.80000001</v>
      </c>
      <c r="D205" s="50">
        <v>202084291.90000001</v>
      </c>
      <c r="E205" s="50">
        <v>-4837046.9000000004</v>
      </c>
      <c r="F205" s="51">
        <v>0.97699999999999998</v>
      </c>
    </row>
    <row r="206" spans="1:6" ht="15" customHeight="1">
      <c r="A206" s="118" t="s">
        <v>409</v>
      </c>
      <c r="B206" s="119"/>
      <c r="C206" s="53"/>
      <c r="D206" s="53"/>
      <c r="E206" s="53"/>
      <c r="F206" s="53"/>
    </row>
    <row r="207" spans="1:6" ht="22.5">
      <c r="A207" s="81"/>
      <c r="B207" s="81" t="s">
        <v>517</v>
      </c>
      <c r="C207" s="50">
        <v>201714781.40000001</v>
      </c>
      <c r="D207" s="50">
        <v>196854722</v>
      </c>
      <c r="E207" s="50">
        <v>-4860059.4000000004</v>
      </c>
      <c r="F207" s="51">
        <v>0.97599999999999998</v>
      </c>
    </row>
    <row r="208" spans="1:6" ht="45">
      <c r="A208" s="81"/>
      <c r="B208" s="81" t="s">
        <v>518</v>
      </c>
      <c r="C208" s="50">
        <v>3126330</v>
      </c>
      <c r="D208" s="50">
        <v>3147817.4</v>
      </c>
      <c r="E208" s="50">
        <v>21487.4</v>
      </c>
      <c r="F208" s="51">
        <v>1.0069999999999999</v>
      </c>
    </row>
    <row r="209" spans="1:6" ht="67.5">
      <c r="A209" s="81"/>
      <c r="B209" s="81" t="s">
        <v>519</v>
      </c>
      <c r="C209" s="50">
        <v>1858754.5</v>
      </c>
      <c r="D209" s="50">
        <v>1827783.4</v>
      </c>
      <c r="E209" s="50">
        <v>-30971.1</v>
      </c>
      <c r="F209" s="51">
        <v>0.98299999999999998</v>
      </c>
    </row>
    <row r="210" spans="1:6" ht="22.5">
      <c r="A210" s="81"/>
      <c r="B210" s="81" t="s">
        <v>520</v>
      </c>
      <c r="C210" s="50">
        <v>117671.4</v>
      </c>
      <c r="D210" s="50">
        <v>131433.60000000001</v>
      </c>
      <c r="E210" s="50">
        <v>13762.2</v>
      </c>
      <c r="F210" s="51">
        <v>1.117</v>
      </c>
    </row>
    <row r="211" spans="1:6" ht="22.5">
      <c r="A211" s="81"/>
      <c r="B211" s="81" t="s">
        <v>415</v>
      </c>
      <c r="C211" s="50">
        <v>103801.5</v>
      </c>
      <c r="D211" s="50">
        <v>122535.5</v>
      </c>
      <c r="E211" s="50">
        <v>18734</v>
      </c>
      <c r="F211" s="51">
        <v>1.18</v>
      </c>
    </row>
    <row r="212" spans="1:6" ht="15" customHeight="1">
      <c r="A212" s="118" t="s">
        <v>418</v>
      </c>
      <c r="B212" s="119"/>
      <c r="C212" s="50">
        <v>208693879.69999999</v>
      </c>
      <c r="D212" s="50">
        <v>203856832.80000001</v>
      </c>
      <c r="E212" s="50">
        <v>-4837046.9000000004</v>
      </c>
      <c r="F212" s="51">
        <v>0.97699999999999998</v>
      </c>
    </row>
    <row r="213" spans="1:6" ht="60" customHeight="1">
      <c r="A213" s="118" t="s">
        <v>521</v>
      </c>
      <c r="B213" s="119"/>
      <c r="C213" s="50">
        <v>150090990.09999999</v>
      </c>
      <c r="D213" s="50">
        <v>150090990.09999999</v>
      </c>
      <c r="E213" s="53">
        <v>0</v>
      </c>
      <c r="F213" s="51">
        <v>1</v>
      </c>
    </row>
    <row r="214" spans="1:6" ht="33.75">
      <c r="A214" s="81"/>
      <c r="B214" s="81" t="s">
        <v>522</v>
      </c>
      <c r="C214" s="50">
        <v>129492065.5</v>
      </c>
      <c r="D214" s="50">
        <v>131573505.5</v>
      </c>
      <c r="E214" s="50">
        <v>2081440</v>
      </c>
      <c r="F214" s="51">
        <v>1.016</v>
      </c>
    </row>
    <row r="215" spans="1:6" ht="67.5">
      <c r="A215" s="81"/>
      <c r="B215" s="81" t="s">
        <v>523</v>
      </c>
      <c r="C215" s="50">
        <v>20548924.600000001</v>
      </c>
      <c r="D215" s="50">
        <v>18510832.199999999</v>
      </c>
      <c r="E215" s="50">
        <v>-2038092.4</v>
      </c>
      <c r="F215" s="51">
        <v>0.90100000000000002</v>
      </c>
    </row>
    <row r="216" spans="1:6">
      <c r="A216" s="81"/>
      <c r="B216" s="81" t="s">
        <v>524</v>
      </c>
      <c r="C216" s="50">
        <v>50000</v>
      </c>
      <c r="D216" s="50">
        <v>6652.4</v>
      </c>
      <c r="E216" s="50">
        <v>-43347.6</v>
      </c>
      <c r="F216" s="51">
        <v>0.13300000000000001</v>
      </c>
    </row>
    <row r="217" spans="1:6" ht="30" customHeight="1">
      <c r="A217" s="118" t="s">
        <v>490</v>
      </c>
      <c r="B217" s="119"/>
      <c r="C217" s="53">
        <v>0</v>
      </c>
      <c r="D217" s="53">
        <v>0.1</v>
      </c>
      <c r="E217" s="53">
        <v>0.1</v>
      </c>
      <c r="F217" s="53"/>
    </row>
    <row r="218" spans="1:6" ht="15" customHeight="1">
      <c r="A218" s="118" t="s">
        <v>510</v>
      </c>
      <c r="B218" s="119"/>
      <c r="C218" s="50">
        <v>358784869.80000001</v>
      </c>
      <c r="D218" s="50">
        <v>353947823</v>
      </c>
      <c r="E218" s="50">
        <v>-4837046.8</v>
      </c>
      <c r="F218" s="51">
        <v>0.98699999999999999</v>
      </c>
    </row>
    <row r="219" spans="1:6" ht="22.5">
      <c r="A219" s="81"/>
      <c r="B219" s="81" t="s">
        <v>494</v>
      </c>
      <c r="C219" s="53"/>
      <c r="D219" s="50">
        <v>4755481.8</v>
      </c>
      <c r="E219" s="50">
        <v>4755481.8</v>
      </c>
      <c r="F219" s="53"/>
    </row>
    <row r="220" spans="1:6" ht="15" customHeight="1">
      <c r="A220" s="118" t="s">
        <v>428</v>
      </c>
      <c r="B220" s="119"/>
      <c r="C220" s="53"/>
      <c r="D220" s="53"/>
      <c r="E220" s="53"/>
      <c r="F220" s="53"/>
    </row>
    <row r="221" spans="1:6" ht="15" customHeight="1">
      <c r="A221" s="118" t="s">
        <v>525</v>
      </c>
      <c r="B221" s="119"/>
      <c r="C221" s="50">
        <v>254230341.90000001</v>
      </c>
      <c r="D221" s="50">
        <v>259166685.09999999</v>
      </c>
      <c r="E221" s="50">
        <v>4936343.2</v>
      </c>
      <c r="F221" s="51">
        <v>1.0189999999999999</v>
      </c>
    </row>
    <row r="222" spans="1:6" ht="15" customHeight="1">
      <c r="A222" s="118" t="s">
        <v>430</v>
      </c>
      <c r="B222" s="119"/>
      <c r="C222" s="53"/>
      <c r="D222" s="53"/>
      <c r="E222" s="53"/>
      <c r="F222" s="53"/>
    </row>
    <row r="223" spans="1:6" ht="33.75">
      <c r="A223" s="81" t="s">
        <v>420</v>
      </c>
      <c r="B223" s="81" t="s">
        <v>526</v>
      </c>
      <c r="C223" s="50">
        <v>237174768.30000001</v>
      </c>
      <c r="D223" s="50">
        <v>244651962.40000001</v>
      </c>
      <c r="E223" s="50">
        <v>7477194.0999999996</v>
      </c>
      <c r="F223" s="51">
        <v>1.032</v>
      </c>
    </row>
    <row r="224" spans="1:6" ht="33.75">
      <c r="A224" s="81" t="s">
        <v>420</v>
      </c>
      <c r="B224" s="81" t="s">
        <v>511</v>
      </c>
      <c r="C224" s="50">
        <v>6115843</v>
      </c>
      <c r="D224" s="50">
        <v>3789492.9</v>
      </c>
      <c r="E224" s="50">
        <v>-2326350.1</v>
      </c>
      <c r="F224" s="51">
        <v>0.62</v>
      </c>
    </row>
    <row r="225" spans="1:6" ht="45">
      <c r="A225" s="81" t="s">
        <v>420</v>
      </c>
      <c r="B225" s="81" t="s">
        <v>498</v>
      </c>
      <c r="C225" s="50">
        <v>5079059.3</v>
      </c>
      <c r="D225" s="50">
        <v>4916820.2</v>
      </c>
      <c r="E225" s="50">
        <v>-162239.1</v>
      </c>
      <c r="F225" s="51">
        <v>0.96799999999999997</v>
      </c>
    </row>
    <row r="226" spans="1:6" ht="33.75">
      <c r="A226" s="81" t="s">
        <v>420</v>
      </c>
      <c r="B226" s="81" t="s">
        <v>497</v>
      </c>
      <c r="C226" s="50">
        <v>81734.399999999994</v>
      </c>
      <c r="D226" s="50">
        <v>67519.100000000006</v>
      </c>
      <c r="E226" s="50">
        <v>-14215.3</v>
      </c>
      <c r="F226" s="51">
        <v>0.82599999999999996</v>
      </c>
    </row>
    <row r="227" spans="1:6" ht="22.5">
      <c r="A227" s="81" t="s">
        <v>420</v>
      </c>
      <c r="B227" s="81" t="s">
        <v>436</v>
      </c>
      <c r="C227" s="50">
        <v>195653.9</v>
      </c>
      <c r="D227" s="50">
        <v>193617.4</v>
      </c>
      <c r="E227" s="50">
        <v>-2036.5</v>
      </c>
      <c r="F227" s="51">
        <v>0.99</v>
      </c>
    </row>
    <row r="228" spans="1:6" ht="22.5">
      <c r="A228" s="81" t="s">
        <v>420</v>
      </c>
      <c r="B228" s="81" t="s">
        <v>527</v>
      </c>
      <c r="C228" s="50">
        <v>79453.8</v>
      </c>
      <c r="D228" s="50">
        <v>81672.600000000006</v>
      </c>
      <c r="E228" s="50">
        <v>2218.8000000000002</v>
      </c>
      <c r="F228" s="51">
        <v>1.028</v>
      </c>
    </row>
    <row r="229" spans="1:6" ht="22.5">
      <c r="A229" s="81" t="s">
        <v>420</v>
      </c>
      <c r="B229" s="81" t="s">
        <v>528</v>
      </c>
      <c r="C229" s="50">
        <v>5503829.2000000002</v>
      </c>
      <c r="D229" s="50">
        <v>5465600.5</v>
      </c>
      <c r="E229" s="50">
        <v>-38228.699999999997</v>
      </c>
      <c r="F229" s="51">
        <v>0.99299999999999999</v>
      </c>
    </row>
    <row r="230" spans="1:6" ht="33.75">
      <c r="A230" s="81"/>
      <c r="B230" s="81" t="s">
        <v>529</v>
      </c>
      <c r="C230" s="50">
        <v>1049466.3999999999</v>
      </c>
      <c r="D230" s="50">
        <v>1014210</v>
      </c>
      <c r="E230" s="50">
        <v>-35256.400000000001</v>
      </c>
      <c r="F230" s="51">
        <v>0.96599999999999997</v>
      </c>
    </row>
    <row r="231" spans="1:6" ht="60" customHeight="1">
      <c r="A231" s="118" t="s">
        <v>530</v>
      </c>
      <c r="B231" s="119"/>
      <c r="C231" s="50">
        <v>104454672.2</v>
      </c>
      <c r="D231" s="50">
        <v>99437904.200000003</v>
      </c>
      <c r="E231" s="50">
        <v>-5016768</v>
      </c>
      <c r="F231" s="51">
        <v>0.95199999999999996</v>
      </c>
    </row>
    <row r="232" spans="1:6" ht="22.5">
      <c r="A232" s="81"/>
      <c r="B232" s="81" t="s">
        <v>531</v>
      </c>
      <c r="C232" s="50">
        <v>50000</v>
      </c>
      <c r="D232" s="50">
        <v>5947.6</v>
      </c>
      <c r="E232" s="50">
        <v>-44052.4</v>
      </c>
      <c r="F232" s="51">
        <v>0.11899999999999999</v>
      </c>
    </row>
    <row r="233" spans="1:6" ht="15" customHeight="1">
      <c r="A233" s="118" t="s">
        <v>447</v>
      </c>
      <c r="B233" s="119"/>
      <c r="C233" s="50">
        <v>358685014.10000002</v>
      </c>
      <c r="D233" s="50">
        <v>358604589.30000001</v>
      </c>
      <c r="E233" s="50">
        <v>-80424.800000000003</v>
      </c>
      <c r="F233" s="51">
        <v>1</v>
      </c>
    </row>
    <row r="234" spans="1:6" ht="15" customHeight="1">
      <c r="A234" s="118" t="s">
        <v>532</v>
      </c>
      <c r="B234" s="119"/>
      <c r="C234" s="50">
        <v>99855.7</v>
      </c>
      <c r="D234" s="50">
        <v>98715.5</v>
      </c>
      <c r="E234" s="50">
        <v>-1140.2</v>
      </c>
      <c r="F234" s="51">
        <v>0.98899999999999999</v>
      </c>
    </row>
  </sheetData>
  <mergeCells count="128">
    <mergeCell ref="A2:F2"/>
    <mergeCell ref="A3:B4"/>
    <mergeCell ref="C3:C4"/>
    <mergeCell ref="D3:D4"/>
    <mergeCell ref="E3:F3"/>
    <mergeCell ref="A5:B5"/>
    <mergeCell ref="A22:B22"/>
    <mergeCell ref="A23:B23"/>
    <mergeCell ref="A24:B24"/>
    <mergeCell ref="A26:B26"/>
    <mergeCell ref="A27:B27"/>
    <mergeCell ref="A28:B28"/>
    <mergeCell ref="A6:B6"/>
    <mergeCell ref="A7:B7"/>
    <mergeCell ref="A8:B8"/>
    <mergeCell ref="A17:B17"/>
    <mergeCell ref="A18:B18"/>
    <mergeCell ref="A19:B19"/>
    <mergeCell ref="A47:B47"/>
    <mergeCell ref="A56:B57"/>
    <mergeCell ref="E56:F56"/>
    <mergeCell ref="A58:B58"/>
    <mergeCell ref="A59:B59"/>
    <mergeCell ref="A60:B60"/>
    <mergeCell ref="A29:B29"/>
    <mergeCell ref="A41:B41"/>
    <mergeCell ref="A42:B42"/>
    <mergeCell ref="A44:B44"/>
    <mergeCell ref="A45:B45"/>
    <mergeCell ref="A46:B46"/>
    <mergeCell ref="A73:B73"/>
    <mergeCell ref="A74:B74"/>
    <mergeCell ref="A75:B75"/>
    <mergeCell ref="A76:B76"/>
    <mergeCell ref="A77:B77"/>
    <mergeCell ref="A78:B78"/>
    <mergeCell ref="A61:B61"/>
    <mergeCell ref="A62:A68"/>
    <mergeCell ref="A69:B69"/>
    <mergeCell ref="A70:B70"/>
    <mergeCell ref="A71:B71"/>
    <mergeCell ref="A72:B72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97:B97"/>
    <mergeCell ref="A98:B98"/>
    <mergeCell ref="A108:B109"/>
    <mergeCell ref="D108:D109"/>
    <mergeCell ref="E108:F108"/>
    <mergeCell ref="A110:B110"/>
    <mergeCell ref="A91:B91"/>
    <mergeCell ref="A92:B92"/>
    <mergeCell ref="A93:B93"/>
    <mergeCell ref="A94:B94"/>
    <mergeCell ref="A95:B95"/>
    <mergeCell ref="A96:B96"/>
    <mergeCell ref="A123:B123"/>
    <mergeCell ref="A124:B124"/>
    <mergeCell ref="A125:B125"/>
    <mergeCell ref="A126:B126"/>
    <mergeCell ref="A127:B127"/>
    <mergeCell ref="A129:B129"/>
    <mergeCell ref="A111:B111"/>
    <mergeCell ref="A112:B112"/>
    <mergeCell ref="A113:B113"/>
    <mergeCell ref="A114:A120"/>
    <mergeCell ref="A121:B121"/>
    <mergeCell ref="A122:B122"/>
    <mergeCell ref="A145:B145"/>
    <mergeCell ref="A146:B146"/>
    <mergeCell ref="A158:B159"/>
    <mergeCell ref="C158:C159"/>
    <mergeCell ref="E158:F158"/>
    <mergeCell ref="A160:B160"/>
    <mergeCell ref="A131:B131"/>
    <mergeCell ref="A132:B132"/>
    <mergeCell ref="A133:B133"/>
    <mergeCell ref="A142:B142"/>
    <mergeCell ref="A143:B143"/>
    <mergeCell ref="A144:B144"/>
    <mergeCell ref="A174:B174"/>
    <mergeCell ref="A175:B175"/>
    <mergeCell ref="A176:B176"/>
    <mergeCell ref="A177:B177"/>
    <mergeCell ref="A178:B178"/>
    <mergeCell ref="A179:B179"/>
    <mergeCell ref="A161:B161"/>
    <mergeCell ref="A162:B162"/>
    <mergeCell ref="A163:B163"/>
    <mergeCell ref="A171:B171"/>
    <mergeCell ref="A172:B172"/>
    <mergeCell ref="A173:B173"/>
    <mergeCell ref="A197:F197"/>
    <mergeCell ref="A198:F198"/>
    <mergeCell ref="A200:F200"/>
    <mergeCell ref="A201:B202"/>
    <mergeCell ref="D201:D202"/>
    <mergeCell ref="E201:F201"/>
    <mergeCell ref="A188:B188"/>
    <mergeCell ref="A189:B189"/>
    <mergeCell ref="A190:B190"/>
    <mergeCell ref="A191:B191"/>
    <mergeCell ref="A192:B192"/>
    <mergeCell ref="A196:F196"/>
    <mergeCell ref="A233:B233"/>
    <mergeCell ref="A234:B234"/>
    <mergeCell ref="A217:B217"/>
    <mergeCell ref="A218:B218"/>
    <mergeCell ref="A220:B220"/>
    <mergeCell ref="A221:B221"/>
    <mergeCell ref="A222:B222"/>
    <mergeCell ref="A231:B231"/>
    <mergeCell ref="A203:B203"/>
    <mergeCell ref="A204:B204"/>
    <mergeCell ref="A205:B205"/>
    <mergeCell ref="A206:B206"/>
    <mergeCell ref="A212:B212"/>
    <mergeCell ref="A213:B2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workbookViewId="0">
      <selection activeCell="D8" sqref="D8:D14"/>
    </sheetView>
  </sheetViews>
  <sheetFormatPr defaultRowHeight="15"/>
  <cols>
    <col min="1" max="1" width="62.85546875" customWidth="1"/>
    <col min="2" max="2" width="68.42578125" customWidth="1"/>
  </cols>
  <sheetData>
    <row r="1" spans="1:6">
      <c r="A1" s="86" t="s">
        <v>533</v>
      </c>
      <c r="B1" s="52"/>
      <c r="C1" s="52"/>
      <c r="D1" s="52"/>
      <c r="E1" s="52"/>
      <c r="F1" s="52"/>
    </row>
    <row r="2" spans="1:6">
      <c r="A2" s="86" t="s">
        <v>534</v>
      </c>
      <c r="B2" s="52"/>
      <c r="C2" s="52"/>
      <c r="D2" s="52"/>
      <c r="E2" s="52"/>
      <c r="F2" s="52"/>
    </row>
    <row r="3" spans="1:6" ht="15.75" thickBot="1">
      <c r="A3" s="87" t="s">
        <v>535</v>
      </c>
      <c r="B3" s="52"/>
      <c r="C3" s="52"/>
      <c r="D3" s="52"/>
      <c r="E3" s="52"/>
      <c r="F3" s="52"/>
    </row>
    <row r="4" spans="1:6" ht="102" thickBot="1">
      <c r="A4" s="88" t="s">
        <v>398</v>
      </c>
      <c r="B4" s="88" t="s">
        <v>536</v>
      </c>
      <c r="C4" s="89" t="s">
        <v>537</v>
      </c>
      <c r="D4" s="88" t="s">
        <v>538</v>
      </c>
      <c r="E4" s="88" t="s">
        <v>397</v>
      </c>
      <c r="F4" s="52"/>
    </row>
    <row r="5" spans="1:6" ht="15.75" thickBot="1">
      <c r="A5" s="90" t="s">
        <v>539</v>
      </c>
      <c r="B5" s="90" t="s">
        <v>540</v>
      </c>
      <c r="C5" s="90">
        <v>1</v>
      </c>
      <c r="D5" s="90">
        <v>2</v>
      </c>
      <c r="E5" s="90" t="s">
        <v>541</v>
      </c>
      <c r="F5" s="52"/>
    </row>
    <row r="6" spans="1:6" ht="21.75" customHeight="1" thickBot="1">
      <c r="A6" s="91"/>
      <c r="B6" s="92" t="s">
        <v>406</v>
      </c>
      <c r="C6" s="88">
        <v>3084273</v>
      </c>
      <c r="D6" s="88">
        <v>3251932.2</v>
      </c>
      <c r="E6" s="93">
        <v>1.054</v>
      </c>
      <c r="F6" s="52"/>
    </row>
    <row r="7" spans="1:6" ht="21.75" customHeight="1" thickBot="1">
      <c r="A7" s="91"/>
      <c r="B7" s="92" t="s">
        <v>542</v>
      </c>
      <c r="C7" s="94"/>
      <c r="D7" s="94"/>
      <c r="E7" s="94"/>
      <c r="F7" s="52"/>
    </row>
    <row r="8" spans="1:6" ht="21.75" customHeight="1" thickBot="1">
      <c r="A8" s="90">
        <v>1</v>
      </c>
      <c r="B8" s="92" t="s">
        <v>543</v>
      </c>
      <c r="C8" s="88">
        <v>16911335</v>
      </c>
      <c r="D8" s="88">
        <v>16658933.800000001</v>
      </c>
      <c r="E8" s="93">
        <v>0.98499999999999999</v>
      </c>
      <c r="F8" s="52"/>
    </row>
    <row r="9" spans="1:6" ht="21.75" customHeight="1" thickBot="1">
      <c r="A9" s="90">
        <v>2</v>
      </c>
      <c r="B9" s="92" t="s">
        <v>544</v>
      </c>
      <c r="C9" s="88">
        <v>9927</v>
      </c>
      <c r="D9" s="88">
        <v>11135.7</v>
      </c>
      <c r="E9" s="93">
        <v>1.1220000000000001</v>
      </c>
      <c r="F9" s="52"/>
    </row>
    <row r="10" spans="1:6" ht="21.75" customHeight="1" thickBot="1">
      <c r="A10" s="90">
        <v>3</v>
      </c>
      <c r="B10" s="92" t="s">
        <v>545</v>
      </c>
      <c r="C10" s="88">
        <v>25809</v>
      </c>
      <c r="D10" s="88">
        <v>26362.799999999999</v>
      </c>
      <c r="E10" s="93">
        <v>1.0209999999999999</v>
      </c>
      <c r="F10" s="52"/>
    </row>
    <row r="11" spans="1:6" ht="21.75" customHeight="1" thickBot="1">
      <c r="A11" s="90">
        <v>4</v>
      </c>
      <c r="B11" s="92" t="s">
        <v>546</v>
      </c>
      <c r="C11" s="94"/>
      <c r="D11" s="88">
        <v>424.4</v>
      </c>
      <c r="E11" s="94"/>
      <c r="F11" s="52"/>
    </row>
    <row r="12" spans="1:6" ht="21.75" customHeight="1" thickBot="1">
      <c r="A12" s="90">
        <v>5</v>
      </c>
      <c r="B12" s="92" t="s">
        <v>547</v>
      </c>
      <c r="C12" s="88">
        <v>16494</v>
      </c>
      <c r="D12" s="88">
        <v>14989.1</v>
      </c>
      <c r="E12" s="93">
        <v>0.90900000000000003</v>
      </c>
      <c r="F12" s="52"/>
    </row>
    <row r="13" spans="1:6" ht="21.75" customHeight="1" thickBot="1">
      <c r="A13" s="90">
        <v>6</v>
      </c>
      <c r="B13" s="92" t="s">
        <v>548</v>
      </c>
      <c r="C13" s="94"/>
      <c r="D13" s="94"/>
      <c r="E13" s="94"/>
      <c r="F13" s="52"/>
    </row>
    <row r="14" spans="1:6" ht="21.75" customHeight="1" thickBot="1">
      <c r="A14" s="90">
        <v>7</v>
      </c>
      <c r="B14" s="92" t="s">
        <v>549</v>
      </c>
      <c r="C14" s="88">
        <v>39444</v>
      </c>
      <c r="D14" s="88">
        <v>41238.6</v>
      </c>
      <c r="E14" s="93">
        <v>1.0449999999999999</v>
      </c>
      <c r="F14" s="52"/>
    </row>
    <row r="15" spans="1:6" ht="21.75" customHeight="1" thickBot="1">
      <c r="A15" s="90" t="s">
        <v>88</v>
      </c>
      <c r="B15" s="95" t="s">
        <v>550</v>
      </c>
      <c r="C15" s="90">
        <v>29605</v>
      </c>
      <c r="D15" s="90">
        <v>32776</v>
      </c>
      <c r="E15" s="96">
        <v>1.107</v>
      </c>
      <c r="F15" s="52"/>
    </row>
    <row r="16" spans="1:6" ht="21.75" customHeight="1" thickBot="1">
      <c r="A16" s="91"/>
      <c r="B16" s="92" t="s">
        <v>551</v>
      </c>
      <c r="C16" s="88">
        <v>17003009</v>
      </c>
      <c r="D16" s="88">
        <v>16753084.4</v>
      </c>
      <c r="E16" s="93">
        <v>0.98499999999999999</v>
      </c>
      <c r="F16" s="52"/>
    </row>
    <row r="17" spans="1:6" ht="21.75" customHeight="1" thickBot="1">
      <c r="A17" s="91"/>
      <c r="B17" s="92" t="s">
        <v>552</v>
      </c>
      <c r="C17" s="88">
        <v>20087282</v>
      </c>
      <c r="D17" s="88">
        <v>20005016.600000001</v>
      </c>
      <c r="E17" s="93">
        <v>0.996</v>
      </c>
      <c r="F17" s="52"/>
    </row>
    <row r="18" spans="1:6" ht="21.75" customHeight="1" thickBot="1">
      <c r="A18" s="91"/>
      <c r="B18" s="92" t="s">
        <v>553</v>
      </c>
      <c r="C18" s="94"/>
      <c r="D18" s="94"/>
      <c r="E18" s="94"/>
      <c r="F18" s="52"/>
    </row>
    <row r="19" spans="1:6" ht="21.75" customHeight="1" thickBot="1">
      <c r="A19" s="90">
        <v>1</v>
      </c>
      <c r="B19" s="92" t="s">
        <v>554</v>
      </c>
      <c r="C19" s="88">
        <v>10297792</v>
      </c>
      <c r="D19" s="88">
        <v>9715672.5999999996</v>
      </c>
      <c r="E19" s="93">
        <v>0.94299999999999995</v>
      </c>
      <c r="F19" s="52"/>
    </row>
    <row r="20" spans="1:6" ht="21.75" customHeight="1" thickBot="1">
      <c r="A20" s="90" t="s">
        <v>555</v>
      </c>
      <c r="B20" s="95" t="s">
        <v>556</v>
      </c>
      <c r="C20" s="90">
        <v>6441260</v>
      </c>
      <c r="D20" s="90">
        <v>6067827.9000000004</v>
      </c>
      <c r="E20" s="96">
        <v>0.94199999999999995</v>
      </c>
      <c r="F20" s="52"/>
    </row>
    <row r="21" spans="1:6" ht="21.75" customHeight="1" thickBot="1">
      <c r="A21" s="90" t="s">
        <v>557</v>
      </c>
      <c r="B21" s="95" t="s">
        <v>558</v>
      </c>
      <c r="C21" s="90">
        <v>3449711</v>
      </c>
      <c r="D21" s="90">
        <v>3318457.4</v>
      </c>
      <c r="E21" s="96">
        <v>0.96199999999999997</v>
      </c>
      <c r="F21" s="52"/>
    </row>
    <row r="22" spans="1:6" ht="21.75" customHeight="1" thickBot="1">
      <c r="A22" s="90" t="s">
        <v>559</v>
      </c>
      <c r="B22" s="95" t="s">
        <v>560</v>
      </c>
      <c r="C22" s="90">
        <v>29605</v>
      </c>
      <c r="D22" s="91"/>
      <c r="E22" s="91"/>
      <c r="F22" s="52"/>
    </row>
    <row r="23" spans="1:6" ht="21.75" customHeight="1" thickBot="1">
      <c r="A23" s="90" t="s">
        <v>561</v>
      </c>
      <c r="B23" s="95" t="s">
        <v>562</v>
      </c>
      <c r="C23" s="90">
        <v>53216</v>
      </c>
      <c r="D23" s="90">
        <v>39464.5</v>
      </c>
      <c r="E23" s="96">
        <v>0.74199999999999999</v>
      </c>
      <c r="F23" s="52"/>
    </row>
    <row r="24" spans="1:6" ht="21.75" customHeight="1" thickBot="1">
      <c r="A24" s="90" t="s">
        <v>563</v>
      </c>
      <c r="B24" s="95" t="s">
        <v>564</v>
      </c>
      <c r="C24" s="90">
        <v>324000</v>
      </c>
      <c r="D24" s="90">
        <v>289922.8</v>
      </c>
      <c r="E24" s="96">
        <v>0.89500000000000002</v>
      </c>
      <c r="F24" s="52"/>
    </row>
    <row r="25" spans="1:6" ht="21.75" customHeight="1" thickBot="1">
      <c r="A25" s="90">
        <v>2</v>
      </c>
      <c r="B25" s="92" t="s">
        <v>565</v>
      </c>
      <c r="C25" s="88">
        <v>6880666</v>
      </c>
      <c r="D25" s="88">
        <v>6489630.2000000002</v>
      </c>
      <c r="E25" s="93">
        <v>0.94299999999999995</v>
      </c>
      <c r="F25" s="52"/>
    </row>
    <row r="26" spans="1:6" ht="21.75" customHeight="1" thickBot="1">
      <c r="A26" s="90" t="s">
        <v>566</v>
      </c>
      <c r="B26" s="92" t="s">
        <v>567</v>
      </c>
      <c r="C26" s="88">
        <v>6126479</v>
      </c>
      <c r="D26" s="88">
        <v>5891705.7000000002</v>
      </c>
      <c r="E26" s="93">
        <v>0.96199999999999997</v>
      </c>
      <c r="F26" s="52"/>
    </row>
    <row r="27" spans="1:6" ht="21.75" customHeight="1" thickBot="1">
      <c r="A27" s="90" t="s">
        <v>568</v>
      </c>
      <c r="B27" s="92" t="s">
        <v>569</v>
      </c>
      <c r="C27" s="88">
        <v>143695</v>
      </c>
      <c r="D27" s="88">
        <v>100092.5</v>
      </c>
      <c r="E27" s="93">
        <v>0.69699999999999995</v>
      </c>
      <c r="F27" s="52"/>
    </row>
    <row r="28" spans="1:6" ht="21.75" customHeight="1" thickBot="1">
      <c r="A28" s="90" t="s">
        <v>570</v>
      </c>
      <c r="B28" s="92" t="s">
        <v>571</v>
      </c>
      <c r="C28" s="88">
        <v>0</v>
      </c>
      <c r="D28" s="88">
        <v>0</v>
      </c>
      <c r="E28" s="94"/>
      <c r="F28" s="52"/>
    </row>
    <row r="29" spans="1:6" ht="21.75" customHeight="1" thickBot="1">
      <c r="A29" s="90" t="s">
        <v>572</v>
      </c>
      <c r="B29" s="92" t="s">
        <v>573</v>
      </c>
      <c r="C29" s="88">
        <v>765</v>
      </c>
      <c r="D29" s="88">
        <v>500.7</v>
      </c>
      <c r="E29" s="93">
        <v>0.65500000000000003</v>
      </c>
      <c r="F29" s="52"/>
    </row>
    <row r="30" spans="1:6" ht="21.75" customHeight="1" thickBot="1">
      <c r="A30" s="90" t="s">
        <v>574</v>
      </c>
      <c r="B30" s="92" t="s">
        <v>575</v>
      </c>
      <c r="C30" s="88">
        <v>609727</v>
      </c>
      <c r="D30" s="88">
        <v>497331.3</v>
      </c>
      <c r="E30" s="93">
        <v>0.81599999999999995</v>
      </c>
      <c r="F30" s="52"/>
    </row>
    <row r="31" spans="1:6" ht="21.75" customHeight="1" thickBot="1">
      <c r="A31" s="90" t="s">
        <v>576</v>
      </c>
      <c r="B31" s="95" t="s">
        <v>577</v>
      </c>
      <c r="C31" s="90">
        <v>87981</v>
      </c>
      <c r="D31" s="90">
        <v>87058.4</v>
      </c>
      <c r="E31" s="96">
        <v>0.99</v>
      </c>
      <c r="F31" s="52"/>
    </row>
    <row r="32" spans="1:6" ht="21.75" customHeight="1" thickBot="1">
      <c r="A32" s="90">
        <v>3</v>
      </c>
      <c r="B32" s="92" t="s">
        <v>578</v>
      </c>
      <c r="C32" s="88">
        <v>20736</v>
      </c>
      <c r="D32" s="88">
        <v>384</v>
      </c>
      <c r="E32" s="93">
        <v>1.9E-2</v>
      </c>
      <c r="F32" s="52"/>
    </row>
    <row r="33" spans="1:6" ht="21.75" customHeight="1" thickBot="1">
      <c r="A33" s="90">
        <v>4</v>
      </c>
      <c r="B33" s="92" t="s">
        <v>579</v>
      </c>
      <c r="C33" s="88">
        <v>85165</v>
      </c>
      <c r="D33" s="88">
        <v>66135.899999999994</v>
      </c>
      <c r="E33" s="93">
        <v>0.77700000000000002</v>
      </c>
      <c r="F33" s="52"/>
    </row>
    <row r="34" spans="1:6" ht="21.75" customHeight="1" thickBot="1">
      <c r="A34" s="90" t="s">
        <v>17</v>
      </c>
      <c r="B34" s="95" t="s">
        <v>580</v>
      </c>
      <c r="C34" s="90">
        <v>30754</v>
      </c>
      <c r="D34" s="90">
        <v>30394.6</v>
      </c>
      <c r="E34" s="96">
        <v>0.98799999999999999</v>
      </c>
      <c r="F34" s="52"/>
    </row>
    <row r="35" spans="1:6" ht="21.75" customHeight="1" thickBot="1">
      <c r="A35" s="90" t="s">
        <v>20</v>
      </c>
      <c r="B35" s="95" t="s">
        <v>581</v>
      </c>
      <c r="C35" s="90">
        <v>2024</v>
      </c>
      <c r="D35" s="90">
        <v>1999.1</v>
      </c>
      <c r="E35" s="96">
        <v>0.98799999999999999</v>
      </c>
      <c r="F35" s="52"/>
    </row>
    <row r="36" spans="1:6" ht="21.75" customHeight="1" thickBot="1">
      <c r="A36" s="90" t="s">
        <v>23</v>
      </c>
      <c r="B36" s="95" t="s">
        <v>582</v>
      </c>
      <c r="C36" s="90">
        <v>6631</v>
      </c>
      <c r="D36" s="90">
        <v>6494.1</v>
      </c>
      <c r="E36" s="96">
        <v>0.97899999999999998</v>
      </c>
      <c r="F36" s="52"/>
    </row>
    <row r="37" spans="1:6" ht="21.75" customHeight="1" thickBot="1">
      <c r="A37" s="90" t="s">
        <v>583</v>
      </c>
      <c r="B37" s="95" t="s">
        <v>584</v>
      </c>
      <c r="C37" s="90">
        <v>31940</v>
      </c>
      <c r="D37" s="90">
        <v>23958.3</v>
      </c>
      <c r="E37" s="96">
        <v>0.75</v>
      </c>
      <c r="F37" s="52"/>
    </row>
    <row r="38" spans="1:6" ht="21.75" customHeight="1" thickBot="1">
      <c r="A38" s="90" t="s">
        <v>31</v>
      </c>
      <c r="B38" s="95" t="s">
        <v>585</v>
      </c>
      <c r="C38" s="90">
        <v>6361</v>
      </c>
      <c r="D38" s="90">
        <v>1580.9</v>
      </c>
      <c r="E38" s="96">
        <v>0.249</v>
      </c>
      <c r="F38" s="52"/>
    </row>
    <row r="39" spans="1:6" ht="21.75" customHeight="1" thickBot="1">
      <c r="A39" s="90" t="s">
        <v>586</v>
      </c>
      <c r="B39" s="95" t="s">
        <v>587</v>
      </c>
      <c r="C39" s="90">
        <v>5650</v>
      </c>
      <c r="D39" s="90">
        <v>370.6</v>
      </c>
      <c r="E39" s="96">
        <v>6.6000000000000003E-2</v>
      </c>
      <c r="F39" s="52"/>
    </row>
    <row r="40" spans="1:6" ht="21.75" customHeight="1" thickBot="1">
      <c r="A40" s="90" t="s">
        <v>588</v>
      </c>
      <c r="B40" s="95" t="s">
        <v>589</v>
      </c>
      <c r="C40" s="90">
        <v>1805</v>
      </c>
      <c r="D40" s="90">
        <v>1338.3</v>
      </c>
      <c r="E40" s="96">
        <v>0.74099999999999999</v>
      </c>
      <c r="F40" s="52"/>
    </row>
    <row r="41" spans="1:6" ht="21.75" customHeight="1" thickBot="1">
      <c r="A41" s="90">
        <v>5</v>
      </c>
      <c r="B41" s="92" t="s">
        <v>590</v>
      </c>
      <c r="C41" s="88">
        <v>1295543</v>
      </c>
      <c r="D41" s="88">
        <v>1272212.7</v>
      </c>
      <c r="E41" s="93">
        <v>0.98199999999999998</v>
      </c>
      <c r="F41" s="52"/>
    </row>
    <row r="42" spans="1:6" ht="21.75" customHeight="1" thickBot="1">
      <c r="A42" s="90" t="s">
        <v>56</v>
      </c>
      <c r="B42" s="95" t="s">
        <v>591</v>
      </c>
      <c r="C42" s="88">
        <v>1271198</v>
      </c>
      <c r="D42" s="88">
        <v>1260335.5</v>
      </c>
      <c r="E42" s="93">
        <v>0.99099999999999999</v>
      </c>
      <c r="F42" s="52"/>
    </row>
    <row r="43" spans="1:6" ht="21.75" customHeight="1" thickBot="1">
      <c r="A43" s="90" t="s">
        <v>592</v>
      </c>
      <c r="B43" s="95" t="s">
        <v>593</v>
      </c>
      <c r="C43" s="90">
        <v>950997</v>
      </c>
      <c r="D43" s="90">
        <v>948441.7</v>
      </c>
      <c r="E43" s="96">
        <v>0.997</v>
      </c>
      <c r="F43" s="52"/>
    </row>
    <row r="44" spans="1:6" ht="21.75" customHeight="1" thickBot="1">
      <c r="A44" s="90" t="s">
        <v>60</v>
      </c>
      <c r="B44" s="95" t="s">
        <v>594</v>
      </c>
      <c r="C44" s="88">
        <v>24345</v>
      </c>
      <c r="D44" s="88">
        <v>11877.2</v>
      </c>
      <c r="E44" s="93">
        <v>0.48799999999999999</v>
      </c>
      <c r="F44" s="52"/>
    </row>
    <row r="45" spans="1:6" ht="21.75" customHeight="1" thickBot="1">
      <c r="A45" s="91"/>
      <c r="B45" s="92" t="s">
        <v>595</v>
      </c>
      <c r="C45" s="88">
        <v>18579902</v>
      </c>
      <c r="D45" s="88">
        <v>17544035.399999999</v>
      </c>
      <c r="E45" s="93">
        <v>0.94399999999999995</v>
      </c>
      <c r="F45" s="52"/>
    </row>
    <row r="46" spans="1:6" ht="21.75" customHeight="1" thickBot="1">
      <c r="A46" s="91"/>
      <c r="B46" s="92" t="s">
        <v>596</v>
      </c>
      <c r="C46" s="90">
        <v>1507380</v>
      </c>
      <c r="D46" s="90">
        <v>2383465.1</v>
      </c>
      <c r="E46" s="91"/>
      <c r="F46" s="52"/>
    </row>
    <row r="47" spans="1:6" ht="21.75" customHeight="1" thickBot="1">
      <c r="A47" s="91"/>
      <c r="B47" s="95" t="s">
        <v>597</v>
      </c>
      <c r="C47" s="90">
        <v>464485</v>
      </c>
      <c r="D47" s="91"/>
      <c r="E47" s="91"/>
      <c r="F47" s="52"/>
    </row>
    <row r="48" spans="1:6" ht="21.75" customHeight="1" thickBot="1">
      <c r="A48" s="170" t="s">
        <v>598</v>
      </c>
      <c r="B48" s="171"/>
      <c r="C48" s="171"/>
      <c r="D48" s="172"/>
      <c r="E48" s="52"/>
      <c r="F48" s="52"/>
    </row>
    <row r="49" spans="1:6" ht="21.75" customHeight="1" thickBot="1">
      <c r="A49" s="90" t="s">
        <v>599</v>
      </c>
      <c r="B49" s="90" t="s">
        <v>600</v>
      </c>
      <c r="C49" s="90" t="s">
        <v>601</v>
      </c>
      <c r="D49" s="90" t="s">
        <v>602</v>
      </c>
      <c r="E49" s="52"/>
      <c r="F49" s="52"/>
    </row>
    <row r="50" spans="1:6" ht="21.75" customHeight="1" thickBot="1">
      <c r="A50" s="90" t="s">
        <v>539</v>
      </c>
      <c r="B50" s="90" t="s">
        <v>540</v>
      </c>
      <c r="C50" s="90">
        <v>1</v>
      </c>
      <c r="D50" s="90">
        <v>2</v>
      </c>
      <c r="E50" s="52"/>
      <c r="F50" s="52"/>
    </row>
    <row r="51" spans="1:6" ht="21.75" customHeight="1" thickBot="1">
      <c r="A51" s="92" t="s">
        <v>603</v>
      </c>
      <c r="B51" s="91"/>
      <c r="C51" s="88">
        <v>20087282</v>
      </c>
      <c r="D51" s="88">
        <v>20005016.600000001</v>
      </c>
      <c r="E51" s="52"/>
      <c r="F51" s="52"/>
    </row>
    <row r="52" spans="1:6" ht="21.75" customHeight="1" thickBot="1">
      <c r="A52" s="92" t="s">
        <v>406</v>
      </c>
      <c r="B52" s="91"/>
      <c r="C52" s="88">
        <v>3084273</v>
      </c>
      <c r="D52" s="88">
        <v>3251932.2</v>
      </c>
      <c r="E52" s="52"/>
      <c r="F52" s="52"/>
    </row>
    <row r="53" spans="1:6" ht="21.75" customHeight="1" thickBot="1">
      <c r="A53" s="92" t="s">
        <v>543</v>
      </c>
      <c r="B53" s="90">
        <v>1</v>
      </c>
      <c r="C53" s="88">
        <v>16911335</v>
      </c>
      <c r="D53" s="88">
        <v>16658933.800000001</v>
      </c>
      <c r="E53" s="52"/>
      <c r="F53" s="52"/>
    </row>
    <row r="54" spans="1:6" ht="21.75" customHeight="1" thickBot="1">
      <c r="A54" s="92" t="s">
        <v>544</v>
      </c>
      <c r="B54" s="90">
        <v>2</v>
      </c>
      <c r="C54" s="88">
        <v>9927</v>
      </c>
      <c r="D54" s="88">
        <v>11135.7</v>
      </c>
      <c r="E54" s="52"/>
      <c r="F54" s="52"/>
    </row>
    <row r="55" spans="1:6" ht="21.75" customHeight="1" thickBot="1">
      <c r="A55" s="92" t="s">
        <v>545</v>
      </c>
      <c r="B55" s="90">
        <v>3</v>
      </c>
      <c r="C55" s="88">
        <v>25809</v>
      </c>
      <c r="D55" s="88">
        <v>26362.799999999999</v>
      </c>
      <c r="E55" s="52"/>
      <c r="F55" s="52"/>
    </row>
    <row r="56" spans="1:6" ht="21.75" customHeight="1" thickBot="1">
      <c r="A56" s="92" t="s">
        <v>546</v>
      </c>
      <c r="B56" s="90">
        <v>4</v>
      </c>
      <c r="C56" s="94"/>
      <c r="D56" s="88">
        <v>424.4</v>
      </c>
      <c r="E56" s="52"/>
      <c r="F56" s="52"/>
    </row>
    <row r="57" spans="1:6" ht="21.75" customHeight="1" thickBot="1">
      <c r="A57" s="92" t="s">
        <v>547</v>
      </c>
      <c r="B57" s="90">
        <v>5</v>
      </c>
      <c r="C57" s="88">
        <v>16494</v>
      </c>
      <c r="D57" s="88">
        <v>14989.1</v>
      </c>
      <c r="E57" s="52"/>
      <c r="F57" s="52"/>
    </row>
    <row r="58" spans="1:6" ht="21.75" customHeight="1" thickBot="1">
      <c r="A58" s="92" t="s">
        <v>548</v>
      </c>
      <c r="B58" s="90">
        <v>6</v>
      </c>
      <c r="C58" s="94"/>
      <c r="D58" s="94"/>
      <c r="E58" s="52"/>
      <c r="F58" s="52"/>
    </row>
    <row r="59" spans="1:6" ht="21.75" customHeight="1" thickBot="1">
      <c r="A59" s="92" t="s">
        <v>549</v>
      </c>
      <c r="B59" s="90">
        <v>7</v>
      </c>
      <c r="C59" s="88">
        <v>39444</v>
      </c>
      <c r="D59" s="88">
        <v>41238.6</v>
      </c>
      <c r="E59" s="52"/>
      <c r="F59" s="52"/>
    </row>
    <row r="60" spans="1:6" ht="21.75" customHeight="1" thickBot="1">
      <c r="A60" s="95" t="s">
        <v>550</v>
      </c>
      <c r="B60" s="90" t="s">
        <v>88</v>
      </c>
      <c r="C60" s="90">
        <v>29605</v>
      </c>
      <c r="D60" s="90">
        <v>32776</v>
      </c>
      <c r="E60" s="52"/>
      <c r="F60" s="52"/>
    </row>
    <row r="61" spans="1:6" ht="21.75" customHeight="1" thickBot="1">
      <c r="A61" s="167" t="s">
        <v>604</v>
      </c>
      <c r="B61" s="168"/>
      <c r="C61" s="168"/>
      <c r="D61" s="169"/>
      <c r="E61" s="52"/>
      <c r="F61" s="52"/>
    </row>
    <row r="62" spans="1:6" ht="21.75" customHeight="1" thickBot="1">
      <c r="A62" s="90" t="s">
        <v>599</v>
      </c>
      <c r="B62" s="90" t="s">
        <v>600</v>
      </c>
      <c r="C62" s="90" t="s">
        <v>605</v>
      </c>
      <c r="D62" s="90" t="s">
        <v>606</v>
      </c>
      <c r="E62" s="52"/>
      <c r="F62" s="52"/>
    </row>
    <row r="63" spans="1:6" ht="21.75" customHeight="1" thickBot="1">
      <c r="A63" s="90" t="s">
        <v>539</v>
      </c>
      <c r="B63" s="90" t="s">
        <v>540</v>
      </c>
      <c r="C63" s="90">
        <v>1</v>
      </c>
      <c r="D63" s="90">
        <v>2</v>
      </c>
      <c r="E63" s="52"/>
      <c r="F63" s="52"/>
    </row>
    <row r="64" spans="1:6" ht="21.75" customHeight="1" thickBot="1">
      <c r="A64" s="92" t="s">
        <v>607</v>
      </c>
      <c r="B64" s="91"/>
      <c r="C64" s="88">
        <v>18579902</v>
      </c>
      <c r="D64" s="88">
        <v>17544035.399999999</v>
      </c>
      <c r="E64" s="52"/>
      <c r="F64" s="52"/>
    </row>
    <row r="65" spans="1:6" ht="21.75" customHeight="1" thickBot="1">
      <c r="A65" s="92" t="s">
        <v>608</v>
      </c>
      <c r="B65" s="90">
        <v>1</v>
      </c>
      <c r="C65" s="88">
        <v>10297792</v>
      </c>
      <c r="D65" s="88">
        <v>9715672.5999999996</v>
      </c>
      <c r="E65" s="52"/>
      <c r="F65" s="52"/>
    </row>
    <row r="66" spans="1:6" ht="21.75" customHeight="1" thickBot="1">
      <c r="A66" s="92" t="s">
        <v>609</v>
      </c>
      <c r="B66" s="90">
        <v>2</v>
      </c>
      <c r="C66" s="88">
        <v>6880666</v>
      </c>
      <c r="D66" s="88">
        <v>6489630.2000000002</v>
      </c>
      <c r="E66" s="52"/>
      <c r="F66" s="52"/>
    </row>
    <row r="67" spans="1:6" ht="21.75" customHeight="1" thickBot="1">
      <c r="A67" s="92" t="s">
        <v>578</v>
      </c>
      <c r="B67" s="90">
        <v>3</v>
      </c>
      <c r="C67" s="88">
        <v>20736</v>
      </c>
      <c r="D67" s="88">
        <v>384</v>
      </c>
      <c r="E67" s="52"/>
      <c r="F67" s="52"/>
    </row>
    <row r="68" spans="1:6" ht="21.75" customHeight="1" thickBot="1">
      <c r="A68" s="92" t="s">
        <v>610</v>
      </c>
      <c r="B68" s="90">
        <v>4</v>
      </c>
      <c r="C68" s="88">
        <v>85165</v>
      </c>
      <c r="D68" s="88">
        <v>66135.899999999994</v>
      </c>
      <c r="E68" s="52"/>
      <c r="F68" s="52"/>
    </row>
    <row r="69" spans="1:6" ht="21.75" customHeight="1" thickBot="1">
      <c r="A69" s="92" t="s">
        <v>590</v>
      </c>
      <c r="B69" s="90">
        <v>5</v>
      </c>
      <c r="C69" s="88">
        <v>1295543</v>
      </c>
      <c r="D69" s="88">
        <v>1272212.7</v>
      </c>
      <c r="E69" s="52"/>
      <c r="F69" s="52"/>
    </row>
    <row r="70" spans="1:6" ht="21.75" customHeight="1" thickBot="1">
      <c r="A70" s="167" t="s">
        <v>608</v>
      </c>
      <c r="B70" s="168"/>
      <c r="C70" s="168"/>
      <c r="D70" s="168"/>
      <c r="E70" s="169"/>
      <c r="F70" s="52"/>
    </row>
    <row r="71" spans="1:6" ht="21.75" customHeight="1" thickBot="1">
      <c r="A71" s="90" t="s">
        <v>599</v>
      </c>
      <c r="B71" s="90" t="s">
        <v>600</v>
      </c>
      <c r="C71" s="90" t="s">
        <v>605</v>
      </c>
      <c r="D71" s="90" t="s">
        <v>606</v>
      </c>
      <c r="E71" s="90" t="s">
        <v>611</v>
      </c>
      <c r="F71" s="52"/>
    </row>
    <row r="72" spans="1:6" ht="21.75" customHeight="1" thickBot="1">
      <c r="A72" s="90" t="s">
        <v>539</v>
      </c>
      <c r="B72" s="90" t="s">
        <v>540</v>
      </c>
      <c r="C72" s="90">
        <v>1</v>
      </c>
      <c r="D72" s="90">
        <v>2</v>
      </c>
      <c r="E72" s="90">
        <v>3</v>
      </c>
      <c r="F72" s="52"/>
    </row>
    <row r="73" spans="1:6" ht="21.75" customHeight="1" thickBot="1">
      <c r="A73" s="92" t="s">
        <v>608</v>
      </c>
      <c r="B73" s="90">
        <v>1</v>
      </c>
      <c r="C73" s="88">
        <v>10297792</v>
      </c>
      <c r="D73" s="88">
        <v>9715672.5999999996</v>
      </c>
      <c r="E73" s="94"/>
      <c r="F73" s="52"/>
    </row>
    <row r="74" spans="1:6" ht="21.75" customHeight="1" thickBot="1">
      <c r="A74" s="92" t="s">
        <v>556</v>
      </c>
      <c r="B74" s="90" t="s">
        <v>555</v>
      </c>
      <c r="C74" s="88">
        <v>6441260</v>
      </c>
      <c r="D74" s="88">
        <v>6067827.9000000004</v>
      </c>
      <c r="E74" s="88">
        <v>35912822</v>
      </c>
      <c r="F74" s="52"/>
    </row>
    <row r="75" spans="1:6" ht="21.75" customHeight="1" thickBot="1">
      <c r="A75" s="92" t="s">
        <v>558</v>
      </c>
      <c r="B75" s="90" t="s">
        <v>557</v>
      </c>
      <c r="C75" s="88">
        <v>3449711</v>
      </c>
      <c r="D75" s="88">
        <v>3318457.4</v>
      </c>
      <c r="E75" s="88">
        <v>20681816</v>
      </c>
      <c r="F75" s="52"/>
    </row>
    <row r="76" spans="1:6" ht="21.75" customHeight="1" thickBot="1">
      <c r="A76" s="92" t="s">
        <v>560</v>
      </c>
      <c r="B76" s="90" t="s">
        <v>559</v>
      </c>
      <c r="C76" s="88">
        <v>29605</v>
      </c>
      <c r="D76" s="88">
        <v>0</v>
      </c>
      <c r="E76" s="88" t="s">
        <v>612</v>
      </c>
      <c r="F76" s="52"/>
    </row>
    <row r="77" spans="1:6" ht="21.75" customHeight="1" thickBot="1">
      <c r="A77" s="92" t="s">
        <v>562</v>
      </c>
      <c r="B77" s="90" t="s">
        <v>561</v>
      </c>
      <c r="C77" s="88">
        <v>53216</v>
      </c>
      <c r="D77" s="88">
        <v>39464.5</v>
      </c>
      <c r="E77" s="88">
        <v>11006</v>
      </c>
      <c r="F77" s="52"/>
    </row>
    <row r="78" spans="1:6" ht="21.75" customHeight="1" thickBot="1">
      <c r="A78" s="92" t="s">
        <v>564</v>
      </c>
      <c r="B78" s="90" t="s">
        <v>563</v>
      </c>
      <c r="C78" s="88">
        <v>324000</v>
      </c>
      <c r="D78" s="88">
        <v>289922.8</v>
      </c>
      <c r="E78" s="88">
        <v>25398</v>
      </c>
      <c r="F78" s="52"/>
    </row>
    <row r="79" spans="1:6" ht="21.75" customHeight="1">
      <c r="A79" s="175" t="s">
        <v>613</v>
      </c>
      <c r="B79" s="176"/>
      <c r="C79" s="176"/>
      <c r="D79" s="176"/>
      <c r="E79" s="177"/>
      <c r="F79" s="52"/>
    </row>
    <row r="80" spans="1:6" ht="21.75" customHeight="1" thickBot="1">
      <c r="A80" s="178" t="s">
        <v>614</v>
      </c>
      <c r="B80" s="179"/>
      <c r="C80" s="179"/>
      <c r="D80" s="179"/>
      <c r="E80" s="180"/>
      <c r="F80" s="52"/>
    </row>
    <row r="81" spans="1:6" ht="21.75" customHeight="1" thickBot="1">
      <c r="A81" s="170" t="s">
        <v>609</v>
      </c>
      <c r="B81" s="171"/>
      <c r="C81" s="171"/>
      <c r="D81" s="171"/>
      <c r="E81" s="172"/>
      <c r="F81" s="52"/>
    </row>
    <row r="82" spans="1:6" ht="21.75" customHeight="1" thickBot="1">
      <c r="A82" s="90" t="s">
        <v>599</v>
      </c>
      <c r="B82" s="90" t="s">
        <v>600</v>
      </c>
      <c r="C82" s="90" t="s">
        <v>605</v>
      </c>
      <c r="D82" s="90" t="s">
        <v>615</v>
      </c>
      <c r="E82" s="90" t="s">
        <v>616</v>
      </c>
      <c r="F82" s="52"/>
    </row>
    <row r="83" spans="1:6" ht="21.75" customHeight="1" thickBot="1">
      <c r="A83" s="90" t="s">
        <v>539</v>
      </c>
      <c r="B83" s="90" t="s">
        <v>540</v>
      </c>
      <c r="C83" s="90">
        <v>1</v>
      </c>
      <c r="D83" s="90">
        <v>2</v>
      </c>
      <c r="E83" s="90">
        <v>3</v>
      </c>
      <c r="F83" s="52"/>
    </row>
    <row r="84" spans="1:6" ht="21.75" customHeight="1" thickBot="1">
      <c r="A84" s="92" t="s">
        <v>609</v>
      </c>
      <c r="B84" s="90">
        <v>2</v>
      </c>
      <c r="C84" s="88">
        <v>6880666</v>
      </c>
      <c r="D84" s="88">
        <v>6489630.2000000002</v>
      </c>
      <c r="E84" s="88">
        <v>207597</v>
      </c>
      <c r="F84" s="52"/>
    </row>
    <row r="85" spans="1:6" ht="21.75" customHeight="1" thickBot="1">
      <c r="A85" s="92" t="s">
        <v>617</v>
      </c>
      <c r="B85" s="90" t="s">
        <v>566</v>
      </c>
      <c r="C85" s="88">
        <v>6126479</v>
      </c>
      <c r="D85" s="88">
        <v>5891705.7000000002</v>
      </c>
      <c r="E85" s="88">
        <v>207597</v>
      </c>
      <c r="F85" s="52"/>
    </row>
    <row r="86" spans="1:6" ht="21.75" customHeight="1" thickBot="1">
      <c r="A86" s="97" t="s">
        <v>618</v>
      </c>
      <c r="B86" s="90" t="s">
        <v>619</v>
      </c>
      <c r="C86" s="98">
        <v>5853908.0999999996</v>
      </c>
      <c r="D86" s="98">
        <v>5642678.5999999996</v>
      </c>
      <c r="E86" s="98">
        <v>197229</v>
      </c>
      <c r="F86" s="52"/>
    </row>
    <row r="87" spans="1:6" ht="21.75" customHeight="1" thickBot="1">
      <c r="A87" s="97" t="s">
        <v>620</v>
      </c>
      <c r="B87" s="90" t="s">
        <v>621</v>
      </c>
      <c r="C87" s="98">
        <v>272570.90000000002</v>
      </c>
      <c r="D87" s="98">
        <v>249027.1</v>
      </c>
      <c r="E87" s="98">
        <v>10368</v>
      </c>
      <c r="F87" s="52"/>
    </row>
    <row r="88" spans="1:6" ht="21.75" customHeight="1" thickBot="1">
      <c r="A88" s="95" t="s">
        <v>622</v>
      </c>
      <c r="B88" s="90" t="s">
        <v>568</v>
      </c>
      <c r="C88" s="90">
        <v>143695</v>
      </c>
      <c r="D88" s="90">
        <v>100092.5</v>
      </c>
      <c r="E88" s="91"/>
      <c r="F88" s="52"/>
    </row>
    <row r="89" spans="1:6" ht="21.75" customHeight="1" thickBot="1">
      <c r="A89" s="97" t="s">
        <v>623</v>
      </c>
      <c r="B89" s="90" t="s">
        <v>624</v>
      </c>
      <c r="C89" s="98">
        <v>68724.5</v>
      </c>
      <c r="D89" s="98">
        <v>42784.1</v>
      </c>
      <c r="E89" s="88">
        <v>3885</v>
      </c>
      <c r="F89" s="52"/>
    </row>
    <row r="90" spans="1:6" ht="21.75" customHeight="1">
      <c r="A90" s="181" t="s">
        <v>625</v>
      </c>
      <c r="B90" s="173" t="s">
        <v>626</v>
      </c>
      <c r="C90" s="183">
        <v>74970.5</v>
      </c>
      <c r="D90" s="183">
        <v>57308.4</v>
      </c>
      <c r="E90" s="99" t="s">
        <v>627</v>
      </c>
      <c r="F90" s="52"/>
    </row>
    <row r="91" spans="1:6" ht="21.75" customHeight="1" thickBot="1">
      <c r="A91" s="182"/>
      <c r="B91" s="174"/>
      <c r="C91" s="184"/>
      <c r="D91" s="184"/>
      <c r="E91" s="100" t="s">
        <v>628</v>
      </c>
      <c r="F91" s="52"/>
    </row>
    <row r="92" spans="1:6" ht="21.75" customHeight="1" thickBot="1">
      <c r="A92" s="92" t="s">
        <v>629</v>
      </c>
      <c r="B92" s="90" t="s">
        <v>570</v>
      </c>
      <c r="C92" s="88">
        <v>0</v>
      </c>
      <c r="D92" s="88">
        <v>0</v>
      </c>
      <c r="E92" s="94"/>
      <c r="F92" s="52"/>
    </row>
    <row r="93" spans="1:6" ht="21.75" customHeight="1" thickBot="1">
      <c r="A93" s="92" t="s">
        <v>630</v>
      </c>
      <c r="B93" s="90" t="s">
        <v>572</v>
      </c>
      <c r="C93" s="88">
        <v>765</v>
      </c>
      <c r="D93" s="88">
        <v>500.7</v>
      </c>
      <c r="E93" s="94"/>
      <c r="F93" s="52"/>
    </row>
    <row r="94" spans="1:6" ht="21.75" customHeight="1" thickBot="1">
      <c r="A94" s="97" t="s">
        <v>631</v>
      </c>
      <c r="B94" s="90" t="s">
        <v>632</v>
      </c>
      <c r="C94" s="98">
        <v>735.1</v>
      </c>
      <c r="D94" s="98">
        <v>472</v>
      </c>
      <c r="E94" s="88">
        <v>146</v>
      </c>
      <c r="F94" s="52"/>
    </row>
    <row r="95" spans="1:6" ht="21.75" customHeight="1" thickBot="1">
      <c r="A95" s="97" t="s">
        <v>633</v>
      </c>
      <c r="B95" s="90" t="s">
        <v>634</v>
      </c>
      <c r="C95" s="98">
        <v>29.9</v>
      </c>
      <c r="D95" s="98">
        <v>28.7</v>
      </c>
      <c r="E95" s="88">
        <v>14</v>
      </c>
      <c r="F95" s="52"/>
    </row>
    <row r="96" spans="1:6" ht="21.75" customHeight="1" thickBot="1">
      <c r="A96" s="92" t="s">
        <v>635</v>
      </c>
      <c r="B96" s="90" t="s">
        <v>574</v>
      </c>
      <c r="C96" s="88">
        <v>609727</v>
      </c>
      <c r="D96" s="88">
        <v>497331.3</v>
      </c>
      <c r="E96" s="94"/>
      <c r="F96" s="52"/>
    </row>
    <row r="97" spans="1:6" ht="21.75" customHeight="1" thickBot="1">
      <c r="A97" s="97" t="s">
        <v>636</v>
      </c>
      <c r="B97" s="90" t="s">
        <v>576</v>
      </c>
      <c r="C97" s="98">
        <v>87981</v>
      </c>
      <c r="D97" s="98">
        <v>87058.4</v>
      </c>
      <c r="E97" s="88">
        <v>9154</v>
      </c>
      <c r="F97" s="52"/>
    </row>
    <row r="98" spans="1:6" ht="21.75" customHeight="1" thickBot="1">
      <c r="A98" s="97" t="s">
        <v>637</v>
      </c>
      <c r="B98" s="90" t="s">
        <v>638</v>
      </c>
      <c r="C98" s="98">
        <v>71563.399999999994</v>
      </c>
      <c r="D98" s="98">
        <v>64229.9</v>
      </c>
      <c r="E98" s="88">
        <v>11518</v>
      </c>
      <c r="F98" s="52"/>
    </row>
    <row r="99" spans="1:6" ht="21.75" customHeight="1" thickBot="1">
      <c r="A99" s="97" t="s">
        <v>639</v>
      </c>
      <c r="B99" s="90" t="s">
        <v>640</v>
      </c>
      <c r="C99" s="98">
        <v>140895.70000000001</v>
      </c>
      <c r="D99" s="98">
        <v>101812.1</v>
      </c>
      <c r="E99" s="88">
        <v>7883</v>
      </c>
      <c r="F99" s="52"/>
    </row>
    <row r="100" spans="1:6" ht="21.75" customHeight="1" thickBot="1">
      <c r="A100" s="97" t="s">
        <v>641</v>
      </c>
      <c r="B100" s="90" t="s">
        <v>642</v>
      </c>
      <c r="C100" s="98">
        <v>38302.9</v>
      </c>
      <c r="D100" s="98">
        <v>37229.9</v>
      </c>
      <c r="E100" s="88">
        <v>4817</v>
      </c>
      <c r="F100" s="52"/>
    </row>
    <row r="101" spans="1:6" ht="21.75" customHeight="1" thickBot="1">
      <c r="A101" s="97" t="s">
        <v>643</v>
      </c>
      <c r="B101" s="90" t="s">
        <v>644</v>
      </c>
      <c r="C101" s="98">
        <v>146.19999999999999</v>
      </c>
      <c r="D101" s="98">
        <v>95</v>
      </c>
      <c r="E101" s="88">
        <v>24</v>
      </c>
      <c r="F101" s="52"/>
    </row>
    <row r="102" spans="1:6" ht="21.75" customHeight="1" thickBot="1">
      <c r="A102" s="97" t="s">
        <v>645</v>
      </c>
      <c r="B102" s="90" t="s">
        <v>646</v>
      </c>
      <c r="C102" s="98">
        <v>106.7</v>
      </c>
      <c r="D102" s="98">
        <v>74.5</v>
      </c>
      <c r="E102" s="88">
        <v>42</v>
      </c>
      <c r="F102" s="52"/>
    </row>
    <row r="103" spans="1:6" ht="21.75" customHeight="1" thickBot="1">
      <c r="A103" s="97" t="s">
        <v>647</v>
      </c>
      <c r="B103" s="90" t="s">
        <v>648</v>
      </c>
      <c r="C103" s="98">
        <v>777.7</v>
      </c>
      <c r="D103" s="98">
        <v>719.2</v>
      </c>
      <c r="E103" s="88">
        <v>190</v>
      </c>
      <c r="F103" s="52"/>
    </row>
    <row r="104" spans="1:6" ht="21.75" customHeight="1" thickBot="1">
      <c r="A104" s="97" t="s">
        <v>649</v>
      </c>
      <c r="B104" s="90" t="s">
        <v>650</v>
      </c>
      <c r="C104" s="98">
        <v>108917</v>
      </c>
      <c r="D104" s="98">
        <v>104022.39999999999</v>
      </c>
      <c r="E104" s="88">
        <v>18965</v>
      </c>
      <c r="F104" s="52"/>
    </row>
    <row r="105" spans="1:6" ht="21.75" customHeight="1" thickBot="1">
      <c r="A105" s="97" t="s">
        <v>651</v>
      </c>
      <c r="B105" s="90" t="s">
        <v>652</v>
      </c>
      <c r="C105" s="98">
        <v>1395.3</v>
      </c>
      <c r="D105" s="98">
        <v>1367.2</v>
      </c>
      <c r="E105" s="88">
        <v>114</v>
      </c>
      <c r="F105" s="52"/>
    </row>
    <row r="106" spans="1:6" ht="21.75" customHeight="1" thickBot="1">
      <c r="A106" s="97" t="s">
        <v>653</v>
      </c>
      <c r="B106" s="90" t="s">
        <v>654</v>
      </c>
      <c r="C106" s="98">
        <v>0</v>
      </c>
      <c r="D106" s="98">
        <v>0</v>
      </c>
      <c r="E106" s="94"/>
      <c r="F106" s="52"/>
    </row>
    <row r="107" spans="1:6" ht="21.75" customHeight="1" thickBot="1">
      <c r="A107" s="97" t="s">
        <v>655</v>
      </c>
      <c r="B107" s="90" t="s">
        <v>656</v>
      </c>
      <c r="C107" s="98">
        <v>25564.2</v>
      </c>
      <c r="D107" s="98">
        <v>24790.400000000001</v>
      </c>
      <c r="E107" s="88">
        <v>744</v>
      </c>
      <c r="F107" s="52"/>
    </row>
    <row r="108" spans="1:6" ht="21.75" customHeight="1" thickBot="1">
      <c r="A108" s="97" t="s">
        <v>657</v>
      </c>
      <c r="B108" s="90" t="s">
        <v>658</v>
      </c>
      <c r="C108" s="98">
        <v>44336.9</v>
      </c>
      <c r="D108" s="98">
        <v>43270.5</v>
      </c>
      <c r="E108" s="88">
        <v>2521</v>
      </c>
      <c r="F108" s="52"/>
    </row>
    <row r="109" spans="1:6" ht="21.75" customHeight="1" thickBot="1">
      <c r="A109" s="97" t="s">
        <v>659</v>
      </c>
      <c r="B109" s="90" t="s">
        <v>660</v>
      </c>
      <c r="C109" s="98">
        <v>27852.400000000001</v>
      </c>
      <c r="D109" s="98">
        <v>27025</v>
      </c>
      <c r="E109" s="88">
        <v>3126</v>
      </c>
      <c r="F109" s="52"/>
    </row>
    <row r="110" spans="1:6" ht="21.75" customHeight="1" thickBot="1">
      <c r="A110" s="97" t="s">
        <v>661</v>
      </c>
      <c r="B110" s="90" t="s">
        <v>662</v>
      </c>
      <c r="C110" s="98">
        <v>4785.1000000000004</v>
      </c>
      <c r="D110" s="98">
        <v>4303.6000000000004</v>
      </c>
      <c r="E110" s="88">
        <v>263</v>
      </c>
      <c r="F110" s="52"/>
    </row>
    <row r="111" spans="1:6" ht="21.75" customHeight="1" thickBot="1">
      <c r="A111" s="97" t="s">
        <v>663</v>
      </c>
      <c r="B111" s="90" t="s">
        <v>664</v>
      </c>
      <c r="C111" s="98">
        <v>1128.0999999999999</v>
      </c>
      <c r="D111" s="98">
        <v>1080.2</v>
      </c>
      <c r="E111" s="88">
        <v>3936</v>
      </c>
      <c r="F111" s="52"/>
    </row>
    <row r="112" spans="1:6" ht="21.75" customHeight="1" thickBot="1">
      <c r="A112" s="97" t="s">
        <v>665</v>
      </c>
      <c r="B112" s="90" t="s">
        <v>666</v>
      </c>
      <c r="C112" s="98">
        <v>55974.400000000001</v>
      </c>
      <c r="D112" s="98">
        <v>253</v>
      </c>
      <c r="E112" s="88" t="s">
        <v>667</v>
      </c>
      <c r="F112" s="52"/>
    </row>
    <row r="113" spans="1:6" ht="21.75" customHeight="1" thickBot="1">
      <c r="A113" s="167" t="s">
        <v>578</v>
      </c>
      <c r="B113" s="168"/>
      <c r="C113" s="168"/>
      <c r="D113" s="168"/>
      <c r="E113" s="168"/>
      <c r="F113" s="169"/>
    </row>
    <row r="114" spans="1:6" ht="21.75" customHeight="1" thickBot="1">
      <c r="A114" s="167" t="s">
        <v>668</v>
      </c>
      <c r="B114" s="168"/>
      <c r="C114" s="168"/>
      <c r="D114" s="168"/>
      <c r="E114" s="168"/>
      <c r="F114" s="169"/>
    </row>
    <row r="115" spans="1:6" ht="21.75" customHeight="1" thickBot="1">
      <c r="A115" s="170" t="s">
        <v>669</v>
      </c>
      <c r="B115" s="171"/>
      <c r="C115" s="171"/>
      <c r="D115" s="172"/>
      <c r="E115" s="170" t="s">
        <v>670</v>
      </c>
      <c r="F115" s="172"/>
    </row>
    <row r="116" spans="1:6" ht="21.75" customHeight="1" thickBot="1">
      <c r="A116" s="170" t="s">
        <v>671</v>
      </c>
      <c r="B116" s="172"/>
      <c r="C116" s="170" t="s">
        <v>672</v>
      </c>
      <c r="D116" s="172"/>
      <c r="E116" s="173" t="s">
        <v>673</v>
      </c>
      <c r="F116" s="173" t="s">
        <v>674</v>
      </c>
    </row>
    <row r="117" spans="1:6" ht="21.75" customHeight="1" thickBot="1">
      <c r="A117" s="90" t="s">
        <v>675</v>
      </c>
      <c r="B117" s="90" t="s">
        <v>676</v>
      </c>
      <c r="C117" s="90" t="s">
        <v>675</v>
      </c>
      <c r="D117" s="90" t="s">
        <v>676</v>
      </c>
      <c r="E117" s="174"/>
      <c r="F117" s="174"/>
    </row>
    <row r="118" spans="1:6" ht="21.75" customHeight="1" thickBot="1">
      <c r="A118" s="88">
        <v>4965</v>
      </c>
      <c r="B118" s="88">
        <v>4766</v>
      </c>
      <c r="C118" s="88">
        <v>332</v>
      </c>
      <c r="D118" s="88">
        <v>364</v>
      </c>
      <c r="E118" s="88">
        <v>1951</v>
      </c>
      <c r="F118" s="88">
        <v>1603</v>
      </c>
    </row>
    <row r="119" spans="1:6" ht="21.75" customHeight="1" thickBot="1">
      <c r="A119" s="167" t="s">
        <v>610</v>
      </c>
      <c r="B119" s="168"/>
      <c r="C119" s="168"/>
      <c r="D119" s="169"/>
      <c r="E119" s="52"/>
      <c r="F119" s="52"/>
    </row>
    <row r="120" spans="1:6" ht="21.75" customHeight="1" thickBot="1">
      <c r="A120" s="90" t="s">
        <v>599</v>
      </c>
      <c r="B120" s="90" t="s">
        <v>600</v>
      </c>
      <c r="C120" s="90" t="s">
        <v>605</v>
      </c>
      <c r="D120" s="90" t="s">
        <v>606</v>
      </c>
      <c r="E120" s="52"/>
      <c r="F120" s="52"/>
    </row>
    <row r="121" spans="1:6" ht="21.75" customHeight="1" thickBot="1">
      <c r="A121" s="90" t="s">
        <v>539</v>
      </c>
      <c r="B121" s="90" t="s">
        <v>540</v>
      </c>
      <c r="C121" s="90">
        <v>1</v>
      </c>
      <c r="D121" s="90">
        <v>2</v>
      </c>
      <c r="E121" s="52"/>
      <c r="F121" s="52"/>
    </row>
    <row r="122" spans="1:6" ht="21.75" customHeight="1" thickBot="1">
      <c r="A122" s="92" t="s">
        <v>579</v>
      </c>
      <c r="B122" s="88">
        <v>4</v>
      </c>
      <c r="C122" s="88">
        <v>85165</v>
      </c>
      <c r="D122" s="88">
        <v>66135.899999999994</v>
      </c>
      <c r="E122" s="52"/>
      <c r="F122" s="52"/>
    </row>
    <row r="123" spans="1:6" ht="21.75" customHeight="1" thickBot="1">
      <c r="A123" s="95" t="s">
        <v>580</v>
      </c>
      <c r="B123" s="90" t="s">
        <v>17</v>
      </c>
      <c r="C123" s="90">
        <v>30754</v>
      </c>
      <c r="D123" s="90">
        <v>30394.6</v>
      </c>
      <c r="E123" s="52"/>
      <c r="F123" s="52"/>
    </row>
    <row r="124" spans="1:6" ht="21.75" customHeight="1" thickBot="1">
      <c r="A124" s="95" t="s">
        <v>581</v>
      </c>
      <c r="B124" s="90" t="s">
        <v>20</v>
      </c>
      <c r="C124" s="90">
        <v>2024</v>
      </c>
      <c r="D124" s="90">
        <v>1999.1</v>
      </c>
      <c r="E124" s="52"/>
      <c r="F124" s="52"/>
    </row>
    <row r="125" spans="1:6" ht="21.75" customHeight="1" thickBot="1">
      <c r="A125" s="95" t="s">
        <v>582</v>
      </c>
      <c r="B125" s="90" t="s">
        <v>23</v>
      </c>
      <c r="C125" s="90">
        <v>6631</v>
      </c>
      <c r="D125" s="90">
        <v>6494.1</v>
      </c>
      <c r="E125" s="52"/>
      <c r="F125" s="52"/>
    </row>
    <row r="126" spans="1:6" ht="21.75" customHeight="1" thickBot="1">
      <c r="A126" s="95" t="s">
        <v>584</v>
      </c>
      <c r="B126" s="90" t="s">
        <v>583</v>
      </c>
      <c r="C126" s="90">
        <v>31940</v>
      </c>
      <c r="D126" s="90">
        <v>23958.3</v>
      </c>
      <c r="E126" s="52"/>
      <c r="F126" s="52"/>
    </row>
    <row r="127" spans="1:6" ht="21.75" customHeight="1" thickBot="1">
      <c r="A127" s="95" t="s">
        <v>585</v>
      </c>
      <c r="B127" s="90" t="s">
        <v>31</v>
      </c>
      <c r="C127" s="90">
        <v>6361</v>
      </c>
      <c r="D127" s="90">
        <v>1580.9</v>
      </c>
      <c r="E127" s="52"/>
      <c r="F127" s="52"/>
    </row>
    <row r="128" spans="1:6" ht="21.75" customHeight="1" thickBot="1">
      <c r="A128" s="95" t="s">
        <v>587</v>
      </c>
      <c r="B128" s="90" t="s">
        <v>586</v>
      </c>
      <c r="C128" s="90">
        <v>5650</v>
      </c>
      <c r="D128" s="90">
        <v>370.6</v>
      </c>
      <c r="E128" s="52"/>
      <c r="F128" s="52"/>
    </row>
    <row r="129" spans="1:6" ht="21.75" customHeight="1" thickBot="1">
      <c r="A129" s="95" t="s">
        <v>589</v>
      </c>
      <c r="B129" s="90" t="s">
        <v>588</v>
      </c>
      <c r="C129" s="90">
        <v>1805</v>
      </c>
      <c r="D129" s="90">
        <v>1338.3</v>
      </c>
      <c r="E129" s="52"/>
      <c r="F129" s="52"/>
    </row>
    <row r="130" spans="1:6" ht="21.75" customHeight="1" thickBot="1">
      <c r="A130" s="167" t="s">
        <v>677</v>
      </c>
      <c r="B130" s="168"/>
      <c r="C130" s="168"/>
      <c r="D130" s="169"/>
      <c r="E130" s="52"/>
      <c r="F130" s="52"/>
    </row>
    <row r="131" spans="1:6" ht="21.75" customHeight="1" thickBot="1">
      <c r="A131" s="90" t="s">
        <v>599</v>
      </c>
      <c r="B131" s="90" t="s">
        <v>600</v>
      </c>
      <c r="C131" s="90" t="s">
        <v>605</v>
      </c>
      <c r="D131" s="90" t="s">
        <v>606</v>
      </c>
      <c r="E131" s="52"/>
      <c r="F131" s="52"/>
    </row>
    <row r="132" spans="1:6" ht="21.75" customHeight="1" thickBot="1">
      <c r="A132" s="90" t="s">
        <v>539</v>
      </c>
      <c r="B132" s="90" t="s">
        <v>540</v>
      </c>
      <c r="C132" s="90">
        <v>1</v>
      </c>
      <c r="D132" s="90">
        <v>2</v>
      </c>
      <c r="E132" s="52"/>
      <c r="F132" s="52"/>
    </row>
    <row r="133" spans="1:6" ht="21.75" customHeight="1" thickBot="1">
      <c r="A133" s="92" t="s">
        <v>590</v>
      </c>
      <c r="B133" s="90">
        <v>5</v>
      </c>
      <c r="C133" s="88">
        <v>1295543</v>
      </c>
      <c r="D133" s="88">
        <v>1272212.7</v>
      </c>
      <c r="E133" s="52"/>
      <c r="F133" s="52"/>
    </row>
    <row r="134" spans="1:6" ht="21.75" customHeight="1" thickBot="1">
      <c r="A134" s="95" t="s">
        <v>591</v>
      </c>
      <c r="B134" s="90" t="s">
        <v>56</v>
      </c>
      <c r="C134" s="88">
        <v>1271198</v>
      </c>
      <c r="D134" s="88">
        <v>1260335.5</v>
      </c>
      <c r="E134" s="52"/>
      <c r="F134" s="52"/>
    </row>
    <row r="135" spans="1:6" ht="21.75" customHeight="1" thickBot="1">
      <c r="A135" s="95" t="s">
        <v>593</v>
      </c>
      <c r="B135" s="91"/>
      <c r="C135" s="90">
        <v>950997</v>
      </c>
      <c r="D135" s="90">
        <v>948441.7</v>
      </c>
      <c r="E135" s="52"/>
      <c r="F135" s="52"/>
    </row>
    <row r="136" spans="1:6" ht="21.75" customHeight="1" thickBot="1">
      <c r="A136" s="95" t="s">
        <v>594</v>
      </c>
      <c r="B136" s="90" t="s">
        <v>60</v>
      </c>
      <c r="C136" s="88">
        <v>24345</v>
      </c>
      <c r="D136" s="88">
        <v>11877.2</v>
      </c>
      <c r="E136" s="52"/>
      <c r="F136" s="52"/>
    </row>
  </sheetData>
  <mergeCells count="20">
    <mergeCell ref="A114:F114"/>
    <mergeCell ref="A48:D48"/>
    <mergeCell ref="A61:D61"/>
    <mergeCell ref="A70:E70"/>
    <mergeCell ref="A79:E79"/>
    <mergeCell ref="A80:E80"/>
    <mergeCell ref="A81:E81"/>
    <mergeCell ref="A90:A91"/>
    <mergeCell ref="B90:B91"/>
    <mergeCell ref="C90:C91"/>
    <mergeCell ref="D90:D91"/>
    <mergeCell ref="A113:F113"/>
    <mergeCell ref="A119:D119"/>
    <mergeCell ref="A130:D130"/>
    <mergeCell ref="A115:D115"/>
    <mergeCell ref="E115:F115"/>
    <mergeCell ref="A116:B116"/>
    <mergeCell ref="C116:D116"/>
    <mergeCell ref="E116:E117"/>
    <mergeCell ref="F116:F117"/>
  </mergeCells>
  <hyperlinks>
    <hyperlink ref="C4" r:id="rId1" display="https://zakon.rada.gov.ua/rada/show/104-2017-%D0%B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Баланс_2015_2017</vt:lpstr>
      <vt:lpstr>Розподіл витрат</vt:lpstr>
      <vt:lpstr>Баланс_2014</vt:lpstr>
      <vt:lpstr> План_факт_2013</vt:lpstr>
      <vt:lpstr>Розподіл_2013</vt:lpstr>
      <vt:lpstr>Звіт_пенсійний_фонд</vt:lpstr>
      <vt:lpstr>Звіт_ФСС2017</vt:lpstr>
      <vt:lpstr>' План_факт_2013'!_FilterDatabase</vt:lpstr>
      <vt:lpstr>'Розподіл витрат'!Print_Area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2019-07-10T11:06:14Z</dcterms:modified>
</cp:coreProperties>
</file>